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p\Desktop\EXCEL PRATIQUE\LeJour69\"/>
    </mc:Choice>
  </mc:AlternateContent>
  <xr:revisionPtr revIDLastSave="0" documentId="13_ncr:1_{598DF3C1-91BD-4E09-A5DC-C2AE7A281E9F}" xr6:coauthVersionLast="45" xr6:coauthVersionMax="45" xr10:uidLastSave="{00000000-0000-0000-0000-000000000000}"/>
  <bookViews>
    <workbookView xWindow="-120" yWindow="-120" windowWidth="24240" windowHeight="13140" activeTab="2" xr2:uid="{00000000-000D-0000-FFFF-FFFF00000000}"/>
  </bookViews>
  <sheets>
    <sheet name="planning" sheetId="1" r:id="rId1"/>
    <sheet name="tarifs" sheetId="2" r:id="rId2"/>
    <sheet name="facturation" sheetId="3" r:id="rId3"/>
    <sheet name="Paramètres" sheetId="4" r:id="rId4"/>
  </sheets>
  <definedNames>
    <definedName name="JoursFériés">OFFSET(Paramètres!$C$2,,,COUNTA(Paramètres!$C:$C)-1)</definedName>
    <definedName name="Segment_Mois">#N/A</definedName>
    <definedName name="Segment_Sous_traitant">#N/A</definedName>
  </definedNames>
  <calcPr calcId="181029"/>
  <pivotCaches>
    <pivotCache cacheId="12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3" l="1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D858" i="3"/>
  <c r="D859" i="3"/>
  <c r="D860" i="3"/>
  <c r="D861" i="3"/>
  <c r="D862" i="3"/>
  <c r="D863" i="3"/>
  <c r="D864" i="3"/>
  <c r="D865" i="3"/>
  <c r="D866" i="3"/>
  <c r="D867" i="3"/>
  <c r="D868" i="3"/>
  <c r="D869" i="3"/>
  <c r="D870" i="3"/>
  <c r="D871" i="3"/>
  <c r="D872" i="3"/>
  <c r="D873" i="3"/>
  <c r="D874" i="3"/>
  <c r="D875" i="3"/>
  <c r="D876" i="3"/>
  <c r="D877" i="3"/>
  <c r="D878" i="3"/>
  <c r="D879" i="3"/>
  <c r="D880" i="3"/>
  <c r="D881" i="3"/>
  <c r="D882" i="3"/>
  <c r="D883" i="3"/>
  <c r="D884" i="3"/>
  <c r="D885" i="3"/>
  <c r="D886" i="3"/>
  <c r="D887" i="3"/>
  <c r="D888" i="3"/>
  <c r="D889" i="3"/>
  <c r="D890" i="3"/>
  <c r="D891" i="3"/>
  <c r="D892" i="3"/>
  <c r="D893" i="3"/>
  <c r="D894" i="3"/>
  <c r="D895" i="3"/>
  <c r="D896" i="3"/>
  <c r="D897" i="3"/>
  <c r="D898" i="3"/>
  <c r="D899" i="3"/>
  <c r="D900" i="3"/>
  <c r="D901" i="3"/>
  <c r="D902" i="3"/>
  <c r="D903" i="3"/>
  <c r="D904" i="3"/>
  <c r="D905" i="3"/>
  <c r="D906" i="3"/>
  <c r="D907" i="3"/>
  <c r="D908" i="3"/>
  <c r="D909" i="3"/>
  <c r="D910" i="3"/>
  <c r="D911" i="3"/>
  <c r="D912" i="3"/>
  <c r="D913" i="3"/>
  <c r="D914" i="3"/>
  <c r="D915" i="3"/>
  <c r="D916" i="3"/>
  <c r="D917" i="3"/>
  <c r="D918" i="3"/>
  <c r="D919" i="3"/>
  <c r="D920" i="3"/>
  <c r="D921" i="3"/>
  <c r="D922" i="3"/>
  <c r="D923" i="3"/>
  <c r="D924" i="3"/>
  <c r="D925" i="3"/>
  <c r="D926" i="3"/>
  <c r="D927" i="3"/>
  <c r="D928" i="3"/>
  <c r="D929" i="3"/>
  <c r="D930" i="3"/>
  <c r="D931" i="3"/>
  <c r="D932" i="3"/>
  <c r="D933" i="3"/>
  <c r="D934" i="3"/>
  <c r="D935" i="3"/>
  <c r="D936" i="3"/>
  <c r="D937" i="3"/>
  <c r="D938" i="3"/>
  <c r="D939" i="3"/>
  <c r="D940" i="3"/>
  <c r="D941" i="3"/>
  <c r="D942" i="3"/>
  <c r="D943" i="3"/>
  <c r="D944" i="3"/>
  <c r="D945" i="3"/>
  <c r="D946" i="3"/>
  <c r="D947" i="3"/>
  <c r="D948" i="3"/>
  <c r="D949" i="3"/>
  <c r="D950" i="3"/>
  <c r="D951" i="3"/>
  <c r="D952" i="3"/>
  <c r="D953" i="3"/>
  <c r="D954" i="3"/>
  <c r="D955" i="3"/>
  <c r="D956" i="3"/>
  <c r="D957" i="3"/>
  <c r="D958" i="3"/>
  <c r="D959" i="3"/>
  <c r="D960" i="3"/>
  <c r="D961" i="3"/>
  <c r="D962" i="3"/>
  <c r="D963" i="3"/>
  <c r="D964" i="3"/>
  <c r="D965" i="3"/>
  <c r="D966" i="3"/>
  <c r="D967" i="3"/>
  <c r="D968" i="3"/>
  <c r="D969" i="3"/>
  <c r="D970" i="3"/>
  <c r="D971" i="3"/>
  <c r="D972" i="3"/>
  <c r="D973" i="3"/>
  <c r="D974" i="3"/>
  <c r="D975" i="3"/>
  <c r="D976" i="3"/>
  <c r="D977" i="3"/>
  <c r="D978" i="3"/>
  <c r="D979" i="3"/>
  <c r="D980" i="3"/>
  <c r="D981" i="3"/>
  <c r="D982" i="3"/>
  <c r="D983" i="3"/>
  <c r="D984" i="3"/>
  <c r="D985" i="3"/>
  <c r="D986" i="3"/>
  <c r="D987" i="3"/>
  <c r="D988" i="3"/>
  <c r="D989" i="3"/>
  <c r="D990" i="3"/>
  <c r="D991" i="3"/>
  <c r="D992" i="3"/>
  <c r="D993" i="3"/>
  <c r="D994" i="3"/>
  <c r="D995" i="3"/>
  <c r="D996" i="3"/>
  <c r="D997" i="3"/>
  <c r="D998" i="3"/>
  <c r="D999" i="3"/>
  <c r="D1000" i="3"/>
  <c r="D1001" i="3"/>
  <c r="D1002" i="3"/>
  <c r="D1003" i="3"/>
  <c r="D1004" i="3"/>
  <c r="D1005" i="3"/>
  <c r="D1006" i="3"/>
  <c r="D1007" i="3"/>
  <c r="D1008" i="3"/>
  <c r="D1009" i="3"/>
  <c r="D1010" i="3"/>
  <c r="D1011" i="3"/>
  <c r="D1012" i="3"/>
  <c r="D1013" i="3"/>
  <c r="D1014" i="3"/>
  <c r="D1015" i="3"/>
  <c r="D1016" i="3"/>
  <c r="D1017" i="3"/>
  <c r="D1018" i="3"/>
  <c r="D1019" i="3"/>
  <c r="D1020" i="3"/>
  <c r="D1021" i="3"/>
  <c r="D1022" i="3"/>
  <c r="D1023" i="3"/>
  <c r="D1024" i="3"/>
  <c r="D1025" i="3"/>
  <c r="D1026" i="3"/>
  <c r="D1027" i="3"/>
  <c r="D1028" i="3"/>
  <c r="D1029" i="3"/>
  <c r="D1030" i="3"/>
  <c r="D1031" i="3"/>
  <c r="D1032" i="3"/>
  <c r="D1033" i="3"/>
  <c r="D1034" i="3"/>
  <c r="D1035" i="3"/>
  <c r="D1036" i="3"/>
  <c r="D1037" i="3"/>
  <c r="D1038" i="3"/>
  <c r="D1039" i="3"/>
  <c r="D1040" i="3"/>
  <c r="D1041" i="3"/>
  <c r="D1042" i="3"/>
  <c r="D1043" i="3"/>
  <c r="D1044" i="3"/>
  <c r="D1045" i="3"/>
  <c r="D1046" i="3"/>
  <c r="D1047" i="3"/>
  <c r="D1048" i="3"/>
  <c r="D1049" i="3"/>
  <c r="D1050" i="3"/>
  <c r="D1051" i="3"/>
  <c r="D1052" i="3"/>
  <c r="D1053" i="3"/>
  <c r="D1054" i="3"/>
  <c r="D1055" i="3"/>
  <c r="D1056" i="3"/>
  <c r="D1057" i="3"/>
  <c r="D1058" i="3"/>
  <c r="D1059" i="3"/>
  <c r="D1060" i="3"/>
  <c r="D1061" i="3"/>
  <c r="D1062" i="3"/>
  <c r="D1063" i="3"/>
  <c r="D1064" i="3"/>
  <c r="D1065" i="3"/>
  <c r="D1066" i="3"/>
  <c r="D1067" i="3"/>
  <c r="D1068" i="3"/>
  <c r="D1069" i="3"/>
  <c r="D1070" i="3"/>
  <c r="D1071" i="3"/>
  <c r="D1072" i="3"/>
  <c r="D1073" i="3"/>
  <c r="D1074" i="3"/>
  <c r="D1075" i="3"/>
  <c r="D1076" i="3"/>
  <c r="D1077" i="3"/>
  <c r="D1078" i="3"/>
  <c r="D1079" i="3"/>
  <c r="D1080" i="3"/>
  <c r="D1081" i="3"/>
  <c r="D1082" i="3"/>
  <c r="D1083" i="3"/>
  <c r="D1084" i="3"/>
  <c r="D1085" i="3"/>
  <c r="D1086" i="3"/>
  <c r="D1087" i="3"/>
  <c r="D1088" i="3"/>
  <c r="D1089" i="3"/>
  <c r="D1090" i="3"/>
  <c r="D1091" i="3"/>
  <c r="D1092" i="3"/>
  <c r="D1093" i="3"/>
  <c r="D1094" i="3"/>
  <c r="D1095" i="3"/>
  <c r="D1096" i="3"/>
  <c r="D1097" i="3"/>
  <c r="D1098" i="3"/>
  <c r="D1099" i="3"/>
  <c r="D1100" i="3"/>
  <c r="D1101" i="3"/>
  <c r="D1102" i="3"/>
  <c r="D1103" i="3"/>
  <c r="D1104" i="3"/>
  <c r="D1105" i="3"/>
  <c r="D1106" i="3"/>
  <c r="D1107" i="3"/>
  <c r="D1108" i="3"/>
  <c r="D1109" i="3"/>
  <c r="D1110" i="3"/>
  <c r="D1111" i="3"/>
  <c r="D1112" i="3"/>
  <c r="D1113" i="3"/>
  <c r="D1114" i="3"/>
  <c r="D1115" i="3"/>
  <c r="D1116" i="3"/>
  <c r="D1117" i="3"/>
  <c r="D1118" i="3"/>
  <c r="D1119" i="3"/>
  <c r="D1120" i="3"/>
  <c r="D1121" i="3"/>
  <c r="D1122" i="3"/>
  <c r="D1123" i="3"/>
  <c r="D1124" i="3"/>
  <c r="D1125" i="3"/>
  <c r="D1126" i="3"/>
  <c r="D1127" i="3"/>
  <c r="D1128" i="3"/>
  <c r="D1129" i="3"/>
  <c r="D1130" i="3"/>
  <c r="D1131" i="3"/>
  <c r="D1132" i="3"/>
  <c r="D1133" i="3"/>
  <c r="D1134" i="3"/>
  <c r="D1135" i="3"/>
  <c r="D1136" i="3"/>
  <c r="D1137" i="3"/>
  <c r="D1138" i="3"/>
  <c r="D1139" i="3"/>
  <c r="D1140" i="3"/>
  <c r="D1141" i="3"/>
  <c r="D1142" i="3"/>
  <c r="D1143" i="3"/>
  <c r="D1144" i="3"/>
  <c r="D1145" i="3"/>
  <c r="D1146" i="3"/>
  <c r="D1147" i="3"/>
  <c r="D1148" i="3"/>
  <c r="D1149" i="3"/>
  <c r="D1150" i="3"/>
  <c r="D1151" i="3"/>
  <c r="D1152" i="3"/>
  <c r="D1153" i="3"/>
  <c r="D1154" i="3"/>
  <c r="D1155" i="3"/>
  <c r="D1156" i="3"/>
  <c r="D1157" i="3"/>
  <c r="D1158" i="3"/>
  <c r="D1159" i="3"/>
  <c r="D1160" i="3"/>
  <c r="D1161" i="3"/>
  <c r="D1162" i="3"/>
  <c r="D1163" i="3"/>
  <c r="D1164" i="3"/>
  <c r="D1165" i="3"/>
  <c r="D1166" i="3"/>
  <c r="D1167" i="3"/>
  <c r="D1168" i="3"/>
  <c r="D1169" i="3"/>
  <c r="D1170" i="3"/>
  <c r="D1171" i="3"/>
  <c r="D1172" i="3"/>
  <c r="D1173" i="3"/>
  <c r="D1174" i="3"/>
  <c r="D1175" i="3"/>
  <c r="D1176" i="3"/>
  <c r="D1177" i="3"/>
  <c r="D1178" i="3"/>
  <c r="D1179" i="3"/>
  <c r="D1180" i="3"/>
  <c r="D1181" i="3"/>
  <c r="D1182" i="3"/>
  <c r="D1183" i="3"/>
  <c r="D1184" i="3"/>
  <c r="D1185" i="3"/>
  <c r="D1186" i="3"/>
  <c r="D1187" i="3"/>
  <c r="D1188" i="3"/>
  <c r="D1189" i="3"/>
  <c r="D1190" i="3"/>
  <c r="D1191" i="3"/>
  <c r="D1192" i="3"/>
  <c r="D1193" i="3"/>
  <c r="D1194" i="3"/>
  <c r="D1195" i="3"/>
  <c r="D1196" i="3"/>
  <c r="D1197" i="3"/>
  <c r="D1198" i="3"/>
  <c r="D1199" i="3"/>
  <c r="D1200" i="3"/>
  <c r="D1201" i="3"/>
  <c r="D1202" i="3"/>
  <c r="D1203" i="3"/>
  <c r="D1204" i="3"/>
  <c r="D1205" i="3"/>
  <c r="D1206" i="3"/>
  <c r="D1207" i="3"/>
  <c r="D1208" i="3"/>
  <c r="D1209" i="3"/>
  <c r="D1210" i="3"/>
  <c r="D1211" i="3"/>
  <c r="D1212" i="3"/>
  <c r="D1213" i="3"/>
  <c r="D1214" i="3"/>
  <c r="D1215" i="3"/>
  <c r="D1216" i="3"/>
  <c r="D1217" i="3"/>
  <c r="D1218" i="3"/>
  <c r="D1219" i="3"/>
  <c r="D1220" i="3"/>
  <c r="D1221" i="3"/>
  <c r="D1222" i="3"/>
  <c r="D1223" i="3"/>
  <c r="D1224" i="3"/>
  <c r="D1225" i="3"/>
  <c r="D1226" i="3"/>
  <c r="D1227" i="3"/>
  <c r="D1228" i="3"/>
  <c r="D1229" i="3"/>
  <c r="D1230" i="3"/>
  <c r="D1231" i="3"/>
  <c r="D1232" i="3"/>
  <c r="D1233" i="3"/>
  <c r="D1234" i="3"/>
  <c r="D1235" i="3"/>
  <c r="D1236" i="3"/>
  <c r="D1237" i="3"/>
  <c r="D1238" i="3"/>
  <c r="D1239" i="3"/>
  <c r="D1240" i="3"/>
  <c r="D1241" i="3"/>
  <c r="D1242" i="3"/>
  <c r="D1243" i="3"/>
  <c r="D1244" i="3"/>
  <c r="D1245" i="3"/>
  <c r="D1246" i="3"/>
  <c r="D1247" i="3"/>
  <c r="D1248" i="3"/>
  <c r="D1249" i="3"/>
  <c r="D1250" i="3"/>
  <c r="D1251" i="3"/>
  <c r="D1252" i="3"/>
  <c r="D1253" i="3"/>
  <c r="D1254" i="3"/>
  <c r="D1255" i="3"/>
  <c r="D1256" i="3"/>
  <c r="D1257" i="3"/>
  <c r="D1258" i="3"/>
  <c r="D1259" i="3"/>
  <c r="D1260" i="3"/>
  <c r="D1261" i="3"/>
  <c r="D1262" i="3"/>
  <c r="D1263" i="3"/>
  <c r="D1264" i="3"/>
  <c r="D1265" i="3"/>
  <c r="D1266" i="3"/>
  <c r="D1267" i="3"/>
  <c r="D1268" i="3"/>
  <c r="D1269" i="3"/>
  <c r="D1270" i="3"/>
  <c r="D1271" i="3"/>
  <c r="D1272" i="3"/>
  <c r="D1273" i="3"/>
  <c r="D1274" i="3"/>
  <c r="D1275" i="3"/>
  <c r="D1276" i="3"/>
  <c r="D1277" i="3"/>
  <c r="D1278" i="3"/>
  <c r="D1279" i="3"/>
  <c r="D1280" i="3"/>
  <c r="D1281" i="3"/>
  <c r="D1282" i="3"/>
  <c r="D1283" i="3"/>
  <c r="D1284" i="3"/>
  <c r="D1285" i="3"/>
  <c r="D1286" i="3"/>
  <c r="D1287" i="3"/>
  <c r="D1288" i="3"/>
  <c r="D1289" i="3"/>
  <c r="D1290" i="3"/>
  <c r="D1291" i="3"/>
  <c r="D1292" i="3"/>
  <c r="D1293" i="3"/>
  <c r="D1294" i="3"/>
  <c r="D1295" i="3"/>
  <c r="D1296" i="3"/>
  <c r="D1297" i="3"/>
  <c r="D1298" i="3"/>
  <c r="D1299" i="3"/>
  <c r="D1300" i="3"/>
  <c r="D1301" i="3"/>
  <c r="D1302" i="3"/>
  <c r="D1303" i="3"/>
  <c r="D1304" i="3"/>
  <c r="D1305" i="3"/>
  <c r="D1306" i="3"/>
  <c r="D1307" i="3"/>
  <c r="D1308" i="3"/>
  <c r="D1309" i="3"/>
  <c r="D1310" i="3"/>
  <c r="D1311" i="3"/>
  <c r="D1312" i="3"/>
  <c r="D1313" i="3"/>
  <c r="D1314" i="3"/>
  <c r="D1315" i="3"/>
  <c r="D1316" i="3"/>
  <c r="D1317" i="3"/>
  <c r="D1318" i="3"/>
  <c r="D1319" i="3"/>
  <c r="D1320" i="3"/>
  <c r="D1321" i="3"/>
  <c r="D1322" i="3"/>
  <c r="D1323" i="3"/>
  <c r="D1324" i="3"/>
  <c r="D1325" i="3"/>
  <c r="D1326" i="3"/>
  <c r="D1327" i="3"/>
  <c r="D1328" i="3"/>
  <c r="D1329" i="3"/>
  <c r="D1330" i="3"/>
  <c r="D1331" i="3"/>
  <c r="D1332" i="3"/>
  <c r="D1333" i="3"/>
  <c r="D1334" i="3"/>
  <c r="D1335" i="3"/>
  <c r="D1336" i="3"/>
  <c r="D1337" i="3"/>
  <c r="D1338" i="3"/>
  <c r="D1339" i="3"/>
  <c r="D1340" i="3"/>
  <c r="D1341" i="3"/>
  <c r="D1342" i="3"/>
  <c r="D1343" i="3"/>
  <c r="D1344" i="3"/>
  <c r="D1345" i="3"/>
  <c r="D1346" i="3"/>
  <c r="D1347" i="3"/>
  <c r="D1348" i="3"/>
  <c r="D1349" i="3"/>
  <c r="D1350" i="3"/>
  <c r="D1351" i="3"/>
  <c r="D1352" i="3"/>
  <c r="D1353" i="3"/>
  <c r="D1354" i="3"/>
  <c r="D1355" i="3"/>
  <c r="D1356" i="3"/>
  <c r="D1357" i="3"/>
  <c r="D1358" i="3"/>
  <c r="D1359" i="3"/>
  <c r="D1360" i="3"/>
  <c r="D1361" i="3"/>
  <c r="D1362" i="3"/>
  <c r="D1363" i="3"/>
  <c r="D1364" i="3"/>
  <c r="D1365" i="3"/>
  <c r="D1366" i="3"/>
  <c r="D1367" i="3"/>
  <c r="D1368" i="3"/>
  <c r="D1369" i="3"/>
  <c r="D1370" i="3"/>
  <c r="D1371" i="3"/>
  <c r="D1372" i="3"/>
  <c r="D1373" i="3"/>
  <c r="D1374" i="3"/>
  <c r="D1375" i="3"/>
  <c r="D1376" i="3"/>
  <c r="D1377" i="3"/>
  <c r="D1378" i="3"/>
  <c r="D1379" i="3"/>
  <c r="D1380" i="3"/>
  <c r="D1381" i="3"/>
  <c r="D1382" i="3"/>
  <c r="D1383" i="3"/>
  <c r="D1384" i="3"/>
  <c r="D1385" i="3"/>
  <c r="D1386" i="3"/>
  <c r="D1387" i="3"/>
  <c r="D1388" i="3"/>
  <c r="D1389" i="3"/>
  <c r="D1390" i="3"/>
  <c r="D1391" i="3"/>
  <c r="D1392" i="3"/>
  <c r="D1393" i="3"/>
  <c r="D1394" i="3"/>
  <c r="D1395" i="3"/>
  <c r="D1396" i="3"/>
  <c r="D1397" i="3"/>
  <c r="D1398" i="3"/>
  <c r="D1399" i="3"/>
  <c r="D1400" i="3"/>
  <c r="D1401" i="3"/>
  <c r="D1402" i="3"/>
  <c r="D1403" i="3"/>
  <c r="D1404" i="3"/>
  <c r="D1405" i="3"/>
  <c r="D1406" i="3"/>
  <c r="D1407" i="3"/>
  <c r="D1408" i="3"/>
  <c r="D1409" i="3"/>
  <c r="D1410" i="3"/>
  <c r="D1411" i="3"/>
  <c r="D1412" i="3"/>
  <c r="D1413" i="3"/>
  <c r="D1414" i="3"/>
  <c r="D1415" i="3"/>
  <c r="D1416" i="3"/>
  <c r="D1417" i="3"/>
  <c r="D1418" i="3"/>
  <c r="D1419" i="3"/>
  <c r="D1420" i="3"/>
  <c r="D1421" i="3"/>
  <c r="D1422" i="3"/>
  <c r="D1423" i="3"/>
  <c r="D1424" i="3"/>
  <c r="D1425" i="3"/>
  <c r="D1426" i="3"/>
  <c r="D1427" i="3"/>
  <c r="D1428" i="3"/>
  <c r="D1429" i="3"/>
  <c r="D1430" i="3"/>
  <c r="D1431" i="3"/>
  <c r="D1432" i="3"/>
  <c r="D1433" i="3"/>
  <c r="D1434" i="3"/>
  <c r="D1435" i="3"/>
  <c r="D1436" i="3"/>
  <c r="D1437" i="3"/>
  <c r="D1438" i="3"/>
  <c r="D1439" i="3"/>
  <c r="D1440" i="3"/>
  <c r="D1441" i="3"/>
  <c r="D1442" i="3"/>
  <c r="D1443" i="3"/>
  <c r="D1444" i="3"/>
  <c r="D1445" i="3"/>
  <c r="D1446" i="3"/>
  <c r="D1447" i="3"/>
  <c r="D1448" i="3"/>
  <c r="D1449" i="3"/>
  <c r="D1450" i="3"/>
  <c r="D1451" i="3"/>
  <c r="D1452" i="3"/>
  <c r="D1453" i="3"/>
  <c r="D1454" i="3"/>
  <c r="D1455" i="3"/>
  <c r="D1456" i="3"/>
  <c r="D1457" i="3"/>
  <c r="D1458" i="3"/>
  <c r="D1459" i="3"/>
  <c r="D1460" i="3"/>
  <c r="D1461" i="3"/>
  <c r="D1462" i="3"/>
  <c r="D1463" i="3"/>
  <c r="D1464" i="3"/>
  <c r="D1465" i="3"/>
  <c r="D1466" i="3"/>
  <c r="D1467" i="3"/>
  <c r="D1468" i="3"/>
  <c r="D1469" i="3"/>
  <c r="D1470" i="3"/>
  <c r="D1471" i="3"/>
  <c r="D1472" i="3"/>
  <c r="D1473" i="3"/>
  <c r="D1474" i="3"/>
  <c r="D1475" i="3"/>
  <c r="D1476" i="3"/>
  <c r="D1477" i="3"/>
  <c r="D1478" i="3"/>
  <c r="D1479" i="3"/>
  <c r="D1480" i="3"/>
  <c r="D1481" i="3"/>
  <c r="D1482" i="3"/>
  <c r="D1483" i="3"/>
  <c r="D1484" i="3"/>
  <c r="D1485" i="3"/>
  <c r="D1486" i="3"/>
  <c r="D1487" i="3"/>
  <c r="D1488" i="3"/>
  <c r="D1489" i="3"/>
  <c r="D1490" i="3"/>
  <c r="D1491" i="3"/>
  <c r="D1492" i="3"/>
  <c r="D1493" i="3"/>
  <c r="D1494" i="3"/>
  <c r="D1495" i="3"/>
  <c r="D1496" i="3"/>
  <c r="D1497" i="3"/>
  <c r="D1498" i="3"/>
  <c r="D1499" i="3"/>
  <c r="D1500" i="3"/>
  <c r="D1501" i="3"/>
  <c r="D1502" i="3"/>
  <c r="D1503" i="3"/>
  <c r="D1504" i="3"/>
  <c r="D1505" i="3"/>
  <c r="D1506" i="3"/>
  <c r="D1507" i="3"/>
  <c r="D1508" i="3"/>
  <c r="D1509" i="3"/>
  <c r="D1510" i="3"/>
  <c r="D1511" i="3"/>
  <c r="D1512" i="3"/>
  <c r="D1513" i="3"/>
  <c r="D1514" i="3"/>
  <c r="D1515" i="3"/>
  <c r="D1516" i="3"/>
  <c r="D1517" i="3"/>
  <c r="D1518" i="3"/>
  <c r="D1519" i="3"/>
  <c r="D1520" i="3"/>
  <c r="D1521" i="3"/>
  <c r="D1522" i="3"/>
  <c r="D1523" i="3"/>
  <c r="D1524" i="3"/>
  <c r="D1525" i="3"/>
  <c r="D1526" i="3"/>
  <c r="D1527" i="3"/>
  <c r="D1528" i="3"/>
  <c r="D1529" i="3"/>
  <c r="D1530" i="3"/>
  <c r="D1531" i="3"/>
  <c r="D1532" i="3"/>
  <c r="D1533" i="3"/>
  <c r="D1534" i="3"/>
  <c r="D1535" i="3"/>
  <c r="D1536" i="3"/>
  <c r="D1537" i="3"/>
  <c r="D1538" i="3"/>
  <c r="D1539" i="3"/>
  <c r="D1540" i="3"/>
  <c r="D1541" i="3"/>
  <c r="D1542" i="3"/>
  <c r="D1543" i="3"/>
  <c r="D1544" i="3"/>
  <c r="D1545" i="3"/>
  <c r="D1546" i="3"/>
  <c r="D1547" i="3"/>
  <c r="D1548" i="3"/>
  <c r="D1549" i="3"/>
  <c r="D1550" i="3"/>
  <c r="D1551" i="3"/>
  <c r="D1552" i="3"/>
  <c r="D1553" i="3"/>
  <c r="D1554" i="3"/>
  <c r="D1555" i="3"/>
  <c r="D1556" i="3"/>
  <c r="D1557" i="3"/>
  <c r="D1558" i="3"/>
  <c r="D1559" i="3"/>
  <c r="D1560" i="3"/>
  <c r="D1561" i="3"/>
  <c r="D1562" i="3"/>
  <c r="D1563" i="3"/>
  <c r="D1564" i="3"/>
  <c r="D1565" i="3"/>
  <c r="D1566" i="3"/>
  <c r="D1567" i="3"/>
  <c r="D1568" i="3"/>
  <c r="D1569" i="3"/>
  <c r="D1570" i="3"/>
  <c r="D1571" i="3"/>
  <c r="D1572" i="3"/>
  <c r="D1573" i="3"/>
  <c r="D1574" i="3"/>
  <c r="D1575" i="3"/>
  <c r="D1576" i="3"/>
  <c r="D1577" i="3"/>
  <c r="D1578" i="3"/>
  <c r="D1579" i="3"/>
  <c r="D1580" i="3"/>
  <c r="D1581" i="3"/>
  <c r="D1582" i="3"/>
  <c r="D1583" i="3"/>
  <c r="D1584" i="3"/>
  <c r="D1585" i="3"/>
  <c r="D1586" i="3"/>
  <c r="D1587" i="3"/>
  <c r="D1588" i="3"/>
  <c r="D1589" i="3"/>
  <c r="D1590" i="3"/>
  <c r="D1591" i="3"/>
  <c r="D1592" i="3"/>
  <c r="D1593" i="3"/>
  <c r="D1594" i="3"/>
  <c r="D1595" i="3"/>
  <c r="D1596" i="3"/>
  <c r="D1597" i="3"/>
  <c r="D1598" i="3"/>
  <c r="D1599" i="3"/>
  <c r="D1600" i="3"/>
  <c r="D1601" i="3"/>
  <c r="D1602" i="3"/>
  <c r="D1603" i="3"/>
  <c r="D1604" i="3"/>
  <c r="D1605" i="3"/>
  <c r="D1606" i="3"/>
  <c r="D1607" i="3"/>
  <c r="D1608" i="3"/>
  <c r="D1609" i="3"/>
  <c r="D1610" i="3"/>
  <c r="D1611" i="3"/>
  <c r="D1612" i="3"/>
  <c r="D1613" i="3"/>
  <c r="D1614" i="3"/>
  <c r="D1615" i="3"/>
  <c r="D1616" i="3"/>
  <c r="D1617" i="3"/>
  <c r="D1618" i="3"/>
  <c r="D1619" i="3"/>
  <c r="D1620" i="3"/>
  <c r="D1621" i="3"/>
  <c r="D1622" i="3"/>
  <c r="D1623" i="3"/>
  <c r="D1624" i="3"/>
  <c r="D1625" i="3"/>
  <c r="D1626" i="3"/>
  <c r="D1627" i="3"/>
  <c r="D1628" i="3"/>
  <c r="D1629" i="3"/>
  <c r="D1630" i="3"/>
  <c r="D1631" i="3"/>
  <c r="D1632" i="3"/>
  <c r="D1633" i="3"/>
  <c r="D1634" i="3"/>
  <c r="D1635" i="3"/>
  <c r="D1636" i="3"/>
  <c r="D1637" i="3"/>
  <c r="D1638" i="3"/>
  <c r="D1639" i="3"/>
  <c r="D1640" i="3"/>
  <c r="D1641" i="3"/>
  <c r="D1642" i="3"/>
  <c r="D1643" i="3"/>
  <c r="D1644" i="3"/>
  <c r="D1645" i="3"/>
  <c r="D1646" i="3"/>
  <c r="D1647" i="3"/>
  <c r="D1648" i="3"/>
  <c r="D1649" i="3"/>
  <c r="D1650" i="3"/>
  <c r="D1651" i="3"/>
  <c r="D1652" i="3"/>
  <c r="D1653" i="3"/>
  <c r="D1654" i="3"/>
  <c r="D1655" i="3"/>
  <c r="D1656" i="3"/>
  <c r="D1657" i="3"/>
  <c r="D1658" i="3"/>
  <c r="D1659" i="3"/>
  <c r="D1660" i="3"/>
  <c r="D1661" i="3"/>
  <c r="D1662" i="3"/>
  <c r="D1663" i="3"/>
  <c r="D1664" i="3"/>
  <c r="D1665" i="3"/>
  <c r="D1666" i="3"/>
  <c r="D1667" i="3"/>
  <c r="D1668" i="3"/>
  <c r="D1669" i="3"/>
  <c r="D1670" i="3"/>
  <c r="D1671" i="3"/>
  <c r="D1672" i="3"/>
  <c r="D1673" i="3"/>
  <c r="D1674" i="3"/>
  <c r="D1675" i="3"/>
  <c r="D1676" i="3"/>
  <c r="D1677" i="3"/>
  <c r="D1678" i="3"/>
  <c r="D1679" i="3"/>
  <c r="D1680" i="3"/>
  <c r="D1681" i="3"/>
  <c r="D1682" i="3"/>
  <c r="D1683" i="3"/>
  <c r="D1684" i="3"/>
  <c r="D1685" i="3"/>
  <c r="D1686" i="3"/>
  <c r="D1687" i="3"/>
  <c r="D1688" i="3"/>
  <c r="D1689" i="3"/>
  <c r="D1690" i="3"/>
  <c r="D1691" i="3"/>
  <c r="D1692" i="3"/>
  <c r="D1693" i="3"/>
  <c r="D1694" i="3"/>
  <c r="D1695" i="3"/>
  <c r="D1696" i="3"/>
  <c r="D1697" i="3"/>
  <c r="D1698" i="3"/>
  <c r="D1699" i="3"/>
  <c r="D1700" i="3"/>
  <c r="D1701" i="3"/>
  <c r="D1702" i="3"/>
  <c r="D1703" i="3"/>
  <c r="D1704" i="3"/>
  <c r="D1705" i="3"/>
  <c r="D1706" i="3"/>
  <c r="D1707" i="3"/>
  <c r="D1708" i="3"/>
  <c r="D1709" i="3"/>
  <c r="D1710" i="3"/>
  <c r="D1711" i="3"/>
  <c r="D1712" i="3"/>
  <c r="D1713" i="3"/>
  <c r="D1714" i="3"/>
  <c r="D1715" i="3"/>
  <c r="D1716" i="3"/>
  <c r="D1717" i="3"/>
  <c r="D1718" i="3"/>
  <c r="D1719" i="3"/>
  <c r="D1720" i="3"/>
  <c r="D1721" i="3"/>
  <c r="D1722" i="3"/>
  <c r="D1723" i="3"/>
  <c r="D1724" i="3"/>
  <c r="D1725" i="3"/>
  <c r="D1726" i="3"/>
  <c r="D1727" i="3"/>
  <c r="D1728" i="3"/>
  <c r="D1729" i="3"/>
  <c r="D1730" i="3"/>
  <c r="D1731" i="3"/>
  <c r="D1732" i="3"/>
  <c r="D1733" i="3"/>
  <c r="D1734" i="3"/>
  <c r="D1735" i="3"/>
  <c r="D1736" i="3"/>
  <c r="D1737" i="3"/>
  <c r="D1738" i="3"/>
  <c r="D1739" i="3"/>
  <c r="D1740" i="3"/>
  <c r="D1741" i="3"/>
  <c r="D1742" i="3"/>
  <c r="D1743" i="3"/>
  <c r="D1744" i="3"/>
  <c r="D1745" i="3"/>
  <c r="D1746" i="3"/>
  <c r="D1747" i="3"/>
  <c r="D1748" i="3"/>
  <c r="D1749" i="3"/>
  <c r="D1750" i="3"/>
  <c r="D1751" i="3"/>
  <c r="D1752" i="3"/>
  <c r="D1753" i="3"/>
  <c r="D1754" i="3"/>
  <c r="D1755" i="3"/>
  <c r="D1756" i="3"/>
  <c r="D1757" i="3"/>
  <c r="D1758" i="3"/>
  <c r="D1759" i="3"/>
  <c r="D1760" i="3"/>
  <c r="D1761" i="3"/>
  <c r="D1762" i="3"/>
  <c r="D1763" i="3"/>
  <c r="D1764" i="3"/>
  <c r="D1765" i="3"/>
  <c r="D1766" i="3"/>
  <c r="D1767" i="3"/>
  <c r="D1768" i="3"/>
  <c r="D1769" i="3"/>
  <c r="D1770" i="3"/>
  <c r="D1771" i="3"/>
  <c r="D1772" i="3"/>
  <c r="D1773" i="3"/>
  <c r="D1774" i="3"/>
  <c r="D1775" i="3"/>
  <c r="D1776" i="3"/>
  <c r="D1777" i="3"/>
  <c r="D1778" i="3"/>
  <c r="D1779" i="3"/>
  <c r="D1780" i="3"/>
  <c r="D1781" i="3"/>
  <c r="D1782" i="3"/>
  <c r="D1783" i="3"/>
  <c r="D1784" i="3"/>
  <c r="D1785" i="3"/>
  <c r="D1786" i="3"/>
  <c r="D1787" i="3"/>
  <c r="D1788" i="3"/>
  <c r="D1789" i="3"/>
  <c r="D1790" i="3"/>
  <c r="D1791" i="3"/>
  <c r="D1792" i="3"/>
  <c r="D1793" i="3"/>
  <c r="D1794" i="3"/>
  <c r="D1795" i="3"/>
  <c r="D1796" i="3"/>
  <c r="D1797" i="3"/>
  <c r="D1798" i="3"/>
  <c r="D1799" i="3"/>
  <c r="D1800" i="3"/>
  <c r="D1801" i="3"/>
  <c r="D1802" i="3"/>
  <c r="D1803" i="3"/>
  <c r="D1804" i="3"/>
  <c r="D1805" i="3"/>
  <c r="D1806" i="3"/>
  <c r="D1807" i="3"/>
  <c r="D1808" i="3"/>
  <c r="D1809" i="3"/>
  <c r="D1810" i="3"/>
  <c r="D1811" i="3"/>
  <c r="D1812" i="3"/>
  <c r="D1813" i="3"/>
  <c r="D1814" i="3"/>
  <c r="D1815" i="3"/>
  <c r="D1816" i="3"/>
  <c r="D1817" i="3"/>
  <c r="D1818" i="3"/>
  <c r="D1819" i="3"/>
  <c r="D1820" i="3"/>
  <c r="D1821" i="3"/>
  <c r="D1822" i="3"/>
  <c r="D1823" i="3"/>
  <c r="D1824" i="3"/>
  <c r="D1825" i="3"/>
  <c r="D1826" i="3"/>
  <c r="D1827" i="3"/>
  <c r="D1828" i="3"/>
  <c r="D1829" i="3"/>
  <c r="D1830" i="3"/>
  <c r="D1831" i="3"/>
  <c r="D1832" i="3"/>
  <c r="D1833" i="3"/>
  <c r="D1834" i="3"/>
  <c r="D1835" i="3"/>
  <c r="D1836" i="3"/>
  <c r="D1837" i="3"/>
  <c r="D1838" i="3"/>
  <c r="D1839" i="3"/>
  <c r="D1840" i="3"/>
  <c r="D1841" i="3"/>
  <c r="D1842" i="3"/>
  <c r="D1843" i="3"/>
  <c r="D1844" i="3"/>
  <c r="D1845" i="3"/>
  <c r="D1846" i="3"/>
  <c r="D1847" i="3"/>
  <c r="D1848" i="3"/>
  <c r="D1849" i="3"/>
  <c r="D1850" i="3"/>
  <c r="D1851" i="3"/>
  <c r="D1852" i="3"/>
  <c r="D1853" i="3"/>
  <c r="D1854" i="3"/>
  <c r="D1855" i="3"/>
  <c r="D1856" i="3"/>
  <c r="D1857" i="3"/>
  <c r="D1858" i="3"/>
  <c r="D1859" i="3"/>
  <c r="D1860" i="3"/>
  <c r="D1861" i="3"/>
  <c r="D1862" i="3"/>
  <c r="D1863" i="3"/>
  <c r="D1864" i="3"/>
  <c r="D1865" i="3"/>
  <c r="D1866" i="3"/>
  <c r="D1867" i="3"/>
  <c r="D1868" i="3"/>
  <c r="D1869" i="3"/>
  <c r="D1870" i="3"/>
  <c r="D1871" i="3"/>
  <c r="D1872" i="3"/>
  <c r="D1873" i="3"/>
  <c r="D1874" i="3"/>
  <c r="D1875" i="3"/>
  <c r="D1876" i="3"/>
  <c r="D1877" i="3"/>
  <c r="D1878" i="3"/>
  <c r="D1879" i="3"/>
  <c r="D1880" i="3"/>
  <c r="D1881" i="3"/>
  <c r="D1882" i="3"/>
  <c r="D1883" i="3"/>
  <c r="D1884" i="3"/>
  <c r="D1885" i="3"/>
  <c r="D1886" i="3"/>
  <c r="D1887" i="3"/>
  <c r="D1888" i="3"/>
  <c r="D1889" i="3"/>
  <c r="D1890" i="3"/>
  <c r="D1891" i="3"/>
  <c r="D1892" i="3"/>
  <c r="D1893" i="3"/>
  <c r="D1894" i="3"/>
  <c r="D1895" i="3"/>
  <c r="D1896" i="3"/>
  <c r="D1897" i="3"/>
  <c r="D1898" i="3"/>
  <c r="D1899" i="3"/>
  <c r="D1900" i="3"/>
  <c r="D1901" i="3"/>
  <c r="D1902" i="3"/>
  <c r="D1903" i="3"/>
  <c r="D1904" i="3"/>
  <c r="D1905" i="3"/>
  <c r="D1906" i="3"/>
  <c r="D1907" i="3"/>
  <c r="D1908" i="3"/>
  <c r="D1909" i="3"/>
  <c r="D1910" i="3"/>
  <c r="D1911" i="3"/>
  <c r="D1912" i="3"/>
  <c r="D1913" i="3"/>
  <c r="D1914" i="3"/>
  <c r="D1915" i="3"/>
  <c r="D1916" i="3"/>
  <c r="D1917" i="3"/>
  <c r="D1918" i="3"/>
  <c r="D1919" i="3"/>
  <c r="D1920" i="3"/>
  <c r="D1921" i="3"/>
  <c r="D1922" i="3"/>
  <c r="D1923" i="3"/>
  <c r="D1924" i="3"/>
  <c r="D1925" i="3"/>
  <c r="D1926" i="3"/>
  <c r="D1927" i="3"/>
  <c r="D1928" i="3"/>
  <c r="D1929" i="3"/>
  <c r="D1930" i="3"/>
  <c r="D1931" i="3"/>
  <c r="D1932" i="3"/>
  <c r="D1933" i="3"/>
  <c r="D1934" i="3"/>
  <c r="D1935" i="3"/>
  <c r="D1936" i="3"/>
  <c r="D1937" i="3"/>
  <c r="D1938" i="3"/>
  <c r="D1939" i="3"/>
  <c r="D1940" i="3"/>
  <c r="D1941" i="3"/>
  <c r="D1942" i="3"/>
  <c r="D1943" i="3"/>
  <c r="D1944" i="3"/>
  <c r="D1945" i="3"/>
  <c r="D1946" i="3"/>
  <c r="D1947" i="3"/>
  <c r="D1948" i="3"/>
  <c r="D1949" i="3"/>
  <c r="D1950" i="3"/>
  <c r="D1951" i="3"/>
  <c r="D1952" i="3"/>
  <c r="D1953" i="3"/>
  <c r="D1954" i="3"/>
  <c r="D1955" i="3"/>
  <c r="D1956" i="3"/>
  <c r="D1957" i="3"/>
  <c r="D1958" i="3"/>
  <c r="D1959" i="3"/>
  <c r="D1960" i="3"/>
  <c r="D1961" i="3"/>
  <c r="D1962" i="3"/>
  <c r="D1963" i="3"/>
  <c r="D1964" i="3"/>
  <c r="D1965" i="3"/>
  <c r="D1966" i="3"/>
  <c r="D1967" i="3"/>
  <c r="D1968" i="3"/>
  <c r="D1969" i="3"/>
  <c r="D1970" i="3"/>
  <c r="D1971" i="3"/>
  <c r="D1972" i="3"/>
  <c r="D1973" i="3"/>
  <c r="D1974" i="3"/>
  <c r="D1975" i="3"/>
  <c r="D1976" i="3"/>
  <c r="D1977" i="3"/>
  <c r="D1978" i="3"/>
  <c r="D1979" i="3"/>
  <c r="D1980" i="3"/>
  <c r="D1981" i="3"/>
  <c r="D1982" i="3"/>
  <c r="D1983" i="3"/>
  <c r="D1984" i="3"/>
  <c r="D1985" i="3"/>
  <c r="D1986" i="3"/>
  <c r="D1987" i="3"/>
  <c r="D1988" i="3"/>
  <c r="D1989" i="3"/>
  <c r="D1990" i="3"/>
  <c r="D1991" i="3"/>
  <c r="D1992" i="3"/>
  <c r="D1993" i="3"/>
  <c r="D1994" i="3"/>
  <c r="D1995" i="3"/>
  <c r="D1996" i="3"/>
  <c r="D1997" i="3"/>
  <c r="D1998" i="3"/>
  <c r="D1999" i="3"/>
  <c r="D2000" i="3"/>
  <c r="D2001" i="3"/>
  <c r="D2002" i="3"/>
  <c r="D2003" i="3"/>
  <c r="D2004" i="3"/>
  <c r="D2005" i="3"/>
  <c r="D2006" i="3"/>
  <c r="D2007" i="3"/>
  <c r="D2008" i="3"/>
  <c r="D2009" i="3"/>
  <c r="D2010" i="3"/>
  <c r="D2011" i="3"/>
  <c r="D2012" i="3"/>
  <c r="D2013" i="3"/>
  <c r="D2014" i="3"/>
  <c r="D2015" i="3"/>
  <c r="D2016" i="3"/>
  <c r="D2017" i="3"/>
  <c r="D2018" i="3"/>
  <c r="D2019" i="3"/>
  <c r="D2020" i="3"/>
  <c r="D2021" i="3"/>
  <c r="D2022" i="3"/>
  <c r="D2023" i="3"/>
  <c r="D2024" i="3"/>
  <c r="D2025" i="3"/>
  <c r="D2026" i="3"/>
  <c r="D2027" i="3"/>
  <c r="D2028" i="3"/>
  <c r="D2029" i="3"/>
  <c r="D2030" i="3"/>
  <c r="D2031" i="3"/>
  <c r="D2032" i="3"/>
  <c r="D2033" i="3"/>
  <c r="D2034" i="3"/>
  <c r="D2035" i="3"/>
  <c r="D2036" i="3"/>
  <c r="D2037" i="3"/>
  <c r="D2038" i="3"/>
  <c r="D2039" i="3"/>
  <c r="D2040" i="3"/>
  <c r="D2041" i="3"/>
  <c r="D2042" i="3"/>
  <c r="D2043" i="3"/>
  <c r="D2044" i="3"/>
  <c r="D2045" i="3"/>
  <c r="D2046" i="3"/>
  <c r="D2047" i="3"/>
  <c r="D2048" i="3"/>
  <c r="D2049" i="3"/>
  <c r="D2050" i="3"/>
  <c r="D2051" i="3"/>
  <c r="D2052" i="3"/>
  <c r="D2053" i="3"/>
  <c r="D2054" i="3"/>
  <c r="D2055" i="3"/>
  <c r="D2056" i="3"/>
  <c r="D2057" i="3"/>
  <c r="D2058" i="3"/>
  <c r="D2059" i="3"/>
  <c r="D2060" i="3"/>
  <c r="D2061" i="3"/>
  <c r="D2062" i="3"/>
  <c r="D2063" i="3"/>
  <c r="D2064" i="3"/>
  <c r="D2065" i="3"/>
  <c r="D2066" i="3"/>
  <c r="D2067" i="3"/>
  <c r="D2068" i="3"/>
  <c r="D2069" i="3"/>
  <c r="D2070" i="3"/>
  <c r="D2071" i="3"/>
  <c r="D2072" i="3"/>
  <c r="D2073" i="3"/>
  <c r="D2074" i="3"/>
  <c r="D2075" i="3"/>
  <c r="D2076" i="3"/>
  <c r="D2077" i="3"/>
  <c r="D2078" i="3"/>
  <c r="D2079" i="3"/>
  <c r="D2080" i="3"/>
  <c r="D2081" i="3"/>
  <c r="D2082" i="3"/>
  <c r="D2083" i="3"/>
  <c r="D2084" i="3"/>
  <c r="D2085" i="3"/>
  <c r="D2086" i="3"/>
  <c r="D2087" i="3"/>
  <c r="D2088" i="3"/>
  <c r="D2089" i="3"/>
  <c r="D2090" i="3"/>
  <c r="D2091" i="3"/>
  <c r="D2092" i="3"/>
  <c r="D2093" i="3"/>
  <c r="D2094" i="3"/>
  <c r="D2095" i="3"/>
  <c r="D2096" i="3"/>
  <c r="D2097" i="3"/>
  <c r="D2098" i="3"/>
  <c r="D2099" i="3"/>
  <c r="D2100" i="3"/>
  <c r="D2101" i="3"/>
  <c r="D2102" i="3"/>
  <c r="D2103" i="3"/>
  <c r="D2104" i="3"/>
  <c r="D2105" i="3"/>
  <c r="D2106" i="3"/>
  <c r="D2107" i="3"/>
  <c r="D2108" i="3"/>
  <c r="D2109" i="3"/>
  <c r="D2110" i="3"/>
  <c r="D2111" i="3"/>
  <c r="D2112" i="3"/>
  <c r="D2113" i="3"/>
  <c r="D2114" i="3"/>
  <c r="D2115" i="3"/>
  <c r="D2116" i="3"/>
  <c r="D2117" i="3"/>
  <c r="D2118" i="3"/>
  <c r="D2119" i="3"/>
  <c r="D2120" i="3"/>
  <c r="D2121" i="3"/>
  <c r="D2122" i="3"/>
  <c r="D2123" i="3"/>
  <c r="D2124" i="3"/>
  <c r="D2125" i="3"/>
  <c r="D2126" i="3"/>
  <c r="D2127" i="3"/>
  <c r="D2128" i="3"/>
  <c r="D2129" i="3"/>
  <c r="D2130" i="3"/>
  <c r="D2131" i="3"/>
  <c r="D2132" i="3"/>
  <c r="D2133" i="3"/>
  <c r="D2134" i="3"/>
  <c r="D2135" i="3"/>
  <c r="D2136" i="3"/>
  <c r="D2137" i="3"/>
  <c r="D2138" i="3"/>
  <c r="D2139" i="3"/>
  <c r="D2140" i="3"/>
  <c r="D2141" i="3"/>
  <c r="D2142" i="3"/>
  <c r="D2143" i="3"/>
  <c r="D2144" i="3"/>
  <c r="D2145" i="3"/>
  <c r="D2146" i="3"/>
  <c r="D2147" i="3"/>
  <c r="D2148" i="3"/>
  <c r="D2149" i="3"/>
  <c r="D2150" i="3"/>
  <c r="D2151" i="3"/>
  <c r="D2152" i="3"/>
  <c r="D2153" i="3"/>
  <c r="D2154" i="3"/>
  <c r="D2155" i="3"/>
  <c r="D2156" i="3"/>
  <c r="D2157" i="3"/>
  <c r="D2158" i="3"/>
  <c r="D2159" i="3"/>
  <c r="D2160" i="3"/>
  <c r="D2161" i="3"/>
  <c r="D2162" i="3"/>
  <c r="D2163" i="3"/>
  <c r="D2164" i="3"/>
  <c r="D2165" i="3"/>
  <c r="D2166" i="3"/>
  <c r="D2167" i="3"/>
  <c r="D2168" i="3"/>
  <c r="D2169" i="3"/>
  <c r="D2170" i="3"/>
  <c r="D2171" i="3"/>
  <c r="D2172" i="3"/>
  <c r="D2173" i="3"/>
  <c r="D2174" i="3"/>
  <c r="D2175" i="3"/>
  <c r="D2176" i="3"/>
  <c r="D2177" i="3"/>
  <c r="D2178" i="3"/>
  <c r="D2179" i="3"/>
  <c r="D2180" i="3"/>
  <c r="D2181" i="3"/>
  <c r="D2182" i="3"/>
  <c r="D2183" i="3"/>
  <c r="D2184" i="3"/>
  <c r="D2185" i="3"/>
  <c r="D2186" i="3"/>
  <c r="D2187" i="3"/>
  <c r="D2188" i="3"/>
  <c r="D2189" i="3"/>
  <c r="D2190" i="3"/>
  <c r="D2191" i="3"/>
  <c r="D2192" i="3"/>
  <c r="D2193" i="3"/>
  <c r="D2194" i="3"/>
  <c r="D2195" i="3"/>
  <c r="D2196" i="3"/>
  <c r="D2197" i="3"/>
  <c r="D2198" i="3"/>
  <c r="D2199" i="3"/>
  <c r="D2200" i="3"/>
  <c r="D2201" i="3"/>
  <c r="D2202" i="3"/>
  <c r="D2203" i="3"/>
  <c r="D2204" i="3"/>
  <c r="D2205" i="3"/>
  <c r="D2206" i="3"/>
  <c r="D2207" i="3"/>
  <c r="D2208" i="3"/>
  <c r="D2209" i="3"/>
  <c r="D2210" i="3"/>
  <c r="D2211" i="3"/>
  <c r="D2212" i="3"/>
  <c r="D2213" i="3"/>
  <c r="D2214" i="3"/>
  <c r="D2215" i="3"/>
  <c r="D2216" i="3"/>
  <c r="D2217" i="3"/>
  <c r="D2218" i="3"/>
  <c r="D2219" i="3"/>
  <c r="D2220" i="3"/>
  <c r="D2221" i="3"/>
  <c r="D2222" i="3"/>
  <c r="D2223" i="3"/>
  <c r="D2224" i="3"/>
  <c r="D2225" i="3"/>
  <c r="D2226" i="3"/>
  <c r="D2227" i="3"/>
  <c r="D2228" i="3"/>
  <c r="D2229" i="3"/>
  <c r="D2230" i="3"/>
  <c r="D2231" i="3"/>
  <c r="D2232" i="3"/>
  <c r="D2233" i="3"/>
  <c r="D2234" i="3"/>
  <c r="D2235" i="3"/>
  <c r="D2236" i="3"/>
  <c r="D2237" i="3"/>
  <c r="D2238" i="3"/>
  <c r="D2239" i="3"/>
  <c r="D2240" i="3"/>
  <c r="D2241" i="3"/>
  <c r="D2242" i="3"/>
  <c r="D2243" i="3"/>
  <c r="D2244" i="3"/>
  <c r="D2245" i="3"/>
  <c r="D2246" i="3"/>
  <c r="D2247" i="3"/>
  <c r="D2248" i="3"/>
  <c r="D2249" i="3"/>
  <c r="D2250" i="3"/>
  <c r="D2251" i="3"/>
  <c r="D2252" i="3"/>
  <c r="D2253" i="3"/>
  <c r="D2254" i="3"/>
  <c r="D2255" i="3"/>
  <c r="D2256" i="3"/>
  <c r="D2257" i="3"/>
  <c r="D2258" i="3"/>
  <c r="D2259" i="3"/>
  <c r="D2260" i="3"/>
  <c r="D2261" i="3"/>
  <c r="D2262" i="3"/>
  <c r="D2263" i="3"/>
  <c r="D2264" i="3"/>
  <c r="D2265" i="3"/>
  <c r="D2266" i="3"/>
  <c r="D2267" i="3"/>
  <c r="D2268" i="3"/>
  <c r="D2269" i="3"/>
  <c r="D2270" i="3"/>
  <c r="D2271" i="3"/>
  <c r="D2272" i="3"/>
  <c r="D2273" i="3"/>
  <c r="D2274" i="3"/>
  <c r="D2275" i="3"/>
  <c r="D2276" i="3"/>
  <c r="D2277" i="3"/>
  <c r="D2278" i="3"/>
  <c r="D2279" i="3"/>
  <c r="D2280" i="3"/>
  <c r="D2281" i="3"/>
  <c r="D2282" i="3"/>
  <c r="D2283" i="3"/>
  <c r="D2284" i="3"/>
  <c r="D2285" i="3"/>
  <c r="D2286" i="3"/>
  <c r="D2287" i="3"/>
  <c r="D2288" i="3"/>
  <c r="D2289" i="3"/>
  <c r="D2290" i="3"/>
  <c r="D2291" i="3"/>
  <c r="D2292" i="3"/>
  <c r="D2293" i="3"/>
  <c r="D2294" i="3"/>
  <c r="D2295" i="3"/>
  <c r="D2296" i="3"/>
  <c r="D2297" i="3"/>
  <c r="D2298" i="3"/>
  <c r="D2299" i="3"/>
  <c r="D2300" i="3"/>
  <c r="D2301" i="3"/>
  <c r="D2302" i="3"/>
  <c r="D2303" i="3"/>
  <c r="D2304" i="3"/>
  <c r="D2305" i="3"/>
  <c r="D2306" i="3"/>
  <c r="D2307" i="3"/>
  <c r="D2308" i="3"/>
  <c r="D2309" i="3"/>
  <c r="D2310" i="3"/>
  <c r="D2311" i="3"/>
  <c r="D2312" i="3"/>
  <c r="D2313" i="3"/>
  <c r="D2314" i="3"/>
  <c r="D2315" i="3"/>
  <c r="D2316" i="3"/>
  <c r="D2317" i="3"/>
  <c r="D2318" i="3"/>
  <c r="D2319" i="3"/>
  <c r="D2320" i="3"/>
  <c r="D2321" i="3"/>
  <c r="D2322" i="3"/>
  <c r="D2323" i="3"/>
  <c r="D2324" i="3"/>
  <c r="D2325" i="3"/>
  <c r="D2326" i="3"/>
  <c r="D2327" i="3"/>
  <c r="D2328" i="3"/>
  <c r="D2329" i="3"/>
  <c r="D2330" i="3"/>
  <c r="D2331" i="3"/>
  <c r="D2332" i="3"/>
  <c r="D2333" i="3"/>
  <c r="D2334" i="3"/>
  <c r="D2335" i="3"/>
  <c r="D2336" i="3"/>
  <c r="D2337" i="3"/>
  <c r="D2338" i="3"/>
  <c r="D2339" i="3"/>
  <c r="D2340" i="3"/>
  <c r="D2341" i="3"/>
  <c r="D2342" i="3"/>
  <c r="D2343" i="3"/>
  <c r="D2344" i="3"/>
  <c r="D2345" i="3"/>
  <c r="D2346" i="3"/>
  <c r="D2347" i="3"/>
  <c r="D2348" i="3"/>
  <c r="D2349" i="3"/>
  <c r="D2350" i="3"/>
  <c r="D2351" i="3"/>
  <c r="D2352" i="3"/>
  <c r="D2353" i="3"/>
  <c r="D2354" i="3"/>
  <c r="D2355" i="3"/>
  <c r="D2356" i="3"/>
  <c r="D2357" i="3"/>
  <c r="D2358" i="3"/>
  <c r="D2359" i="3"/>
  <c r="D2360" i="3"/>
  <c r="D2361" i="3"/>
  <c r="D2362" i="3"/>
  <c r="D2363" i="3"/>
  <c r="D2364" i="3"/>
  <c r="D2365" i="3"/>
  <c r="D2366" i="3"/>
  <c r="D2367" i="3"/>
  <c r="D2368" i="3"/>
  <c r="D2369" i="3"/>
  <c r="D2370" i="3"/>
  <c r="D2371" i="3"/>
  <c r="D2372" i="3"/>
  <c r="D2373" i="3"/>
  <c r="D2374" i="3"/>
  <c r="D2375" i="3"/>
  <c r="D2376" i="3"/>
  <c r="D2377" i="3"/>
  <c r="D2378" i="3"/>
  <c r="D2379" i="3"/>
  <c r="D2380" i="3"/>
  <c r="D2381" i="3"/>
  <c r="D2382" i="3"/>
  <c r="D2383" i="3"/>
  <c r="D2384" i="3"/>
  <c r="D2385" i="3"/>
  <c r="D2386" i="3"/>
  <c r="D2387" i="3"/>
  <c r="D2388" i="3"/>
  <c r="D2389" i="3"/>
  <c r="D2390" i="3"/>
  <c r="D2391" i="3"/>
  <c r="D2392" i="3"/>
  <c r="D2393" i="3"/>
  <c r="D2394" i="3"/>
  <c r="D2395" i="3"/>
  <c r="D2396" i="3"/>
  <c r="D2397" i="3"/>
  <c r="D2398" i="3"/>
  <c r="D2399" i="3"/>
  <c r="D2400" i="3"/>
  <c r="D2401" i="3"/>
  <c r="D2402" i="3"/>
  <c r="D2403" i="3"/>
  <c r="D2404" i="3"/>
  <c r="D2405" i="3"/>
  <c r="D2406" i="3"/>
  <c r="D2407" i="3"/>
  <c r="D2408" i="3"/>
  <c r="D2409" i="3"/>
  <c r="D2410" i="3"/>
  <c r="D2411" i="3"/>
  <c r="D2412" i="3"/>
  <c r="D2413" i="3"/>
  <c r="D2414" i="3"/>
  <c r="D2415" i="3"/>
  <c r="D2416" i="3"/>
  <c r="D2417" i="3"/>
  <c r="D2418" i="3"/>
  <c r="D2419" i="3"/>
  <c r="D2420" i="3"/>
  <c r="D2421" i="3"/>
  <c r="D2422" i="3"/>
  <c r="D2423" i="3"/>
  <c r="D2424" i="3"/>
  <c r="D2425" i="3"/>
  <c r="D2426" i="3"/>
  <c r="D2427" i="3"/>
  <c r="D2428" i="3"/>
  <c r="D2429" i="3"/>
  <c r="D2430" i="3"/>
  <c r="D2431" i="3"/>
  <c r="D2432" i="3"/>
  <c r="D2433" i="3"/>
  <c r="D2434" i="3"/>
  <c r="D2435" i="3"/>
  <c r="D2436" i="3"/>
  <c r="D2437" i="3"/>
  <c r="D2438" i="3"/>
  <c r="D2439" i="3"/>
  <c r="D2440" i="3"/>
  <c r="D2441" i="3"/>
  <c r="D2442" i="3"/>
  <c r="D2443" i="3"/>
  <c r="D2444" i="3"/>
  <c r="D2445" i="3"/>
  <c r="D2446" i="3"/>
  <c r="D2447" i="3"/>
  <c r="D2448" i="3"/>
  <c r="D2449" i="3"/>
  <c r="D2450" i="3"/>
  <c r="D2451" i="3"/>
  <c r="D2452" i="3"/>
  <c r="D2453" i="3"/>
  <c r="D2454" i="3"/>
  <c r="D2455" i="3"/>
  <c r="D2456" i="3"/>
  <c r="D2457" i="3"/>
  <c r="D2458" i="3"/>
  <c r="D2459" i="3"/>
  <c r="D2460" i="3"/>
  <c r="D2461" i="3"/>
  <c r="D2462" i="3"/>
  <c r="D2463" i="3"/>
  <c r="D2464" i="3"/>
  <c r="D2465" i="3"/>
  <c r="D2466" i="3"/>
  <c r="D2467" i="3"/>
  <c r="D2468" i="3"/>
  <c r="D2469" i="3"/>
  <c r="D2470" i="3"/>
  <c r="D2471" i="3"/>
  <c r="D2472" i="3"/>
  <c r="D2473" i="3"/>
  <c r="D2474" i="3"/>
  <c r="D2475" i="3"/>
  <c r="D2476" i="3"/>
  <c r="D2477" i="3"/>
  <c r="D2478" i="3"/>
  <c r="D2479" i="3"/>
  <c r="D2480" i="3"/>
  <c r="D2481" i="3"/>
  <c r="D2482" i="3"/>
  <c r="D2483" i="3"/>
  <c r="D2484" i="3"/>
  <c r="D2485" i="3"/>
  <c r="D2486" i="3"/>
  <c r="D2487" i="3"/>
  <c r="D2488" i="3"/>
  <c r="D2489" i="3"/>
  <c r="D2490" i="3"/>
  <c r="D2491" i="3"/>
  <c r="D2492" i="3"/>
  <c r="D2493" i="3"/>
  <c r="D2494" i="3"/>
  <c r="D2495" i="3"/>
  <c r="D2496" i="3"/>
  <c r="D2497" i="3"/>
  <c r="D2498" i="3"/>
  <c r="D2499" i="3"/>
  <c r="D2500" i="3"/>
  <c r="D2501" i="3"/>
  <c r="D2502" i="3"/>
  <c r="D2503" i="3"/>
  <c r="D2504" i="3"/>
  <c r="D2505" i="3"/>
  <c r="D2506" i="3"/>
  <c r="D2507" i="3"/>
  <c r="D2508" i="3"/>
  <c r="D2509" i="3"/>
  <c r="D2510" i="3"/>
  <c r="D2511" i="3"/>
  <c r="D2512" i="3"/>
  <c r="D2513" i="3"/>
  <c r="D2514" i="3"/>
  <c r="D2515" i="3"/>
  <c r="D2516" i="3"/>
  <c r="D2517" i="3"/>
  <c r="D2518" i="3"/>
  <c r="D2519" i="3"/>
  <c r="D2520" i="3"/>
  <c r="D2521" i="3"/>
  <c r="D2522" i="3"/>
  <c r="D2523" i="3"/>
  <c r="D2524" i="3"/>
  <c r="D2525" i="3"/>
  <c r="D2526" i="3"/>
  <c r="D2527" i="3"/>
  <c r="D2528" i="3"/>
  <c r="D2529" i="3"/>
  <c r="D2530" i="3"/>
  <c r="D2531" i="3"/>
  <c r="D2532" i="3"/>
  <c r="D2533" i="3"/>
  <c r="D2534" i="3"/>
  <c r="D2535" i="3"/>
  <c r="D2536" i="3"/>
  <c r="D2537" i="3"/>
  <c r="D2538" i="3"/>
  <c r="D2539" i="3"/>
  <c r="D2540" i="3"/>
  <c r="D2541" i="3"/>
  <c r="D2542" i="3"/>
  <c r="D2543" i="3"/>
  <c r="D2544" i="3"/>
  <c r="D2545" i="3"/>
  <c r="D2546" i="3"/>
  <c r="D2547" i="3"/>
  <c r="D2548" i="3"/>
  <c r="D2549" i="3"/>
  <c r="D2550" i="3"/>
  <c r="D2551" i="3"/>
  <c r="D2552" i="3"/>
  <c r="D2553" i="3"/>
  <c r="D2554" i="3"/>
  <c r="D2555" i="3"/>
  <c r="D2556" i="3"/>
  <c r="D2557" i="3"/>
  <c r="D2558" i="3"/>
  <c r="D2559" i="3"/>
  <c r="D2560" i="3"/>
  <c r="D2561" i="3"/>
  <c r="D2562" i="3"/>
  <c r="D2563" i="3"/>
  <c r="D2564" i="3"/>
  <c r="D2565" i="3"/>
  <c r="D2566" i="3"/>
  <c r="D2567" i="3"/>
  <c r="D2568" i="3"/>
  <c r="D2569" i="3"/>
  <c r="D2570" i="3"/>
  <c r="D2571" i="3"/>
  <c r="D2572" i="3"/>
  <c r="D2573" i="3"/>
  <c r="D2574" i="3"/>
  <c r="D2575" i="3"/>
  <c r="D2576" i="3"/>
  <c r="D2577" i="3"/>
  <c r="D2578" i="3"/>
  <c r="D2579" i="3"/>
  <c r="D2580" i="3"/>
  <c r="D2581" i="3"/>
  <c r="D2582" i="3"/>
  <c r="D2583" i="3"/>
  <c r="D2584" i="3"/>
  <c r="D2585" i="3"/>
  <c r="D2586" i="3"/>
  <c r="D2587" i="3"/>
  <c r="D2588" i="3"/>
  <c r="D2589" i="3"/>
  <c r="D2590" i="3"/>
  <c r="D2591" i="3"/>
  <c r="D2592" i="3"/>
  <c r="D2593" i="3"/>
  <c r="D2594" i="3"/>
  <c r="D2595" i="3"/>
  <c r="D2596" i="3"/>
  <c r="D2597" i="3"/>
  <c r="D2598" i="3"/>
  <c r="D2599" i="3"/>
  <c r="D2600" i="3"/>
  <c r="D2601" i="3"/>
  <c r="D2602" i="3"/>
  <c r="D2603" i="3"/>
  <c r="D2604" i="3"/>
  <c r="D2605" i="3"/>
  <c r="D2606" i="3"/>
  <c r="D2607" i="3"/>
  <c r="D2608" i="3"/>
  <c r="D2609" i="3"/>
  <c r="D2610" i="3"/>
  <c r="D2611" i="3"/>
  <c r="D2612" i="3"/>
  <c r="D2613" i="3"/>
  <c r="D2614" i="3"/>
  <c r="D2615" i="3"/>
  <c r="D2616" i="3"/>
  <c r="D2617" i="3"/>
  <c r="D2618" i="3"/>
  <c r="D2619" i="3"/>
  <c r="D2620" i="3"/>
  <c r="D2621" i="3"/>
  <c r="D2622" i="3"/>
  <c r="D2623" i="3"/>
  <c r="D2624" i="3"/>
  <c r="D2625" i="3"/>
  <c r="D2626" i="3"/>
  <c r="D2627" i="3"/>
  <c r="D2628" i="3"/>
  <c r="D2629" i="3"/>
  <c r="D2630" i="3"/>
  <c r="D2631" i="3"/>
  <c r="D2632" i="3"/>
  <c r="D2633" i="3"/>
  <c r="D2634" i="3"/>
  <c r="D2635" i="3"/>
  <c r="D2636" i="3"/>
  <c r="D2637" i="3"/>
  <c r="D2638" i="3"/>
  <c r="D2639" i="3"/>
  <c r="D2640" i="3"/>
  <c r="D2641" i="3"/>
  <c r="D2642" i="3"/>
  <c r="D2643" i="3"/>
  <c r="D2644" i="3"/>
  <c r="D2645" i="3"/>
  <c r="D2646" i="3"/>
  <c r="D2647" i="3"/>
  <c r="D2648" i="3"/>
  <c r="D2649" i="3"/>
  <c r="D2650" i="3"/>
  <c r="D2651" i="3"/>
  <c r="D2652" i="3"/>
  <c r="D2653" i="3"/>
  <c r="D2654" i="3"/>
  <c r="D2655" i="3"/>
  <c r="D2656" i="3"/>
  <c r="D2657" i="3"/>
  <c r="D2658" i="3"/>
  <c r="D2659" i="3"/>
  <c r="D2660" i="3"/>
  <c r="D2661" i="3"/>
  <c r="D2662" i="3"/>
  <c r="D2663" i="3"/>
  <c r="D2664" i="3"/>
  <c r="D2665" i="3"/>
  <c r="D2666" i="3"/>
  <c r="D2667" i="3"/>
  <c r="D2668" i="3"/>
  <c r="D2669" i="3"/>
  <c r="D2670" i="3"/>
  <c r="D2671" i="3"/>
  <c r="D2672" i="3"/>
  <c r="D2673" i="3"/>
  <c r="D2674" i="3"/>
  <c r="D2675" i="3"/>
  <c r="D2676" i="3"/>
  <c r="D2677" i="3"/>
  <c r="D2678" i="3"/>
  <c r="D2679" i="3"/>
  <c r="D2680" i="3"/>
  <c r="D2681" i="3"/>
  <c r="D2682" i="3"/>
  <c r="D2683" i="3"/>
  <c r="D2684" i="3"/>
  <c r="D2685" i="3"/>
  <c r="D2686" i="3"/>
  <c r="D2687" i="3"/>
  <c r="D2688" i="3"/>
  <c r="D2689" i="3"/>
  <c r="D2690" i="3"/>
  <c r="D2691" i="3"/>
  <c r="D2692" i="3"/>
  <c r="D2693" i="3"/>
  <c r="D2694" i="3"/>
  <c r="D2695" i="3"/>
  <c r="D2696" i="3"/>
  <c r="D2697" i="3"/>
  <c r="D2698" i="3"/>
  <c r="D2699" i="3"/>
  <c r="D2700" i="3"/>
  <c r="D2701" i="3"/>
  <c r="D2702" i="3"/>
  <c r="D2703" i="3"/>
  <c r="D2704" i="3"/>
  <c r="D2705" i="3"/>
  <c r="D2706" i="3"/>
  <c r="D2707" i="3"/>
  <c r="D2708" i="3"/>
  <c r="D2709" i="3"/>
  <c r="D2710" i="3"/>
  <c r="D2711" i="3"/>
  <c r="D2712" i="3"/>
  <c r="D2713" i="3"/>
  <c r="D2714" i="3"/>
  <c r="D2715" i="3"/>
  <c r="D2716" i="3"/>
  <c r="D2717" i="3"/>
  <c r="D2718" i="3"/>
  <c r="D2719" i="3"/>
  <c r="D2720" i="3"/>
  <c r="D2721" i="3"/>
  <c r="D2722" i="3"/>
  <c r="D2723" i="3"/>
  <c r="D2724" i="3"/>
  <c r="D2725" i="3"/>
  <c r="D2726" i="3"/>
  <c r="D2727" i="3"/>
  <c r="D2728" i="3"/>
  <c r="D2729" i="3"/>
  <c r="D2730" i="3"/>
  <c r="D2731" i="3"/>
  <c r="D2732" i="3"/>
  <c r="D2733" i="3"/>
  <c r="D2734" i="3"/>
  <c r="D2735" i="3"/>
  <c r="D2736" i="3"/>
  <c r="D2737" i="3"/>
  <c r="D2738" i="3"/>
  <c r="D2739" i="3"/>
  <c r="D2740" i="3"/>
  <c r="D2741" i="3"/>
  <c r="D2742" i="3"/>
  <c r="D2743" i="3"/>
  <c r="D2744" i="3"/>
  <c r="D2745" i="3"/>
  <c r="D2746" i="3"/>
  <c r="D2747" i="3"/>
  <c r="D2748" i="3"/>
  <c r="D2749" i="3"/>
  <c r="D2750" i="3"/>
  <c r="D2751" i="3"/>
  <c r="D2752" i="3"/>
  <c r="D2753" i="3"/>
  <c r="D2754" i="3"/>
  <c r="D2755" i="3"/>
  <c r="D2756" i="3"/>
  <c r="D2757" i="3"/>
  <c r="D2758" i="3"/>
  <c r="D2759" i="3"/>
  <c r="D2760" i="3"/>
  <c r="D2761" i="3"/>
  <c r="D2762" i="3"/>
  <c r="D2763" i="3"/>
  <c r="D2764" i="3"/>
  <c r="D2765" i="3"/>
  <c r="D2766" i="3"/>
  <c r="D2767" i="3"/>
  <c r="D2768" i="3"/>
  <c r="D2769" i="3"/>
  <c r="D2770" i="3"/>
  <c r="D2771" i="3"/>
  <c r="D2772" i="3"/>
  <c r="D2773" i="3"/>
  <c r="D2774" i="3"/>
  <c r="D2775" i="3"/>
  <c r="D2776" i="3"/>
  <c r="D2777" i="3"/>
  <c r="D2778" i="3"/>
  <c r="D2779" i="3"/>
  <c r="D2780" i="3"/>
  <c r="D2781" i="3"/>
  <c r="D2782" i="3"/>
  <c r="D2783" i="3"/>
  <c r="D2784" i="3"/>
  <c r="D2785" i="3"/>
  <c r="D2786" i="3"/>
  <c r="D2787" i="3"/>
  <c r="D2788" i="3"/>
  <c r="D2789" i="3"/>
  <c r="D2790" i="3"/>
  <c r="D2791" i="3"/>
  <c r="D2792" i="3"/>
  <c r="D2793" i="3"/>
  <c r="D2794" i="3"/>
  <c r="D2795" i="3"/>
  <c r="D2796" i="3"/>
  <c r="D2797" i="3"/>
  <c r="D2798" i="3"/>
  <c r="D2799" i="3"/>
  <c r="D2800" i="3"/>
  <c r="D2801" i="3"/>
  <c r="D2802" i="3"/>
  <c r="D2803" i="3"/>
  <c r="D2804" i="3"/>
  <c r="D2805" i="3"/>
  <c r="D2806" i="3"/>
  <c r="D2807" i="3"/>
  <c r="D2808" i="3"/>
  <c r="D2809" i="3"/>
  <c r="D2810" i="3"/>
  <c r="D2811" i="3"/>
  <c r="D2812" i="3"/>
  <c r="D2813" i="3"/>
  <c r="D2814" i="3"/>
  <c r="D2815" i="3"/>
  <c r="D2816" i="3"/>
  <c r="D2817" i="3"/>
  <c r="D2818" i="3"/>
  <c r="D2819" i="3"/>
  <c r="D2820" i="3"/>
  <c r="D2821" i="3"/>
  <c r="D2822" i="3"/>
  <c r="D2823" i="3"/>
  <c r="D2824" i="3"/>
  <c r="D2825" i="3"/>
  <c r="D2826" i="3"/>
  <c r="D2827" i="3"/>
  <c r="D2828" i="3"/>
  <c r="D2829" i="3"/>
  <c r="D2830" i="3"/>
  <c r="D2831" i="3"/>
  <c r="D2832" i="3"/>
  <c r="D2833" i="3"/>
  <c r="D2834" i="3"/>
  <c r="D2835" i="3"/>
  <c r="D2836" i="3"/>
  <c r="D2837" i="3"/>
  <c r="D2838" i="3"/>
  <c r="D2839" i="3"/>
  <c r="D2840" i="3"/>
  <c r="D2841" i="3"/>
  <c r="D2842" i="3"/>
  <c r="D2843" i="3"/>
  <c r="D2844" i="3"/>
  <c r="D2845" i="3"/>
  <c r="D2846" i="3"/>
  <c r="D2847" i="3"/>
  <c r="D2848" i="3"/>
  <c r="D2849" i="3"/>
  <c r="D2850" i="3"/>
  <c r="D2851" i="3"/>
  <c r="D2852" i="3"/>
  <c r="D2853" i="3"/>
  <c r="D2854" i="3"/>
  <c r="D2855" i="3"/>
  <c r="D2856" i="3"/>
  <c r="D2857" i="3"/>
  <c r="D2858" i="3"/>
  <c r="D2859" i="3"/>
  <c r="D2860" i="3"/>
  <c r="D2861" i="3"/>
  <c r="D2862" i="3"/>
  <c r="D2863" i="3"/>
  <c r="D2864" i="3"/>
  <c r="D2865" i="3"/>
  <c r="D2866" i="3"/>
  <c r="D2867" i="3"/>
  <c r="D2868" i="3"/>
  <c r="D2869" i="3"/>
  <c r="D2870" i="3"/>
  <c r="D2871" i="3"/>
  <c r="D2872" i="3"/>
  <c r="D2873" i="3"/>
  <c r="D2874" i="3"/>
  <c r="D2875" i="3"/>
  <c r="D2876" i="3"/>
  <c r="D2877" i="3"/>
  <c r="D2878" i="3"/>
  <c r="D2879" i="3"/>
  <c r="D2880" i="3"/>
  <c r="D2881" i="3"/>
  <c r="D2882" i="3"/>
  <c r="D2883" i="3"/>
  <c r="D2884" i="3"/>
  <c r="D2885" i="3"/>
  <c r="D2886" i="3"/>
  <c r="D2887" i="3"/>
  <c r="D2888" i="3"/>
  <c r="D2889" i="3"/>
  <c r="D2890" i="3"/>
  <c r="D2891" i="3"/>
  <c r="D2892" i="3"/>
  <c r="D2893" i="3"/>
  <c r="D2894" i="3"/>
  <c r="D2895" i="3"/>
  <c r="D2896" i="3"/>
  <c r="D2897" i="3"/>
  <c r="D2898" i="3"/>
  <c r="D2899" i="3"/>
  <c r="D2900" i="3"/>
  <c r="D2901" i="3"/>
  <c r="D2902" i="3"/>
  <c r="D2903" i="3"/>
  <c r="D2904" i="3"/>
  <c r="D2905" i="3"/>
  <c r="D2906" i="3"/>
  <c r="D2907" i="3"/>
  <c r="D2908" i="3"/>
  <c r="D2909" i="3"/>
  <c r="D2910" i="3"/>
  <c r="D2911" i="3"/>
  <c r="D2912" i="3"/>
  <c r="D2913" i="3"/>
  <c r="D2914" i="3"/>
  <c r="D2915" i="3"/>
  <c r="D2916" i="3"/>
  <c r="D2917" i="3"/>
  <c r="D2918" i="3"/>
  <c r="D2919" i="3"/>
  <c r="D2920" i="3"/>
  <c r="D2921" i="3"/>
  <c r="D2922" i="3"/>
  <c r="D2923" i="3"/>
  <c r="D2924" i="3"/>
  <c r="D2925" i="3"/>
  <c r="D2926" i="3"/>
  <c r="D2927" i="3"/>
  <c r="D2928" i="3"/>
  <c r="D2929" i="3"/>
  <c r="D2930" i="3"/>
  <c r="D2931" i="3"/>
  <c r="D2932" i="3"/>
  <c r="D2933" i="3"/>
  <c r="D2934" i="3"/>
  <c r="D2935" i="3"/>
  <c r="D2936" i="3"/>
  <c r="D2937" i="3"/>
  <c r="D2938" i="3"/>
  <c r="D2939" i="3"/>
  <c r="D2940" i="3"/>
  <c r="D2941" i="3"/>
  <c r="D2942" i="3"/>
  <c r="D2943" i="3"/>
  <c r="D2944" i="3"/>
  <c r="D2945" i="3"/>
  <c r="D2946" i="3"/>
  <c r="D2947" i="3"/>
  <c r="D2948" i="3"/>
  <c r="D2949" i="3"/>
  <c r="D2950" i="3"/>
  <c r="D2951" i="3"/>
  <c r="D2952" i="3"/>
  <c r="D2953" i="3"/>
  <c r="D2954" i="3"/>
  <c r="D2955" i="3"/>
  <c r="D2956" i="3"/>
  <c r="D2957" i="3"/>
  <c r="D2958" i="3"/>
  <c r="D2959" i="3"/>
  <c r="D2960" i="3"/>
  <c r="D2961" i="3"/>
  <c r="D2962" i="3"/>
  <c r="D2963" i="3"/>
  <c r="D2964" i="3"/>
  <c r="D2965" i="3"/>
  <c r="D2966" i="3"/>
  <c r="D2967" i="3"/>
  <c r="D2968" i="3"/>
  <c r="D2969" i="3"/>
  <c r="D2970" i="3"/>
  <c r="D2971" i="3"/>
  <c r="D2972" i="3"/>
  <c r="D2973" i="3"/>
  <c r="D2974" i="3"/>
  <c r="D2975" i="3"/>
  <c r="D2976" i="3"/>
  <c r="D2977" i="3"/>
  <c r="D2978" i="3"/>
  <c r="D2979" i="3"/>
  <c r="D2980" i="3"/>
  <c r="D2981" i="3"/>
  <c r="D2982" i="3"/>
  <c r="D2983" i="3"/>
  <c r="D2984" i="3"/>
  <c r="D2985" i="3"/>
  <c r="D2986" i="3"/>
  <c r="D2987" i="3"/>
  <c r="D2988" i="3"/>
  <c r="D2989" i="3"/>
  <c r="D2990" i="3"/>
  <c r="D2991" i="3"/>
  <c r="D2992" i="3"/>
  <c r="D2993" i="3"/>
  <c r="D2994" i="3"/>
  <c r="D2995" i="3"/>
  <c r="D2996" i="3"/>
  <c r="D2997" i="3"/>
  <c r="D2998" i="3"/>
  <c r="D2999" i="3"/>
  <c r="D3000" i="3"/>
  <c r="D3001" i="3"/>
  <c r="D3002" i="3"/>
  <c r="D3003" i="3"/>
  <c r="D3004" i="3"/>
  <c r="D3005" i="3"/>
  <c r="D3006" i="3"/>
  <c r="D3007" i="3"/>
  <c r="D3008" i="3"/>
  <c r="D3009" i="3"/>
  <c r="D3010" i="3"/>
  <c r="D3011" i="3"/>
  <c r="D3012" i="3"/>
  <c r="D3013" i="3"/>
  <c r="D3014" i="3"/>
  <c r="D3015" i="3"/>
  <c r="D3016" i="3"/>
  <c r="D3017" i="3"/>
  <c r="D3018" i="3"/>
  <c r="D3019" i="3"/>
  <c r="D3020" i="3"/>
  <c r="D3021" i="3"/>
  <c r="D3022" i="3"/>
  <c r="D3023" i="3"/>
  <c r="D3024" i="3"/>
  <c r="D3025" i="3"/>
  <c r="D3026" i="3"/>
  <c r="D3027" i="3"/>
  <c r="D3028" i="3"/>
  <c r="D3029" i="3"/>
  <c r="D3030" i="3"/>
  <c r="D3031" i="3"/>
  <c r="D3032" i="3"/>
  <c r="D3033" i="3"/>
  <c r="D3034" i="3"/>
  <c r="D3035" i="3"/>
  <c r="D3036" i="3"/>
  <c r="D3037" i="3"/>
  <c r="D3038" i="3"/>
  <c r="D3039" i="3"/>
  <c r="D3040" i="3"/>
  <c r="D3041" i="3"/>
  <c r="D3042" i="3"/>
  <c r="D3043" i="3"/>
  <c r="D3044" i="3"/>
  <c r="D3045" i="3"/>
  <c r="D3046" i="3"/>
  <c r="D3047" i="3"/>
  <c r="D3048" i="3"/>
  <c r="D3049" i="3"/>
  <c r="D3050" i="3"/>
  <c r="D3051" i="3"/>
  <c r="D3052" i="3"/>
  <c r="D3053" i="3"/>
  <c r="D3054" i="3"/>
  <c r="D3055" i="3"/>
  <c r="D3056" i="3"/>
  <c r="D3057" i="3"/>
  <c r="D3058" i="3"/>
  <c r="D3059" i="3"/>
  <c r="D3060" i="3"/>
  <c r="D3061" i="3"/>
  <c r="D3062" i="3"/>
  <c r="D3063" i="3"/>
  <c r="D3064" i="3"/>
  <c r="D3065" i="3"/>
  <c r="D3066" i="3"/>
  <c r="D3067" i="3"/>
  <c r="D3068" i="3"/>
  <c r="D3069" i="3"/>
  <c r="D3070" i="3"/>
  <c r="D3071" i="3"/>
  <c r="D3072" i="3"/>
  <c r="D3073" i="3"/>
  <c r="D3074" i="3"/>
  <c r="D3075" i="3"/>
  <c r="D3076" i="3"/>
  <c r="D3077" i="3"/>
  <c r="D3078" i="3"/>
  <c r="D3079" i="3"/>
  <c r="D3080" i="3"/>
  <c r="D3081" i="3"/>
  <c r="D3082" i="3"/>
  <c r="D3083" i="3"/>
  <c r="D3084" i="3"/>
  <c r="D3085" i="3"/>
  <c r="D3086" i="3"/>
  <c r="D3087" i="3"/>
  <c r="D3088" i="3"/>
  <c r="D3089" i="3"/>
  <c r="D3090" i="3"/>
  <c r="D3091" i="3"/>
  <c r="D3092" i="3"/>
  <c r="D3093" i="3"/>
  <c r="D3094" i="3"/>
  <c r="D3095" i="3"/>
  <c r="D3096" i="3"/>
  <c r="D3097" i="3"/>
  <c r="D3098" i="3"/>
  <c r="D3099" i="3"/>
  <c r="D3100" i="3"/>
  <c r="D3101" i="3"/>
  <c r="D3102" i="3"/>
  <c r="D3103" i="3"/>
  <c r="D3104" i="3"/>
  <c r="D3105" i="3"/>
  <c r="D3106" i="3"/>
  <c r="D3107" i="3"/>
  <c r="D3108" i="3"/>
  <c r="D3109" i="3"/>
  <c r="D3110" i="3"/>
  <c r="D3111" i="3"/>
  <c r="D3112" i="3"/>
  <c r="D3113" i="3"/>
  <c r="D3114" i="3"/>
  <c r="D3115" i="3"/>
  <c r="D3116" i="3"/>
  <c r="D3117" i="3"/>
  <c r="D3118" i="3"/>
  <c r="D3119" i="3"/>
  <c r="D3120" i="3"/>
  <c r="D3121" i="3"/>
  <c r="D3122" i="3"/>
  <c r="D3123" i="3"/>
  <c r="D3124" i="3"/>
  <c r="D3125" i="3"/>
  <c r="D3126" i="3"/>
  <c r="D3127" i="3"/>
  <c r="D3128" i="3"/>
  <c r="D3129" i="3"/>
  <c r="D3130" i="3"/>
  <c r="D3131" i="3"/>
  <c r="D3132" i="3"/>
  <c r="D3133" i="3"/>
  <c r="D3134" i="3"/>
  <c r="D3135" i="3"/>
  <c r="D3136" i="3"/>
  <c r="D3137" i="3"/>
  <c r="D3138" i="3"/>
  <c r="D3139" i="3"/>
  <c r="D3140" i="3"/>
  <c r="D3141" i="3"/>
  <c r="D3142" i="3"/>
  <c r="D3143" i="3"/>
  <c r="D3144" i="3"/>
  <c r="D3145" i="3"/>
  <c r="D3146" i="3"/>
  <c r="D3147" i="3"/>
  <c r="D3148" i="3"/>
  <c r="D3149" i="3"/>
  <c r="D3150" i="3"/>
  <c r="D3151" i="3"/>
  <c r="D3152" i="3"/>
  <c r="D3153" i="3"/>
  <c r="D3154" i="3"/>
  <c r="D3155" i="3"/>
  <c r="D3156" i="3"/>
  <c r="D3157" i="3"/>
  <c r="D3158" i="3"/>
  <c r="D3159" i="3"/>
  <c r="D3160" i="3"/>
  <c r="D3161" i="3"/>
  <c r="D3162" i="3"/>
  <c r="D3163" i="3"/>
  <c r="D3164" i="3"/>
  <c r="D3165" i="3"/>
  <c r="D3166" i="3"/>
  <c r="D3167" i="3"/>
  <c r="D3168" i="3"/>
  <c r="D3169" i="3"/>
  <c r="D3170" i="3"/>
  <c r="D3171" i="3"/>
  <c r="D3172" i="3"/>
  <c r="D3173" i="3"/>
  <c r="D3174" i="3"/>
  <c r="D3175" i="3"/>
  <c r="D3176" i="3"/>
  <c r="D3177" i="3"/>
  <c r="D3178" i="3"/>
  <c r="D3179" i="3"/>
  <c r="D3180" i="3"/>
  <c r="D3181" i="3"/>
  <c r="D3182" i="3"/>
  <c r="D3183" i="3"/>
  <c r="D3184" i="3"/>
  <c r="D3185" i="3"/>
  <c r="D3186" i="3"/>
  <c r="D3187" i="3"/>
  <c r="D3188" i="3"/>
  <c r="D3189" i="3"/>
  <c r="D3190" i="3"/>
  <c r="D3191" i="3"/>
  <c r="D3192" i="3"/>
  <c r="D3193" i="3"/>
  <c r="D3194" i="3"/>
  <c r="D3195" i="3"/>
  <c r="D3196" i="3"/>
  <c r="D3197" i="3"/>
  <c r="D3198" i="3"/>
  <c r="D3199" i="3"/>
  <c r="D3200" i="3"/>
  <c r="D3201" i="3"/>
  <c r="D3202" i="3"/>
  <c r="D3203" i="3"/>
  <c r="D3204" i="3"/>
  <c r="D3205" i="3"/>
  <c r="D3206" i="3"/>
  <c r="D3207" i="3"/>
  <c r="D3208" i="3"/>
  <c r="D3209" i="3"/>
  <c r="D3210" i="3"/>
  <c r="D3211" i="3"/>
  <c r="D3212" i="3"/>
  <c r="D3213" i="3"/>
  <c r="D3214" i="3"/>
  <c r="D3215" i="3"/>
  <c r="D3216" i="3"/>
  <c r="D3217" i="3"/>
  <c r="D3218" i="3"/>
  <c r="D3219" i="3"/>
  <c r="D3220" i="3"/>
  <c r="D3221" i="3"/>
  <c r="D3222" i="3"/>
  <c r="D3223" i="3"/>
  <c r="D3224" i="3"/>
  <c r="D3225" i="3"/>
  <c r="D3226" i="3"/>
  <c r="D3227" i="3"/>
  <c r="D3228" i="3"/>
  <c r="D3229" i="3"/>
  <c r="D3230" i="3"/>
  <c r="D3231" i="3"/>
  <c r="D3232" i="3"/>
  <c r="D3233" i="3"/>
  <c r="D3234" i="3"/>
  <c r="D3235" i="3"/>
  <c r="D3236" i="3"/>
  <c r="D3237" i="3"/>
  <c r="D3238" i="3"/>
  <c r="D3239" i="3"/>
  <c r="D3240" i="3"/>
  <c r="D3241" i="3"/>
  <c r="D3242" i="3"/>
  <c r="D3243" i="3"/>
  <c r="D3244" i="3"/>
  <c r="D3245" i="3"/>
  <c r="D3246" i="3"/>
  <c r="D3247" i="3"/>
  <c r="D3248" i="3"/>
  <c r="D3249" i="3"/>
  <c r="D3250" i="3"/>
  <c r="D3251" i="3"/>
  <c r="D3252" i="3"/>
  <c r="D3253" i="3"/>
  <c r="D3254" i="3"/>
  <c r="D3255" i="3"/>
  <c r="D3256" i="3"/>
  <c r="D3257" i="3"/>
  <c r="D3258" i="3"/>
  <c r="D3259" i="3"/>
  <c r="D3260" i="3"/>
  <c r="D3261" i="3"/>
  <c r="D3262" i="3"/>
  <c r="D3263" i="3"/>
  <c r="D3264" i="3"/>
  <c r="D3265" i="3"/>
  <c r="D3266" i="3"/>
  <c r="D3267" i="3"/>
  <c r="D3268" i="3"/>
  <c r="D3269" i="3"/>
  <c r="D3270" i="3"/>
  <c r="D3271" i="3"/>
  <c r="D3272" i="3"/>
  <c r="D3273" i="3"/>
  <c r="D3274" i="3"/>
  <c r="D3275" i="3"/>
  <c r="D3276" i="3"/>
  <c r="D3277" i="3"/>
  <c r="D3278" i="3"/>
  <c r="D3279" i="3"/>
  <c r="D3280" i="3"/>
  <c r="D3281" i="3"/>
  <c r="D3282" i="3"/>
  <c r="D3283" i="3"/>
  <c r="D3284" i="3"/>
  <c r="D3285" i="3"/>
  <c r="D3286" i="3"/>
  <c r="D3287" i="3"/>
  <c r="D3288" i="3"/>
  <c r="D3289" i="3"/>
  <c r="D3290" i="3"/>
  <c r="D3291" i="3"/>
  <c r="D3292" i="3"/>
  <c r="D3293" i="3"/>
  <c r="D3294" i="3"/>
  <c r="D3295" i="3"/>
  <c r="D3296" i="3"/>
  <c r="D3297" i="3"/>
  <c r="D3298" i="3"/>
  <c r="D3299" i="3"/>
  <c r="D3300" i="3"/>
  <c r="D3301" i="3"/>
  <c r="D3302" i="3"/>
  <c r="D3303" i="3"/>
  <c r="D3304" i="3"/>
  <c r="D3305" i="3"/>
  <c r="D3306" i="3"/>
  <c r="D3307" i="3"/>
  <c r="D3308" i="3"/>
  <c r="D3309" i="3"/>
  <c r="D3310" i="3"/>
  <c r="D3311" i="3"/>
  <c r="D3312" i="3"/>
  <c r="D3313" i="3"/>
  <c r="D3314" i="3"/>
  <c r="D3315" i="3"/>
  <c r="D3316" i="3"/>
  <c r="D3317" i="3"/>
  <c r="D3318" i="3"/>
  <c r="D3319" i="3"/>
  <c r="D3320" i="3"/>
  <c r="D3321" i="3"/>
  <c r="D3322" i="3"/>
  <c r="D3323" i="3"/>
  <c r="D3324" i="3"/>
  <c r="D3325" i="3"/>
  <c r="D3326" i="3"/>
  <c r="D3327" i="3"/>
  <c r="D3328" i="3"/>
  <c r="D3329" i="3"/>
  <c r="D3330" i="3"/>
  <c r="D3331" i="3"/>
  <c r="D3332" i="3"/>
  <c r="D3333" i="3"/>
  <c r="D3334" i="3"/>
  <c r="D3335" i="3"/>
  <c r="D3336" i="3"/>
  <c r="D3337" i="3"/>
  <c r="D3338" i="3"/>
  <c r="D3339" i="3"/>
  <c r="D3340" i="3"/>
  <c r="D3341" i="3"/>
  <c r="D3342" i="3"/>
  <c r="D3343" i="3"/>
  <c r="D3344" i="3"/>
  <c r="D3345" i="3"/>
  <c r="D3346" i="3"/>
  <c r="D3347" i="3"/>
  <c r="D3348" i="3"/>
  <c r="D3349" i="3"/>
  <c r="D3350" i="3"/>
  <c r="D3351" i="3"/>
  <c r="D3352" i="3"/>
  <c r="D3353" i="3"/>
  <c r="D3354" i="3"/>
  <c r="D3355" i="3"/>
  <c r="D3356" i="3"/>
  <c r="D3357" i="3"/>
  <c r="D3358" i="3"/>
  <c r="D3359" i="3"/>
  <c r="D3360" i="3"/>
  <c r="D3361" i="3"/>
  <c r="D3362" i="3"/>
  <c r="D3363" i="3"/>
  <c r="D3364" i="3"/>
  <c r="D3365" i="3"/>
  <c r="D3366" i="3"/>
  <c r="D3367" i="3"/>
  <c r="D3368" i="3"/>
  <c r="D3369" i="3"/>
  <c r="D3370" i="3"/>
  <c r="D3371" i="3"/>
  <c r="D3372" i="3"/>
  <c r="D3373" i="3"/>
  <c r="D3374" i="3"/>
  <c r="D3375" i="3"/>
  <c r="D3376" i="3"/>
  <c r="D3377" i="3"/>
  <c r="D3378" i="3"/>
  <c r="D3379" i="3"/>
  <c r="D3380" i="3"/>
  <c r="D3381" i="3"/>
  <c r="D3382" i="3"/>
  <c r="D3383" i="3"/>
  <c r="D3384" i="3"/>
  <c r="D3385" i="3"/>
  <c r="D3386" i="3"/>
  <c r="D3387" i="3"/>
  <c r="D3388" i="3"/>
  <c r="D3389" i="3"/>
  <c r="D3390" i="3"/>
  <c r="D3391" i="3"/>
  <c r="D3392" i="3"/>
  <c r="D3393" i="3"/>
  <c r="D3394" i="3"/>
  <c r="D3395" i="3"/>
  <c r="D3396" i="3"/>
  <c r="D3397" i="3"/>
  <c r="D3398" i="3"/>
  <c r="D3399" i="3"/>
  <c r="D3400" i="3"/>
  <c r="D3401" i="3"/>
  <c r="D3402" i="3"/>
  <c r="D3403" i="3"/>
  <c r="D3404" i="3"/>
  <c r="D3405" i="3"/>
  <c r="D3406" i="3"/>
  <c r="D3407" i="3"/>
  <c r="D3408" i="3"/>
  <c r="D3409" i="3"/>
  <c r="D3410" i="3"/>
  <c r="D3411" i="3"/>
  <c r="D3412" i="3"/>
  <c r="D3413" i="3"/>
  <c r="D3414" i="3"/>
  <c r="D3415" i="3"/>
  <c r="D3416" i="3"/>
  <c r="D3417" i="3"/>
  <c r="D3418" i="3"/>
  <c r="D3419" i="3"/>
  <c r="D3420" i="3"/>
  <c r="D3421" i="3"/>
  <c r="D3422" i="3"/>
  <c r="D3423" i="3"/>
  <c r="D3424" i="3"/>
  <c r="D3425" i="3"/>
  <c r="D3426" i="3"/>
  <c r="D3427" i="3"/>
  <c r="D3428" i="3"/>
  <c r="D3429" i="3"/>
  <c r="D3430" i="3"/>
  <c r="D3431" i="3"/>
  <c r="D3432" i="3"/>
  <c r="D3433" i="3"/>
  <c r="D3434" i="3"/>
  <c r="D3435" i="3"/>
  <c r="D3436" i="3"/>
  <c r="D3437" i="3"/>
  <c r="D3438" i="3"/>
  <c r="D3439" i="3"/>
  <c r="D3440" i="3"/>
  <c r="D3441" i="3"/>
  <c r="D3442" i="3"/>
  <c r="D3443" i="3"/>
  <c r="D3444" i="3"/>
  <c r="D3445" i="3"/>
  <c r="D3446" i="3"/>
  <c r="D3447" i="3"/>
  <c r="D3448" i="3"/>
  <c r="D3449" i="3"/>
  <c r="D3450" i="3"/>
  <c r="D3451" i="3"/>
  <c r="D3452" i="3"/>
  <c r="D3453" i="3"/>
  <c r="D3454" i="3"/>
  <c r="D3455" i="3"/>
  <c r="D3456" i="3"/>
  <c r="D3457" i="3"/>
  <c r="D3458" i="3"/>
  <c r="D3459" i="3"/>
  <c r="D3460" i="3"/>
  <c r="D3461" i="3"/>
  <c r="D3462" i="3"/>
  <c r="D3463" i="3"/>
  <c r="D3464" i="3"/>
  <c r="D3465" i="3"/>
  <c r="D3466" i="3"/>
  <c r="D3467" i="3"/>
  <c r="D3468" i="3"/>
  <c r="D3469" i="3"/>
  <c r="D3470" i="3"/>
  <c r="D3471" i="3"/>
  <c r="D3472" i="3"/>
  <c r="D3473" i="3"/>
  <c r="D3474" i="3"/>
  <c r="D3475" i="3"/>
  <c r="D3476" i="3"/>
  <c r="D3477" i="3"/>
  <c r="D3478" i="3"/>
  <c r="D3479" i="3"/>
  <c r="D3480" i="3"/>
  <c r="D3481" i="3"/>
  <c r="D3482" i="3"/>
  <c r="D3483" i="3"/>
  <c r="D3484" i="3"/>
  <c r="D3485" i="3"/>
  <c r="D3486" i="3"/>
  <c r="D3487" i="3"/>
  <c r="D3488" i="3"/>
  <c r="D3489" i="3"/>
  <c r="D3490" i="3"/>
  <c r="D3491" i="3"/>
  <c r="D3492" i="3"/>
  <c r="D3493" i="3"/>
  <c r="D3494" i="3"/>
  <c r="D3495" i="3"/>
  <c r="D3496" i="3"/>
  <c r="D3497" i="3"/>
  <c r="D3498" i="3"/>
  <c r="D3499" i="3"/>
  <c r="D3500" i="3"/>
  <c r="D3501" i="3"/>
  <c r="D3502" i="3"/>
  <c r="D3503" i="3"/>
  <c r="D3504" i="3"/>
  <c r="D3505" i="3"/>
  <c r="D3506" i="3"/>
  <c r="D3507" i="3"/>
  <c r="D3508" i="3"/>
  <c r="D3509" i="3"/>
  <c r="D3510" i="3"/>
  <c r="D3511" i="3"/>
  <c r="D3512" i="3"/>
  <c r="D3513" i="3"/>
  <c r="D3514" i="3"/>
  <c r="D3515" i="3"/>
  <c r="D3516" i="3"/>
  <c r="D3517" i="3"/>
  <c r="D3518" i="3"/>
  <c r="D3519" i="3"/>
  <c r="D3520" i="3"/>
  <c r="D3521" i="3"/>
  <c r="D3522" i="3"/>
  <c r="D3523" i="3"/>
  <c r="D3524" i="3"/>
  <c r="D3525" i="3"/>
  <c r="D3526" i="3"/>
  <c r="D3527" i="3"/>
  <c r="D3528" i="3"/>
  <c r="D3529" i="3"/>
  <c r="D3530" i="3"/>
  <c r="D3531" i="3"/>
  <c r="D3532" i="3"/>
  <c r="D3533" i="3"/>
  <c r="D3534" i="3"/>
  <c r="D3535" i="3"/>
  <c r="D3536" i="3"/>
  <c r="D3537" i="3"/>
  <c r="D3538" i="3"/>
  <c r="D3539" i="3"/>
  <c r="D3540" i="3"/>
  <c r="D3541" i="3"/>
  <c r="D3542" i="3"/>
  <c r="D3543" i="3"/>
  <c r="D3544" i="3"/>
  <c r="D3545" i="3"/>
  <c r="D3546" i="3"/>
  <c r="D3547" i="3"/>
  <c r="D3548" i="3"/>
  <c r="D3549" i="3"/>
  <c r="D3550" i="3"/>
  <c r="D3551" i="3"/>
  <c r="D3552" i="3"/>
  <c r="D3553" i="3"/>
  <c r="D3554" i="3"/>
  <c r="D3555" i="3"/>
  <c r="D3556" i="3"/>
  <c r="D3557" i="3"/>
  <c r="D3558" i="3"/>
  <c r="D3559" i="3"/>
  <c r="D3560" i="3"/>
  <c r="D3561" i="3"/>
  <c r="D3562" i="3"/>
  <c r="D3563" i="3"/>
  <c r="D3564" i="3"/>
  <c r="D3565" i="3"/>
  <c r="D3566" i="3"/>
  <c r="D3567" i="3"/>
  <c r="D3568" i="3"/>
  <c r="D3569" i="3"/>
  <c r="D3570" i="3"/>
  <c r="D3571" i="3"/>
  <c r="D3572" i="3"/>
  <c r="D3573" i="3"/>
  <c r="D3574" i="3"/>
  <c r="D3575" i="3"/>
  <c r="D3576" i="3"/>
  <c r="D3577" i="3"/>
  <c r="D3578" i="3"/>
  <c r="D3579" i="3"/>
  <c r="D3580" i="3"/>
  <c r="D3581" i="3"/>
  <c r="D3582" i="3"/>
  <c r="D3583" i="3"/>
  <c r="D3584" i="3"/>
  <c r="D3585" i="3"/>
  <c r="D3586" i="3"/>
  <c r="D3587" i="3"/>
  <c r="D3588" i="3"/>
  <c r="D3589" i="3"/>
  <c r="D3590" i="3"/>
  <c r="D3591" i="3"/>
  <c r="D3592" i="3"/>
  <c r="D3593" i="3"/>
  <c r="D3594" i="3"/>
  <c r="D3595" i="3"/>
  <c r="D3596" i="3"/>
  <c r="D3597" i="3"/>
  <c r="D3598" i="3"/>
  <c r="D3599" i="3"/>
  <c r="D3600" i="3"/>
  <c r="D3601" i="3"/>
  <c r="D3602" i="3"/>
  <c r="D3603" i="3"/>
  <c r="D3604" i="3"/>
  <c r="D3605" i="3"/>
  <c r="D3606" i="3"/>
  <c r="D3607" i="3"/>
  <c r="D3608" i="3"/>
  <c r="D3609" i="3"/>
  <c r="D3610" i="3"/>
  <c r="D3611" i="3"/>
  <c r="D3612" i="3"/>
  <c r="D3613" i="3"/>
  <c r="D3614" i="3"/>
  <c r="D3615" i="3"/>
  <c r="D3616" i="3"/>
  <c r="D3617" i="3"/>
  <c r="D3618" i="3"/>
  <c r="D3619" i="3"/>
  <c r="D3620" i="3"/>
  <c r="D3621" i="3"/>
  <c r="D3622" i="3"/>
  <c r="D3623" i="3"/>
  <c r="D3624" i="3"/>
  <c r="D3625" i="3"/>
  <c r="D3626" i="3"/>
  <c r="D3627" i="3"/>
  <c r="D3628" i="3"/>
  <c r="D3629" i="3"/>
  <c r="D3630" i="3"/>
  <c r="D3631" i="3"/>
  <c r="D3632" i="3"/>
  <c r="D3633" i="3"/>
  <c r="D3634" i="3"/>
  <c r="D3635" i="3"/>
  <c r="D3636" i="3"/>
  <c r="D3637" i="3"/>
  <c r="D3638" i="3"/>
  <c r="D3639" i="3"/>
  <c r="D3640" i="3"/>
  <c r="D3641" i="3"/>
  <c r="D3642" i="3"/>
  <c r="D3643" i="3"/>
  <c r="D3644" i="3"/>
  <c r="D3645" i="3"/>
  <c r="D3646" i="3"/>
  <c r="D3647" i="3"/>
  <c r="D3648" i="3"/>
  <c r="D3649" i="3"/>
  <c r="D3650" i="3"/>
  <c r="D3651" i="3"/>
  <c r="D3652" i="3"/>
  <c r="D3653" i="3"/>
  <c r="D3654" i="3"/>
  <c r="D3655" i="3"/>
  <c r="D3656" i="3"/>
  <c r="D3657" i="3"/>
  <c r="D3658" i="3"/>
  <c r="D3659" i="3"/>
  <c r="D3660" i="3"/>
  <c r="D3661" i="3"/>
  <c r="D3662" i="3"/>
  <c r="D3663" i="3"/>
  <c r="D3664" i="3"/>
  <c r="D3665" i="3"/>
  <c r="D3666" i="3"/>
  <c r="D3667" i="3"/>
  <c r="D3668" i="3"/>
  <c r="D3669" i="3"/>
  <c r="D3670" i="3"/>
  <c r="D3671" i="3"/>
  <c r="D3672" i="3"/>
  <c r="D3673" i="3"/>
  <c r="D3674" i="3"/>
  <c r="D3675" i="3"/>
  <c r="D3676" i="3"/>
  <c r="D3677" i="3"/>
  <c r="D3678" i="3"/>
  <c r="D3679" i="3"/>
  <c r="D3680" i="3"/>
  <c r="D3681" i="3"/>
  <c r="D3682" i="3"/>
  <c r="D3683" i="3"/>
  <c r="D3684" i="3"/>
  <c r="D3685" i="3"/>
  <c r="D3686" i="3"/>
  <c r="D3687" i="3"/>
  <c r="D3688" i="3"/>
  <c r="D3689" i="3"/>
  <c r="D3690" i="3"/>
  <c r="D3691" i="3"/>
  <c r="D3692" i="3"/>
  <c r="D3693" i="3"/>
  <c r="D3694" i="3"/>
  <c r="D3695" i="3"/>
  <c r="D3696" i="3"/>
  <c r="D3697" i="3"/>
  <c r="D3698" i="3"/>
  <c r="D3699" i="3"/>
  <c r="D3700" i="3"/>
  <c r="D3701" i="3"/>
  <c r="D3702" i="3"/>
  <c r="D3703" i="3"/>
  <c r="D3704" i="3"/>
  <c r="D3705" i="3"/>
  <c r="D3706" i="3"/>
  <c r="D3707" i="3"/>
  <c r="D3708" i="3"/>
  <c r="D3709" i="3"/>
  <c r="D3710" i="3"/>
  <c r="D3711" i="3"/>
  <c r="D3712" i="3"/>
  <c r="D3713" i="3"/>
  <c r="D3714" i="3"/>
  <c r="D3715" i="3"/>
  <c r="D3716" i="3"/>
  <c r="D3717" i="3"/>
  <c r="D3718" i="3"/>
  <c r="D3719" i="3"/>
  <c r="D3720" i="3"/>
  <c r="D3721" i="3"/>
  <c r="D3722" i="3"/>
  <c r="D3723" i="3"/>
  <c r="D3724" i="3"/>
  <c r="D3725" i="3"/>
  <c r="D3726" i="3"/>
  <c r="D3727" i="3"/>
  <c r="D3728" i="3"/>
  <c r="D3729" i="3"/>
  <c r="D3730" i="3"/>
  <c r="D3731" i="3"/>
  <c r="D3732" i="3"/>
  <c r="D3733" i="3"/>
  <c r="D3734" i="3"/>
  <c r="D3735" i="3"/>
  <c r="D3736" i="3"/>
  <c r="D3737" i="3"/>
  <c r="D3738" i="3"/>
  <c r="D3739" i="3"/>
  <c r="D3740" i="3"/>
  <c r="D3741" i="3"/>
  <c r="D3742" i="3"/>
  <c r="D3743" i="3"/>
  <c r="D3744" i="3"/>
  <c r="D3745" i="3"/>
  <c r="D3746" i="3"/>
  <c r="D3747" i="3"/>
  <c r="D3748" i="3"/>
  <c r="D3749" i="3"/>
  <c r="D3750" i="3"/>
  <c r="D3751" i="3"/>
  <c r="D3752" i="3"/>
  <c r="D3753" i="3"/>
  <c r="D3754" i="3"/>
  <c r="D3755" i="3"/>
  <c r="D3756" i="3"/>
  <c r="D3757" i="3"/>
  <c r="D3758" i="3"/>
  <c r="D3759" i="3"/>
  <c r="D3760" i="3"/>
  <c r="D3761" i="3"/>
  <c r="D3762" i="3"/>
  <c r="D3763" i="3"/>
  <c r="D3764" i="3"/>
  <c r="D3765" i="3"/>
  <c r="D3766" i="3"/>
  <c r="D3767" i="3"/>
  <c r="D3768" i="3"/>
  <c r="D3769" i="3"/>
  <c r="D3770" i="3"/>
  <c r="D3771" i="3"/>
  <c r="D3772" i="3"/>
  <c r="D3773" i="3"/>
  <c r="D3774" i="3"/>
  <c r="D3775" i="3"/>
  <c r="D3776" i="3"/>
  <c r="D3777" i="3"/>
  <c r="D3778" i="3"/>
  <c r="D3779" i="3"/>
  <c r="D3780" i="3"/>
  <c r="D3781" i="3"/>
  <c r="D3782" i="3"/>
  <c r="D3783" i="3"/>
  <c r="D3784" i="3"/>
  <c r="D3785" i="3"/>
  <c r="D3786" i="3"/>
  <c r="D3787" i="3"/>
  <c r="D3788" i="3"/>
  <c r="D3789" i="3"/>
  <c r="D3790" i="3"/>
  <c r="D3791" i="3"/>
  <c r="D3792" i="3"/>
  <c r="D3793" i="3"/>
  <c r="D3794" i="3"/>
  <c r="D3795" i="3"/>
  <c r="D3796" i="3"/>
  <c r="D3797" i="3"/>
  <c r="D3798" i="3"/>
  <c r="D3799" i="3"/>
  <c r="D3800" i="3"/>
  <c r="D3801" i="3"/>
  <c r="D3802" i="3"/>
  <c r="D3803" i="3"/>
  <c r="D3804" i="3"/>
  <c r="D3805" i="3"/>
  <c r="D3806" i="3"/>
  <c r="D3807" i="3"/>
  <c r="D3808" i="3"/>
  <c r="D3809" i="3"/>
  <c r="D3810" i="3"/>
  <c r="D3811" i="3"/>
  <c r="D3812" i="3"/>
  <c r="D3813" i="3"/>
  <c r="D3814" i="3"/>
  <c r="D3815" i="3"/>
  <c r="D3816" i="3"/>
  <c r="D3817" i="3"/>
  <c r="D3818" i="3"/>
  <c r="D3819" i="3"/>
  <c r="D3820" i="3"/>
  <c r="D3821" i="3"/>
  <c r="D3822" i="3"/>
  <c r="D3823" i="3"/>
  <c r="D3824" i="3"/>
  <c r="D3825" i="3"/>
  <c r="D3826" i="3"/>
  <c r="D3827" i="3"/>
  <c r="D3828" i="3"/>
  <c r="D3829" i="3"/>
  <c r="D3830" i="3"/>
  <c r="D3831" i="3"/>
  <c r="D3832" i="3"/>
  <c r="D3833" i="3"/>
  <c r="D3834" i="3"/>
  <c r="D3835" i="3"/>
  <c r="D3836" i="3"/>
  <c r="D3837" i="3"/>
  <c r="D3838" i="3"/>
  <c r="D3839" i="3"/>
  <c r="D3840" i="3"/>
  <c r="D3841" i="3"/>
  <c r="D3842" i="3"/>
  <c r="D3843" i="3"/>
  <c r="D3844" i="3"/>
  <c r="D3845" i="3"/>
  <c r="D3846" i="3"/>
  <c r="D3847" i="3"/>
  <c r="D3848" i="3"/>
  <c r="D3849" i="3"/>
  <c r="D3850" i="3"/>
  <c r="D3851" i="3"/>
  <c r="D3852" i="3"/>
  <c r="D3853" i="3"/>
  <c r="D3854" i="3"/>
  <c r="D3855" i="3"/>
  <c r="D3856" i="3"/>
  <c r="D3857" i="3"/>
  <c r="D3858" i="3"/>
  <c r="D3859" i="3"/>
  <c r="D3860" i="3"/>
  <c r="D3861" i="3"/>
  <c r="D3862" i="3"/>
  <c r="D3863" i="3"/>
  <c r="D3864" i="3"/>
  <c r="D3865" i="3"/>
  <c r="D3866" i="3"/>
  <c r="D3867" i="3"/>
  <c r="D3868" i="3"/>
  <c r="D3869" i="3"/>
  <c r="D3870" i="3"/>
  <c r="D3871" i="3"/>
  <c r="D3872" i="3"/>
  <c r="D3873" i="3"/>
  <c r="D3874" i="3"/>
  <c r="D3875" i="3"/>
  <c r="D3876" i="3"/>
  <c r="D3877" i="3"/>
  <c r="D3878" i="3"/>
  <c r="D3879" i="3"/>
  <c r="D3880" i="3"/>
  <c r="D3881" i="3"/>
  <c r="D3882" i="3"/>
  <c r="D3883" i="3"/>
  <c r="D3884" i="3"/>
  <c r="D3885" i="3"/>
  <c r="D3886" i="3"/>
  <c r="D3887" i="3"/>
  <c r="D3888" i="3"/>
  <c r="D3889" i="3"/>
  <c r="D3890" i="3"/>
  <c r="D3891" i="3"/>
  <c r="D3892" i="3"/>
  <c r="D3893" i="3"/>
  <c r="D3894" i="3"/>
  <c r="D3895" i="3"/>
  <c r="D3896" i="3"/>
  <c r="D3897" i="3"/>
  <c r="D3898" i="3"/>
  <c r="D3899" i="3"/>
  <c r="D3900" i="3"/>
  <c r="D3901" i="3"/>
  <c r="D3902" i="3"/>
  <c r="D3903" i="3"/>
  <c r="D3904" i="3"/>
  <c r="D3905" i="3"/>
  <c r="D3906" i="3"/>
  <c r="D3907" i="3"/>
  <c r="D3908" i="3"/>
  <c r="D3909" i="3"/>
  <c r="D3910" i="3"/>
  <c r="D3911" i="3"/>
  <c r="D3912" i="3"/>
  <c r="D3913" i="3"/>
  <c r="D3914" i="3"/>
  <c r="D3915" i="3"/>
  <c r="D3916" i="3"/>
  <c r="D3917" i="3"/>
  <c r="D3918" i="3"/>
  <c r="D3919" i="3"/>
  <c r="D3920" i="3"/>
  <c r="D3921" i="3"/>
  <c r="D3922" i="3"/>
  <c r="D3923" i="3"/>
  <c r="D3924" i="3"/>
  <c r="D3925" i="3"/>
  <c r="D3926" i="3"/>
  <c r="D3927" i="3"/>
  <c r="D3928" i="3"/>
  <c r="D3929" i="3"/>
  <c r="D3930" i="3"/>
  <c r="D3931" i="3"/>
  <c r="D3932" i="3"/>
  <c r="D3933" i="3"/>
  <c r="D3934" i="3"/>
  <c r="D3935" i="3"/>
  <c r="D3936" i="3"/>
  <c r="D3937" i="3"/>
  <c r="D3938" i="3"/>
  <c r="D3939" i="3"/>
  <c r="D3940" i="3"/>
  <c r="D3941" i="3"/>
  <c r="D3942" i="3"/>
  <c r="D3943" i="3"/>
  <c r="D3944" i="3"/>
  <c r="D3945" i="3"/>
  <c r="D3946" i="3"/>
  <c r="D3947" i="3"/>
  <c r="D3948" i="3"/>
  <c r="D3949" i="3"/>
  <c r="D3950" i="3"/>
  <c r="D3951" i="3"/>
  <c r="D3952" i="3"/>
  <c r="D3953" i="3"/>
  <c r="D3954" i="3"/>
  <c r="D3955" i="3"/>
  <c r="D3956" i="3"/>
  <c r="D3957" i="3"/>
  <c r="D3958" i="3"/>
  <c r="D3959" i="3"/>
  <c r="D3960" i="3"/>
  <c r="D3961" i="3"/>
  <c r="D3962" i="3"/>
  <c r="D3963" i="3"/>
  <c r="D3964" i="3"/>
  <c r="D3965" i="3"/>
  <c r="D3966" i="3"/>
  <c r="D3967" i="3"/>
  <c r="D3968" i="3"/>
  <c r="D3969" i="3"/>
  <c r="D3970" i="3"/>
  <c r="D3971" i="3"/>
  <c r="D3972" i="3"/>
  <c r="D3973" i="3"/>
  <c r="D3974" i="3"/>
  <c r="D3975" i="3"/>
  <c r="D3976" i="3"/>
  <c r="D3977" i="3"/>
  <c r="D3978" i="3"/>
  <c r="D3979" i="3"/>
  <c r="D3980" i="3"/>
  <c r="D3981" i="3"/>
  <c r="D3982" i="3"/>
  <c r="D3983" i="3"/>
  <c r="D3984" i="3"/>
  <c r="D3985" i="3"/>
  <c r="D3986" i="3"/>
  <c r="D3987" i="3"/>
  <c r="D3988" i="3"/>
  <c r="D3989" i="3"/>
  <c r="D3990" i="3"/>
  <c r="D3991" i="3"/>
  <c r="D3992" i="3"/>
  <c r="D3993" i="3"/>
  <c r="D3994" i="3"/>
  <c r="D3995" i="3"/>
  <c r="D3996" i="3"/>
  <c r="D3997" i="3"/>
  <c r="D3998" i="3"/>
  <c r="D3999" i="3"/>
  <c r="D4000" i="3"/>
  <c r="D4001" i="3"/>
  <c r="D4002" i="3"/>
  <c r="D4003" i="3"/>
  <c r="D4004" i="3"/>
  <c r="D4005" i="3"/>
  <c r="D4006" i="3"/>
  <c r="D4007" i="3"/>
  <c r="D4008" i="3"/>
  <c r="D4009" i="3"/>
  <c r="D4010" i="3"/>
  <c r="D4011" i="3"/>
  <c r="D4012" i="3"/>
  <c r="D4013" i="3"/>
  <c r="D4014" i="3"/>
  <c r="D4015" i="3"/>
  <c r="D4016" i="3"/>
  <c r="D4017" i="3"/>
  <c r="D4018" i="3"/>
  <c r="D4019" i="3"/>
  <c r="D4020" i="3"/>
  <c r="D4021" i="3"/>
  <c r="D4022" i="3"/>
  <c r="D4023" i="3"/>
  <c r="D4024" i="3"/>
  <c r="D4025" i="3"/>
  <c r="D4026" i="3"/>
  <c r="D4027" i="3"/>
  <c r="D4028" i="3"/>
  <c r="D4029" i="3"/>
  <c r="D4030" i="3"/>
  <c r="D4031" i="3"/>
  <c r="D4032" i="3"/>
  <c r="D4033" i="3"/>
  <c r="D4034" i="3"/>
  <c r="D4035" i="3"/>
  <c r="D4036" i="3"/>
  <c r="D4037" i="3"/>
  <c r="D4038" i="3"/>
  <c r="D4039" i="3"/>
  <c r="D4040" i="3"/>
  <c r="D4041" i="3"/>
  <c r="D4042" i="3"/>
  <c r="D4043" i="3"/>
  <c r="D4044" i="3"/>
  <c r="D4045" i="3"/>
  <c r="D4046" i="3"/>
  <c r="D4047" i="3"/>
  <c r="D4048" i="3"/>
  <c r="D4049" i="3"/>
  <c r="D4050" i="3"/>
  <c r="D4051" i="3"/>
  <c r="D4052" i="3"/>
  <c r="D4053" i="3"/>
  <c r="D4054" i="3"/>
  <c r="D4055" i="3"/>
  <c r="D4056" i="3"/>
  <c r="D4057" i="3"/>
  <c r="D4058" i="3"/>
  <c r="D4059" i="3"/>
  <c r="D4060" i="3"/>
  <c r="D4061" i="3"/>
  <c r="D4062" i="3"/>
  <c r="D4063" i="3"/>
  <c r="D4064" i="3"/>
  <c r="D4065" i="3"/>
  <c r="D4066" i="3"/>
  <c r="D4067" i="3"/>
  <c r="D4068" i="3"/>
  <c r="D4069" i="3"/>
  <c r="D4070" i="3"/>
  <c r="D4071" i="3"/>
  <c r="D4072" i="3"/>
  <c r="D4073" i="3"/>
  <c r="D4074" i="3"/>
  <c r="D4075" i="3"/>
  <c r="D4076" i="3"/>
  <c r="D4077" i="3"/>
  <c r="D4078" i="3"/>
  <c r="D4079" i="3"/>
  <c r="D4080" i="3"/>
  <c r="D4081" i="3"/>
  <c r="D4082" i="3"/>
  <c r="D4083" i="3"/>
  <c r="D4084" i="3"/>
  <c r="D4085" i="3"/>
  <c r="D4086" i="3"/>
  <c r="D4087" i="3"/>
  <c r="D4088" i="3"/>
  <c r="D4089" i="3"/>
  <c r="D4090" i="3"/>
  <c r="D4091" i="3"/>
  <c r="D4092" i="3"/>
  <c r="D4093" i="3"/>
  <c r="D4094" i="3"/>
  <c r="D4095" i="3"/>
  <c r="D4096" i="3"/>
  <c r="D4097" i="3"/>
  <c r="D4098" i="3"/>
  <c r="D4099" i="3"/>
  <c r="D4100" i="3"/>
  <c r="D4101" i="3"/>
  <c r="D4102" i="3"/>
  <c r="D4103" i="3"/>
  <c r="D4104" i="3"/>
  <c r="D4105" i="3"/>
  <c r="D4106" i="3"/>
  <c r="D4107" i="3"/>
  <c r="D4108" i="3"/>
  <c r="D4109" i="3"/>
  <c r="D4110" i="3"/>
  <c r="D4111" i="3"/>
  <c r="D4112" i="3"/>
  <c r="D4113" i="3"/>
  <c r="D4114" i="3"/>
  <c r="D4115" i="3"/>
  <c r="D4116" i="3"/>
  <c r="D4117" i="3"/>
  <c r="D4118" i="3"/>
  <c r="D4119" i="3"/>
  <c r="D4120" i="3"/>
  <c r="D4121" i="3"/>
  <c r="D4122" i="3"/>
  <c r="D4123" i="3"/>
  <c r="D4124" i="3"/>
  <c r="D4125" i="3"/>
  <c r="D4126" i="3"/>
  <c r="D4127" i="3"/>
  <c r="D4128" i="3"/>
  <c r="D4129" i="3"/>
  <c r="D4130" i="3"/>
  <c r="D4131" i="3"/>
  <c r="D4132" i="3"/>
  <c r="D4133" i="3"/>
  <c r="D4134" i="3"/>
  <c r="D4135" i="3"/>
  <c r="D4136" i="3"/>
  <c r="D4137" i="3"/>
  <c r="D4138" i="3"/>
  <c r="D4139" i="3"/>
  <c r="D4140" i="3"/>
  <c r="D4141" i="3"/>
  <c r="D4142" i="3"/>
  <c r="D4143" i="3"/>
  <c r="D4144" i="3"/>
  <c r="D4145" i="3"/>
  <c r="D4146" i="3"/>
  <c r="D4147" i="3"/>
  <c r="D4148" i="3"/>
  <c r="D4149" i="3"/>
  <c r="D4150" i="3"/>
  <c r="D4151" i="3"/>
  <c r="D4152" i="3"/>
  <c r="D4153" i="3"/>
  <c r="D4154" i="3"/>
  <c r="D4155" i="3"/>
  <c r="D4156" i="3"/>
  <c r="D4157" i="3"/>
  <c r="D4158" i="3"/>
  <c r="D4159" i="3"/>
  <c r="D4160" i="3"/>
  <c r="D4161" i="3"/>
  <c r="D4162" i="3"/>
  <c r="D4163" i="3"/>
  <c r="D4164" i="3"/>
  <c r="D4165" i="3"/>
  <c r="D4166" i="3"/>
  <c r="D4167" i="3"/>
  <c r="D4168" i="3"/>
  <c r="D4169" i="3"/>
  <c r="D4170" i="3"/>
  <c r="D4171" i="3"/>
  <c r="D4172" i="3"/>
  <c r="D4173" i="3"/>
  <c r="D4174" i="3"/>
  <c r="D4175" i="3"/>
  <c r="D4176" i="3"/>
  <c r="D4177" i="3"/>
  <c r="D4178" i="3"/>
  <c r="D4179" i="3"/>
  <c r="D4180" i="3"/>
  <c r="D4181" i="3"/>
  <c r="D4182" i="3"/>
  <c r="D4183" i="3"/>
  <c r="D4184" i="3"/>
  <c r="D4185" i="3"/>
  <c r="D4186" i="3"/>
  <c r="D4187" i="3"/>
  <c r="D4188" i="3"/>
  <c r="D4189" i="3"/>
  <c r="D4190" i="3"/>
  <c r="D4191" i="3"/>
  <c r="D4192" i="3"/>
  <c r="D4193" i="3"/>
  <c r="D4194" i="3"/>
  <c r="D4195" i="3"/>
  <c r="D4196" i="3"/>
  <c r="D4197" i="3"/>
  <c r="D4198" i="3"/>
  <c r="D4199" i="3"/>
  <c r="D4200" i="3"/>
  <c r="D4201" i="3"/>
  <c r="D4202" i="3"/>
  <c r="D4203" i="3"/>
  <c r="D4204" i="3"/>
  <c r="D4205" i="3"/>
  <c r="D4206" i="3"/>
  <c r="D4207" i="3"/>
  <c r="D4208" i="3"/>
  <c r="D4209" i="3"/>
  <c r="D4210" i="3"/>
  <c r="D4211" i="3"/>
  <c r="D4212" i="3"/>
  <c r="D4213" i="3"/>
  <c r="D4214" i="3"/>
  <c r="D4215" i="3"/>
  <c r="D4216" i="3"/>
  <c r="D4217" i="3"/>
  <c r="D4218" i="3"/>
  <c r="D4219" i="3"/>
  <c r="D4220" i="3"/>
  <c r="D4221" i="3"/>
  <c r="D4222" i="3"/>
  <c r="D4223" i="3"/>
  <c r="D4224" i="3"/>
  <c r="D4225" i="3"/>
  <c r="D4226" i="3"/>
  <c r="D4227" i="3"/>
  <c r="D4228" i="3"/>
  <c r="D4229" i="3"/>
  <c r="D4230" i="3"/>
  <c r="D4231" i="3"/>
  <c r="D4232" i="3"/>
  <c r="D4233" i="3"/>
  <c r="D4234" i="3"/>
  <c r="D4235" i="3"/>
  <c r="D4236" i="3"/>
  <c r="D4237" i="3"/>
  <c r="D4238" i="3"/>
  <c r="D4239" i="3"/>
  <c r="D4240" i="3"/>
  <c r="D4241" i="3"/>
  <c r="D4242" i="3"/>
  <c r="D4243" i="3"/>
  <c r="D4244" i="3"/>
  <c r="D4245" i="3"/>
  <c r="D4246" i="3"/>
  <c r="D4247" i="3"/>
  <c r="D4248" i="3"/>
  <c r="D4249" i="3"/>
  <c r="D4250" i="3"/>
  <c r="D4251" i="3"/>
  <c r="D4252" i="3"/>
  <c r="D4253" i="3"/>
  <c r="D4254" i="3"/>
  <c r="D4255" i="3"/>
  <c r="D4256" i="3"/>
  <c r="D4257" i="3"/>
  <c r="D4258" i="3"/>
  <c r="D4259" i="3"/>
  <c r="D4260" i="3"/>
  <c r="D4261" i="3"/>
  <c r="D4262" i="3"/>
  <c r="D4263" i="3"/>
  <c r="D4264" i="3"/>
  <c r="D4265" i="3"/>
  <c r="D4266" i="3"/>
  <c r="D4267" i="3"/>
  <c r="D4268" i="3"/>
  <c r="D4269" i="3"/>
  <c r="D4270" i="3"/>
  <c r="D4271" i="3"/>
  <c r="D4272" i="3"/>
  <c r="D4273" i="3"/>
  <c r="D4274" i="3"/>
  <c r="D4275" i="3"/>
  <c r="D4276" i="3"/>
  <c r="D4277" i="3"/>
  <c r="D4278" i="3"/>
  <c r="D4279" i="3"/>
  <c r="D4280" i="3"/>
  <c r="D4281" i="3"/>
  <c r="D4282" i="3"/>
  <c r="D4283" i="3"/>
  <c r="D4284" i="3"/>
  <c r="D4285" i="3"/>
  <c r="D4286" i="3"/>
  <c r="D4287" i="3"/>
  <c r="D4288" i="3"/>
  <c r="D4289" i="3"/>
  <c r="D4290" i="3"/>
  <c r="D4291" i="3"/>
  <c r="D4292" i="3"/>
  <c r="D4293" i="3"/>
  <c r="D4294" i="3"/>
  <c r="D4295" i="3"/>
  <c r="D4296" i="3"/>
  <c r="D4297" i="3"/>
  <c r="D4298" i="3"/>
  <c r="D4299" i="3"/>
  <c r="D4300" i="3"/>
  <c r="D4301" i="3"/>
  <c r="D4302" i="3"/>
  <c r="D4303" i="3"/>
  <c r="D4304" i="3"/>
  <c r="D4305" i="3"/>
  <c r="D4306" i="3"/>
  <c r="D4307" i="3"/>
  <c r="D4308" i="3"/>
  <c r="D4309" i="3"/>
  <c r="D4310" i="3"/>
  <c r="D4311" i="3"/>
  <c r="D4312" i="3"/>
  <c r="D4313" i="3"/>
  <c r="D4314" i="3"/>
  <c r="D4315" i="3"/>
  <c r="D4316" i="3"/>
  <c r="D4317" i="3"/>
  <c r="D4318" i="3"/>
  <c r="D4319" i="3"/>
  <c r="D4320" i="3"/>
  <c r="D4321" i="3"/>
  <c r="D4322" i="3"/>
  <c r="D4323" i="3"/>
  <c r="D4324" i="3"/>
  <c r="D4325" i="3"/>
  <c r="D4326" i="3"/>
  <c r="D4327" i="3"/>
  <c r="D4328" i="3"/>
  <c r="D4329" i="3"/>
  <c r="D4330" i="3"/>
  <c r="D4331" i="3"/>
  <c r="D4332" i="3"/>
  <c r="D4333" i="3"/>
  <c r="D4334" i="3"/>
  <c r="D4335" i="3"/>
  <c r="D4336" i="3"/>
  <c r="D4337" i="3"/>
  <c r="D4338" i="3"/>
  <c r="D4339" i="3"/>
  <c r="D4340" i="3"/>
  <c r="D4341" i="3"/>
  <c r="D4342" i="3"/>
  <c r="D4343" i="3"/>
  <c r="D4344" i="3"/>
  <c r="D4345" i="3"/>
  <c r="D4346" i="3"/>
  <c r="D4347" i="3"/>
  <c r="D4348" i="3"/>
  <c r="D4349" i="3"/>
  <c r="D4350" i="3"/>
  <c r="D4351" i="3"/>
  <c r="D4352" i="3"/>
  <c r="D4353" i="3"/>
  <c r="D4354" i="3"/>
  <c r="D4355" i="3"/>
  <c r="D4356" i="3"/>
  <c r="D4357" i="3"/>
  <c r="D4358" i="3"/>
  <c r="D4359" i="3"/>
  <c r="D4360" i="3"/>
  <c r="D4361" i="3"/>
  <c r="D4362" i="3"/>
  <c r="D4363" i="3"/>
  <c r="D4364" i="3"/>
  <c r="D4365" i="3"/>
  <c r="D4366" i="3"/>
  <c r="D4367" i="3"/>
  <c r="D4368" i="3"/>
  <c r="D4369" i="3"/>
  <c r="D4370" i="3"/>
  <c r="D4371" i="3"/>
  <c r="D4372" i="3"/>
  <c r="D4373" i="3"/>
  <c r="D4374" i="3"/>
  <c r="D4375" i="3"/>
  <c r="D4376" i="3"/>
  <c r="D4377" i="3"/>
  <c r="D4378" i="3"/>
  <c r="D4379" i="3"/>
  <c r="D4380" i="3"/>
  <c r="D4381" i="3"/>
  <c r="D4382" i="3"/>
  <c r="D4383" i="3"/>
  <c r="D4384" i="3"/>
  <c r="D4385" i="3"/>
  <c r="D4386" i="3"/>
  <c r="D4387" i="3"/>
  <c r="D4388" i="3"/>
  <c r="D4389" i="3"/>
  <c r="D4390" i="3"/>
  <c r="D4391" i="3"/>
  <c r="D4392" i="3"/>
  <c r="D4393" i="3"/>
  <c r="D4394" i="3"/>
  <c r="D4395" i="3"/>
  <c r="D4396" i="3"/>
  <c r="D4397" i="3"/>
  <c r="D4398" i="3"/>
  <c r="D4399" i="3"/>
  <c r="D4400" i="3"/>
  <c r="D4401" i="3"/>
  <c r="D4402" i="3"/>
  <c r="D4403" i="3"/>
  <c r="D4404" i="3"/>
  <c r="D4405" i="3"/>
  <c r="D4406" i="3"/>
  <c r="D4407" i="3"/>
  <c r="D4408" i="3"/>
  <c r="D4409" i="3"/>
  <c r="D4410" i="3"/>
  <c r="D4411" i="3"/>
  <c r="D4412" i="3"/>
  <c r="D4413" i="3"/>
  <c r="D4414" i="3"/>
  <c r="D4415" i="3"/>
  <c r="D4416" i="3"/>
  <c r="D4417" i="3"/>
  <c r="D4418" i="3"/>
  <c r="D4419" i="3"/>
  <c r="D4420" i="3"/>
  <c r="D4421" i="3"/>
  <c r="D4422" i="3"/>
  <c r="D4423" i="3"/>
  <c r="D4424" i="3"/>
  <c r="D4425" i="3"/>
  <c r="D4426" i="3"/>
  <c r="D4427" i="3"/>
  <c r="D4428" i="3"/>
  <c r="D4429" i="3"/>
  <c r="D4430" i="3"/>
  <c r="D4431" i="3"/>
  <c r="D4432" i="3"/>
  <c r="D4433" i="3"/>
  <c r="D4434" i="3"/>
  <c r="D4435" i="3"/>
  <c r="D4436" i="3"/>
  <c r="D4437" i="3"/>
  <c r="D4438" i="3"/>
  <c r="D4439" i="3"/>
  <c r="D4440" i="3"/>
  <c r="D4441" i="3"/>
  <c r="D4442" i="3"/>
  <c r="D4443" i="3"/>
  <c r="D4444" i="3"/>
  <c r="D4445" i="3"/>
  <c r="D4446" i="3"/>
  <c r="D4447" i="3"/>
  <c r="D4448" i="3"/>
  <c r="D4449" i="3"/>
  <c r="D4450" i="3"/>
  <c r="D4451" i="3"/>
  <c r="D4452" i="3"/>
  <c r="D4453" i="3"/>
  <c r="D4454" i="3"/>
  <c r="D4455" i="3"/>
  <c r="D4456" i="3"/>
  <c r="D4457" i="3"/>
  <c r="D4458" i="3"/>
  <c r="D4459" i="3"/>
  <c r="D4460" i="3"/>
  <c r="D4461" i="3"/>
  <c r="D4462" i="3"/>
  <c r="D4463" i="3"/>
  <c r="D4464" i="3"/>
  <c r="D4465" i="3"/>
  <c r="D4466" i="3"/>
  <c r="D4467" i="3"/>
  <c r="D4468" i="3"/>
  <c r="D4469" i="3"/>
  <c r="D4470" i="3"/>
  <c r="D4471" i="3"/>
  <c r="D4472" i="3"/>
  <c r="D4473" i="3"/>
  <c r="D4474" i="3"/>
  <c r="D4475" i="3"/>
  <c r="D4476" i="3"/>
  <c r="D4477" i="3"/>
  <c r="D4478" i="3"/>
  <c r="D4479" i="3"/>
  <c r="D4480" i="3"/>
  <c r="D4481" i="3"/>
  <c r="D4482" i="3"/>
  <c r="D4483" i="3"/>
  <c r="D4484" i="3"/>
  <c r="D4485" i="3"/>
  <c r="D4486" i="3"/>
  <c r="D4487" i="3"/>
  <c r="D4488" i="3"/>
  <c r="D4489" i="3"/>
  <c r="D4490" i="3"/>
  <c r="D4491" i="3"/>
  <c r="D4492" i="3"/>
  <c r="D4493" i="3"/>
  <c r="D4494" i="3"/>
  <c r="D4495" i="3"/>
  <c r="D4496" i="3"/>
  <c r="D4497" i="3"/>
  <c r="D4498" i="3"/>
  <c r="D4499" i="3"/>
  <c r="D4500" i="3"/>
  <c r="D4501" i="3"/>
  <c r="D4502" i="3"/>
  <c r="D4503" i="3"/>
  <c r="D4504" i="3"/>
  <c r="D4505" i="3"/>
  <c r="D4506" i="3"/>
  <c r="D4507" i="3"/>
  <c r="D4508" i="3"/>
  <c r="D4509" i="3"/>
  <c r="D4510" i="3"/>
  <c r="D4511" i="3"/>
  <c r="D4512" i="3"/>
  <c r="D4513" i="3"/>
  <c r="D4514" i="3"/>
  <c r="D4515" i="3"/>
  <c r="D4516" i="3"/>
  <c r="D4517" i="3"/>
  <c r="D4518" i="3"/>
  <c r="D4519" i="3"/>
  <c r="D4520" i="3"/>
  <c r="D4521" i="3"/>
  <c r="D4522" i="3"/>
  <c r="D4523" i="3"/>
  <c r="D4524" i="3"/>
  <c r="D4525" i="3"/>
  <c r="D4526" i="3"/>
  <c r="D4527" i="3"/>
  <c r="D4528" i="3"/>
  <c r="D4529" i="3"/>
  <c r="D4530" i="3"/>
  <c r="D4531" i="3"/>
  <c r="D4532" i="3"/>
  <c r="D4533" i="3"/>
  <c r="D4534" i="3"/>
  <c r="D4535" i="3"/>
  <c r="D4536" i="3"/>
  <c r="D4537" i="3"/>
  <c r="D4538" i="3"/>
  <c r="D4539" i="3"/>
  <c r="D4540" i="3"/>
  <c r="D4541" i="3"/>
  <c r="D4542" i="3"/>
  <c r="D4543" i="3"/>
  <c r="D4544" i="3"/>
  <c r="D4545" i="3"/>
  <c r="D4546" i="3"/>
  <c r="D4547" i="3"/>
  <c r="D4548" i="3"/>
  <c r="D4549" i="3"/>
  <c r="D4550" i="3"/>
  <c r="D4551" i="3"/>
  <c r="D4552" i="3"/>
  <c r="D4553" i="3"/>
  <c r="D4554" i="3"/>
  <c r="D4555" i="3"/>
  <c r="D4556" i="3"/>
  <c r="D4557" i="3"/>
  <c r="D4558" i="3"/>
  <c r="D4559" i="3"/>
  <c r="D4560" i="3"/>
  <c r="D4561" i="3"/>
  <c r="D4562" i="3"/>
  <c r="D4563" i="3"/>
  <c r="D4564" i="3"/>
  <c r="D4565" i="3"/>
  <c r="D4566" i="3"/>
  <c r="D4567" i="3"/>
  <c r="D4568" i="3"/>
  <c r="D4569" i="3"/>
  <c r="D4570" i="3"/>
  <c r="D4571" i="3"/>
  <c r="D4572" i="3"/>
  <c r="D4573" i="3"/>
  <c r="D4574" i="3"/>
  <c r="D4575" i="3"/>
  <c r="D4576" i="3"/>
  <c r="D4577" i="3"/>
  <c r="D4578" i="3"/>
  <c r="D4579" i="3"/>
  <c r="D4580" i="3"/>
  <c r="D4581" i="3"/>
  <c r="D4582" i="3"/>
  <c r="D4583" i="3"/>
  <c r="D4584" i="3"/>
  <c r="D4585" i="3"/>
  <c r="D4586" i="3"/>
  <c r="D4587" i="3"/>
  <c r="D4588" i="3"/>
  <c r="D4589" i="3"/>
  <c r="D4590" i="3"/>
  <c r="D4591" i="3"/>
  <c r="D4592" i="3"/>
  <c r="D4593" i="3"/>
  <c r="D4594" i="3"/>
  <c r="D4595" i="3"/>
  <c r="D4596" i="3"/>
  <c r="D4597" i="3"/>
  <c r="D4598" i="3"/>
  <c r="D4599" i="3"/>
  <c r="D4600" i="3"/>
  <c r="D4601" i="3"/>
  <c r="D4602" i="3"/>
  <c r="D4603" i="3"/>
  <c r="D4604" i="3"/>
  <c r="D4605" i="3"/>
  <c r="D4606" i="3"/>
  <c r="D4607" i="3"/>
  <c r="D4608" i="3"/>
  <c r="D4609" i="3"/>
  <c r="D4610" i="3"/>
  <c r="D4611" i="3"/>
  <c r="D4612" i="3"/>
  <c r="D4613" i="3"/>
  <c r="D4614" i="3"/>
  <c r="D4615" i="3"/>
  <c r="D4616" i="3"/>
  <c r="D4617" i="3"/>
  <c r="D4618" i="3"/>
  <c r="D4619" i="3"/>
  <c r="D4620" i="3"/>
  <c r="D4621" i="3"/>
  <c r="D4622" i="3"/>
  <c r="D4623" i="3"/>
  <c r="D4624" i="3"/>
  <c r="D4625" i="3"/>
  <c r="D4626" i="3"/>
  <c r="D4627" i="3"/>
  <c r="D4628" i="3"/>
  <c r="D4629" i="3"/>
  <c r="D4630" i="3"/>
  <c r="D4631" i="3"/>
  <c r="D4632" i="3"/>
  <c r="D4633" i="3"/>
  <c r="D4634" i="3"/>
  <c r="D4635" i="3"/>
  <c r="D4636" i="3"/>
  <c r="D4637" i="3"/>
  <c r="D4638" i="3"/>
  <c r="D4639" i="3"/>
  <c r="D4640" i="3"/>
  <c r="D4641" i="3"/>
  <c r="D4642" i="3"/>
  <c r="D4643" i="3"/>
  <c r="D4644" i="3"/>
  <c r="D4645" i="3"/>
  <c r="D4646" i="3"/>
  <c r="D4647" i="3"/>
  <c r="D4648" i="3"/>
  <c r="D4649" i="3"/>
  <c r="D4650" i="3"/>
  <c r="D4651" i="3"/>
  <c r="D4652" i="3"/>
  <c r="D4653" i="3"/>
  <c r="D4654" i="3"/>
  <c r="D4655" i="3"/>
  <c r="D4656" i="3"/>
  <c r="D4657" i="3"/>
  <c r="D4658" i="3"/>
  <c r="D4659" i="3"/>
  <c r="D4660" i="3"/>
  <c r="D4661" i="3"/>
  <c r="D4662" i="3"/>
  <c r="D4663" i="3"/>
  <c r="D4664" i="3"/>
  <c r="D4665" i="3"/>
  <c r="D4666" i="3"/>
  <c r="D4667" i="3"/>
  <c r="D4668" i="3"/>
  <c r="D4669" i="3"/>
  <c r="D4670" i="3"/>
  <c r="D4671" i="3"/>
  <c r="D4672" i="3"/>
  <c r="D4673" i="3"/>
  <c r="D4674" i="3"/>
  <c r="D4675" i="3"/>
  <c r="D4676" i="3"/>
  <c r="D4677" i="3"/>
  <c r="D4678" i="3"/>
  <c r="D4679" i="3"/>
  <c r="D4680" i="3"/>
  <c r="D4681" i="3"/>
  <c r="D4682" i="3"/>
  <c r="D4683" i="3"/>
  <c r="D4684" i="3"/>
  <c r="D4685" i="3"/>
  <c r="D4686" i="3"/>
  <c r="D4687" i="3"/>
  <c r="D4688" i="3"/>
  <c r="D4689" i="3"/>
  <c r="D4690" i="3"/>
  <c r="D4691" i="3"/>
  <c r="D4692" i="3"/>
  <c r="D4693" i="3"/>
  <c r="D4694" i="3"/>
  <c r="D4695" i="3"/>
  <c r="D4696" i="3"/>
  <c r="D4697" i="3"/>
  <c r="D4698" i="3"/>
  <c r="D4699" i="3"/>
  <c r="D4700" i="3"/>
  <c r="D4701" i="3"/>
  <c r="D4702" i="3"/>
  <c r="D4703" i="3"/>
  <c r="D4704" i="3"/>
  <c r="D4705" i="3"/>
  <c r="D4706" i="3"/>
  <c r="D4707" i="3"/>
  <c r="D4708" i="3"/>
  <c r="D4709" i="3"/>
  <c r="D4710" i="3"/>
  <c r="D4711" i="3"/>
  <c r="D4712" i="3"/>
  <c r="D4713" i="3"/>
  <c r="D4714" i="3"/>
  <c r="D4715" i="3"/>
  <c r="D4716" i="3"/>
  <c r="D4717" i="3"/>
  <c r="D4718" i="3"/>
  <c r="D4719" i="3"/>
  <c r="D4720" i="3"/>
  <c r="D4721" i="3"/>
  <c r="D4722" i="3"/>
  <c r="D4723" i="3"/>
  <c r="D4724" i="3"/>
  <c r="D4725" i="3"/>
  <c r="D4726" i="3"/>
  <c r="D4727" i="3"/>
  <c r="D4728" i="3"/>
  <c r="D4729" i="3"/>
  <c r="D4730" i="3"/>
  <c r="D4731" i="3"/>
  <c r="D4732" i="3"/>
  <c r="D4733" i="3"/>
  <c r="D4734" i="3"/>
  <c r="D4735" i="3"/>
  <c r="D4736" i="3"/>
  <c r="D4737" i="3"/>
  <c r="D4738" i="3"/>
  <c r="D4739" i="3"/>
  <c r="D4740" i="3"/>
  <c r="D4741" i="3"/>
  <c r="D4742" i="3"/>
  <c r="D4743" i="3"/>
  <c r="D4744" i="3"/>
  <c r="D4745" i="3"/>
  <c r="D4746" i="3"/>
  <c r="D4747" i="3"/>
  <c r="D4748" i="3"/>
  <c r="D4749" i="3"/>
  <c r="D4750" i="3"/>
  <c r="D4751" i="3"/>
  <c r="D4752" i="3"/>
  <c r="D4753" i="3"/>
  <c r="D4754" i="3"/>
  <c r="D4755" i="3"/>
  <c r="D4756" i="3"/>
  <c r="D4757" i="3"/>
  <c r="D4758" i="3"/>
  <c r="D4759" i="3"/>
  <c r="D4760" i="3"/>
  <c r="D4761" i="3"/>
  <c r="D4762" i="3"/>
  <c r="D4763" i="3"/>
  <c r="D4764" i="3"/>
  <c r="D4765" i="3"/>
  <c r="D4766" i="3"/>
  <c r="D4767" i="3"/>
  <c r="D4768" i="3"/>
  <c r="D4769" i="3"/>
  <c r="D4770" i="3"/>
  <c r="D4771" i="3"/>
  <c r="D4772" i="3"/>
  <c r="D4773" i="3"/>
  <c r="D4774" i="3"/>
  <c r="D4775" i="3"/>
  <c r="D4776" i="3"/>
  <c r="D4777" i="3"/>
  <c r="D4778" i="3"/>
  <c r="D4779" i="3"/>
  <c r="D4780" i="3"/>
  <c r="D4781" i="3"/>
  <c r="D4782" i="3"/>
  <c r="D4783" i="3"/>
  <c r="D4784" i="3"/>
  <c r="D4785" i="3"/>
  <c r="D4786" i="3"/>
  <c r="D4787" i="3"/>
  <c r="D4788" i="3"/>
  <c r="D4789" i="3"/>
  <c r="D4790" i="3"/>
  <c r="D4791" i="3"/>
  <c r="D4792" i="3"/>
  <c r="D4793" i="3"/>
  <c r="D4794" i="3"/>
  <c r="D4795" i="3"/>
  <c r="D4796" i="3"/>
  <c r="D4797" i="3"/>
  <c r="D4798" i="3"/>
  <c r="D4799" i="3"/>
  <c r="D4800" i="3"/>
  <c r="D4801" i="3"/>
  <c r="D4802" i="3"/>
  <c r="D4803" i="3"/>
  <c r="D4804" i="3"/>
  <c r="D4805" i="3"/>
  <c r="D4806" i="3"/>
  <c r="D4807" i="3"/>
  <c r="D4808" i="3"/>
  <c r="D4809" i="3"/>
  <c r="D4810" i="3"/>
  <c r="D4811" i="3"/>
  <c r="D4812" i="3"/>
  <c r="D4813" i="3"/>
  <c r="D4814" i="3"/>
  <c r="D4815" i="3"/>
  <c r="D4816" i="3"/>
  <c r="D4817" i="3"/>
  <c r="D4818" i="3"/>
  <c r="D4819" i="3"/>
  <c r="D4820" i="3"/>
  <c r="D4821" i="3"/>
  <c r="D4822" i="3"/>
  <c r="D4823" i="3"/>
  <c r="D4824" i="3"/>
  <c r="D4825" i="3"/>
  <c r="D4826" i="3"/>
  <c r="D4827" i="3"/>
  <c r="D4828" i="3"/>
  <c r="D4829" i="3"/>
  <c r="D4830" i="3"/>
  <c r="D4831" i="3"/>
  <c r="D4832" i="3"/>
  <c r="D4833" i="3"/>
  <c r="D4834" i="3"/>
  <c r="D4835" i="3"/>
  <c r="D4836" i="3"/>
  <c r="D4837" i="3"/>
  <c r="D4838" i="3"/>
  <c r="D4839" i="3"/>
  <c r="D4840" i="3"/>
  <c r="D4841" i="3"/>
  <c r="D4842" i="3"/>
  <c r="D4843" i="3"/>
  <c r="D4844" i="3"/>
  <c r="D4845" i="3"/>
  <c r="D4846" i="3"/>
  <c r="D4847" i="3"/>
  <c r="D4848" i="3"/>
  <c r="D4849" i="3"/>
  <c r="D4850" i="3"/>
  <c r="D4851" i="3"/>
  <c r="D4852" i="3"/>
  <c r="D4853" i="3"/>
  <c r="D4854" i="3"/>
  <c r="D4855" i="3"/>
  <c r="D4856" i="3"/>
  <c r="D4857" i="3"/>
  <c r="D4858" i="3"/>
  <c r="D4859" i="3"/>
  <c r="D4860" i="3"/>
  <c r="D4861" i="3"/>
  <c r="D4862" i="3"/>
  <c r="D4863" i="3"/>
  <c r="D4864" i="3"/>
  <c r="D4865" i="3"/>
  <c r="D4866" i="3"/>
  <c r="D4867" i="3"/>
  <c r="D4868" i="3"/>
  <c r="D4869" i="3"/>
  <c r="D4870" i="3"/>
  <c r="D4871" i="3"/>
  <c r="D4872" i="3"/>
  <c r="D4873" i="3"/>
  <c r="D4874" i="3"/>
  <c r="D4875" i="3"/>
  <c r="D4876" i="3"/>
  <c r="D4877" i="3"/>
  <c r="D4878" i="3"/>
  <c r="D4879" i="3"/>
  <c r="D4880" i="3"/>
  <c r="D4881" i="3"/>
  <c r="D4882" i="3"/>
  <c r="D4883" i="3"/>
  <c r="D4884" i="3"/>
  <c r="D4885" i="3"/>
  <c r="D4886" i="3"/>
  <c r="D4887" i="3"/>
  <c r="D4888" i="3"/>
  <c r="D4889" i="3"/>
  <c r="D4890" i="3"/>
  <c r="D4891" i="3"/>
  <c r="D4892" i="3"/>
  <c r="D4893" i="3"/>
  <c r="D4894" i="3"/>
  <c r="D4895" i="3"/>
  <c r="D4896" i="3"/>
  <c r="D4897" i="3"/>
  <c r="D4898" i="3"/>
  <c r="D4899" i="3"/>
  <c r="D4900" i="3"/>
  <c r="D4901" i="3"/>
  <c r="D4902" i="3"/>
  <c r="D4903" i="3"/>
  <c r="D4904" i="3"/>
  <c r="D4905" i="3"/>
  <c r="D4906" i="3"/>
  <c r="D4907" i="3"/>
  <c r="D4908" i="3"/>
  <c r="D4909" i="3"/>
  <c r="D4910" i="3"/>
  <c r="D4911" i="3"/>
  <c r="D4912" i="3"/>
  <c r="D4913" i="3"/>
  <c r="D4914" i="3"/>
  <c r="D4915" i="3"/>
  <c r="D4916" i="3"/>
  <c r="D4917" i="3"/>
  <c r="D4918" i="3"/>
  <c r="D4919" i="3"/>
  <c r="D4920" i="3"/>
  <c r="D4921" i="3"/>
  <c r="D4922" i="3"/>
  <c r="D4923" i="3"/>
  <c r="D4924" i="3"/>
  <c r="D4925" i="3"/>
  <c r="D4926" i="3"/>
  <c r="D4927" i="3"/>
  <c r="D4928" i="3"/>
  <c r="D4929" i="3"/>
  <c r="D4930" i="3"/>
  <c r="D4931" i="3"/>
  <c r="D4932" i="3"/>
  <c r="D4933" i="3"/>
  <c r="D4934" i="3"/>
  <c r="D4935" i="3"/>
  <c r="D4936" i="3"/>
  <c r="D4937" i="3"/>
  <c r="D4938" i="3"/>
  <c r="D4939" i="3"/>
  <c r="D4940" i="3"/>
  <c r="D4941" i="3"/>
  <c r="D4942" i="3"/>
  <c r="D4943" i="3"/>
  <c r="D4944" i="3"/>
  <c r="D4945" i="3"/>
  <c r="D4946" i="3"/>
  <c r="D4947" i="3"/>
  <c r="D4948" i="3"/>
  <c r="D4949" i="3"/>
  <c r="D4950" i="3"/>
  <c r="D4951" i="3"/>
  <c r="D4952" i="3"/>
  <c r="D4953" i="3"/>
  <c r="D4954" i="3"/>
  <c r="D4955" i="3"/>
  <c r="D4956" i="3"/>
  <c r="D4957" i="3"/>
  <c r="D4958" i="3"/>
  <c r="D4959" i="3"/>
  <c r="D4960" i="3"/>
  <c r="D4961" i="3"/>
  <c r="D4962" i="3"/>
  <c r="D4963" i="3"/>
  <c r="D4964" i="3"/>
  <c r="D4965" i="3"/>
  <c r="D4966" i="3"/>
  <c r="D4967" i="3"/>
  <c r="D4968" i="3"/>
  <c r="D4969" i="3"/>
  <c r="D4970" i="3"/>
  <c r="D4971" i="3"/>
  <c r="D4972" i="3"/>
  <c r="D4973" i="3"/>
  <c r="D4974" i="3"/>
  <c r="D4975" i="3"/>
  <c r="D4976" i="3"/>
  <c r="D4977" i="3"/>
  <c r="D4978" i="3"/>
  <c r="D4979" i="3"/>
  <c r="D4980" i="3"/>
  <c r="D4981" i="3"/>
  <c r="D4982" i="3"/>
  <c r="D4983" i="3"/>
  <c r="D4984" i="3"/>
  <c r="D4985" i="3"/>
  <c r="D4986" i="3"/>
  <c r="D4987" i="3"/>
  <c r="D4988" i="3"/>
  <c r="D4989" i="3"/>
  <c r="D4990" i="3"/>
  <c r="D4991" i="3"/>
  <c r="D4992" i="3"/>
  <c r="D4993" i="3"/>
  <c r="D4994" i="3"/>
  <c r="D4995" i="3"/>
  <c r="D4996" i="3"/>
  <c r="D4997" i="3"/>
  <c r="D4998" i="3"/>
  <c r="D4999" i="3"/>
  <c r="D5000" i="3"/>
  <c r="D5001" i="3"/>
  <c r="D5002" i="3"/>
  <c r="D5003" i="3"/>
  <c r="D5004" i="3"/>
  <c r="D5005" i="3"/>
  <c r="D5006" i="3"/>
  <c r="D5007" i="3"/>
  <c r="D5008" i="3"/>
  <c r="D5009" i="3"/>
  <c r="D5010" i="3"/>
  <c r="D5011" i="3"/>
  <c r="D5012" i="3"/>
  <c r="D5013" i="3"/>
  <c r="D5014" i="3"/>
  <c r="D5015" i="3"/>
  <c r="D5016" i="3"/>
  <c r="D5017" i="3"/>
  <c r="D5018" i="3"/>
  <c r="D5019" i="3"/>
  <c r="D5020" i="3"/>
  <c r="D5021" i="3"/>
  <c r="D5022" i="3"/>
  <c r="D5023" i="3"/>
  <c r="D5024" i="3"/>
  <c r="D5025" i="3"/>
  <c r="D5026" i="3"/>
  <c r="D5027" i="3"/>
  <c r="D5028" i="3"/>
  <c r="D5029" i="3"/>
  <c r="D5030" i="3"/>
  <c r="D5031" i="3"/>
  <c r="D5032" i="3"/>
  <c r="D5033" i="3"/>
  <c r="D5034" i="3"/>
  <c r="D5035" i="3"/>
  <c r="D5036" i="3"/>
  <c r="D5037" i="3"/>
  <c r="D5038" i="3"/>
  <c r="D5039" i="3"/>
  <c r="D5040" i="3"/>
  <c r="D5041" i="3"/>
  <c r="D5042" i="3"/>
  <c r="D5043" i="3"/>
  <c r="D5044" i="3"/>
  <c r="D5045" i="3"/>
  <c r="D5046" i="3"/>
  <c r="D5047" i="3"/>
  <c r="D5048" i="3"/>
  <c r="D5049" i="3"/>
  <c r="D5050" i="3"/>
  <c r="D5051" i="3"/>
  <c r="D5052" i="3"/>
  <c r="D5053" i="3"/>
  <c r="D5054" i="3"/>
  <c r="D5055" i="3"/>
  <c r="D5056" i="3"/>
  <c r="D5057" i="3"/>
  <c r="D5058" i="3"/>
  <c r="D5059" i="3"/>
  <c r="D5060" i="3"/>
  <c r="D5061" i="3"/>
  <c r="D5062" i="3"/>
  <c r="D5063" i="3"/>
  <c r="D5064" i="3"/>
  <c r="D5065" i="3"/>
  <c r="D5066" i="3"/>
  <c r="D5067" i="3"/>
  <c r="D5068" i="3"/>
  <c r="D5069" i="3"/>
  <c r="D5070" i="3"/>
  <c r="D5071" i="3"/>
  <c r="D5072" i="3"/>
  <c r="D5073" i="3"/>
  <c r="D5074" i="3"/>
  <c r="D5075" i="3"/>
  <c r="D5076" i="3"/>
  <c r="D5077" i="3"/>
  <c r="D5078" i="3"/>
  <c r="D5079" i="3"/>
  <c r="D5080" i="3"/>
  <c r="D5081" i="3"/>
  <c r="D5082" i="3"/>
  <c r="D5083" i="3"/>
  <c r="D5084" i="3"/>
  <c r="D5085" i="3"/>
  <c r="D5086" i="3"/>
  <c r="D5087" i="3"/>
  <c r="D5088" i="3"/>
  <c r="D5089" i="3"/>
  <c r="D5090" i="3"/>
  <c r="D5091" i="3"/>
  <c r="D5092" i="3"/>
  <c r="D5093" i="3"/>
  <c r="H2" i="1" l="1"/>
  <c r="I2" i="1" l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  <c r="BD2" i="1" s="1"/>
  <c r="BE2" i="1" s="1"/>
  <c r="BF2" i="1" s="1"/>
  <c r="BG2" i="1" s="1"/>
  <c r="BH2" i="1" s="1"/>
  <c r="BI2" i="1" s="1"/>
  <c r="BJ2" i="1" s="1"/>
  <c r="BK2" i="1" s="1"/>
  <c r="BL2" i="1" s="1"/>
  <c r="BM2" i="1" s="1"/>
  <c r="BN2" i="1" s="1"/>
  <c r="BO2" i="1" s="1"/>
  <c r="BP2" i="1" s="1"/>
  <c r="BQ2" i="1" s="1"/>
  <c r="BR2" i="1" s="1"/>
  <c r="BS2" i="1" s="1"/>
  <c r="BT2" i="1" s="1"/>
  <c r="BU2" i="1" s="1"/>
  <c r="BV2" i="1" s="1"/>
  <c r="BW2" i="1" s="1"/>
  <c r="BX2" i="1" s="1"/>
  <c r="BY2" i="1" s="1"/>
  <c r="BZ2" i="1" s="1"/>
  <c r="CA2" i="1" s="1"/>
  <c r="CB2" i="1" s="1"/>
  <c r="CC2" i="1" s="1"/>
  <c r="CD2" i="1" s="1"/>
  <c r="CE2" i="1" s="1"/>
  <c r="CF2" i="1" s="1"/>
  <c r="CG2" i="1" s="1"/>
  <c r="CH2" i="1" s="1"/>
  <c r="CI2" i="1" s="1"/>
  <c r="CJ2" i="1" s="1"/>
  <c r="CK2" i="1" s="1"/>
  <c r="CL2" i="1" s="1"/>
  <c r="CM2" i="1" s="1"/>
  <c r="CN2" i="1" s="1"/>
  <c r="CO2" i="1" s="1"/>
  <c r="CP2" i="1" s="1"/>
  <c r="CQ2" i="1" s="1"/>
  <c r="CR2" i="1" s="1"/>
  <c r="CS2" i="1" s="1"/>
  <c r="CT2" i="1" s="1"/>
  <c r="CU2" i="1" s="1"/>
  <c r="CV2" i="1" s="1"/>
  <c r="CW2" i="1" s="1"/>
  <c r="CX2" i="1" s="1"/>
  <c r="CY2" i="1" s="1"/>
  <c r="CZ2" i="1" s="1"/>
  <c r="DA2" i="1" s="1"/>
  <c r="DB2" i="1" s="1"/>
  <c r="DC2" i="1" s="1"/>
  <c r="DD2" i="1" s="1"/>
  <c r="DE2" i="1" s="1"/>
  <c r="DF2" i="1" s="1"/>
  <c r="DG2" i="1" s="1"/>
  <c r="DH2" i="1" s="1"/>
  <c r="DI2" i="1" s="1"/>
  <c r="DJ2" i="1" s="1"/>
  <c r="DK2" i="1" s="1"/>
  <c r="DL2" i="1" s="1"/>
  <c r="DM2" i="1" s="1"/>
  <c r="DN2" i="1" s="1"/>
  <c r="DO2" i="1" s="1"/>
  <c r="DP2" i="1" s="1"/>
  <c r="DQ2" i="1" s="1"/>
  <c r="DR2" i="1" s="1"/>
  <c r="DS2" i="1" s="1"/>
  <c r="DT2" i="1" s="1"/>
  <c r="DU2" i="1" s="1"/>
  <c r="DV2" i="1" s="1"/>
  <c r="DW2" i="1" s="1"/>
  <c r="DX2" i="1" s="1"/>
  <c r="DY2" i="1" s="1"/>
  <c r="DZ2" i="1" s="1"/>
  <c r="EA2" i="1" s="1"/>
  <c r="EB2" i="1" s="1"/>
  <c r="EC2" i="1" s="1"/>
  <c r="ED2" i="1" s="1"/>
  <c r="EE2" i="1" s="1"/>
  <c r="EF2" i="1" s="1"/>
  <c r="EG2" i="1" s="1"/>
  <c r="EH2" i="1" s="1"/>
  <c r="EI2" i="1" s="1"/>
  <c r="EJ2" i="1" s="1"/>
  <c r="EK2" i="1" s="1"/>
  <c r="EL2" i="1" s="1"/>
  <c r="EM2" i="1" s="1"/>
  <c r="EN2" i="1" s="1"/>
  <c r="EO2" i="1" s="1"/>
  <c r="EP2" i="1" s="1"/>
  <c r="EQ2" i="1" s="1"/>
  <c r="ER2" i="1" s="1"/>
  <c r="ES2" i="1" s="1"/>
  <c r="ET2" i="1" s="1"/>
  <c r="EU2" i="1" s="1"/>
  <c r="EV2" i="1" s="1"/>
  <c r="EW2" i="1" s="1"/>
  <c r="EX2" i="1" s="1"/>
  <c r="EY2" i="1" s="1"/>
  <c r="EZ2" i="1" s="1"/>
  <c r="FA2" i="1" s="1"/>
  <c r="FB2" i="1" s="1"/>
  <c r="FC2" i="1" s="1"/>
  <c r="FD2" i="1" s="1"/>
  <c r="FE2" i="1" s="1"/>
  <c r="FF2" i="1" s="1"/>
  <c r="FG2" i="1" s="1"/>
  <c r="FH2" i="1" s="1"/>
  <c r="FI2" i="1" s="1"/>
  <c r="FJ2" i="1" s="1"/>
  <c r="FK2" i="1" s="1"/>
  <c r="FL2" i="1" s="1"/>
  <c r="FM2" i="1" s="1"/>
  <c r="FN2" i="1" s="1"/>
  <c r="FO2" i="1" s="1"/>
  <c r="FP2" i="1" s="1"/>
  <c r="FQ2" i="1" s="1"/>
  <c r="FR2" i="1" s="1"/>
  <c r="FS2" i="1" s="1"/>
  <c r="FT2" i="1" s="1"/>
  <c r="FU2" i="1" s="1"/>
  <c r="FV2" i="1" s="1"/>
  <c r="FW2" i="1" s="1"/>
  <c r="FX2" i="1" s="1"/>
  <c r="FY2" i="1" s="1"/>
  <c r="FZ2" i="1" s="1"/>
  <c r="GA2" i="1" s="1"/>
  <c r="GB2" i="1" s="1"/>
  <c r="GC2" i="1" s="1"/>
  <c r="GD2" i="1" s="1"/>
  <c r="GE2" i="1" s="1"/>
  <c r="GF2" i="1" s="1"/>
  <c r="GG2" i="1" s="1"/>
  <c r="GH2" i="1" s="1"/>
  <c r="GI2" i="1" s="1"/>
  <c r="GJ2" i="1" s="1"/>
  <c r="GK2" i="1" s="1"/>
  <c r="GL2" i="1" s="1"/>
  <c r="GM2" i="1" s="1"/>
  <c r="GN2" i="1" s="1"/>
  <c r="GO2" i="1" s="1"/>
  <c r="GP2" i="1" s="1"/>
  <c r="GQ2" i="1" s="1"/>
  <c r="GR2" i="1" s="1"/>
  <c r="GS2" i="1" s="1"/>
  <c r="GT2" i="1" s="1"/>
  <c r="GU2" i="1" s="1"/>
  <c r="GV2" i="1" s="1"/>
  <c r="GW2" i="1" s="1"/>
  <c r="GX2" i="1" s="1"/>
  <c r="GY2" i="1" s="1"/>
  <c r="GZ2" i="1" s="1"/>
  <c r="HA2" i="1" s="1"/>
  <c r="HB2" i="1" s="1"/>
  <c r="HC2" i="1" s="1"/>
  <c r="HD2" i="1" s="1"/>
  <c r="HE2" i="1" s="1"/>
  <c r="HF2" i="1" s="1"/>
  <c r="HG2" i="1" s="1"/>
  <c r="HH2" i="1" s="1"/>
  <c r="HI2" i="1" s="1"/>
  <c r="HJ2" i="1" s="1"/>
  <c r="HK2" i="1" s="1"/>
  <c r="HL2" i="1" s="1"/>
  <c r="HM2" i="1" s="1"/>
  <c r="HN2" i="1" s="1"/>
  <c r="HO2" i="1" s="1"/>
  <c r="HP2" i="1" s="1"/>
  <c r="HQ2" i="1" s="1"/>
  <c r="HR2" i="1" s="1"/>
  <c r="HS2" i="1" s="1"/>
  <c r="HT2" i="1" s="1"/>
  <c r="HU2" i="1" s="1"/>
  <c r="HV2" i="1" s="1"/>
  <c r="HW2" i="1" s="1"/>
  <c r="HX2" i="1" s="1"/>
  <c r="HY2" i="1" s="1"/>
  <c r="HZ2" i="1" s="1"/>
  <c r="IA2" i="1" s="1"/>
  <c r="IB2" i="1" s="1"/>
  <c r="IC2" i="1" s="1"/>
  <c r="ID2" i="1" s="1"/>
  <c r="IE2" i="1" s="1"/>
  <c r="IF2" i="1" s="1"/>
  <c r="IG2" i="1" s="1"/>
  <c r="IH2" i="1" s="1"/>
  <c r="II2" i="1" s="1"/>
  <c r="IJ2" i="1" s="1"/>
  <c r="IK2" i="1" s="1"/>
  <c r="IL2" i="1" s="1"/>
  <c r="IM2" i="1" s="1"/>
  <c r="IN2" i="1" s="1"/>
  <c r="IO2" i="1" s="1"/>
  <c r="IP2" i="1" s="1"/>
  <c r="IQ2" i="1" s="1"/>
  <c r="IR2" i="1" s="1"/>
  <c r="IS2" i="1" s="1"/>
  <c r="IT2" i="1" s="1"/>
  <c r="IU2" i="1" s="1"/>
  <c r="IV2" i="1" s="1"/>
  <c r="IW2" i="1" s="1"/>
  <c r="IX2" i="1" s="1"/>
  <c r="IY2" i="1" s="1"/>
  <c r="IZ2" i="1" s="1"/>
  <c r="JA2" i="1" s="1"/>
  <c r="JB2" i="1" s="1"/>
  <c r="JC2" i="1" s="1"/>
  <c r="JD2" i="1" s="1"/>
  <c r="JE2" i="1" s="1"/>
  <c r="JF2" i="1" s="1"/>
  <c r="JG2" i="1" s="1"/>
  <c r="JH2" i="1" s="1"/>
  <c r="JI2" i="1" s="1"/>
  <c r="JJ2" i="1" s="1"/>
  <c r="JK2" i="1" s="1"/>
  <c r="JL2" i="1" s="1"/>
  <c r="JM2" i="1" s="1"/>
  <c r="JN2" i="1" s="1"/>
  <c r="JO2" i="1" s="1"/>
  <c r="JP2" i="1" s="1"/>
  <c r="JQ2" i="1" s="1"/>
  <c r="JR2" i="1" s="1"/>
  <c r="JS2" i="1" s="1"/>
  <c r="JT2" i="1" s="1"/>
  <c r="JU2" i="1" s="1"/>
  <c r="JV2" i="1" s="1"/>
  <c r="JW2" i="1" s="1"/>
  <c r="JX2" i="1" s="1"/>
  <c r="JY2" i="1" s="1"/>
  <c r="JZ2" i="1" s="1"/>
  <c r="KA2" i="1" s="1"/>
  <c r="KB2" i="1" s="1"/>
  <c r="KC2" i="1" s="1"/>
  <c r="KD2" i="1" s="1"/>
  <c r="KE2" i="1" s="1"/>
  <c r="KF2" i="1" s="1"/>
  <c r="KG2" i="1" s="1"/>
  <c r="KH2" i="1" s="1"/>
  <c r="KI2" i="1" s="1"/>
  <c r="KJ2" i="1" s="1"/>
  <c r="KK2" i="1" s="1"/>
  <c r="KL2" i="1" s="1"/>
  <c r="KM2" i="1" s="1"/>
  <c r="KN2" i="1" s="1"/>
  <c r="KO2" i="1" s="1"/>
  <c r="KP2" i="1" s="1"/>
  <c r="KQ2" i="1" s="1"/>
  <c r="KR2" i="1" s="1"/>
  <c r="KS2" i="1" s="1"/>
  <c r="KT2" i="1" s="1"/>
  <c r="KU2" i="1" s="1"/>
  <c r="KV2" i="1" s="1"/>
  <c r="KW2" i="1" s="1"/>
  <c r="KX2" i="1" s="1"/>
  <c r="KY2" i="1" s="1"/>
  <c r="KZ2" i="1" s="1"/>
  <c r="LA2" i="1" s="1"/>
  <c r="LB2" i="1" s="1"/>
  <c r="LC2" i="1" s="1"/>
  <c r="LD2" i="1" s="1"/>
  <c r="LE2" i="1" s="1"/>
  <c r="LF2" i="1" s="1"/>
  <c r="LG2" i="1" s="1"/>
  <c r="LH2" i="1" s="1"/>
  <c r="LI2" i="1" s="1"/>
  <c r="LJ2" i="1" s="1"/>
  <c r="LK2" i="1" s="1"/>
  <c r="LL2" i="1" s="1"/>
  <c r="LM2" i="1" s="1"/>
  <c r="LN2" i="1" s="1"/>
  <c r="LO2" i="1" s="1"/>
  <c r="LP2" i="1" s="1"/>
  <c r="LQ2" i="1" s="1"/>
  <c r="LR2" i="1" s="1"/>
  <c r="LS2" i="1" s="1"/>
  <c r="LT2" i="1" s="1"/>
  <c r="LU2" i="1" s="1"/>
  <c r="LV2" i="1" s="1"/>
  <c r="LW2" i="1" s="1"/>
  <c r="LX2" i="1" s="1"/>
  <c r="LY2" i="1" s="1"/>
  <c r="LZ2" i="1" s="1"/>
  <c r="MA2" i="1" s="1"/>
  <c r="MB2" i="1" s="1"/>
  <c r="MC2" i="1" s="1"/>
  <c r="MD2" i="1" s="1"/>
  <c r="ME2" i="1" s="1"/>
  <c r="MF2" i="1" s="1"/>
  <c r="MG2" i="1" s="1"/>
  <c r="MH2" i="1" s="1"/>
  <c r="MI2" i="1" s="1"/>
  <c r="MJ2" i="1" s="1"/>
  <c r="MK2" i="1" s="1"/>
  <c r="ML2" i="1" s="1"/>
  <c r="MM2" i="1" s="1"/>
  <c r="MN2" i="1" s="1"/>
  <c r="MO2" i="1" s="1"/>
  <c r="MP2" i="1" s="1"/>
  <c r="MQ2" i="1" s="1"/>
  <c r="MR2" i="1" s="1"/>
  <c r="MS2" i="1" s="1"/>
  <c r="MT2" i="1" s="1"/>
  <c r="MU2" i="1" s="1"/>
  <c r="MV2" i="1" s="1"/>
  <c r="MW2" i="1" s="1"/>
  <c r="MX2" i="1" s="1"/>
  <c r="MY2" i="1" s="1"/>
  <c r="MZ2" i="1" s="1"/>
  <c r="NA2" i="1" s="1"/>
  <c r="NB2" i="1" s="1"/>
  <c r="NC2" i="1" s="1"/>
  <c r="ND2" i="1" s="1"/>
  <c r="NE2" i="1" s="1"/>
  <c r="NF2" i="1" s="1"/>
  <c r="NG2" i="1" s="1"/>
  <c r="NL3" i="1" l="1"/>
  <c r="NM3" i="1"/>
  <c r="A1" i="4" l="1"/>
  <c r="C14" i="4" s="1"/>
  <c r="C5" i="4" l="1"/>
  <c r="C6" i="4"/>
  <c r="C11" i="4"/>
  <c r="C12" i="4"/>
  <c r="C13" i="4"/>
  <c r="C2" i="4"/>
  <c r="C3" i="4"/>
  <c r="C7" i="4" s="1"/>
  <c r="C10" i="4"/>
  <c r="E5034" i="3"/>
  <c r="E5035" i="3"/>
  <c r="E5036" i="3"/>
  <c r="E5037" i="3"/>
  <c r="E5038" i="3"/>
  <c r="E5039" i="3"/>
  <c r="E5040" i="3"/>
  <c r="E5041" i="3"/>
  <c r="E5042" i="3"/>
  <c r="E5043" i="3"/>
  <c r="E5044" i="3"/>
  <c r="E5045" i="3"/>
  <c r="E5046" i="3"/>
  <c r="E5047" i="3"/>
  <c r="E5048" i="3"/>
  <c r="E5049" i="3"/>
  <c r="E5050" i="3"/>
  <c r="E5051" i="3"/>
  <c r="E5052" i="3"/>
  <c r="E5053" i="3"/>
  <c r="E5054" i="3"/>
  <c r="E5055" i="3"/>
  <c r="E5056" i="3"/>
  <c r="E5057" i="3"/>
  <c r="E5058" i="3"/>
  <c r="E5059" i="3"/>
  <c r="E5060" i="3"/>
  <c r="E5061" i="3"/>
  <c r="E5062" i="3"/>
  <c r="E5063" i="3"/>
  <c r="E5064" i="3"/>
  <c r="E5065" i="3"/>
  <c r="E5066" i="3"/>
  <c r="E5067" i="3"/>
  <c r="E5068" i="3"/>
  <c r="E5069" i="3"/>
  <c r="E5070" i="3"/>
  <c r="E5071" i="3"/>
  <c r="E5072" i="3"/>
  <c r="E5073" i="3"/>
  <c r="E5074" i="3"/>
  <c r="E5075" i="3"/>
  <c r="E5076" i="3"/>
  <c r="E5077" i="3"/>
  <c r="E5078" i="3"/>
  <c r="E5079" i="3"/>
  <c r="E5080" i="3"/>
  <c r="E5081" i="3"/>
  <c r="E5082" i="3"/>
  <c r="E5083" i="3"/>
  <c r="E5084" i="3"/>
  <c r="E5085" i="3"/>
  <c r="E5086" i="3"/>
  <c r="E5087" i="3"/>
  <c r="E5088" i="3"/>
  <c r="E5089" i="3"/>
  <c r="E5090" i="3"/>
  <c r="E5091" i="3"/>
  <c r="E5092" i="3"/>
  <c r="E5093" i="3"/>
  <c r="F5034" i="3"/>
  <c r="F5035" i="3"/>
  <c r="F5036" i="3"/>
  <c r="F5037" i="3"/>
  <c r="F5038" i="3"/>
  <c r="F5039" i="3"/>
  <c r="F5040" i="3"/>
  <c r="F5041" i="3"/>
  <c r="F5042" i="3"/>
  <c r="F5043" i="3"/>
  <c r="F5044" i="3"/>
  <c r="F5045" i="3"/>
  <c r="F5046" i="3"/>
  <c r="F5047" i="3"/>
  <c r="F5048" i="3"/>
  <c r="F5049" i="3"/>
  <c r="F5050" i="3"/>
  <c r="F5051" i="3"/>
  <c r="F5052" i="3"/>
  <c r="F5053" i="3"/>
  <c r="F5054" i="3"/>
  <c r="F5055" i="3"/>
  <c r="F5056" i="3"/>
  <c r="F5057" i="3"/>
  <c r="F5058" i="3"/>
  <c r="F5059" i="3"/>
  <c r="F5060" i="3"/>
  <c r="F5061" i="3"/>
  <c r="F5062" i="3"/>
  <c r="F5063" i="3"/>
  <c r="F5064" i="3"/>
  <c r="F5065" i="3"/>
  <c r="F5066" i="3"/>
  <c r="F5067" i="3"/>
  <c r="F5068" i="3"/>
  <c r="F5069" i="3"/>
  <c r="F5070" i="3"/>
  <c r="F5071" i="3"/>
  <c r="F5072" i="3"/>
  <c r="F5073" i="3"/>
  <c r="F5074" i="3"/>
  <c r="F5075" i="3"/>
  <c r="F5076" i="3"/>
  <c r="F5077" i="3"/>
  <c r="F5078" i="3"/>
  <c r="F5079" i="3"/>
  <c r="F5080" i="3"/>
  <c r="F5081" i="3"/>
  <c r="F5082" i="3"/>
  <c r="F5083" i="3"/>
  <c r="F5084" i="3"/>
  <c r="F5085" i="3"/>
  <c r="F5086" i="3"/>
  <c r="F5087" i="3"/>
  <c r="F5088" i="3"/>
  <c r="F5089" i="3"/>
  <c r="F5090" i="3"/>
  <c r="F5091" i="3"/>
  <c r="F5092" i="3"/>
  <c r="F5093" i="3"/>
  <c r="E1122" i="3"/>
  <c r="E1123" i="3"/>
  <c r="F1123" i="3" s="1"/>
  <c r="E1124" i="3"/>
  <c r="F1124" i="3" s="1"/>
  <c r="E1125" i="3"/>
  <c r="E1126" i="3"/>
  <c r="E1127" i="3"/>
  <c r="F1127" i="3" s="1"/>
  <c r="E1128" i="3"/>
  <c r="E1129" i="3"/>
  <c r="F1129" i="3" s="1"/>
  <c r="E1130" i="3"/>
  <c r="E1131" i="3"/>
  <c r="F1131" i="3" s="1"/>
  <c r="E2824" i="3"/>
  <c r="F2824" i="3" s="1"/>
  <c r="E2825" i="3"/>
  <c r="F2825" i="3" s="1"/>
  <c r="E2826" i="3"/>
  <c r="F2826" i="3" s="1"/>
  <c r="E2827" i="3"/>
  <c r="F2827" i="3" s="1"/>
  <c r="E2828" i="3"/>
  <c r="F2828" i="3" s="1"/>
  <c r="E2829" i="3"/>
  <c r="F2829" i="3" s="1"/>
  <c r="E2830" i="3"/>
  <c r="E2831" i="3"/>
  <c r="F2831" i="3" s="1"/>
  <c r="E2832" i="3"/>
  <c r="F2832" i="3" s="1"/>
  <c r="E2833" i="3"/>
  <c r="F2833" i="3" s="1"/>
  <c r="E2834" i="3"/>
  <c r="E2835" i="3"/>
  <c r="F2835" i="3" s="1"/>
  <c r="E2836" i="3"/>
  <c r="E2837" i="3"/>
  <c r="F2837" i="3" s="1"/>
  <c r="E2838" i="3"/>
  <c r="F2838" i="3" s="1"/>
  <c r="E2839" i="3"/>
  <c r="F2839" i="3" s="1"/>
  <c r="E2840" i="3"/>
  <c r="F2840" i="3" s="1"/>
  <c r="E2841" i="3"/>
  <c r="F2841" i="3" s="1"/>
  <c r="E2842" i="3"/>
  <c r="E2843" i="3"/>
  <c r="F2843" i="3" s="1"/>
  <c r="E2844" i="3"/>
  <c r="F2844" i="3" s="1"/>
  <c r="E2845" i="3"/>
  <c r="F2845" i="3" s="1"/>
  <c r="E2846" i="3"/>
  <c r="E2847" i="3"/>
  <c r="F2847" i="3" s="1"/>
  <c r="E2848" i="3"/>
  <c r="F2848" i="3" s="1"/>
  <c r="E2849" i="3"/>
  <c r="F2849" i="3" s="1"/>
  <c r="E2850" i="3"/>
  <c r="E2851" i="3"/>
  <c r="F2851" i="3" s="1"/>
  <c r="E2852" i="3"/>
  <c r="E2853" i="3"/>
  <c r="F2853" i="3" s="1"/>
  <c r="E2854" i="3"/>
  <c r="E2855" i="3"/>
  <c r="F2855" i="3" s="1"/>
  <c r="E2856" i="3"/>
  <c r="F2856" i="3" s="1"/>
  <c r="E2857" i="3"/>
  <c r="F2857" i="3" s="1"/>
  <c r="E2858" i="3"/>
  <c r="E2859" i="3"/>
  <c r="F2859" i="3" s="1"/>
  <c r="E2308" i="3"/>
  <c r="F2308" i="3" s="1"/>
  <c r="E2309" i="3"/>
  <c r="F2309" i="3" s="1"/>
  <c r="E2310" i="3"/>
  <c r="E2311" i="3"/>
  <c r="F2311" i="3" s="1"/>
  <c r="E2312" i="3"/>
  <c r="F2312" i="3" s="1"/>
  <c r="E2313" i="3"/>
  <c r="F2313" i="3" s="1"/>
  <c r="E2314" i="3"/>
  <c r="F2314" i="3" s="1"/>
  <c r="E2315" i="3"/>
  <c r="F2315" i="3" s="1"/>
  <c r="E2316" i="3"/>
  <c r="E2317" i="3"/>
  <c r="F2317" i="3" s="1"/>
  <c r="E2318" i="3"/>
  <c r="E2319" i="3"/>
  <c r="F2319" i="3" s="1"/>
  <c r="E2320" i="3"/>
  <c r="F2320" i="3" s="1"/>
  <c r="E2321" i="3"/>
  <c r="F2321" i="3" s="1"/>
  <c r="E2322" i="3"/>
  <c r="E2323" i="3"/>
  <c r="F2323" i="3" s="1"/>
  <c r="E2324" i="3"/>
  <c r="F2324" i="3" s="1"/>
  <c r="E2325" i="3"/>
  <c r="F2325" i="3" s="1"/>
  <c r="E2326" i="3"/>
  <c r="F2326" i="3" s="1"/>
  <c r="E2327" i="3"/>
  <c r="F2327" i="3" s="1"/>
  <c r="E2328" i="3"/>
  <c r="F2328" i="3" s="1"/>
  <c r="E2329" i="3"/>
  <c r="F2329" i="3" s="1"/>
  <c r="E2330" i="3"/>
  <c r="E2331" i="3"/>
  <c r="F2331" i="3" s="1"/>
  <c r="E2332" i="3"/>
  <c r="E2333" i="3"/>
  <c r="F2333" i="3" s="1"/>
  <c r="E2334" i="3"/>
  <c r="E2335" i="3"/>
  <c r="F2335" i="3" s="1"/>
  <c r="E2336" i="3"/>
  <c r="F2336" i="3" s="1"/>
  <c r="E2337" i="3"/>
  <c r="F2337" i="3" s="1"/>
  <c r="E2338" i="3"/>
  <c r="F2338" i="3" s="1"/>
  <c r="E2339" i="3"/>
  <c r="F2339" i="3" s="1"/>
  <c r="E2340" i="3"/>
  <c r="F2340" i="3" s="1"/>
  <c r="E2341" i="3"/>
  <c r="F2341" i="3" s="1"/>
  <c r="E2342" i="3"/>
  <c r="E2343" i="3"/>
  <c r="F2343" i="3" s="1"/>
  <c r="E2344" i="3"/>
  <c r="F2344" i="3" s="1"/>
  <c r="E2345" i="3"/>
  <c r="F2345" i="3" s="1"/>
  <c r="E2346" i="3"/>
  <c r="E2347" i="3"/>
  <c r="F2347" i="3" s="1"/>
  <c r="E2348" i="3"/>
  <c r="E2349" i="3"/>
  <c r="F2349" i="3" s="1"/>
  <c r="E2350" i="3"/>
  <c r="F2350" i="3" s="1"/>
  <c r="E2351" i="3"/>
  <c r="F2351" i="3" s="1"/>
  <c r="E2352" i="3"/>
  <c r="F2352" i="3" s="1"/>
  <c r="E2353" i="3"/>
  <c r="F2353" i="3" s="1"/>
  <c r="E98" i="3"/>
  <c r="E99" i="3"/>
  <c r="F99" i="3" s="1"/>
  <c r="E100" i="3"/>
  <c r="F100" i="3" s="1"/>
  <c r="E101" i="3"/>
  <c r="F101" i="3" s="1"/>
  <c r="E102" i="3"/>
  <c r="E103" i="3"/>
  <c r="F103" i="3" s="1"/>
  <c r="E104" i="3"/>
  <c r="F104" i="3" s="1"/>
  <c r="E105" i="3"/>
  <c r="F105" i="3" s="1"/>
  <c r="E106" i="3"/>
  <c r="E107" i="3"/>
  <c r="F107" i="3" s="1"/>
  <c r="E108" i="3"/>
  <c r="E109" i="3"/>
  <c r="F109" i="3" s="1"/>
  <c r="E110" i="3"/>
  <c r="E111" i="3"/>
  <c r="F111" i="3" s="1"/>
  <c r="E112" i="3"/>
  <c r="F112" i="3" s="1"/>
  <c r="E113" i="3"/>
  <c r="F113" i="3" s="1"/>
  <c r="E114" i="3"/>
  <c r="E115" i="3"/>
  <c r="F115" i="3" s="1"/>
  <c r="E116" i="3"/>
  <c r="F116" i="3" s="1"/>
  <c r="E117" i="3"/>
  <c r="F117" i="3" s="1"/>
  <c r="E118" i="3"/>
  <c r="E119" i="3"/>
  <c r="F119" i="3" s="1"/>
  <c r="E120" i="3"/>
  <c r="F120" i="3" s="1"/>
  <c r="E121" i="3"/>
  <c r="F121" i="3" s="1"/>
  <c r="E122" i="3"/>
  <c r="F122" i="3" s="1"/>
  <c r="E123" i="3"/>
  <c r="F123" i="3" s="1"/>
  <c r="E124" i="3"/>
  <c r="E125" i="3"/>
  <c r="F125" i="3" s="1"/>
  <c r="E126" i="3"/>
  <c r="E127" i="3"/>
  <c r="F127" i="3" s="1"/>
  <c r="E128" i="3"/>
  <c r="F128" i="3" s="1"/>
  <c r="E129" i="3"/>
  <c r="F129" i="3" s="1"/>
  <c r="E130" i="3"/>
  <c r="E131" i="3"/>
  <c r="F131" i="3" s="1"/>
  <c r="E132" i="3"/>
  <c r="F132" i="3" s="1"/>
  <c r="E133" i="3"/>
  <c r="F133" i="3" s="1"/>
  <c r="E134" i="3"/>
  <c r="F134" i="3" s="1"/>
  <c r="E135" i="3"/>
  <c r="F135" i="3" s="1"/>
  <c r="E136" i="3"/>
  <c r="F136" i="3" s="1"/>
  <c r="E137" i="3"/>
  <c r="F137" i="3" s="1"/>
  <c r="E138" i="3"/>
  <c r="E139" i="3"/>
  <c r="F139" i="3" s="1"/>
  <c r="E140" i="3"/>
  <c r="E141" i="3"/>
  <c r="F141" i="3" s="1"/>
  <c r="E142" i="3"/>
  <c r="E143" i="3"/>
  <c r="F143" i="3" s="1"/>
  <c r="E144" i="3"/>
  <c r="F144" i="3" s="1"/>
  <c r="E145" i="3"/>
  <c r="F145" i="3" s="1"/>
  <c r="E1790" i="3"/>
  <c r="F1790" i="3" s="1"/>
  <c r="E1791" i="3"/>
  <c r="F1791" i="3" s="1"/>
  <c r="E1792" i="3"/>
  <c r="F1792" i="3" s="1"/>
  <c r="E1793" i="3"/>
  <c r="F1793" i="3" s="1"/>
  <c r="E1794" i="3"/>
  <c r="E1795" i="3"/>
  <c r="F1795" i="3" s="1"/>
  <c r="E1796" i="3"/>
  <c r="F1796" i="3" s="1"/>
  <c r="E1797" i="3"/>
  <c r="F1797" i="3" s="1"/>
  <c r="E1798" i="3"/>
  <c r="E1799" i="3"/>
  <c r="F1799" i="3" s="1"/>
  <c r="E1800" i="3"/>
  <c r="E1801" i="3"/>
  <c r="F1801" i="3" s="1"/>
  <c r="E1802" i="3"/>
  <c r="F1802" i="3" s="1"/>
  <c r="E1803" i="3"/>
  <c r="F1803" i="3" s="1"/>
  <c r="E1804" i="3"/>
  <c r="F1804" i="3" s="1"/>
  <c r="E1805" i="3"/>
  <c r="F1805" i="3" s="1"/>
  <c r="E1806" i="3"/>
  <c r="E1807" i="3"/>
  <c r="F1807" i="3" s="1"/>
  <c r="E1808" i="3"/>
  <c r="F1808" i="3" s="1"/>
  <c r="E1809" i="3"/>
  <c r="F1809" i="3" s="1"/>
  <c r="E1810" i="3"/>
  <c r="E1811" i="3"/>
  <c r="F1811" i="3" s="1"/>
  <c r="E1812" i="3"/>
  <c r="F1812" i="3" s="1"/>
  <c r="E1813" i="3"/>
  <c r="F1813" i="3" s="1"/>
  <c r="E1814" i="3"/>
  <c r="E1815" i="3"/>
  <c r="F1815" i="3" s="1"/>
  <c r="E1816" i="3"/>
  <c r="E1817" i="3"/>
  <c r="F1817" i="3" s="1"/>
  <c r="E1818" i="3"/>
  <c r="E1819" i="3"/>
  <c r="F1819" i="3" s="1"/>
  <c r="E1820" i="3"/>
  <c r="F1820" i="3" s="1"/>
  <c r="E1821" i="3"/>
  <c r="F1821" i="3" s="1"/>
  <c r="E1822" i="3"/>
  <c r="E1823" i="3"/>
  <c r="F1823" i="3" s="1"/>
  <c r="E1824" i="3"/>
  <c r="F1824" i="3" s="1"/>
  <c r="E1825" i="3"/>
  <c r="F1825" i="3" s="1"/>
  <c r="E1826" i="3"/>
  <c r="E1827" i="3"/>
  <c r="F1827" i="3" s="1"/>
  <c r="E1828" i="3"/>
  <c r="F1828" i="3" s="1"/>
  <c r="E1829" i="3"/>
  <c r="F1829" i="3" s="1"/>
  <c r="E1830" i="3"/>
  <c r="F1830" i="3" s="1"/>
  <c r="E1831" i="3"/>
  <c r="F1831" i="3" s="1"/>
  <c r="E1832" i="3"/>
  <c r="E1833" i="3"/>
  <c r="F1833" i="3" s="1"/>
  <c r="E1834" i="3"/>
  <c r="E1835" i="3"/>
  <c r="F1835" i="3" s="1"/>
  <c r="E1836" i="3"/>
  <c r="F1836" i="3" s="1"/>
  <c r="E1837" i="3"/>
  <c r="F1837" i="3" s="1"/>
  <c r="E1838" i="3"/>
  <c r="E1839" i="3"/>
  <c r="F1839" i="3" s="1"/>
  <c r="E1840" i="3"/>
  <c r="F1840" i="3" s="1"/>
  <c r="E1841" i="3"/>
  <c r="F1841" i="3" s="1"/>
  <c r="E1842" i="3"/>
  <c r="F1842" i="3" s="1"/>
  <c r="E1843" i="3"/>
  <c r="F1843" i="3" s="1"/>
  <c r="E1844" i="3"/>
  <c r="F1844" i="3" s="1"/>
  <c r="E1845" i="3"/>
  <c r="F1845" i="3" s="1"/>
  <c r="E1846" i="3"/>
  <c r="E1847" i="3"/>
  <c r="F1847" i="3" s="1"/>
  <c r="E1848" i="3"/>
  <c r="E1849" i="3"/>
  <c r="F1849" i="3" s="1"/>
  <c r="E1850" i="3"/>
  <c r="E1851" i="3"/>
  <c r="F1851" i="3" s="1"/>
  <c r="E1852" i="3"/>
  <c r="F1852" i="3" s="1"/>
  <c r="E1853" i="3"/>
  <c r="F1853" i="3" s="1"/>
  <c r="E1854" i="3"/>
  <c r="F1854" i="3" s="1"/>
  <c r="E1855" i="3"/>
  <c r="F1855" i="3" s="1"/>
  <c r="E1856" i="3"/>
  <c r="F1856" i="3" s="1"/>
  <c r="E1857" i="3"/>
  <c r="F1857" i="3" s="1"/>
  <c r="E1858" i="3"/>
  <c r="E1859" i="3"/>
  <c r="F1859" i="3" s="1"/>
  <c r="E1860" i="3"/>
  <c r="F1860" i="3" s="1"/>
  <c r="E1861" i="3"/>
  <c r="F1861" i="3" s="1"/>
  <c r="E1862" i="3"/>
  <c r="E1863" i="3"/>
  <c r="F1863" i="3" s="1"/>
  <c r="E1864" i="3"/>
  <c r="E1865" i="3"/>
  <c r="F1865" i="3" s="1"/>
  <c r="E1866" i="3"/>
  <c r="F1866" i="3" s="1"/>
  <c r="E1867" i="3"/>
  <c r="F1867" i="3" s="1"/>
  <c r="E1868" i="3"/>
  <c r="F1868" i="3" s="1"/>
  <c r="E1869" i="3"/>
  <c r="F1869" i="3" s="1"/>
  <c r="E1870" i="3"/>
  <c r="E1871" i="3"/>
  <c r="F1871" i="3" s="1"/>
  <c r="E1872" i="3"/>
  <c r="F1872" i="3" s="1"/>
  <c r="E1873" i="3"/>
  <c r="F1873" i="3" s="1"/>
  <c r="E1874" i="3"/>
  <c r="E1875" i="3"/>
  <c r="F1875" i="3" s="1"/>
  <c r="E1876" i="3"/>
  <c r="F1876" i="3" s="1"/>
  <c r="E1877" i="3"/>
  <c r="F1877" i="3" s="1"/>
  <c r="E1878" i="3"/>
  <c r="E1879" i="3"/>
  <c r="F1879" i="3" s="1"/>
  <c r="E1880" i="3"/>
  <c r="E1881" i="3"/>
  <c r="F1881" i="3" s="1"/>
  <c r="E1882" i="3"/>
  <c r="E1883" i="3"/>
  <c r="F1883" i="3" s="1"/>
  <c r="E768" i="3"/>
  <c r="F768" i="3" s="1"/>
  <c r="E769" i="3"/>
  <c r="F769" i="3" s="1"/>
  <c r="E770" i="3"/>
  <c r="E771" i="3"/>
  <c r="F771" i="3" s="1"/>
  <c r="E772" i="3"/>
  <c r="F772" i="3" s="1"/>
  <c r="E773" i="3"/>
  <c r="F773" i="3" s="1"/>
  <c r="E774" i="3"/>
  <c r="E775" i="3"/>
  <c r="F775" i="3" s="1"/>
  <c r="E776" i="3"/>
  <c r="F776" i="3" s="1"/>
  <c r="E777" i="3"/>
  <c r="F777" i="3" s="1"/>
  <c r="E778" i="3"/>
  <c r="F778" i="3" s="1"/>
  <c r="E779" i="3"/>
  <c r="F779" i="3" s="1"/>
  <c r="E780" i="3"/>
  <c r="E781" i="3"/>
  <c r="F781" i="3" s="1"/>
  <c r="E782" i="3"/>
  <c r="E783" i="3"/>
  <c r="F783" i="3" s="1"/>
  <c r="E784" i="3"/>
  <c r="F784" i="3" s="1"/>
  <c r="E785" i="3"/>
  <c r="F785" i="3" s="1"/>
  <c r="E786" i="3"/>
  <c r="E787" i="3"/>
  <c r="F787" i="3" s="1"/>
  <c r="E788" i="3"/>
  <c r="F788" i="3" s="1"/>
  <c r="E789" i="3"/>
  <c r="F789" i="3" s="1"/>
  <c r="E790" i="3"/>
  <c r="F790" i="3" s="1"/>
  <c r="E791" i="3"/>
  <c r="F791" i="3" s="1"/>
  <c r="E792" i="3"/>
  <c r="F792" i="3" s="1"/>
  <c r="E793" i="3"/>
  <c r="F793" i="3" s="1"/>
  <c r="E794" i="3"/>
  <c r="E795" i="3"/>
  <c r="F795" i="3" s="1"/>
  <c r="E796" i="3"/>
  <c r="E797" i="3"/>
  <c r="F797" i="3" s="1"/>
  <c r="E798" i="3"/>
  <c r="E799" i="3"/>
  <c r="F799" i="3" s="1"/>
  <c r="E800" i="3"/>
  <c r="F800" i="3" s="1"/>
  <c r="E801" i="3"/>
  <c r="F801" i="3" s="1"/>
  <c r="E802" i="3"/>
  <c r="F802" i="3" s="1"/>
  <c r="E803" i="3"/>
  <c r="F803" i="3" s="1"/>
  <c r="E804" i="3"/>
  <c r="F804" i="3" s="1"/>
  <c r="E805" i="3"/>
  <c r="F805" i="3" s="1"/>
  <c r="E806" i="3"/>
  <c r="E807" i="3"/>
  <c r="F807" i="3" s="1"/>
  <c r="E808" i="3"/>
  <c r="F808" i="3" s="1"/>
  <c r="E809" i="3"/>
  <c r="F809" i="3" s="1"/>
  <c r="E810" i="3"/>
  <c r="E811" i="3"/>
  <c r="F811" i="3" s="1"/>
  <c r="E812" i="3"/>
  <c r="E813" i="3"/>
  <c r="F813" i="3" s="1"/>
  <c r="E814" i="3"/>
  <c r="F814" i="3" s="1"/>
  <c r="E815" i="3"/>
  <c r="F815" i="3" s="1"/>
  <c r="E816" i="3"/>
  <c r="F816" i="3" s="1"/>
  <c r="E817" i="3"/>
  <c r="F817" i="3" s="1"/>
  <c r="E818" i="3"/>
  <c r="E819" i="3"/>
  <c r="F819" i="3" s="1"/>
  <c r="E820" i="3"/>
  <c r="F820" i="3" s="1"/>
  <c r="E821" i="3"/>
  <c r="F821" i="3" s="1"/>
  <c r="E822" i="3"/>
  <c r="E823" i="3"/>
  <c r="F823" i="3" s="1"/>
  <c r="E824" i="3"/>
  <c r="F824" i="3" s="1"/>
  <c r="E825" i="3"/>
  <c r="F825" i="3" s="1"/>
  <c r="E826" i="3"/>
  <c r="E827" i="3"/>
  <c r="F827" i="3" s="1"/>
  <c r="E828" i="3"/>
  <c r="E829" i="3"/>
  <c r="F829" i="3" s="1"/>
  <c r="E830" i="3"/>
  <c r="E831" i="3"/>
  <c r="F831" i="3" s="1"/>
  <c r="E832" i="3"/>
  <c r="F832" i="3" s="1"/>
  <c r="E833" i="3"/>
  <c r="F833" i="3" s="1"/>
  <c r="E834" i="3"/>
  <c r="E835" i="3"/>
  <c r="F835" i="3" s="1"/>
  <c r="E836" i="3"/>
  <c r="F836" i="3" s="1"/>
  <c r="E837" i="3"/>
  <c r="F837" i="3" s="1"/>
  <c r="E838" i="3"/>
  <c r="E839" i="3"/>
  <c r="F839" i="3" s="1"/>
  <c r="E840" i="3"/>
  <c r="F840" i="3" s="1"/>
  <c r="E841" i="3"/>
  <c r="F841" i="3" s="1"/>
  <c r="E842" i="3"/>
  <c r="F842" i="3" s="1"/>
  <c r="E843" i="3"/>
  <c r="F843" i="3" s="1"/>
  <c r="E844" i="3"/>
  <c r="E845" i="3"/>
  <c r="F845" i="3" s="1"/>
  <c r="E846" i="3"/>
  <c r="F846" i="3" s="1"/>
  <c r="E847" i="3"/>
  <c r="F847" i="3" s="1"/>
  <c r="E848" i="3"/>
  <c r="F848" i="3" s="1"/>
  <c r="E849" i="3"/>
  <c r="F849" i="3" s="1"/>
  <c r="E2918" i="3"/>
  <c r="F2918" i="3" s="1"/>
  <c r="E2919" i="3"/>
  <c r="F2919" i="3" s="1"/>
  <c r="E2920" i="3"/>
  <c r="F2920" i="3" s="1"/>
  <c r="E2921" i="3"/>
  <c r="F2921" i="3" s="1"/>
  <c r="E2922" i="3"/>
  <c r="F2922" i="3" s="1"/>
  <c r="E2923" i="3"/>
  <c r="F2923" i="3" s="1"/>
  <c r="E2924" i="3"/>
  <c r="F2924" i="3" s="1"/>
  <c r="E2925" i="3"/>
  <c r="F2925" i="3" s="1"/>
  <c r="E2926" i="3"/>
  <c r="E2927" i="3"/>
  <c r="F2927" i="3" s="1"/>
  <c r="E2928" i="3"/>
  <c r="E2929" i="3"/>
  <c r="F2929" i="3" s="1"/>
  <c r="E2860" i="3"/>
  <c r="F2860" i="3" s="1"/>
  <c r="E2861" i="3"/>
  <c r="F2861" i="3" s="1"/>
  <c r="E2862" i="3"/>
  <c r="F2862" i="3" s="1"/>
  <c r="E2863" i="3"/>
  <c r="F2863" i="3" s="1"/>
  <c r="E2864" i="3"/>
  <c r="F2864" i="3" s="1"/>
  <c r="E2865" i="3"/>
  <c r="F2865" i="3" s="1"/>
  <c r="E2866" i="3"/>
  <c r="F2866" i="3" s="1"/>
  <c r="E2867" i="3"/>
  <c r="F2867" i="3" s="1"/>
  <c r="E2868" i="3"/>
  <c r="F2868" i="3" s="1"/>
  <c r="E2869" i="3"/>
  <c r="F2869" i="3" s="1"/>
  <c r="E2870" i="3"/>
  <c r="F2870" i="3" s="1"/>
  <c r="E2871" i="3"/>
  <c r="F2871" i="3" s="1"/>
  <c r="E2872" i="3"/>
  <c r="E2873" i="3"/>
  <c r="F2873" i="3" s="1"/>
  <c r="E2874" i="3"/>
  <c r="E2875" i="3"/>
  <c r="F2875" i="3" s="1"/>
  <c r="E2876" i="3"/>
  <c r="F2876" i="3" s="1"/>
  <c r="E2877" i="3"/>
  <c r="F2877" i="3" s="1"/>
  <c r="E2878" i="3"/>
  <c r="F2878" i="3" s="1"/>
  <c r="E2879" i="3"/>
  <c r="F2879" i="3" s="1"/>
  <c r="E2880" i="3"/>
  <c r="F2880" i="3" s="1"/>
  <c r="E2881" i="3"/>
  <c r="F2881" i="3" s="1"/>
  <c r="E2882" i="3"/>
  <c r="F2882" i="3" s="1"/>
  <c r="E2883" i="3"/>
  <c r="F2883" i="3" s="1"/>
  <c r="E2884" i="3"/>
  <c r="F2884" i="3" s="1"/>
  <c r="E2885" i="3"/>
  <c r="F2885" i="3" s="1"/>
  <c r="E2886" i="3"/>
  <c r="F2886" i="3" s="1"/>
  <c r="E2887" i="3"/>
  <c r="F2887" i="3" s="1"/>
  <c r="E2888" i="3"/>
  <c r="E2889" i="3"/>
  <c r="F2889" i="3" s="1"/>
  <c r="E2890" i="3"/>
  <c r="E2891" i="3"/>
  <c r="F2891" i="3" s="1"/>
  <c r="E2892" i="3"/>
  <c r="F2892" i="3" s="1"/>
  <c r="E2893" i="3"/>
  <c r="F2893" i="3" s="1"/>
  <c r="E2894" i="3"/>
  <c r="F2894" i="3" s="1"/>
  <c r="E2895" i="3"/>
  <c r="F2895" i="3" s="1"/>
  <c r="E2896" i="3"/>
  <c r="F2896" i="3" s="1"/>
  <c r="E2897" i="3"/>
  <c r="F2897" i="3" s="1"/>
  <c r="E2898" i="3"/>
  <c r="F2898" i="3" s="1"/>
  <c r="E2899" i="3"/>
  <c r="F2899" i="3" s="1"/>
  <c r="E2900" i="3"/>
  <c r="E2901" i="3"/>
  <c r="F2901" i="3" s="1"/>
  <c r="E2902" i="3"/>
  <c r="F2902" i="3" s="1"/>
  <c r="E2903" i="3"/>
  <c r="F2903" i="3" s="1"/>
  <c r="E2904" i="3"/>
  <c r="F2904" i="3" s="1"/>
  <c r="E2905" i="3"/>
  <c r="F2905" i="3" s="1"/>
  <c r="E2906" i="3"/>
  <c r="E2907" i="3"/>
  <c r="F2907" i="3" s="1"/>
  <c r="E2908" i="3"/>
  <c r="F2908" i="3" s="1"/>
  <c r="E2909" i="3"/>
  <c r="F2909" i="3" s="1"/>
  <c r="E2910" i="3"/>
  <c r="F2910" i="3" s="1"/>
  <c r="E2911" i="3"/>
  <c r="F2911" i="3" s="1"/>
  <c r="E2912" i="3"/>
  <c r="F2912" i="3" s="1"/>
  <c r="E2913" i="3"/>
  <c r="F2913" i="3" s="1"/>
  <c r="E2914" i="3"/>
  <c r="F2914" i="3" s="1"/>
  <c r="E2915" i="3"/>
  <c r="F2915" i="3" s="1"/>
  <c r="E2916" i="3"/>
  <c r="F2916" i="3" s="1"/>
  <c r="E2917" i="3"/>
  <c r="F2917" i="3" s="1"/>
  <c r="E4" i="3"/>
  <c r="F4" i="3" s="1"/>
  <c r="E5" i="3"/>
  <c r="F5" i="3" s="1"/>
  <c r="E6" i="3"/>
  <c r="E7" i="3"/>
  <c r="F7" i="3" s="1"/>
  <c r="E8" i="3"/>
  <c r="E9" i="3"/>
  <c r="F9" i="3" s="1"/>
  <c r="E10" i="3"/>
  <c r="F10" i="3" s="1"/>
  <c r="E11" i="3"/>
  <c r="F11" i="3" s="1"/>
  <c r="E12" i="3"/>
  <c r="F12" i="3" s="1"/>
  <c r="E13" i="3"/>
  <c r="F13" i="3" s="1"/>
  <c r="E14" i="3"/>
  <c r="F14" i="3" s="1"/>
  <c r="E15" i="3"/>
  <c r="F15" i="3" s="1"/>
  <c r="E16" i="3"/>
  <c r="F16" i="3" s="1"/>
  <c r="E17" i="3"/>
  <c r="F17" i="3" s="1"/>
  <c r="E18" i="3"/>
  <c r="F18" i="3" s="1"/>
  <c r="E19" i="3"/>
  <c r="F19" i="3" s="1"/>
  <c r="E20" i="3"/>
  <c r="F20" i="3" s="1"/>
  <c r="E21" i="3"/>
  <c r="F21" i="3" s="1"/>
  <c r="E22" i="3"/>
  <c r="E23" i="3"/>
  <c r="F23" i="3" s="1"/>
  <c r="E24" i="3"/>
  <c r="E25" i="3"/>
  <c r="F25" i="3" s="1"/>
  <c r="E26" i="3"/>
  <c r="F26" i="3" s="1"/>
  <c r="E27" i="3"/>
  <c r="F27" i="3" s="1"/>
  <c r="E28" i="3"/>
  <c r="F28" i="3" s="1"/>
  <c r="E29" i="3"/>
  <c r="F29" i="3" s="1"/>
  <c r="E30" i="3"/>
  <c r="F30" i="3" s="1"/>
  <c r="E31" i="3"/>
  <c r="F31" i="3" s="1"/>
  <c r="E32" i="3"/>
  <c r="F32" i="3" s="1"/>
  <c r="E33" i="3"/>
  <c r="F33" i="3" s="1"/>
  <c r="E34" i="3"/>
  <c r="F34" i="3" s="1"/>
  <c r="E35" i="3"/>
  <c r="F35" i="3" s="1"/>
  <c r="E36" i="3"/>
  <c r="F36" i="3" s="1"/>
  <c r="E37" i="3"/>
  <c r="F37" i="3" s="1"/>
  <c r="E38" i="3"/>
  <c r="E39" i="3"/>
  <c r="F39" i="3" s="1"/>
  <c r="E146" i="3"/>
  <c r="E147" i="3"/>
  <c r="F147" i="3" s="1"/>
  <c r="E148" i="3"/>
  <c r="F148" i="3" s="1"/>
  <c r="E149" i="3"/>
  <c r="F149" i="3" s="1"/>
  <c r="E150" i="3"/>
  <c r="F150" i="3" s="1"/>
  <c r="E151" i="3"/>
  <c r="F151" i="3" s="1"/>
  <c r="E152" i="3"/>
  <c r="F152" i="3" s="1"/>
  <c r="E153" i="3"/>
  <c r="F153" i="3" s="1"/>
  <c r="E154" i="3"/>
  <c r="F154" i="3" s="1"/>
  <c r="E155" i="3"/>
  <c r="F155" i="3" s="1"/>
  <c r="E156" i="3"/>
  <c r="E157" i="3"/>
  <c r="F157" i="3" s="1"/>
  <c r="E158" i="3"/>
  <c r="F158" i="3" s="1"/>
  <c r="E159" i="3"/>
  <c r="F159" i="3" s="1"/>
  <c r="E160" i="3"/>
  <c r="F160" i="3" s="1"/>
  <c r="E161" i="3"/>
  <c r="F161" i="3" s="1"/>
  <c r="E162" i="3"/>
  <c r="E163" i="3"/>
  <c r="F163" i="3" s="1"/>
  <c r="E164" i="3"/>
  <c r="F164" i="3" s="1"/>
  <c r="E165" i="3"/>
  <c r="F165" i="3" s="1"/>
  <c r="E166" i="3"/>
  <c r="F166" i="3" s="1"/>
  <c r="E167" i="3"/>
  <c r="F167" i="3" s="1"/>
  <c r="E168" i="3"/>
  <c r="F168" i="3" s="1"/>
  <c r="E169" i="3"/>
  <c r="F169" i="3" s="1"/>
  <c r="E170" i="3"/>
  <c r="F170" i="3" s="1"/>
  <c r="E171" i="3"/>
  <c r="F171" i="3" s="1"/>
  <c r="E172" i="3"/>
  <c r="F172" i="3" s="1"/>
  <c r="E173" i="3"/>
  <c r="F173" i="3" s="1"/>
  <c r="E174" i="3"/>
  <c r="F174" i="3" s="1"/>
  <c r="E175" i="3"/>
  <c r="F175" i="3" s="1"/>
  <c r="E176" i="3"/>
  <c r="E177" i="3"/>
  <c r="F177" i="3" s="1"/>
  <c r="E178" i="3"/>
  <c r="E179" i="3"/>
  <c r="F179" i="3" s="1"/>
  <c r="E180" i="3"/>
  <c r="F180" i="3" s="1"/>
  <c r="E181" i="3"/>
  <c r="F181" i="3" s="1"/>
  <c r="E182" i="3"/>
  <c r="F182" i="3" s="1"/>
  <c r="E183" i="3"/>
  <c r="F183" i="3" s="1"/>
  <c r="E184" i="3"/>
  <c r="F184" i="3" s="1"/>
  <c r="E185" i="3"/>
  <c r="F185" i="3" s="1"/>
  <c r="E186" i="3"/>
  <c r="F186" i="3" s="1"/>
  <c r="E187" i="3"/>
  <c r="F187" i="3" s="1"/>
  <c r="E188" i="3"/>
  <c r="F188" i="3" s="1"/>
  <c r="E189" i="3"/>
  <c r="F189" i="3" s="1"/>
  <c r="E190" i="3"/>
  <c r="F190" i="3" s="1"/>
  <c r="E191" i="3"/>
  <c r="F191" i="3" s="1"/>
  <c r="E3482" i="3"/>
  <c r="E3483" i="3"/>
  <c r="F3483" i="3" s="1"/>
  <c r="E3484" i="3"/>
  <c r="E3485" i="3"/>
  <c r="F3485" i="3" s="1"/>
  <c r="E3486" i="3"/>
  <c r="F3486" i="3" s="1"/>
  <c r="E3487" i="3"/>
  <c r="F3487" i="3" s="1"/>
  <c r="E3488" i="3"/>
  <c r="F3488" i="3" s="1"/>
  <c r="E3489" i="3"/>
  <c r="F3489" i="3" s="1"/>
  <c r="E3490" i="3"/>
  <c r="F3490" i="3" s="1"/>
  <c r="E3491" i="3"/>
  <c r="F3491" i="3" s="1"/>
  <c r="E3492" i="3"/>
  <c r="F3492" i="3" s="1"/>
  <c r="E3493" i="3"/>
  <c r="F3493" i="3" s="1"/>
  <c r="E3494" i="3"/>
  <c r="F3494" i="3" s="1"/>
  <c r="E3495" i="3"/>
  <c r="F3495" i="3" s="1"/>
  <c r="E3496" i="3"/>
  <c r="F3496" i="3" s="1"/>
  <c r="E3497" i="3"/>
  <c r="F3497" i="3" s="1"/>
  <c r="E3498" i="3"/>
  <c r="E3499" i="3"/>
  <c r="F3499" i="3" s="1"/>
  <c r="E3500" i="3"/>
  <c r="E3501" i="3"/>
  <c r="F3501" i="3" s="1"/>
  <c r="E3502" i="3"/>
  <c r="F3502" i="3" s="1"/>
  <c r="E3503" i="3"/>
  <c r="F3503" i="3" s="1"/>
  <c r="E3504" i="3"/>
  <c r="F3504" i="3" s="1"/>
  <c r="E3505" i="3"/>
  <c r="F3505" i="3" s="1"/>
  <c r="E3506" i="3"/>
  <c r="F3506" i="3" s="1"/>
  <c r="E3507" i="3"/>
  <c r="F3507" i="3" s="1"/>
  <c r="E3508" i="3"/>
  <c r="F3508" i="3" s="1"/>
  <c r="E3509" i="3"/>
  <c r="F3509" i="3" s="1"/>
  <c r="E3510" i="3"/>
  <c r="E3511" i="3"/>
  <c r="F3511" i="3" s="1"/>
  <c r="E3512" i="3"/>
  <c r="F3512" i="3" s="1"/>
  <c r="E3513" i="3"/>
  <c r="F3513" i="3" s="1"/>
  <c r="E3514" i="3"/>
  <c r="F3514" i="3" s="1"/>
  <c r="E3515" i="3"/>
  <c r="F3515" i="3" s="1"/>
  <c r="E3516" i="3"/>
  <c r="E3517" i="3"/>
  <c r="F3517" i="3" s="1"/>
  <c r="E3518" i="3"/>
  <c r="F3518" i="3" s="1"/>
  <c r="E3519" i="3"/>
  <c r="F3519" i="3" s="1"/>
  <c r="E3520" i="3"/>
  <c r="F3520" i="3" s="1"/>
  <c r="E3521" i="3"/>
  <c r="F3521" i="3" s="1"/>
  <c r="E3522" i="3"/>
  <c r="F3522" i="3" s="1"/>
  <c r="E3523" i="3"/>
  <c r="F3523" i="3" s="1"/>
  <c r="E3524" i="3"/>
  <c r="F3524" i="3" s="1"/>
  <c r="E3525" i="3"/>
  <c r="F3525" i="3" s="1"/>
  <c r="E3526" i="3"/>
  <c r="F3526" i="3" s="1"/>
  <c r="E3527" i="3"/>
  <c r="F3527" i="3" s="1"/>
  <c r="E3528" i="3"/>
  <c r="F3528" i="3" s="1"/>
  <c r="E3529" i="3"/>
  <c r="F3529" i="3" s="1"/>
  <c r="E3154" i="3"/>
  <c r="E3155" i="3"/>
  <c r="F3155" i="3" s="1"/>
  <c r="E3156" i="3"/>
  <c r="E3157" i="3"/>
  <c r="F3157" i="3" s="1"/>
  <c r="E3158" i="3"/>
  <c r="F3158" i="3" s="1"/>
  <c r="E3159" i="3"/>
  <c r="F3159" i="3" s="1"/>
  <c r="E3160" i="3"/>
  <c r="F3160" i="3" s="1"/>
  <c r="E3161" i="3"/>
  <c r="F3161" i="3" s="1"/>
  <c r="E3162" i="3"/>
  <c r="F3162" i="3" s="1"/>
  <c r="E3163" i="3"/>
  <c r="F3163" i="3" s="1"/>
  <c r="E3164" i="3"/>
  <c r="F3164" i="3" s="1"/>
  <c r="E3165" i="3"/>
  <c r="F3165" i="3" s="1"/>
  <c r="E3166" i="3"/>
  <c r="F3166" i="3" s="1"/>
  <c r="E3167" i="3"/>
  <c r="F3167" i="3" s="1"/>
  <c r="E3168" i="3"/>
  <c r="F3168" i="3" s="1"/>
  <c r="E3169" i="3"/>
  <c r="F3169" i="3" s="1"/>
  <c r="E3170" i="3"/>
  <c r="E3171" i="3"/>
  <c r="F3171" i="3" s="1"/>
  <c r="E3172" i="3"/>
  <c r="E3173" i="3"/>
  <c r="F3173" i="3" s="1"/>
  <c r="E3174" i="3"/>
  <c r="F3174" i="3" s="1"/>
  <c r="E3175" i="3"/>
  <c r="F3175" i="3" s="1"/>
  <c r="E3176" i="3"/>
  <c r="F3176" i="3" s="1"/>
  <c r="E3177" i="3"/>
  <c r="F3177" i="3" s="1"/>
  <c r="E3178" i="3"/>
  <c r="F3178" i="3" s="1"/>
  <c r="E3179" i="3"/>
  <c r="F3179" i="3" s="1"/>
  <c r="E3180" i="3"/>
  <c r="F3180" i="3" s="1"/>
  <c r="E3181" i="3"/>
  <c r="F3181" i="3" s="1"/>
  <c r="E3182" i="3"/>
  <c r="F3182" i="3" s="1"/>
  <c r="E3183" i="3"/>
  <c r="F3183" i="3" s="1"/>
  <c r="E3184" i="3"/>
  <c r="F3184" i="3" s="1"/>
  <c r="E3185" i="3"/>
  <c r="F3185" i="3" s="1"/>
  <c r="E3186" i="3"/>
  <c r="E3187" i="3"/>
  <c r="F3187" i="3" s="1"/>
  <c r="E3188" i="3"/>
  <c r="E3189" i="3"/>
  <c r="F3189" i="3" s="1"/>
  <c r="E3190" i="3"/>
  <c r="F3190" i="3" s="1"/>
  <c r="E3191" i="3"/>
  <c r="F3191" i="3" s="1"/>
  <c r="E3192" i="3"/>
  <c r="F3192" i="3" s="1"/>
  <c r="E3193" i="3"/>
  <c r="F3193" i="3" s="1"/>
  <c r="E3194" i="3"/>
  <c r="F3194" i="3" s="1"/>
  <c r="E3195" i="3"/>
  <c r="F3195" i="3" s="1"/>
  <c r="E3196" i="3"/>
  <c r="F3196" i="3" s="1"/>
  <c r="E3197" i="3"/>
  <c r="F3197" i="3" s="1"/>
  <c r="E3198" i="3"/>
  <c r="E3199" i="3"/>
  <c r="F3199" i="3" s="1"/>
  <c r="E4704" i="3"/>
  <c r="F4704" i="3" s="1"/>
  <c r="E4705" i="3"/>
  <c r="F4705" i="3" s="1"/>
  <c r="E4706" i="3"/>
  <c r="F4706" i="3" s="1"/>
  <c r="E4707" i="3"/>
  <c r="F4707" i="3" s="1"/>
  <c r="E4708" i="3"/>
  <c r="E4709" i="3"/>
  <c r="F4709" i="3" s="1"/>
  <c r="E4710" i="3"/>
  <c r="F4710" i="3" s="1"/>
  <c r="E4711" i="3"/>
  <c r="F4711" i="3" s="1"/>
  <c r="E4712" i="3"/>
  <c r="F4712" i="3" s="1"/>
  <c r="E4713" i="3"/>
  <c r="F4713" i="3" s="1"/>
  <c r="E4714" i="3"/>
  <c r="F4714" i="3" s="1"/>
  <c r="E4715" i="3"/>
  <c r="F4715" i="3" s="1"/>
  <c r="E4716" i="3"/>
  <c r="F4716" i="3" s="1"/>
  <c r="E4717" i="3"/>
  <c r="F4717" i="3" s="1"/>
  <c r="E4718" i="3"/>
  <c r="F4718" i="3" s="1"/>
  <c r="E4719" i="3"/>
  <c r="F4719" i="3" s="1"/>
  <c r="E4720" i="3"/>
  <c r="F4720" i="3" s="1"/>
  <c r="E4721" i="3"/>
  <c r="F4721" i="3" s="1"/>
  <c r="E4722" i="3"/>
  <c r="E4723" i="3"/>
  <c r="F4723" i="3" s="1"/>
  <c r="E4724" i="3"/>
  <c r="E4725" i="3"/>
  <c r="F4725" i="3" s="1"/>
  <c r="E4726" i="3"/>
  <c r="F4726" i="3" s="1"/>
  <c r="E4727" i="3"/>
  <c r="F4727" i="3" s="1"/>
  <c r="E4728" i="3"/>
  <c r="F4728" i="3" s="1"/>
  <c r="E4729" i="3"/>
  <c r="F4729" i="3" s="1"/>
  <c r="E4730" i="3"/>
  <c r="F4730" i="3" s="1"/>
  <c r="E4731" i="3"/>
  <c r="F4731" i="3" s="1"/>
  <c r="E4732" i="3"/>
  <c r="F4732" i="3" s="1"/>
  <c r="E4733" i="3"/>
  <c r="F4733" i="3" s="1"/>
  <c r="E4734" i="3"/>
  <c r="F4734" i="3" s="1"/>
  <c r="E4735" i="3"/>
  <c r="F4735" i="3" s="1"/>
  <c r="E4736" i="3"/>
  <c r="F4736" i="3" s="1"/>
  <c r="E4737" i="3"/>
  <c r="F4737" i="3" s="1"/>
  <c r="E4738" i="3"/>
  <c r="E4739" i="3"/>
  <c r="F4739" i="3" s="1"/>
  <c r="E4740" i="3"/>
  <c r="E4741" i="3"/>
  <c r="F4741" i="3" s="1"/>
  <c r="E4742" i="3"/>
  <c r="F4742" i="3" s="1"/>
  <c r="E4743" i="3"/>
  <c r="F4743" i="3" s="1"/>
  <c r="E4744" i="3"/>
  <c r="F4744" i="3" s="1"/>
  <c r="E4745" i="3"/>
  <c r="F4745" i="3" s="1"/>
  <c r="E4746" i="3"/>
  <c r="F4746" i="3" s="1"/>
  <c r="E4747" i="3"/>
  <c r="F4747" i="3" s="1"/>
  <c r="E4748" i="3"/>
  <c r="F4748" i="3" s="1"/>
  <c r="E4749" i="3"/>
  <c r="F4749" i="3" s="1"/>
  <c r="E4750" i="3"/>
  <c r="F4750" i="3" s="1"/>
  <c r="E4751" i="3"/>
  <c r="F4751" i="3" s="1"/>
  <c r="E4340" i="3"/>
  <c r="F4340" i="3" s="1"/>
  <c r="E4341" i="3"/>
  <c r="F4341" i="3" s="1"/>
  <c r="E4342" i="3"/>
  <c r="E4343" i="3"/>
  <c r="F4343" i="3" s="1"/>
  <c r="E4344" i="3"/>
  <c r="E4345" i="3"/>
  <c r="F4345" i="3" s="1"/>
  <c r="E4346" i="3"/>
  <c r="F4346" i="3" s="1"/>
  <c r="E4347" i="3"/>
  <c r="F4347" i="3" s="1"/>
  <c r="E4348" i="3"/>
  <c r="F4348" i="3" s="1"/>
  <c r="E4349" i="3"/>
  <c r="F4349" i="3" s="1"/>
  <c r="E4350" i="3"/>
  <c r="F4350" i="3" s="1"/>
  <c r="E4351" i="3"/>
  <c r="F4351" i="3" s="1"/>
  <c r="E4352" i="3"/>
  <c r="F4352" i="3" s="1"/>
  <c r="E4353" i="3"/>
  <c r="F4353" i="3" s="1"/>
  <c r="E4354" i="3"/>
  <c r="E4355" i="3"/>
  <c r="F4355" i="3" s="1"/>
  <c r="E4356" i="3"/>
  <c r="F4356" i="3" s="1"/>
  <c r="E4357" i="3"/>
  <c r="F4357" i="3" s="1"/>
  <c r="E4358" i="3"/>
  <c r="F4358" i="3" s="1"/>
  <c r="E4359" i="3"/>
  <c r="F4359" i="3" s="1"/>
  <c r="E4360" i="3"/>
  <c r="E4361" i="3"/>
  <c r="F4361" i="3" s="1"/>
  <c r="E4362" i="3"/>
  <c r="F4362" i="3" s="1"/>
  <c r="E4363" i="3"/>
  <c r="F4363" i="3" s="1"/>
  <c r="E4364" i="3"/>
  <c r="F4364" i="3" s="1"/>
  <c r="E4365" i="3"/>
  <c r="F4365" i="3" s="1"/>
  <c r="E4366" i="3"/>
  <c r="F4366" i="3" s="1"/>
  <c r="E4367" i="3"/>
  <c r="F4367" i="3" s="1"/>
  <c r="E4368" i="3"/>
  <c r="F4368" i="3" s="1"/>
  <c r="E4369" i="3"/>
  <c r="F4369" i="3" s="1"/>
  <c r="E4370" i="3"/>
  <c r="F4370" i="3" s="1"/>
  <c r="E4371" i="3"/>
  <c r="F4371" i="3" s="1"/>
  <c r="E4372" i="3"/>
  <c r="F4372" i="3" s="1"/>
  <c r="E4373" i="3"/>
  <c r="F4373" i="3" s="1"/>
  <c r="E4374" i="3"/>
  <c r="E4375" i="3"/>
  <c r="F4375" i="3" s="1"/>
  <c r="E4376" i="3"/>
  <c r="E4377" i="3"/>
  <c r="F4377" i="3" s="1"/>
  <c r="E4378" i="3"/>
  <c r="F4378" i="3" s="1"/>
  <c r="E4379" i="3"/>
  <c r="F4379" i="3" s="1"/>
  <c r="E4380" i="3"/>
  <c r="F4380" i="3" s="1"/>
  <c r="E4381" i="3"/>
  <c r="F4381" i="3" s="1"/>
  <c r="E4382" i="3"/>
  <c r="F4382" i="3" s="1"/>
  <c r="E4383" i="3"/>
  <c r="F4383" i="3" s="1"/>
  <c r="E4384" i="3"/>
  <c r="F4384" i="3" s="1"/>
  <c r="E4385" i="3"/>
  <c r="F4385" i="3" s="1"/>
  <c r="E4386" i="3"/>
  <c r="F4386" i="3" s="1"/>
  <c r="E4387" i="3"/>
  <c r="F4387" i="3" s="1"/>
  <c r="E4388" i="3"/>
  <c r="F4388" i="3" s="1"/>
  <c r="E4389" i="3"/>
  <c r="F4389" i="3" s="1"/>
  <c r="E4390" i="3"/>
  <c r="E4391" i="3"/>
  <c r="F4391" i="3" s="1"/>
  <c r="E4392" i="3"/>
  <c r="E4393" i="3"/>
  <c r="F4393" i="3" s="1"/>
  <c r="E4394" i="3"/>
  <c r="F4394" i="3" s="1"/>
  <c r="E4395" i="3"/>
  <c r="F4395" i="3" s="1"/>
  <c r="E4396" i="3"/>
  <c r="F4396" i="3" s="1"/>
  <c r="E4397" i="3"/>
  <c r="F4397" i="3" s="1"/>
  <c r="E4398" i="3"/>
  <c r="F4398" i="3" s="1"/>
  <c r="E4399" i="3"/>
  <c r="F4399" i="3" s="1"/>
  <c r="E4400" i="3"/>
  <c r="F4400" i="3" s="1"/>
  <c r="E4401" i="3"/>
  <c r="F4401" i="3" s="1"/>
  <c r="E4402" i="3"/>
  <c r="F4402" i="3" s="1"/>
  <c r="E4403" i="3"/>
  <c r="F4403" i="3" s="1"/>
  <c r="E4404" i="3"/>
  <c r="F4404" i="3" s="1"/>
  <c r="E4405" i="3"/>
  <c r="F4405" i="3" s="1"/>
  <c r="E4406" i="3"/>
  <c r="E4407" i="3"/>
  <c r="F4407" i="3" s="1"/>
  <c r="E4408" i="3"/>
  <c r="E4409" i="3"/>
  <c r="F4409" i="3" s="1"/>
  <c r="E4410" i="3"/>
  <c r="F4410" i="3" s="1"/>
  <c r="E4411" i="3"/>
  <c r="E4412" i="3"/>
  <c r="E4413" i="3"/>
  <c r="F4413" i="3" s="1"/>
  <c r="E4414" i="3"/>
  <c r="F4414" i="3" s="1"/>
  <c r="E4415" i="3"/>
  <c r="F4415" i="3" s="1"/>
  <c r="E4416" i="3"/>
  <c r="E4417" i="3"/>
  <c r="F4417" i="3" s="1"/>
  <c r="E4418" i="3"/>
  <c r="F4418" i="3" s="1"/>
  <c r="E4419" i="3"/>
  <c r="F4419" i="3" s="1"/>
  <c r="E4420" i="3"/>
  <c r="E4421" i="3"/>
  <c r="F4421" i="3" s="1"/>
  <c r="E1320" i="3"/>
  <c r="F1320" i="3" s="1"/>
  <c r="E1321" i="3"/>
  <c r="F1321" i="3" s="1"/>
  <c r="E1322" i="3"/>
  <c r="E1323" i="3"/>
  <c r="F1323" i="3" s="1"/>
  <c r="E1324" i="3"/>
  <c r="E1325" i="3"/>
  <c r="F1325" i="3" s="1"/>
  <c r="E1326" i="3"/>
  <c r="E1327" i="3"/>
  <c r="F1327" i="3" s="1"/>
  <c r="E1328" i="3"/>
  <c r="F1328" i="3" s="1"/>
  <c r="E1329" i="3"/>
  <c r="F1329" i="3" s="1"/>
  <c r="E1330" i="3"/>
  <c r="E1331" i="3"/>
  <c r="F1331" i="3" s="1"/>
  <c r="E1437" i="3"/>
  <c r="E1438" i="3"/>
  <c r="F1438" i="3" s="1"/>
  <c r="E1439" i="3"/>
  <c r="E1440" i="3"/>
  <c r="F1440" i="3" s="1"/>
  <c r="E1441" i="3"/>
  <c r="F1441" i="3" s="1"/>
  <c r="E1442" i="3"/>
  <c r="F1442" i="3" s="1"/>
  <c r="E1443" i="3"/>
  <c r="E1444" i="3"/>
  <c r="F1444" i="3" s="1"/>
  <c r="E1445" i="3"/>
  <c r="F1445" i="3" s="1"/>
  <c r="E1446" i="3"/>
  <c r="F1446" i="3" s="1"/>
  <c r="E1447" i="3"/>
  <c r="E1448" i="3"/>
  <c r="F1448" i="3" s="1"/>
  <c r="E1449" i="3"/>
  <c r="F1449" i="3" s="1"/>
  <c r="E1450" i="3"/>
  <c r="F1450" i="3" s="1"/>
  <c r="E1451" i="3"/>
  <c r="E1452" i="3"/>
  <c r="F1452" i="3" s="1"/>
  <c r="E1453" i="3"/>
  <c r="F1453" i="3" s="1"/>
  <c r="E1454" i="3"/>
  <c r="F1454" i="3" s="1"/>
  <c r="E1455" i="3"/>
  <c r="E1456" i="3"/>
  <c r="F1456" i="3" s="1"/>
  <c r="E1457" i="3"/>
  <c r="F1457" i="3" s="1"/>
  <c r="E1458" i="3"/>
  <c r="F1458" i="3" s="1"/>
  <c r="E1459" i="3"/>
  <c r="E1460" i="3"/>
  <c r="F1460" i="3" s="1"/>
  <c r="E1461" i="3"/>
  <c r="E1462" i="3"/>
  <c r="F1462" i="3" s="1"/>
  <c r="E1463" i="3"/>
  <c r="E1464" i="3"/>
  <c r="F1464" i="3" s="1"/>
  <c r="E1465" i="3"/>
  <c r="F1465" i="3" s="1"/>
  <c r="E1466" i="3"/>
  <c r="F1466" i="3" s="1"/>
  <c r="E1467" i="3"/>
  <c r="E1468" i="3"/>
  <c r="F1468" i="3" s="1"/>
  <c r="E1469" i="3"/>
  <c r="F1469" i="3" s="1"/>
  <c r="E1470" i="3"/>
  <c r="F1470" i="3" s="1"/>
  <c r="E1471" i="3"/>
  <c r="E1472" i="3"/>
  <c r="F1472" i="3" s="1"/>
  <c r="E1473" i="3"/>
  <c r="F1473" i="3" s="1"/>
  <c r="E1474" i="3"/>
  <c r="F1474" i="3" s="1"/>
  <c r="E1475" i="3"/>
  <c r="E1476" i="3"/>
  <c r="F1476" i="3" s="1"/>
  <c r="E1477" i="3"/>
  <c r="F1477" i="3" s="1"/>
  <c r="E1478" i="3"/>
  <c r="F1478" i="3" s="1"/>
  <c r="E1479" i="3"/>
  <c r="E1480" i="3"/>
  <c r="F1480" i="3" s="1"/>
  <c r="E1481" i="3"/>
  <c r="F1481" i="3" s="1"/>
  <c r="E1482" i="3"/>
  <c r="F1482" i="3" s="1"/>
  <c r="E1483" i="3"/>
  <c r="E1484" i="3"/>
  <c r="F1484" i="3" s="1"/>
  <c r="E1485" i="3"/>
  <c r="F1485" i="3" s="1"/>
  <c r="E1486" i="3"/>
  <c r="F1486" i="3" s="1"/>
  <c r="E1487" i="3"/>
  <c r="E1488" i="3"/>
  <c r="F1488" i="3" s="1"/>
  <c r="E1489" i="3"/>
  <c r="F1489" i="3" s="1"/>
  <c r="E1490" i="3"/>
  <c r="F1490" i="3" s="1"/>
  <c r="E1491" i="3"/>
  <c r="E1492" i="3"/>
  <c r="F1492" i="3" s="1"/>
  <c r="E1493" i="3"/>
  <c r="F1493" i="3" s="1"/>
  <c r="E1494" i="3"/>
  <c r="F1494" i="3" s="1"/>
  <c r="E1495" i="3"/>
  <c r="E1496" i="3"/>
  <c r="F1496" i="3" s="1"/>
  <c r="E1497" i="3"/>
  <c r="F1497" i="3" s="1"/>
  <c r="E1498" i="3"/>
  <c r="F1498" i="3" s="1"/>
  <c r="E1499" i="3"/>
  <c r="E1500" i="3"/>
  <c r="F1500" i="3" s="1"/>
  <c r="E1501" i="3"/>
  <c r="F1501" i="3" s="1"/>
  <c r="E1502" i="3"/>
  <c r="F1502" i="3" s="1"/>
  <c r="E1503" i="3"/>
  <c r="E1504" i="3"/>
  <c r="F1504" i="3" s="1"/>
  <c r="E1505" i="3"/>
  <c r="F1505" i="3" s="1"/>
  <c r="E1506" i="3"/>
  <c r="F1506" i="3" s="1"/>
  <c r="E1507" i="3"/>
  <c r="E4140" i="3"/>
  <c r="F4140" i="3" s="1"/>
  <c r="E4141" i="3"/>
  <c r="F4141" i="3" s="1"/>
  <c r="E4142" i="3"/>
  <c r="F4142" i="3" s="1"/>
  <c r="E4143" i="3"/>
  <c r="E4144" i="3"/>
  <c r="F4144" i="3" s="1"/>
  <c r="E4145" i="3"/>
  <c r="F4145" i="3" s="1"/>
  <c r="E4146" i="3"/>
  <c r="F4146" i="3" s="1"/>
  <c r="E4147" i="3"/>
  <c r="E4148" i="3"/>
  <c r="F4148" i="3" s="1"/>
  <c r="E4149" i="3"/>
  <c r="F4149" i="3" s="1"/>
  <c r="E4150" i="3"/>
  <c r="F4150" i="3" s="1"/>
  <c r="E4151" i="3"/>
  <c r="E4152" i="3"/>
  <c r="F4152" i="3" s="1"/>
  <c r="E4153" i="3"/>
  <c r="F4153" i="3" s="1"/>
  <c r="E4154" i="3"/>
  <c r="F4154" i="3" s="1"/>
  <c r="E4155" i="3"/>
  <c r="E4156" i="3"/>
  <c r="F4156" i="3" s="1"/>
  <c r="E4157" i="3"/>
  <c r="E4158" i="3"/>
  <c r="F4158" i="3" s="1"/>
  <c r="E4159" i="3"/>
  <c r="E4160" i="3"/>
  <c r="F4160" i="3" s="1"/>
  <c r="E4161" i="3"/>
  <c r="F4161" i="3" s="1"/>
  <c r="E4162" i="3"/>
  <c r="F4162" i="3" s="1"/>
  <c r="E1744" i="3"/>
  <c r="E1745" i="3"/>
  <c r="F1745" i="3" s="1"/>
  <c r="E1746" i="3"/>
  <c r="F1746" i="3" s="1"/>
  <c r="E1747" i="3"/>
  <c r="F1747" i="3" s="1"/>
  <c r="E1748" i="3"/>
  <c r="E1749" i="3"/>
  <c r="F1749" i="3" s="1"/>
  <c r="E1750" i="3"/>
  <c r="F1750" i="3" s="1"/>
  <c r="E1751" i="3"/>
  <c r="F1751" i="3" s="1"/>
  <c r="E1752" i="3"/>
  <c r="E1753" i="3"/>
  <c r="F1753" i="3" s="1"/>
  <c r="E1754" i="3"/>
  <c r="E1755" i="3"/>
  <c r="F1755" i="3" s="1"/>
  <c r="E1756" i="3"/>
  <c r="E1757" i="3"/>
  <c r="F1757" i="3" s="1"/>
  <c r="E1758" i="3"/>
  <c r="F1758" i="3" s="1"/>
  <c r="E1759" i="3"/>
  <c r="F1759" i="3" s="1"/>
  <c r="E1760" i="3"/>
  <c r="E1761" i="3"/>
  <c r="F1761" i="3" s="1"/>
  <c r="E1762" i="3"/>
  <c r="F1762" i="3" s="1"/>
  <c r="E1763" i="3"/>
  <c r="F1763" i="3" s="1"/>
  <c r="E1764" i="3"/>
  <c r="E1765" i="3"/>
  <c r="F1765" i="3" s="1"/>
  <c r="E1766" i="3"/>
  <c r="F1766" i="3" s="1"/>
  <c r="E1767" i="3"/>
  <c r="F1767" i="3" s="1"/>
  <c r="E1768" i="3"/>
  <c r="E1769" i="3"/>
  <c r="F1769" i="3" s="1"/>
  <c r="E1770" i="3"/>
  <c r="F1770" i="3" s="1"/>
  <c r="E1771" i="3"/>
  <c r="F1771" i="3" s="1"/>
  <c r="E1772" i="3"/>
  <c r="E1773" i="3"/>
  <c r="F1773" i="3" s="1"/>
  <c r="E1774" i="3"/>
  <c r="F1774" i="3" s="1"/>
  <c r="E1775" i="3"/>
  <c r="F1775" i="3" s="1"/>
  <c r="E1776" i="3"/>
  <c r="E1777" i="3"/>
  <c r="F1777" i="3" s="1"/>
  <c r="E1778" i="3"/>
  <c r="F1778" i="3" s="1"/>
  <c r="E1779" i="3"/>
  <c r="F1779" i="3" s="1"/>
  <c r="E1780" i="3"/>
  <c r="E1781" i="3"/>
  <c r="F1781" i="3" s="1"/>
  <c r="E1782" i="3"/>
  <c r="F1782" i="3" s="1"/>
  <c r="E1783" i="3"/>
  <c r="F1783" i="3" s="1"/>
  <c r="E1784" i="3"/>
  <c r="E1785" i="3"/>
  <c r="F1785" i="3" s="1"/>
  <c r="E1786" i="3"/>
  <c r="F1786" i="3" s="1"/>
  <c r="E1787" i="3"/>
  <c r="F1787" i="3" s="1"/>
  <c r="E1788" i="3"/>
  <c r="E1789" i="3"/>
  <c r="F1789" i="3" s="1"/>
  <c r="E3294" i="3"/>
  <c r="F3294" i="3" s="1"/>
  <c r="E3295" i="3"/>
  <c r="F3295" i="3" s="1"/>
  <c r="E3296" i="3"/>
  <c r="E3297" i="3"/>
  <c r="F3297" i="3" s="1"/>
  <c r="E3298" i="3"/>
  <c r="F3298" i="3" s="1"/>
  <c r="E3299" i="3"/>
  <c r="F3299" i="3" s="1"/>
  <c r="E3300" i="3"/>
  <c r="E3301" i="3"/>
  <c r="F3301" i="3" s="1"/>
  <c r="E3302" i="3"/>
  <c r="F3302" i="3" s="1"/>
  <c r="E3303" i="3"/>
  <c r="F3303" i="3" s="1"/>
  <c r="E3304" i="3"/>
  <c r="E3305" i="3"/>
  <c r="F3305" i="3" s="1"/>
  <c r="E3306" i="3"/>
  <c r="F3306" i="3" s="1"/>
  <c r="E3307" i="3"/>
  <c r="F3307" i="3" s="1"/>
  <c r="E3308" i="3"/>
  <c r="E3309" i="3"/>
  <c r="F3309" i="3" s="1"/>
  <c r="E3310" i="3"/>
  <c r="F3310" i="3" s="1"/>
  <c r="E3311" i="3"/>
  <c r="F3311" i="3" s="1"/>
  <c r="E3312" i="3"/>
  <c r="E3313" i="3"/>
  <c r="F3313" i="3" s="1"/>
  <c r="E3314" i="3"/>
  <c r="F3314" i="3" s="1"/>
  <c r="E3315" i="3"/>
  <c r="F3315" i="3" s="1"/>
  <c r="E3316" i="3"/>
  <c r="E3317" i="3"/>
  <c r="F3317" i="3" s="1"/>
  <c r="E3318" i="3"/>
  <c r="F3318" i="3" s="1"/>
  <c r="E3319" i="3"/>
  <c r="F3319" i="3" s="1"/>
  <c r="E3320" i="3"/>
  <c r="E3321" i="3"/>
  <c r="F3321" i="3" s="1"/>
  <c r="E3322" i="3"/>
  <c r="F3322" i="3" s="1"/>
  <c r="E3323" i="3"/>
  <c r="F3323" i="3" s="1"/>
  <c r="E3324" i="3"/>
  <c r="E3325" i="3"/>
  <c r="F3325" i="3" s="1"/>
  <c r="E3326" i="3"/>
  <c r="F3326" i="3" s="1"/>
  <c r="E3327" i="3"/>
  <c r="F3327" i="3" s="1"/>
  <c r="E3328" i="3"/>
  <c r="E3329" i="3"/>
  <c r="F3329" i="3" s="1"/>
  <c r="E3330" i="3"/>
  <c r="F3330" i="3" s="1"/>
  <c r="E3331" i="3"/>
  <c r="F3331" i="3" s="1"/>
  <c r="E3332" i="3"/>
  <c r="E3333" i="3"/>
  <c r="F3333" i="3" s="1"/>
  <c r="E3334" i="3"/>
  <c r="F3334" i="3" s="1"/>
  <c r="E3335" i="3"/>
  <c r="F3335" i="3" s="1"/>
  <c r="E3336" i="3"/>
  <c r="E3337" i="3"/>
  <c r="F3337" i="3" s="1"/>
  <c r="E3338" i="3"/>
  <c r="F3338" i="3" s="1"/>
  <c r="E3339" i="3"/>
  <c r="F3339" i="3" s="1"/>
  <c r="E3340" i="3"/>
  <c r="E3341" i="3"/>
  <c r="F3341" i="3" s="1"/>
  <c r="E1932" i="3"/>
  <c r="F1932" i="3" s="1"/>
  <c r="E1933" i="3"/>
  <c r="F1933" i="3" s="1"/>
  <c r="E1934" i="3"/>
  <c r="E1935" i="3"/>
  <c r="F1935" i="3" s="1"/>
  <c r="E1936" i="3"/>
  <c r="F1936" i="3" s="1"/>
  <c r="E1937" i="3"/>
  <c r="F1937" i="3" s="1"/>
  <c r="E1938" i="3"/>
  <c r="E1939" i="3"/>
  <c r="F1939" i="3" s="1"/>
  <c r="E1940" i="3"/>
  <c r="F1940" i="3" s="1"/>
  <c r="E1941" i="3"/>
  <c r="F1941" i="3" s="1"/>
  <c r="E1942" i="3"/>
  <c r="E1943" i="3"/>
  <c r="F1943" i="3" s="1"/>
  <c r="E1944" i="3"/>
  <c r="F1944" i="3" s="1"/>
  <c r="E1945" i="3"/>
  <c r="F1945" i="3" s="1"/>
  <c r="E1946" i="3"/>
  <c r="E1947" i="3"/>
  <c r="F1947" i="3" s="1"/>
  <c r="E1948" i="3"/>
  <c r="F1948" i="3" s="1"/>
  <c r="E1949" i="3"/>
  <c r="F1949" i="3" s="1"/>
  <c r="E1950" i="3"/>
  <c r="E1951" i="3"/>
  <c r="F1951" i="3" s="1"/>
  <c r="E1952" i="3"/>
  <c r="F1952" i="3" s="1"/>
  <c r="E1953" i="3"/>
  <c r="F1953" i="3" s="1"/>
  <c r="E1954" i="3"/>
  <c r="E1955" i="3"/>
  <c r="F1955" i="3" s="1"/>
  <c r="E1956" i="3"/>
  <c r="F1956" i="3" s="1"/>
  <c r="E1957" i="3"/>
  <c r="F1957" i="3" s="1"/>
  <c r="E1958" i="3"/>
  <c r="E1959" i="3"/>
  <c r="F1959" i="3" s="1"/>
  <c r="E1960" i="3"/>
  <c r="F1960" i="3" s="1"/>
  <c r="E1961" i="3"/>
  <c r="F1961" i="3" s="1"/>
  <c r="E1962" i="3"/>
  <c r="E1963" i="3"/>
  <c r="F1963" i="3" s="1"/>
  <c r="E1964" i="3"/>
  <c r="F1964" i="3" s="1"/>
  <c r="E1965" i="3"/>
  <c r="F1965" i="3" s="1"/>
  <c r="E1966" i="3"/>
  <c r="E1967" i="3"/>
  <c r="F1967" i="3" s="1"/>
  <c r="E1968" i="3"/>
  <c r="F1968" i="3" s="1"/>
  <c r="E1969" i="3"/>
  <c r="F1969" i="3" s="1"/>
  <c r="E1970" i="3"/>
  <c r="E1971" i="3"/>
  <c r="F1971" i="3" s="1"/>
  <c r="E1972" i="3"/>
  <c r="F1972" i="3" s="1"/>
  <c r="E1973" i="3"/>
  <c r="F1973" i="3" s="1"/>
  <c r="E1974" i="3"/>
  <c r="E1975" i="3"/>
  <c r="F1975" i="3" s="1"/>
  <c r="E1976" i="3"/>
  <c r="F1976" i="3" s="1"/>
  <c r="E1977" i="3"/>
  <c r="F1977" i="3" s="1"/>
  <c r="E4046" i="3"/>
  <c r="E4047" i="3"/>
  <c r="F4047" i="3" s="1"/>
  <c r="E4048" i="3"/>
  <c r="F4048" i="3" s="1"/>
  <c r="E4049" i="3"/>
  <c r="F4049" i="3" s="1"/>
  <c r="E4050" i="3"/>
  <c r="E4051" i="3"/>
  <c r="F4051" i="3" s="1"/>
  <c r="E4052" i="3"/>
  <c r="F4052" i="3" s="1"/>
  <c r="E4053" i="3"/>
  <c r="F4053" i="3" s="1"/>
  <c r="E4054" i="3"/>
  <c r="E4055" i="3"/>
  <c r="F4055" i="3" s="1"/>
  <c r="E4056" i="3"/>
  <c r="F4056" i="3" s="1"/>
  <c r="E4057" i="3"/>
  <c r="F4057" i="3" s="1"/>
  <c r="E4058" i="3"/>
  <c r="E4059" i="3"/>
  <c r="F4059" i="3" s="1"/>
  <c r="E4060" i="3"/>
  <c r="E4061" i="3"/>
  <c r="F4061" i="3" s="1"/>
  <c r="E4062" i="3"/>
  <c r="E4063" i="3"/>
  <c r="F4063" i="3" s="1"/>
  <c r="E4064" i="3"/>
  <c r="F4064" i="3" s="1"/>
  <c r="E4065" i="3"/>
  <c r="F4065" i="3" s="1"/>
  <c r="E4066" i="3"/>
  <c r="E4067" i="3"/>
  <c r="F4067" i="3" s="1"/>
  <c r="E4068" i="3"/>
  <c r="F4068" i="3" s="1"/>
  <c r="E4069" i="3"/>
  <c r="F4069" i="3" s="1"/>
  <c r="E4070" i="3"/>
  <c r="E4071" i="3"/>
  <c r="F4071" i="3" s="1"/>
  <c r="E4072" i="3"/>
  <c r="F4072" i="3" s="1"/>
  <c r="E4073" i="3"/>
  <c r="F4073" i="3" s="1"/>
  <c r="E4074" i="3"/>
  <c r="E4075" i="3"/>
  <c r="F4075" i="3" s="1"/>
  <c r="E4076" i="3"/>
  <c r="F4076" i="3" s="1"/>
  <c r="E4077" i="3"/>
  <c r="F4077" i="3" s="1"/>
  <c r="E4078" i="3"/>
  <c r="E4079" i="3"/>
  <c r="F4079" i="3" s="1"/>
  <c r="E4080" i="3"/>
  <c r="F4080" i="3" s="1"/>
  <c r="E4081" i="3"/>
  <c r="F4081" i="3" s="1"/>
  <c r="E4082" i="3"/>
  <c r="E4083" i="3"/>
  <c r="F4083" i="3" s="1"/>
  <c r="E4084" i="3"/>
  <c r="F4084" i="3" s="1"/>
  <c r="E4085" i="3"/>
  <c r="F4085" i="3" s="1"/>
  <c r="E4086" i="3"/>
  <c r="E4087" i="3"/>
  <c r="F4087" i="3" s="1"/>
  <c r="E4088" i="3"/>
  <c r="F4088" i="3" s="1"/>
  <c r="E4089" i="3"/>
  <c r="F4089" i="3" s="1"/>
  <c r="E4090" i="3"/>
  <c r="E4091" i="3"/>
  <c r="F4091" i="3" s="1"/>
  <c r="E4092" i="3"/>
  <c r="F4092" i="3" s="1"/>
  <c r="E4093" i="3"/>
  <c r="F4093" i="3" s="1"/>
  <c r="E1978" i="3"/>
  <c r="E1979" i="3"/>
  <c r="F1979" i="3" s="1"/>
  <c r="E1980" i="3"/>
  <c r="F1980" i="3" s="1"/>
  <c r="E1981" i="3"/>
  <c r="F1981" i="3" s="1"/>
  <c r="E1982" i="3"/>
  <c r="E1983" i="3"/>
  <c r="F1983" i="3" s="1"/>
  <c r="E1984" i="3"/>
  <c r="F1984" i="3" s="1"/>
  <c r="E1985" i="3"/>
  <c r="F1985" i="3" s="1"/>
  <c r="E1986" i="3"/>
  <c r="E1987" i="3"/>
  <c r="F1987" i="3" s="1"/>
  <c r="E1988" i="3"/>
  <c r="F1988" i="3" s="1"/>
  <c r="E1989" i="3"/>
  <c r="F1989" i="3" s="1"/>
  <c r="E1990" i="3"/>
  <c r="E1991" i="3"/>
  <c r="F1991" i="3" s="1"/>
  <c r="E1992" i="3"/>
  <c r="F1992" i="3" s="1"/>
  <c r="E1993" i="3"/>
  <c r="F1993" i="3" s="1"/>
  <c r="E1994" i="3"/>
  <c r="E1995" i="3"/>
  <c r="F1995" i="3" s="1"/>
  <c r="E1996" i="3"/>
  <c r="F1996" i="3" s="1"/>
  <c r="E1997" i="3"/>
  <c r="F1997" i="3" s="1"/>
  <c r="E1998" i="3"/>
  <c r="E1999" i="3"/>
  <c r="F1999" i="3" s="1"/>
  <c r="E2000" i="3"/>
  <c r="F2000" i="3" s="1"/>
  <c r="E2001" i="3"/>
  <c r="F2001" i="3" s="1"/>
  <c r="E2002" i="3"/>
  <c r="E2003" i="3"/>
  <c r="F2003" i="3" s="1"/>
  <c r="E2004" i="3"/>
  <c r="F2004" i="3" s="1"/>
  <c r="E2005" i="3"/>
  <c r="F2005" i="3" s="1"/>
  <c r="E2006" i="3"/>
  <c r="E2007" i="3"/>
  <c r="F2007" i="3" s="1"/>
  <c r="E2008" i="3"/>
  <c r="F2008" i="3" s="1"/>
  <c r="E2009" i="3"/>
  <c r="F2009" i="3" s="1"/>
  <c r="E2010" i="3"/>
  <c r="E2011" i="3"/>
  <c r="F2011" i="3" s="1"/>
  <c r="E2012" i="3"/>
  <c r="F2012" i="3" s="1"/>
  <c r="E2013" i="3"/>
  <c r="F2013" i="3" s="1"/>
  <c r="E2014" i="3"/>
  <c r="E2015" i="3"/>
  <c r="F2015" i="3" s="1"/>
  <c r="E2016" i="3"/>
  <c r="F2016" i="3" s="1"/>
  <c r="E2017" i="3"/>
  <c r="F2017" i="3" s="1"/>
  <c r="E2018" i="3"/>
  <c r="E2019" i="3"/>
  <c r="F2019" i="3" s="1"/>
  <c r="E2020" i="3"/>
  <c r="F2020" i="3" s="1"/>
  <c r="E2021" i="3"/>
  <c r="F2021" i="3" s="1"/>
  <c r="E2022" i="3"/>
  <c r="F2022" i="3" s="1"/>
  <c r="E2023" i="3"/>
  <c r="F2023" i="3" s="1"/>
  <c r="E2024" i="3"/>
  <c r="F2024" i="3" s="1"/>
  <c r="E2025" i="3"/>
  <c r="F2025" i="3" s="1"/>
  <c r="E2026" i="3"/>
  <c r="E2027" i="3"/>
  <c r="F2027" i="3" s="1"/>
  <c r="E2028" i="3"/>
  <c r="F2028" i="3" s="1"/>
  <c r="E2029" i="3"/>
  <c r="F2029" i="3" s="1"/>
  <c r="E2030" i="3"/>
  <c r="F2030" i="3" s="1"/>
  <c r="E2031" i="3"/>
  <c r="F2031" i="3" s="1"/>
  <c r="E2032" i="3"/>
  <c r="F2032" i="3" s="1"/>
  <c r="E2033" i="3"/>
  <c r="F2033" i="3" s="1"/>
  <c r="E2034" i="3"/>
  <c r="F2034" i="3" s="1"/>
  <c r="E2035" i="3"/>
  <c r="F2035" i="3" s="1"/>
  <c r="E2036" i="3"/>
  <c r="F2036" i="3" s="1"/>
  <c r="E2037" i="3"/>
  <c r="F2037" i="3" s="1"/>
  <c r="E2038" i="3"/>
  <c r="E2039" i="3"/>
  <c r="F2039" i="3" s="1"/>
  <c r="E2040" i="3"/>
  <c r="F2040" i="3" s="1"/>
  <c r="E2041" i="3"/>
  <c r="F2041" i="3" s="1"/>
  <c r="E2042" i="3"/>
  <c r="E2043" i="3"/>
  <c r="F2043" i="3" s="1"/>
  <c r="E2044" i="3"/>
  <c r="F2044" i="3" s="1"/>
  <c r="E2045" i="3"/>
  <c r="F2045" i="3" s="1"/>
  <c r="E2046" i="3"/>
  <c r="F2046" i="3" s="1"/>
  <c r="E2047" i="3"/>
  <c r="F2047" i="3" s="1"/>
  <c r="E2048" i="3"/>
  <c r="F2048" i="3" s="1"/>
  <c r="E2049" i="3"/>
  <c r="F2049" i="3" s="1"/>
  <c r="E2050" i="3"/>
  <c r="F2050" i="3" s="1"/>
  <c r="E2051" i="3"/>
  <c r="F2051" i="3" s="1"/>
  <c r="E2052" i="3"/>
  <c r="F2052" i="3" s="1"/>
  <c r="E2053" i="3"/>
  <c r="F2053" i="3" s="1"/>
  <c r="E2054" i="3"/>
  <c r="E2055" i="3"/>
  <c r="F2055" i="3" s="1"/>
  <c r="E2056" i="3"/>
  <c r="F2056" i="3" s="1"/>
  <c r="E2057" i="3"/>
  <c r="F2057" i="3" s="1"/>
  <c r="E2058" i="3"/>
  <c r="E2059" i="3"/>
  <c r="F2059" i="3" s="1"/>
  <c r="E2060" i="3"/>
  <c r="F2060" i="3" s="1"/>
  <c r="E2061" i="3"/>
  <c r="F2061" i="3" s="1"/>
  <c r="E2062" i="3"/>
  <c r="F2062" i="3" s="1"/>
  <c r="E2063" i="3"/>
  <c r="F2063" i="3" s="1"/>
  <c r="E2064" i="3"/>
  <c r="F2064" i="3" s="1"/>
  <c r="E2065" i="3"/>
  <c r="F2065" i="3" s="1"/>
  <c r="E2066" i="3"/>
  <c r="F2066" i="3" s="1"/>
  <c r="E2067" i="3"/>
  <c r="F2067" i="3" s="1"/>
  <c r="E2068" i="3"/>
  <c r="F2068" i="3" s="1"/>
  <c r="E2069" i="3"/>
  <c r="F2069" i="3" s="1"/>
  <c r="E2070" i="3"/>
  <c r="E2071" i="3"/>
  <c r="F2071" i="3" s="1"/>
  <c r="E1614" i="3"/>
  <c r="F1614" i="3" s="1"/>
  <c r="E1615" i="3"/>
  <c r="F1615" i="3" s="1"/>
  <c r="E1616" i="3"/>
  <c r="E1617" i="3"/>
  <c r="F1617" i="3" s="1"/>
  <c r="E1618" i="3"/>
  <c r="F1618" i="3" s="1"/>
  <c r="E1619" i="3"/>
  <c r="F1619" i="3" s="1"/>
  <c r="E1620" i="3"/>
  <c r="F1620" i="3" s="1"/>
  <c r="E1621" i="3"/>
  <c r="F1621" i="3" s="1"/>
  <c r="E1622" i="3"/>
  <c r="F1622" i="3" s="1"/>
  <c r="E1623" i="3"/>
  <c r="F1623" i="3" s="1"/>
  <c r="E1624" i="3"/>
  <c r="F1624" i="3" s="1"/>
  <c r="E1625" i="3"/>
  <c r="F1625" i="3" s="1"/>
  <c r="E1626" i="3"/>
  <c r="F1626" i="3" s="1"/>
  <c r="E1627" i="3"/>
  <c r="F1627" i="3" s="1"/>
  <c r="E1628" i="3"/>
  <c r="E1629" i="3"/>
  <c r="F1629" i="3" s="1"/>
  <c r="E1630" i="3"/>
  <c r="F1630" i="3" s="1"/>
  <c r="E1631" i="3"/>
  <c r="F1631" i="3" s="1"/>
  <c r="E1632" i="3"/>
  <c r="E1633" i="3"/>
  <c r="F1633" i="3" s="1"/>
  <c r="E1634" i="3"/>
  <c r="F1634" i="3" s="1"/>
  <c r="E1635" i="3"/>
  <c r="F1635" i="3" s="1"/>
  <c r="E1636" i="3"/>
  <c r="F1636" i="3" s="1"/>
  <c r="E1637" i="3"/>
  <c r="F1637" i="3" s="1"/>
  <c r="E1638" i="3"/>
  <c r="F1638" i="3" s="1"/>
  <c r="E1639" i="3"/>
  <c r="F1639" i="3" s="1"/>
  <c r="E1640" i="3"/>
  <c r="F1640" i="3" s="1"/>
  <c r="E1641" i="3"/>
  <c r="F1641" i="3" s="1"/>
  <c r="E1642" i="3"/>
  <c r="F1642" i="3" s="1"/>
  <c r="E1643" i="3"/>
  <c r="F1643" i="3" s="1"/>
  <c r="E1644" i="3"/>
  <c r="E1645" i="3"/>
  <c r="F1645" i="3" s="1"/>
  <c r="E1646" i="3"/>
  <c r="F1646" i="3" s="1"/>
  <c r="E1647" i="3"/>
  <c r="F1647" i="3" s="1"/>
  <c r="E1648" i="3"/>
  <c r="E1649" i="3"/>
  <c r="F1649" i="3" s="1"/>
  <c r="E1650" i="3"/>
  <c r="F1650" i="3" s="1"/>
  <c r="E1651" i="3"/>
  <c r="F1651" i="3" s="1"/>
  <c r="E1652" i="3"/>
  <c r="F1652" i="3" s="1"/>
  <c r="E1653" i="3"/>
  <c r="F1653" i="3" s="1"/>
  <c r="E1654" i="3"/>
  <c r="F1654" i="3" s="1"/>
  <c r="E1655" i="3"/>
  <c r="F1655" i="3" s="1"/>
  <c r="E1656" i="3"/>
  <c r="F1656" i="3" s="1"/>
  <c r="E1657" i="3"/>
  <c r="F1657" i="3" s="1"/>
  <c r="E1658" i="3"/>
  <c r="F1658" i="3" s="1"/>
  <c r="E1659" i="3"/>
  <c r="F1659" i="3" s="1"/>
  <c r="E1660" i="3"/>
  <c r="E1661" i="3"/>
  <c r="F1661" i="3" s="1"/>
  <c r="E1662" i="3"/>
  <c r="F1662" i="3" s="1"/>
  <c r="E1663" i="3"/>
  <c r="F1663" i="3" s="1"/>
  <c r="E1664" i="3"/>
  <c r="E1665" i="3"/>
  <c r="F1665" i="3" s="1"/>
  <c r="E1666" i="3"/>
  <c r="F1666" i="3" s="1"/>
  <c r="E1667" i="3"/>
  <c r="F1667" i="3" s="1"/>
  <c r="E1668" i="3"/>
  <c r="F1668" i="3" s="1"/>
  <c r="E1669" i="3"/>
  <c r="F1669" i="3" s="1"/>
  <c r="E1670" i="3"/>
  <c r="F1670" i="3" s="1"/>
  <c r="E1671" i="3"/>
  <c r="F1671" i="3" s="1"/>
  <c r="E1672" i="3"/>
  <c r="F1672" i="3" s="1"/>
  <c r="E1673" i="3"/>
  <c r="F1673" i="3" s="1"/>
  <c r="E1674" i="3"/>
  <c r="F1674" i="3" s="1"/>
  <c r="E1675" i="3"/>
  <c r="F1675" i="3" s="1"/>
  <c r="E1676" i="3"/>
  <c r="E1677" i="3"/>
  <c r="F1677" i="3" s="1"/>
  <c r="E1678" i="3"/>
  <c r="F1678" i="3" s="1"/>
  <c r="E1679" i="3"/>
  <c r="F1679" i="3" s="1"/>
  <c r="E1680" i="3"/>
  <c r="E1681" i="3"/>
  <c r="F1681" i="3" s="1"/>
  <c r="E1682" i="3"/>
  <c r="F1682" i="3" s="1"/>
  <c r="E1683" i="3"/>
  <c r="F1683" i="3" s="1"/>
  <c r="E1684" i="3"/>
  <c r="F1684" i="3" s="1"/>
  <c r="E1685" i="3"/>
  <c r="F1685" i="3" s="1"/>
  <c r="E1686" i="3"/>
  <c r="F1686" i="3" s="1"/>
  <c r="E1687" i="3"/>
  <c r="F1687" i="3" s="1"/>
  <c r="E1688" i="3"/>
  <c r="F1688" i="3" s="1"/>
  <c r="E1689" i="3"/>
  <c r="F1689" i="3" s="1"/>
  <c r="E1690" i="3"/>
  <c r="F1690" i="3" s="1"/>
  <c r="E1691" i="3"/>
  <c r="F1691" i="3" s="1"/>
  <c r="E1692" i="3"/>
  <c r="E1693" i="3"/>
  <c r="F1693" i="3" s="1"/>
  <c r="E1694" i="3"/>
  <c r="F1694" i="3" s="1"/>
  <c r="E1695" i="3"/>
  <c r="F1695" i="3" s="1"/>
  <c r="E192" i="3"/>
  <c r="E193" i="3"/>
  <c r="F193" i="3" s="1"/>
  <c r="E194" i="3"/>
  <c r="F194" i="3" s="1"/>
  <c r="E195" i="3"/>
  <c r="F195" i="3" s="1"/>
  <c r="E196" i="3"/>
  <c r="F196" i="3" s="1"/>
  <c r="E197" i="3"/>
  <c r="F197" i="3" s="1"/>
  <c r="E198" i="3"/>
  <c r="F198" i="3" s="1"/>
  <c r="E199" i="3"/>
  <c r="F199" i="3" s="1"/>
  <c r="E200" i="3"/>
  <c r="F200" i="3" s="1"/>
  <c r="E201" i="3"/>
  <c r="F201" i="3" s="1"/>
  <c r="E202" i="3"/>
  <c r="F202" i="3" s="1"/>
  <c r="E203" i="3"/>
  <c r="F203" i="3" s="1"/>
  <c r="E428" i="3"/>
  <c r="E429" i="3"/>
  <c r="F429" i="3" s="1"/>
  <c r="E430" i="3"/>
  <c r="F430" i="3" s="1"/>
  <c r="E431" i="3"/>
  <c r="F431" i="3" s="1"/>
  <c r="E432" i="3"/>
  <c r="E433" i="3"/>
  <c r="F433" i="3" s="1"/>
  <c r="E434" i="3"/>
  <c r="F434" i="3" s="1"/>
  <c r="E435" i="3"/>
  <c r="F435" i="3" s="1"/>
  <c r="E436" i="3"/>
  <c r="F436" i="3" s="1"/>
  <c r="E437" i="3"/>
  <c r="F437" i="3" s="1"/>
  <c r="E438" i="3"/>
  <c r="F438" i="3" s="1"/>
  <c r="E439" i="3"/>
  <c r="F439" i="3" s="1"/>
  <c r="E440" i="3"/>
  <c r="F440" i="3" s="1"/>
  <c r="E441" i="3"/>
  <c r="F441" i="3" s="1"/>
  <c r="E442" i="3"/>
  <c r="F442" i="3" s="1"/>
  <c r="E443" i="3"/>
  <c r="F443" i="3" s="1"/>
  <c r="E444" i="3"/>
  <c r="E445" i="3"/>
  <c r="F445" i="3" s="1"/>
  <c r="E446" i="3"/>
  <c r="F446" i="3" s="1"/>
  <c r="E447" i="3"/>
  <c r="F447" i="3" s="1"/>
  <c r="E448" i="3"/>
  <c r="E449" i="3"/>
  <c r="F449" i="3" s="1"/>
  <c r="E450" i="3"/>
  <c r="F450" i="3" s="1"/>
  <c r="E451" i="3"/>
  <c r="F451" i="3" s="1"/>
  <c r="E452" i="3"/>
  <c r="F452" i="3" s="1"/>
  <c r="E453" i="3"/>
  <c r="F453" i="3" s="1"/>
  <c r="E454" i="3"/>
  <c r="F454" i="3" s="1"/>
  <c r="E455" i="3"/>
  <c r="F455" i="3" s="1"/>
  <c r="E456" i="3"/>
  <c r="F456" i="3" s="1"/>
  <c r="E457" i="3"/>
  <c r="F457" i="3" s="1"/>
  <c r="E458" i="3"/>
  <c r="F458" i="3" s="1"/>
  <c r="E459" i="3"/>
  <c r="F459" i="3" s="1"/>
  <c r="E460" i="3"/>
  <c r="E461" i="3"/>
  <c r="F461" i="3" s="1"/>
  <c r="E462" i="3"/>
  <c r="F462" i="3" s="1"/>
  <c r="E463" i="3"/>
  <c r="F463" i="3" s="1"/>
  <c r="E464" i="3"/>
  <c r="E465" i="3"/>
  <c r="F465" i="3" s="1"/>
  <c r="E466" i="3"/>
  <c r="F466" i="3" s="1"/>
  <c r="E467" i="3"/>
  <c r="F467" i="3" s="1"/>
  <c r="E468" i="3"/>
  <c r="F468" i="3" s="1"/>
  <c r="E469" i="3"/>
  <c r="F469" i="3" s="1"/>
  <c r="E470" i="3"/>
  <c r="F470" i="3" s="1"/>
  <c r="E471" i="3"/>
  <c r="F471" i="3" s="1"/>
  <c r="E472" i="3"/>
  <c r="F472" i="3" s="1"/>
  <c r="E473" i="3"/>
  <c r="F473" i="3" s="1"/>
  <c r="E4610" i="3"/>
  <c r="F4610" i="3" s="1"/>
  <c r="E4611" i="3"/>
  <c r="F4611" i="3" s="1"/>
  <c r="E4612" i="3"/>
  <c r="E4613" i="3"/>
  <c r="F4613" i="3" s="1"/>
  <c r="E4614" i="3"/>
  <c r="F4614" i="3" s="1"/>
  <c r="E4615" i="3"/>
  <c r="F4615" i="3" s="1"/>
  <c r="E4616" i="3"/>
  <c r="E4617" i="3"/>
  <c r="F4617" i="3" s="1"/>
  <c r="E4618" i="3"/>
  <c r="F4618" i="3" s="1"/>
  <c r="E4619" i="3"/>
  <c r="F4619" i="3" s="1"/>
  <c r="E4620" i="3"/>
  <c r="F4620" i="3" s="1"/>
  <c r="E4621" i="3"/>
  <c r="F4621" i="3" s="1"/>
  <c r="E4622" i="3"/>
  <c r="F4622" i="3" s="1"/>
  <c r="E4623" i="3"/>
  <c r="F4623" i="3" s="1"/>
  <c r="E4624" i="3"/>
  <c r="F4624" i="3" s="1"/>
  <c r="E4625" i="3"/>
  <c r="F4625" i="3" s="1"/>
  <c r="E4626" i="3"/>
  <c r="F4626" i="3" s="1"/>
  <c r="E4627" i="3"/>
  <c r="F4627" i="3" s="1"/>
  <c r="E4628" i="3"/>
  <c r="F4628" i="3" s="1"/>
  <c r="E4629" i="3"/>
  <c r="F4629" i="3" s="1"/>
  <c r="E4630" i="3"/>
  <c r="F4630" i="3" s="1"/>
  <c r="E4631" i="3"/>
  <c r="F4631" i="3" s="1"/>
  <c r="E4632" i="3"/>
  <c r="E4633" i="3"/>
  <c r="F4633" i="3" s="1"/>
  <c r="E4634" i="3"/>
  <c r="F4634" i="3" s="1"/>
  <c r="E4635" i="3"/>
  <c r="F4635" i="3" s="1"/>
  <c r="E4636" i="3"/>
  <c r="F4636" i="3" s="1"/>
  <c r="E4637" i="3"/>
  <c r="F4637" i="3" s="1"/>
  <c r="E4638" i="3"/>
  <c r="F4638" i="3" s="1"/>
  <c r="E4639" i="3"/>
  <c r="F4639" i="3" s="1"/>
  <c r="E4640" i="3"/>
  <c r="F4640" i="3" s="1"/>
  <c r="E4641" i="3"/>
  <c r="F4641" i="3" s="1"/>
  <c r="E4642" i="3"/>
  <c r="F4642" i="3" s="1"/>
  <c r="E4643" i="3"/>
  <c r="F4643" i="3" s="1"/>
  <c r="E4644" i="3"/>
  <c r="E4645" i="3"/>
  <c r="F4645" i="3" s="1"/>
  <c r="E4646" i="3"/>
  <c r="F4646" i="3" s="1"/>
  <c r="E4647" i="3"/>
  <c r="F4647" i="3" s="1"/>
  <c r="E4648" i="3"/>
  <c r="F4648" i="3" s="1"/>
  <c r="E4649" i="3"/>
  <c r="F4649" i="3" s="1"/>
  <c r="E4650" i="3"/>
  <c r="F4650" i="3" s="1"/>
  <c r="E4651" i="3"/>
  <c r="F4651" i="3" s="1"/>
  <c r="E4652" i="3"/>
  <c r="F4652" i="3" s="1"/>
  <c r="E4653" i="3"/>
  <c r="F4653" i="3" s="1"/>
  <c r="E4654" i="3"/>
  <c r="F4654" i="3" s="1"/>
  <c r="E4655" i="3"/>
  <c r="F4655" i="3" s="1"/>
  <c r="E4656" i="3"/>
  <c r="F4656" i="3" s="1"/>
  <c r="E4657" i="3"/>
  <c r="F4657" i="3" s="1"/>
  <c r="E4564" i="3"/>
  <c r="F4564" i="3" s="1"/>
  <c r="E4565" i="3"/>
  <c r="F4565" i="3" s="1"/>
  <c r="E4566" i="3"/>
  <c r="F4566" i="3" s="1"/>
  <c r="E4567" i="3"/>
  <c r="F4567" i="3" s="1"/>
  <c r="E4568" i="3"/>
  <c r="F4568" i="3" s="1"/>
  <c r="E4569" i="3"/>
  <c r="F4569" i="3" s="1"/>
  <c r="E4570" i="3"/>
  <c r="E4571" i="3"/>
  <c r="F4571" i="3" s="1"/>
  <c r="E4572" i="3"/>
  <c r="F4572" i="3" s="1"/>
  <c r="E4573" i="3"/>
  <c r="F4573" i="3" s="1"/>
  <c r="E4574" i="3"/>
  <c r="F4574" i="3" s="1"/>
  <c r="E4575" i="3"/>
  <c r="F4575" i="3" s="1"/>
  <c r="E4576" i="3"/>
  <c r="F4576" i="3" s="1"/>
  <c r="E4577" i="3"/>
  <c r="F4577" i="3" s="1"/>
  <c r="E4578" i="3"/>
  <c r="F4578" i="3" s="1"/>
  <c r="E4579" i="3"/>
  <c r="F4579" i="3" s="1"/>
  <c r="E4580" i="3"/>
  <c r="F4580" i="3" s="1"/>
  <c r="E4581" i="3"/>
  <c r="F4581" i="3" s="1"/>
  <c r="E4582" i="3"/>
  <c r="E4583" i="3"/>
  <c r="F4583" i="3" s="1"/>
  <c r="E4584" i="3"/>
  <c r="F4584" i="3" s="1"/>
  <c r="E4585" i="3"/>
  <c r="F4585" i="3" s="1"/>
  <c r="E4586" i="3"/>
  <c r="F4586" i="3" s="1"/>
  <c r="E4587" i="3"/>
  <c r="F4587" i="3" s="1"/>
  <c r="E4588" i="3"/>
  <c r="F4588" i="3" s="1"/>
  <c r="E4589" i="3"/>
  <c r="F4589" i="3" s="1"/>
  <c r="E4590" i="3"/>
  <c r="F4590" i="3" s="1"/>
  <c r="E4591" i="3"/>
  <c r="F4591" i="3" s="1"/>
  <c r="E4592" i="3"/>
  <c r="F4592" i="3" s="1"/>
  <c r="E4593" i="3"/>
  <c r="F4593" i="3" s="1"/>
  <c r="E4594" i="3"/>
  <c r="F4594" i="3" s="1"/>
  <c r="E4595" i="3"/>
  <c r="F4595" i="3" s="1"/>
  <c r="E4596" i="3"/>
  <c r="F4596" i="3" s="1"/>
  <c r="E4597" i="3"/>
  <c r="F4597" i="3" s="1"/>
  <c r="E4598" i="3"/>
  <c r="F4598" i="3" s="1"/>
  <c r="E4599" i="3"/>
  <c r="F4599" i="3" s="1"/>
  <c r="E4600" i="3"/>
  <c r="F4600" i="3" s="1"/>
  <c r="E4601" i="3"/>
  <c r="F4601" i="3" s="1"/>
  <c r="E4602" i="3"/>
  <c r="F4602" i="3" s="1"/>
  <c r="E4603" i="3"/>
  <c r="F4603" i="3" s="1"/>
  <c r="E4604" i="3"/>
  <c r="F4604" i="3" s="1"/>
  <c r="E4605" i="3"/>
  <c r="F4605" i="3" s="1"/>
  <c r="E4606" i="3"/>
  <c r="F4606" i="3" s="1"/>
  <c r="E4607" i="3"/>
  <c r="F4607" i="3" s="1"/>
  <c r="E4608" i="3"/>
  <c r="F4608" i="3" s="1"/>
  <c r="E4609" i="3"/>
  <c r="F4609" i="3" s="1"/>
  <c r="E3858" i="3"/>
  <c r="F3858" i="3" s="1"/>
  <c r="E3859" i="3"/>
  <c r="F3859" i="3" s="1"/>
  <c r="E3860" i="3"/>
  <c r="F3860" i="3" s="1"/>
  <c r="E3861" i="3"/>
  <c r="F3861" i="3" s="1"/>
  <c r="E3862" i="3"/>
  <c r="E3863" i="3"/>
  <c r="F3863" i="3" s="1"/>
  <c r="E3864" i="3"/>
  <c r="F3864" i="3" s="1"/>
  <c r="E3865" i="3"/>
  <c r="F3865" i="3" s="1"/>
  <c r="E3866" i="3"/>
  <c r="F3866" i="3" s="1"/>
  <c r="E3867" i="3"/>
  <c r="F3867" i="3" s="1"/>
  <c r="E3868" i="3"/>
  <c r="F3868" i="3" s="1"/>
  <c r="E3869" i="3"/>
  <c r="F3869" i="3" s="1"/>
  <c r="E3870" i="3"/>
  <c r="F3870" i="3" s="1"/>
  <c r="E3871" i="3"/>
  <c r="F3871" i="3" s="1"/>
  <c r="E3872" i="3"/>
  <c r="F3872" i="3" s="1"/>
  <c r="E3873" i="3"/>
  <c r="F3873" i="3" s="1"/>
  <c r="E3874" i="3"/>
  <c r="E3875" i="3"/>
  <c r="F3875" i="3" s="1"/>
  <c r="E3876" i="3"/>
  <c r="F3876" i="3" s="1"/>
  <c r="E3877" i="3"/>
  <c r="F3877" i="3" s="1"/>
  <c r="E3878" i="3"/>
  <c r="F3878" i="3" s="1"/>
  <c r="E3879" i="3"/>
  <c r="F3879" i="3" s="1"/>
  <c r="E3880" i="3"/>
  <c r="F3880" i="3" s="1"/>
  <c r="E3881" i="3"/>
  <c r="F3881" i="3" s="1"/>
  <c r="E3882" i="3"/>
  <c r="F3882" i="3" s="1"/>
  <c r="E3883" i="3"/>
  <c r="F3883" i="3" s="1"/>
  <c r="E3884" i="3"/>
  <c r="F3884" i="3" s="1"/>
  <c r="E3885" i="3"/>
  <c r="F3885" i="3" s="1"/>
  <c r="E3886" i="3"/>
  <c r="F3886" i="3" s="1"/>
  <c r="E3887" i="3"/>
  <c r="F3887" i="3" s="1"/>
  <c r="E3888" i="3"/>
  <c r="F3888" i="3" s="1"/>
  <c r="E3889" i="3"/>
  <c r="F3889" i="3" s="1"/>
  <c r="E3890" i="3"/>
  <c r="F3890" i="3" s="1"/>
  <c r="E3891" i="3"/>
  <c r="F3891" i="3" s="1"/>
  <c r="E3892" i="3"/>
  <c r="F3892" i="3" s="1"/>
  <c r="E3893" i="3"/>
  <c r="F3893" i="3" s="1"/>
  <c r="E3894" i="3"/>
  <c r="F3894" i="3" s="1"/>
  <c r="E3895" i="3"/>
  <c r="F3895" i="3" s="1"/>
  <c r="E3896" i="3"/>
  <c r="F3896" i="3" s="1"/>
  <c r="E3897" i="3"/>
  <c r="F3897" i="3" s="1"/>
  <c r="E3898" i="3"/>
  <c r="F3898" i="3" s="1"/>
  <c r="E3899" i="3"/>
  <c r="F3899" i="3" s="1"/>
  <c r="E3900" i="3"/>
  <c r="F3900" i="3" s="1"/>
  <c r="E3901" i="3"/>
  <c r="F3901" i="3" s="1"/>
  <c r="E3902" i="3"/>
  <c r="F3902" i="3" s="1"/>
  <c r="E3903" i="3"/>
  <c r="F3903" i="3" s="1"/>
  <c r="E3904" i="3"/>
  <c r="F3904" i="3" s="1"/>
  <c r="E3905" i="3"/>
  <c r="F3905" i="3" s="1"/>
  <c r="E4940" i="3"/>
  <c r="E4941" i="3"/>
  <c r="F4941" i="3" s="1"/>
  <c r="E4942" i="3"/>
  <c r="F4942" i="3" s="1"/>
  <c r="E4943" i="3"/>
  <c r="F4943" i="3" s="1"/>
  <c r="E4944" i="3"/>
  <c r="E4945" i="3"/>
  <c r="F4945" i="3" s="1"/>
  <c r="E4946" i="3"/>
  <c r="F4946" i="3" s="1"/>
  <c r="E4947" i="3"/>
  <c r="F4947" i="3" s="1"/>
  <c r="E4948" i="3"/>
  <c r="F4948" i="3" s="1"/>
  <c r="E4949" i="3"/>
  <c r="F4949" i="3" s="1"/>
  <c r="E4950" i="3"/>
  <c r="F4950" i="3" s="1"/>
  <c r="E4951" i="3"/>
  <c r="F4951" i="3" s="1"/>
  <c r="E4952" i="3"/>
  <c r="F4952" i="3" s="1"/>
  <c r="E4953" i="3"/>
  <c r="F4953" i="3" s="1"/>
  <c r="E4954" i="3"/>
  <c r="F4954" i="3" s="1"/>
  <c r="E4955" i="3"/>
  <c r="F4955" i="3" s="1"/>
  <c r="E4956" i="3"/>
  <c r="E4957" i="3"/>
  <c r="F4957" i="3" s="1"/>
  <c r="E4958" i="3"/>
  <c r="F4958" i="3" s="1"/>
  <c r="E4959" i="3"/>
  <c r="F4959" i="3" s="1"/>
  <c r="E4960" i="3"/>
  <c r="E4961" i="3"/>
  <c r="F4961" i="3" s="1"/>
  <c r="E4962" i="3"/>
  <c r="F4962" i="3" s="1"/>
  <c r="E4963" i="3"/>
  <c r="F4963" i="3" s="1"/>
  <c r="E4964" i="3"/>
  <c r="F4964" i="3" s="1"/>
  <c r="E4965" i="3"/>
  <c r="F4965" i="3" s="1"/>
  <c r="E4966" i="3"/>
  <c r="F4966" i="3" s="1"/>
  <c r="E4967" i="3"/>
  <c r="F4967" i="3" s="1"/>
  <c r="E4968" i="3"/>
  <c r="F4968" i="3" s="1"/>
  <c r="E4969" i="3"/>
  <c r="F4969" i="3" s="1"/>
  <c r="E4970" i="3"/>
  <c r="F4970" i="3" s="1"/>
  <c r="E4971" i="3"/>
  <c r="F4971" i="3" s="1"/>
  <c r="E4972" i="3"/>
  <c r="E4973" i="3"/>
  <c r="F4973" i="3" s="1"/>
  <c r="E4974" i="3"/>
  <c r="F4974" i="3" s="1"/>
  <c r="E4975" i="3"/>
  <c r="F4975" i="3" s="1"/>
  <c r="E4976" i="3"/>
  <c r="E4977" i="3"/>
  <c r="F4977" i="3" s="1"/>
  <c r="E4978" i="3"/>
  <c r="F4978" i="3" s="1"/>
  <c r="E4979" i="3"/>
  <c r="F4979" i="3" s="1"/>
  <c r="E4980" i="3"/>
  <c r="F4980" i="3" s="1"/>
  <c r="E4981" i="3"/>
  <c r="F4981" i="3" s="1"/>
  <c r="E4982" i="3"/>
  <c r="F4982" i="3" s="1"/>
  <c r="E4983" i="3"/>
  <c r="F4983" i="3" s="1"/>
  <c r="E4984" i="3"/>
  <c r="F4984" i="3" s="1"/>
  <c r="E4985" i="3"/>
  <c r="F4985" i="3" s="1"/>
  <c r="E4986" i="3"/>
  <c r="F4986" i="3" s="1"/>
  <c r="E4987" i="3"/>
  <c r="F4987" i="3" s="1"/>
  <c r="E4988" i="3"/>
  <c r="E4989" i="3"/>
  <c r="F4989" i="3" s="1"/>
  <c r="E4990" i="3"/>
  <c r="F4990" i="3" s="1"/>
  <c r="E4991" i="3"/>
  <c r="F4991" i="3" s="1"/>
  <c r="E4992" i="3"/>
  <c r="E4993" i="3"/>
  <c r="F4993" i="3" s="1"/>
  <c r="E4994" i="3"/>
  <c r="F4994" i="3" s="1"/>
  <c r="E4995" i="3"/>
  <c r="F4995" i="3" s="1"/>
  <c r="E4996" i="3"/>
  <c r="F4996" i="3" s="1"/>
  <c r="E4997" i="3"/>
  <c r="F4997" i="3" s="1"/>
  <c r="E4998" i="3"/>
  <c r="F4998" i="3" s="1"/>
  <c r="E4999" i="3"/>
  <c r="F4999" i="3" s="1"/>
  <c r="E5000" i="3"/>
  <c r="F5000" i="3" s="1"/>
  <c r="E5001" i="3"/>
  <c r="F5001" i="3" s="1"/>
  <c r="E5002" i="3"/>
  <c r="F5002" i="3" s="1"/>
  <c r="E5003" i="3"/>
  <c r="F5003" i="3" s="1"/>
  <c r="E5004" i="3"/>
  <c r="E5005" i="3"/>
  <c r="F5005" i="3" s="1"/>
  <c r="E5006" i="3"/>
  <c r="F5006" i="3" s="1"/>
  <c r="E5007" i="3"/>
  <c r="F5007" i="3" s="1"/>
  <c r="E5008" i="3"/>
  <c r="E5009" i="3"/>
  <c r="F5009" i="3" s="1"/>
  <c r="E5010" i="3"/>
  <c r="F5010" i="3" s="1"/>
  <c r="E5011" i="3"/>
  <c r="F5011" i="3" s="1"/>
  <c r="E5012" i="3"/>
  <c r="F5012" i="3" s="1"/>
  <c r="E5013" i="3"/>
  <c r="F5013" i="3" s="1"/>
  <c r="E5014" i="3"/>
  <c r="F5014" i="3" s="1"/>
  <c r="E5015" i="3"/>
  <c r="F5015" i="3" s="1"/>
  <c r="E5016" i="3"/>
  <c r="F5016" i="3" s="1"/>
  <c r="E5017" i="3"/>
  <c r="F5017" i="3" s="1"/>
  <c r="E5018" i="3"/>
  <c r="F5018" i="3" s="1"/>
  <c r="E5019" i="3"/>
  <c r="F5019" i="3" s="1"/>
  <c r="E5020" i="3"/>
  <c r="E5021" i="3"/>
  <c r="F5021" i="3" s="1"/>
  <c r="E5022" i="3"/>
  <c r="F5022" i="3" s="1"/>
  <c r="E5023" i="3"/>
  <c r="F5023" i="3" s="1"/>
  <c r="E5024" i="3"/>
  <c r="E5025" i="3"/>
  <c r="F5025" i="3" s="1"/>
  <c r="E5026" i="3"/>
  <c r="F5026" i="3" s="1"/>
  <c r="E5027" i="3"/>
  <c r="F5027" i="3" s="1"/>
  <c r="E5028" i="3"/>
  <c r="F5028" i="3" s="1"/>
  <c r="E5029" i="3"/>
  <c r="F5029" i="3" s="1"/>
  <c r="E5030" i="3"/>
  <c r="F5030" i="3" s="1"/>
  <c r="E5031" i="3"/>
  <c r="F5031" i="3" s="1"/>
  <c r="E5032" i="3"/>
  <c r="F5032" i="3" s="1"/>
  <c r="E5033" i="3"/>
  <c r="F5033" i="3" s="1"/>
  <c r="E2648" i="3"/>
  <c r="F2648" i="3" s="1"/>
  <c r="E2649" i="3"/>
  <c r="F2649" i="3" s="1"/>
  <c r="E2650" i="3"/>
  <c r="F2650" i="3" s="1"/>
  <c r="E2651" i="3"/>
  <c r="F2651" i="3" s="1"/>
  <c r="E2652" i="3"/>
  <c r="F2652" i="3" s="1"/>
  <c r="E2653" i="3"/>
  <c r="F2653" i="3" s="1"/>
  <c r="E2654" i="3"/>
  <c r="F2654" i="3" s="1"/>
  <c r="E2655" i="3"/>
  <c r="F2655" i="3" s="1"/>
  <c r="E2656" i="3"/>
  <c r="F2656" i="3" s="1"/>
  <c r="E2657" i="3"/>
  <c r="F2657" i="3" s="1"/>
  <c r="E2658" i="3"/>
  <c r="F2658" i="3" s="1"/>
  <c r="E2659" i="3"/>
  <c r="F2659" i="3" s="1"/>
  <c r="E2660" i="3"/>
  <c r="F2660" i="3" s="1"/>
  <c r="E2661" i="3"/>
  <c r="F2661" i="3" s="1"/>
  <c r="E2662" i="3"/>
  <c r="E2663" i="3"/>
  <c r="F2663" i="3" s="1"/>
  <c r="E2664" i="3"/>
  <c r="F2664" i="3" s="1"/>
  <c r="E2665" i="3"/>
  <c r="F2665" i="3" s="1"/>
  <c r="E2666" i="3"/>
  <c r="F2666" i="3" s="1"/>
  <c r="E2667" i="3"/>
  <c r="F2667" i="3" s="1"/>
  <c r="E2668" i="3"/>
  <c r="F2668" i="3" s="1"/>
  <c r="E2669" i="3"/>
  <c r="F2669" i="3" s="1"/>
  <c r="E2670" i="3"/>
  <c r="F2670" i="3" s="1"/>
  <c r="E2671" i="3"/>
  <c r="F2671" i="3" s="1"/>
  <c r="E2672" i="3"/>
  <c r="F2672" i="3" s="1"/>
  <c r="E2673" i="3"/>
  <c r="F2673" i="3" s="1"/>
  <c r="E2674" i="3"/>
  <c r="E2675" i="3"/>
  <c r="F2675" i="3" s="1"/>
  <c r="E2676" i="3"/>
  <c r="F2676" i="3" s="1"/>
  <c r="E2677" i="3"/>
  <c r="F2677" i="3" s="1"/>
  <c r="E2678" i="3"/>
  <c r="F2678" i="3" s="1"/>
  <c r="E2679" i="3"/>
  <c r="F2679" i="3" s="1"/>
  <c r="E2680" i="3"/>
  <c r="F2680" i="3" s="1"/>
  <c r="E2681" i="3"/>
  <c r="F2681" i="3" s="1"/>
  <c r="E2682" i="3"/>
  <c r="F2682" i="3" s="1"/>
  <c r="E2683" i="3"/>
  <c r="F2683" i="3" s="1"/>
  <c r="E2684" i="3"/>
  <c r="F2684" i="3" s="1"/>
  <c r="E2685" i="3"/>
  <c r="F2685" i="3" s="1"/>
  <c r="E2686" i="3"/>
  <c r="F2686" i="3" s="1"/>
  <c r="E2687" i="3"/>
  <c r="F2687" i="3" s="1"/>
  <c r="E2688" i="3"/>
  <c r="F2688" i="3" s="1"/>
  <c r="E2689" i="3"/>
  <c r="F2689" i="3" s="1"/>
  <c r="E2690" i="3"/>
  <c r="F2690" i="3" s="1"/>
  <c r="E2691" i="3"/>
  <c r="F2691" i="3" s="1"/>
  <c r="E2692" i="3"/>
  <c r="F2692" i="3" s="1"/>
  <c r="E2693" i="3"/>
  <c r="F2693" i="3" s="1"/>
  <c r="E2694" i="3"/>
  <c r="F2694" i="3" s="1"/>
  <c r="E2695" i="3"/>
  <c r="F2695" i="3" s="1"/>
  <c r="E2696" i="3"/>
  <c r="F2696" i="3" s="1"/>
  <c r="E2697" i="3"/>
  <c r="F2697" i="3" s="1"/>
  <c r="E2698" i="3"/>
  <c r="F2698" i="3" s="1"/>
  <c r="E2699" i="3"/>
  <c r="F2699" i="3" s="1"/>
  <c r="E2700" i="3"/>
  <c r="F2700" i="3" s="1"/>
  <c r="E2701" i="3"/>
  <c r="F2701" i="3" s="1"/>
  <c r="E2702" i="3"/>
  <c r="F2702" i="3" s="1"/>
  <c r="E2703" i="3"/>
  <c r="F2703" i="3" s="1"/>
  <c r="E2704" i="3"/>
  <c r="F2704" i="3" s="1"/>
  <c r="E2705" i="3"/>
  <c r="F2705" i="3" s="1"/>
  <c r="E2706" i="3"/>
  <c r="F2706" i="3" s="1"/>
  <c r="E2707" i="3"/>
  <c r="F2707" i="3" s="1"/>
  <c r="E2708" i="3"/>
  <c r="F2708" i="3" s="1"/>
  <c r="E2709" i="3"/>
  <c r="F2709" i="3" s="1"/>
  <c r="E2710" i="3"/>
  <c r="F2710" i="3" s="1"/>
  <c r="E2711" i="3"/>
  <c r="F2711" i="3" s="1"/>
  <c r="E2712" i="3"/>
  <c r="F2712" i="3" s="1"/>
  <c r="E2713" i="3"/>
  <c r="F2713" i="3" s="1"/>
  <c r="E2714" i="3"/>
  <c r="F2714" i="3" s="1"/>
  <c r="E2715" i="3"/>
  <c r="F2715" i="3" s="1"/>
  <c r="E2716" i="3"/>
  <c r="F2716" i="3" s="1"/>
  <c r="E2717" i="3"/>
  <c r="F2717" i="3" s="1"/>
  <c r="E2718" i="3"/>
  <c r="F2718" i="3" s="1"/>
  <c r="E2719" i="3"/>
  <c r="F2719" i="3" s="1"/>
  <c r="E2720" i="3"/>
  <c r="F2720" i="3" s="1"/>
  <c r="E2721" i="3"/>
  <c r="F2721" i="3" s="1"/>
  <c r="E2722" i="3"/>
  <c r="E2723" i="3"/>
  <c r="F2723" i="3" s="1"/>
  <c r="E2724" i="3"/>
  <c r="F2724" i="3" s="1"/>
  <c r="E2725" i="3"/>
  <c r="F2725" i="3" s="1"/>
  <c r="E2726" i="3"/>
  <c r="F2726" i="3" s="1"/>
  <c r="E2727" i="3"/>
  <c r="F2727" i="3" s="1"/>
  <c r="E2728" i="3"/>
  <c r="F2728" i="3" s="1"/>
  <c r="E2729" i="3"/>
  <c r="F2729" i="3" s="1"/>
  <c r="E2354" i="3"/>
  <c r="F2354" i="3" s="1"/>
  <c r="E2355" i="3"/>
  <c r="F2355" i="3" s="1"/>
  <c r="E2356" i="3"/>
  <c r="F2356" i="3" s="1"/>
  <c r="E2357" i="3"/>
  <c r="F2357" i="3" s="1"/>
  <c r="E2358" i="3"/>
  <c r="E2359" i="3"/>
  <c r="F2359" i="3" s="1"/>
  <c r="E2360" i="3"/>
  <c r="F2360" i="3" s="1"/>
  <c r="E2361" i="3"/>
  <c r="F2361" i="3" s="1"/>
  <c r="E2362" i="3"/>
  <c r="F2362" i="3" s="1"/>
  <c r="E2363" i="3"/>
  <c r="F2363" i="3" s="1"/>
  <c r="E2364" i="3"/>
  <c r="F2364" i="3" s="1"/>
  <c r="E2365" i="3"/>
  <c r="F2365" i="3" s="1"/>
  <c r="E693" i="3"/>
  <c r="F693" i="3" s="1"/>
  <c r="E694" i="3"/>
  <c r="F694" i="3" s="1"/>
  <c r="E695" i="3"/>
  <c r="F695" i="3" s="1"/>
  <c r="E696" i="3"/>
  <c r="F696" i="3" s="1"/>
  <c r="E697" i="3"/>
  <c r="F697" i="3" s="1"/>
  <c r="E698" i="3"/>
  <c r="F698" i="3" s="1"/>
  <c r="E699" i="3"/>
  <c r="F699" i="3" s="1"/>
  <c r="E700" i="3"/>
  <c r="F700" i="3" s="1"/>
  <c r="E701" i="3"/>
  <c r="F701" i="3" s="1"/>
  <c r="E702" i="3"/>
  <c r="F702" i="3" s="1"/>
  <c r="E703" i="3"/>
  <c r="F703" i="3" s="1"/>
  <c r="E704" i="3"/>
  <c r="F704" i="3" s="1"/>
  <c r="E705" i="3"/>
  <c r="F705" i="3" s="1"/>
  <c r="E706" i="3"/>
  <c r="F706" i="3" s="1"/>
  <c r="E707" i="3"/>
  <c r="F707" i="3" s="1"/>
  <c r="E708" i="3"/>
  <c r="F708" i="3" s="1"/>
  <c r="E709" i="3"/>
  <c r="F709" i="3" s="1"/>
  <c r="E710" i="3"/>
  <c r="F710" i="3" s="1"/>
  <c r="E711" i="3"/>
  <c r="F711" i="3" s="1"/>
  <c r="E712" i="3"/>
  <c r="F712" i="3" s="1"/>
  <c r="E713" i="3"/>
  <c r="F713" i="3" s="1"/>
  <c r="E714" i="3"/>
  <c r="F714" i="3" s="1"/>
  <c r="E715" i="3"/>
  <c r="F715" i="3" s="1"/>
  <c r="E716" i="3"/>
  <c r="F716" i="3" s="1"/>
  <c r="E717" i="3"/>
  <c r="F717" i="3" s="1"/>
  <c r="E718" i="3"/>
  <c r="F718" i="3" s="1"/>
  <c r="E719" i="3"/>
  <c r="F719" i="3" s="1"/>
  <c r="E720" i="3"/>
  <c r="F720" i="3" s="1"/>
  <c r="E721" i="3"/>
  <c r="F721" i="3" s="1"/>
  <c r="E722" i="3"/>
  <c r="F722" i="3" s="1"/>
  <c r="E723" i="3"/>
  <c r="F723" i="3" s="1"/>
  <c r="E724" i="3"/>
  <c r="F724" i="3" s="1"/>
  <c r="E725" i="3"/>
  <c r="F725" i="3" s="1"/>
  <c r="E726" i="3"/>
  <c r="F726" i="3" s="1"/>
  <c r="E727" i="3"/>
  <c r="F727" i="3" s="1"/>
  <c r="E728" i="3"/>
  <c r="F728" i="3" s="1"/>
  <c r="E729" i="3"/>
  <c r="F729" i="3" s="1"/>
  <c r="E730" i="3"/>
  <c r="F730" i="3" s="1"/>
  <c r="E731" i="3"/>
  <c r="F731" i="3" s="1"/>
  <c r="E732" i="3"/>
  <c r="F732" i="3" s="1"/>
  <c r="E733" i="3"/>
  <c r="F733" i="3" s="1"/>
  <c r="E734" i="3"/>
  <c r="F734" i="3" s="1"/>
  <c r="E735" i="3"/>
  <c r="F735" i="3" s="1"/>
  <c r="E736" i="3"/>
  <c r="F736" i="3" s="1"/>
  <c r="E737" i="3"/>
  <c r="F737" i="3" s="1"/>
  <c r="E738" i="3"/>
  <c r="F738" i="3" s="1"/>
  <c r="E739" i="3"/>
  <c r="F739" i="3" s="1"/>
  <c r="E740" i="3"/>
  <c r="F740" i="3" s="1"/>
  <c r="E741" i="3"/>
  <c r="F741" i="3" s="1"/>
  <c r="E742" i="3"/>
  <c r="F742" i="3" s="1"/>
  <c r="E743" i="3"/>
  <c r="F743" i="3" s="1"/>
  <c r="E744" i="3"/>
  <c r="F744" i="3" s="1"/>
  <c r="E745" i="3"/>
  <c r="F745" i="3" s="1"/>
  <c r="E746" i="3"/>
  <c r="F746" i="3" s="1"/>
  <c r="E747" i="3"/>
  <c r="F747" i="3" s="1"/>
  <c r="E748" i="3"/>
  <c r="F748" i="3" s="1"/>
  <c r="E749" i="3"/>
  <c r="F749" i="3" s="1"/>
  <c r="E750" i="3"/>
  <c r="F750" i="3" s="1"/>
  <c r="E751" i="3"/>
  <c r="F751" i="3" s="1"/>
  <c r="E752" i="3"/>
  <c r="F752" i="3" s="1"/>
  <c r="E753" i="3"/>
  <c r="F753" i="3" s="1"/>
  <c r="E754" i="3"/>
  <c r="F754" i="3" s="1"/>
  <c r="E755" i="3"/>
  <c r="F755" i="3" s="1"/>
  <c r="E1038" i="3"/>
  <c r="F1038" i="3" s="1"/>
  <c r="E1039" i="3"/>
  <c r="F1039" i="3" s="1"/>
  <c r="E1040" i="3"/>
  <c r="F1040" i="3" s="1"/>
  <c r="E1041" i="3"/>
  <c r="F1041" i="3" s="1"/>
  <c r="E1042" i="3"/>
  <c r="F1042" i="3" s="1"/>
  <c r="E1043" i="3"/>
  <c r="F1043" i="3" s="1"/>
  <c r="E1044" i="3"/>
  <c r="F1044" i="3" s="1"/>
  <c r="E1045" i="3"/>
  <c r="F1045" i="3" s="1"/>
  <c r="E1046" i="3"/>
  <c r="F1046" i="3" s="1"/>
  <c r="E1047" i="3"/>
  <c r="F1047" i="3" s="1"/>
  <c r="E1048" i="3"/>
  <c r="F1048" i="3" s="1"/>
  <c r="E1049" i="3"/>
  <c r="F1049" i="3" s="1"/>
  <c r="E1050" i="3"/>
  <c r="F1050" i="3" s="1"/>
  <c r="E1051" i="3"/>
  <c r="F1051" i="3" s="1"/>
  <c r="E1052" i="3"/>
  <c r="F1052" i="3" s="1"/>
  <c r="E1053" i="3"/>
  <c r="F1053" i="3" s="1"/>
  <c r="E1054" i="3"/>
  <c r="F1054" i="3" s="1"/>
  <c r="E1055" i="3"/>
  <c r="E1056" i="3"/>
  <c r="F1056" i="3" s="1"/>
  <c r="E1057" i="3"/>
  <c r="F1057" i="3" s="1"/>
  <c r="E1058" i="3"/>
  <c r="F1058" i="3" s="1"/>
  <c r="E1059" i="3"/>
  <c r="F1059" i="3" s="1"/>
  <c r="E1060" i="3"/>
  <c r="F1060" i="3" s="1"/>
  <c r="E1061" i="3"/>
  <c r="F1061" i="3" s="1"/>
  <c r="E1062" i="3"/>
  <c r="F1062" i="3" s="1"/>
  <c r="E1063" i="3"/>
  <c r="F1063" i="3" s="1"/>
  <c r="E1064" i="3"/>
  <c r="F1064" i="3" s="1"/>
  <c r="E1065" i="3"/>
  <c r="F1065" i="3" s="1"/>
  <c r="E1066" i="3"/>
  <c r="F1066" i="3" s="1"/>
  <c r="E1067" i="3"/>
  <c r="F1067" i="3" s="1"/>
  <c r="E1068" i="3"/>
  <c r="F1068" i="3" s="1"/>
  <c r="E3624" i="3"/>
  <c r="F3624" i="3" s="1"/>
  <c r="E3625" i="3"/>
  <c r="F3625" i="3" s="1"/>
  <c r="E3626" i="3"/>
  <c r="E3627" i="3"/>
  <c r="F3627" i="3" s="1"/>
  <c r="E3628" i="3"/>
  <c r="F3628" i="3" s="1"/>
  <c r="E3629" i="3"/>
  <c r="F3629" i="3" s="1"/>
  <c r="E3630" i="3"/>
  <c r="F3630" i="3" s="1"/>
  <c r="E3631" i="3"/>
  <c r="F3631" i="3" s="1"/>
  <c r="E3632" i="3"/>
  <c r="F3632" i="3" s="1"/>
  <c r="E3633" i="3"/>
  <c r="F3633" i="3" s="1"/>
  <c r="E3634" i="3"/>
  <c r="F3634" i="3" s="1"/>
  <c r="E3635" i="3"/>
  <c r="F3635" i="3" s="1"/>
  <c r="E3636" i="3"/>
  <c r="F3636" i="3" s="1"/>
  <c r="E3637" i="3"/>
  <c r="F3637" i="3" s="1"/>
  <c r="E3638" i="3"/>
  <c r="F3638" i="3" s="1"/>
  <c r="E3639" i="3"/>
  <c r="F3639" i="3" s="1"/>
  <c r="E3640" i="3"/>
  <c r="F3640" i="3" s="1"/>
  <c r="E3641" i="3"/>
  <c r="F3641" i="3" s="1"/>
  <c r="E3642" i="3"/>
  <c r="F3642" i="3" s="1"/>
  <c r="E3643" i="3"/>
  <c r="F3643" i="3" s="1"/>
  <c r="E3644" i="3"/>
  <c r="F3644" i="3" s="1"/>
  <c r="E3645" i="3"/>
  <c r="F3645" i="3" s="1"/>
  <c r="E3646" i="3"/>
  <c r="F3646" i="3" s="1"/>
  <c r="E3647" i="3"/>
  <c r="F3647" i="3" s="1"/>
  <c r="E3648" i="3"/>
  <c r="F3648" i="3" s="1"/>
  <c r="E3649" i="3"/>
  <c r="F3649" i="3" s="1"/>
  <c r="E3650" i="3"/>
  <c r="F3650" i="3" s="1"/>
  <c r="E3651" i="3"/>
  <c r="F3651" i="3" s="1"/>
  <c r="E3652" i="3"/>
  <c r="F3652" i="3" s="1"/>
  <c r="E3653" i="3"/>
  <c r="F3653" i="3" s="1"/>
  <c r="E3654" i="3"/>
  <c r="F3654" i="3" s="1"/>
  <c r="E3655" i="3"/>
  <c r="F3655" i="3" s="1"/>
  <c r="E3656" i="3"/>
  <c r="F3656" i="3" s="1"/>
  <c r="E3657" i="3"/>
  <c r="F3657" i="3" s="1"/>
  <c r="E3658" i="3"/>
  <c r="F3658" i="3" s="1"/>
  <c r="E3659" i="3"/>
  <c r="F3659" i="3" s="1"/>
  <c r="E3660" i="3"/>
  <c r="F3660" i="3" s="1"/>
  <c r="E3661" i="3"/>
  <c r="F3661" i="3" s="1"/>
  <c r="E3662" i="3"/>
  <c r="F3662" i="3" s="1"/>
  <c r="E3663" i="3"/>
  <c r="F3663" i="3" s="1"/>
  <c r="E3664" i="3"/>
  <c r="F3664" i="3" s="1"/>
  <c r="E3665" i="3"/>
  <c r="F3665" i="3" s="1"/>
  <c r="E3666" i="3"/>
  <c r="F3666" i="3" s="1"/>
  <c r="E3667" i="3"/>
  <c r="F3667" i="3" s="1"/>
  <c r="E3668" i="3"/>
  <c r="F3668" i="3" s="1"/>
  <c r="E3669" i="3"/>
  <c r="F3669" i="3" s="1"/>
  <c r="E2260" i="3"/>
  <c r="F2260" i="3" s="1"/>
  <c r="E2261" i="3"/>
  <c r="F2261" i="3" s="1"/>
  <c r="E2262" i="3"/>
  <c r="F2262" i="3" s="1"/>
  <c r="E2263" i="3"/>
  <c r="F2263" i="3" s="1"/>
  <c r="E2264" i="3"/>
  <c r="F2264" i="3" s="1"/>
  <c r="E2265" i="3"/>
  <c r="F2265" i="3" s="1"/>
  <c r="E2266" i="3"/>
  <c r="F2266" i="3" s="1"/>
  <c r="E2267" i="3"/>
  <c r="F2267" i="3" s="1"/>
  <c r="E2268" i="3"/>
  <c r="F2268" i="3" s="1"/>
  <c r="E2269" i="3"/>
  <c r="F2269" i="3" s="1"/>
  <c r="E2270" i="3"/>
  <c r="F2270" i="3" s="1"/>
  <c r="E2271" i="3"/>
  <c r="F2271" i="3" s="1"/>
  <c r="E2272" i="3"/>
  <c r="F2272" i="3" s="1"/>
  <c r="E2273" i="3"/>
  <c r="F2273" i="3" s="1"/>
  <c r="E2274" i="3"/>
  <c r="F2274" i="3" s="1"/>
  <c r="E2275" i="3"/>
  <c r="F2275" i="3" s="1"/>
  <c r="E2276" i="3"/>
  <c r="F2276" i="3" s="1"/>
  <c r="E2277" i="3"/>
  <c r="F2277" i="3" s="1"/>
  <c r="E2278" i="3"/>
  <c r="F2278" i="3" s="1"/>
  <c r="E2279" i="3"/>
  <c r="F2279" i="3" s="1"/>
  <c r="E2280" i="3"/>
  <c r="F2280" i="3" s="1"/>
  <c r="E2281" i="3"/>
  <c r="F2281" i="3" s="1"/>
  <c r="E2282" i="3"/>
  <c r="F2282" i="3" s="1"/>
  <c r="E2283" i="3"/>
  <c r="F2283" i="3" s="1"/>
  <c r="E2284" i="3"/>
  <c r="F2284" i="3" s="1"/>
  <c r="E2285" i="3"/>
  <c r="F2285" i="3" s="1"/>
  <c r="E2286" i="3"/>
  <c r="F2286" i="3" s="1"/>
  <c r="E2287" i="3"/>
  <c r="F2287" i="3" s="1"/>
  <c r="E2288" i="3"/>
  <c r="F2288" i="3" s="1"/>
  <c r="E2289" i="3"/>
  <c r="F2289" i="3" s="1"/>
  <c r="E2290" i="3"/>
  <c r="F2290" i="3" s="1"/>
  <c r="E2291" i="3"/>
  <c r="F2291" i="3" s="1"/>
  <c r="E2292" i="3"/>
  <c r="F2292" i="3" s="1"/>
  <c r="E2293" i="3"/>
  <c r="F2293" i="3" s="1"/>
  <c r="E2294" i="3"/>
  <c r="F2294" i="3" s="1"/>
  <c r="E2295" i="3"/>
  <c r="F2295" i="3" s="1"/>
  <c r="E2296" i="3"/>
  <c r="F2296" i="3" s="1"/>
  <c r="E2297" i="3"/>
  <c r="F2297" i="3" s="1"/>
  <c r="E2298" i="3"/>
  <c r="F2298" i="3" s="1"/>
  <c r="E2299" i="3"/>
  <c r="F2299" i="3" s="1"/>
  <c r="E2300" i="3"/>
  <c r="F2300" i="3" s="1"/>
  <c r="E2301" i="3"/>
  <c r="F2301" i="3" s="1"/>
  <c r="E2302" i="3"/>
  <c r="F2302" i="3" s="1"/>
  <c r="E2303" i="3"/>
  <c r="F2303" i="3" s="1"/>
  <c r="E2304" i="3"/>
  <c r="F2304" i="3" s="1"/>
  <c r="E2305" i="3"/>
  <c r="F2305" i="3" s="1"/>
  <c r="E2306" i="3"/>
  <c r="F2306" i="3" s="1"/>
  <c r="E2307" i="3"/>
  <c r="F2307" i="3" s="1"/>
  <c r="E522" i="3"/>
  <c r="F522" i="3" s="1"/>
  <c r="E523" i="3"/>
  <c r="F523" i="3" s="1"/>
  <c r="E524" i="3"/>
  <c r="F524" i="3" s="1"/>
  <c r="E525" i="3"/>
  <c r="F525" i="3" s="1"/>
  <c r="E526" i="3"/>
  <c r="F526" i="3" s="1"/>
  <c r="E527" i="3"/>
  <c r="F527" i="3" s="1"/>
  <c r="E528" i="3"/>
  <c r="F528" i="3" s="1"/>
  <c r="E529" i="3"/>
  <c r="F529" i="3" s="1"/>
  <c r="E530" i="3"/>
  <c r="F530" i="3" s="1"/>
  <c r="E531" i="3"/>
  <c r="F531" i="3" s="1"/>
  <c r="E532" i="3"/>
  <c r="F532" i="3" s="1"/>
  <c r="E533" i="3"/>
  <c r="F533" i="3" s="1"/>
  <c r="E534" i="3"/>
  <c r="F534" i="3" s="1"/>
  <c r="E535" i="3"/>
  <c r="F535" i="3" s="1"/>
  <c r="E536" i="3"/>
  <c r="F536" i="3" s="1"/>
  <c r="E537" i="3"/>
  <c r="F537" i="3" s="1"/>
  <c r="E538" i="3"/>
  <c r="F538" i="3" s="1"/>
  <c r="E539" i="3"/>
  <c r="F539" i="3" s="1"/>
  <c r="E540" i="3"/>
  <c r="F540" i="3" s="1"/>
  <c r="E541" i="3"/>
  <c r="F541" i="3" s="1"/>
  <c r="E542" i="3"/>
  <c r="F542" i="3" s="1"/>
  <c r="E543" i="3"/>
  <c r="F543" i="3" s="1"/>
  <c r="E544" i="3"/>
  <c r="F544" i="3" s="1"/>
  <c r="E545" i="3"/>
  <c r="F545" i="3" s="1"/>
  <c r="E546" i="3"/>
  <c r="E547" i="3"/>
  <c r="F547" i="3" s="1"/>
  <c r="E548" i="3"/>
  <c r="F548" i="3" s="1"/>
  <c r="E549" i="3"/>
  <c r="F549" i="3" s="1"/>
  <c r="E550" i="3"/>
  <c r="F550" i="3" s="1"/>
  <c r="E551" i="3"/>
  <c r="F551" i="3" s="1"/>
  <c r="E552" i="3"/>
  <c r="F552" i="3" s="1"/>
  <c r="E553" i="3"/>
  <c r="F553" i="3" s="1"/>
  <c r="E554" i="3"/>
  <c r="F554" i="3" s="1"/>
  <c r="E555" i="3"/>
  <c r="F555" i="3" s="1"/>
  <c r="E556" i="3"/>
  <c r="F556" i="3" s="1"/>
  <c r="E557" i="3"/>
  <c r="F557" i="3" s="1"/>
  <c r="E558" i="3"/>
  <c r="F558" i="3" s="1"/>
  <c r="E559" i="3"/>
  <c r="F559" i="3" s="1"/>
  <c r="E560" i="3"/>
  <c r="F560" i="3" s="1"/>
  <c r="E561" i="3"/>
  <c r="F561" i="3" s="1"/>
  <c r="E562" i="3"/>
  <c r="F562" i="3" s="1"/>
  <c r="E563" i="3"/>
  <c r="F563" i="3" s="1"/>
  <c r="E564" i="3"/>
  <c r="F564" i="3" s="1"/>
  <c r="E565" i="3"/>
  <c r="F565" i="3" s="1"/>
  <c r="E566" i="3"/>
  <c r="F566" i="3" s="1"/>
  <c r="E567" i="3"/>
  <c r="F567" i="3" s="1"/>
  <c r="E3106" i="3"/>
  <c r="F3106" i="3" s="1"/>
  <c r="E3107" i="3"/>
  <c r="F3107" i="3" s="1"/>
  <c r="E3108" i="3"/>
  <c r="E3109" i="3"/>
  <c r="F3109" i="3" s="1"/>
  <c r="E3110" i="3"/>
  <c r="F3110" i="3" s="1"/>
  <c r="E3111" i="3"/>
  <c r="F3111" i="3" s="1"/>
  <c r="E3112" i="3"/>
  <c r="F3112" i="3" s="1"/>
  <c r="E3113" i="3"/>
  <c r="F3113" i="3" s="1"/>
  <c r="E3114" i="3"/>
  <c r="F3114" i="3" s="1"/>
  <c r="E3115" i="3"/>
  <c r="F3115" i="3" s="1"/>
  <c r="E3116" i="3"/>
  <c r="F3116" i="3" s="1"/>
  <c r="E3117" i="3"/>
  <c r="F3117" i="3" s="1"/>
  <c r="E3118" i="3"/>
  <c r="F3118" i="3" s="1"/>
  <c r="E3119" i="3"/>
  <c r="F3119" i="3" s="1"/>
  <c r="E3120" i="3"/>
  <c r="F3120" i="3" s="1"/>
  <c r="E3121" i="3"/>
  <c r="F3121" i="3" s="1"/>
  <c r="E3122" i="3"/>
  <c r="F3122" i="3" s="1"/>
  <c r="E3123" i="3"/>
  <c r="F3123" i="3" s="1"/>
  <c r="E3124" i="3"/>
  <c r="F3124" i="3" s="1"/>
  <c r="E3125" i="3"/>
  <c r="F3125" i="3" s="1"/>
  <c r="E3126" i="3"/>
  <c r="F3126" i="3" s="1"/>
  <c r="E3127" i="3"/>
  <c r="F3127" i="3" s="1"/>
  <c r="E3128" i="3"/>
  <c r="F3128" i="3" s="1"/>
  <c r="E3129" i="3"/>
  <c r="F3129" i="3" s="1"/>
  <c r="E3130" i="3"/>
  <c r="F3130" i="3" s="1"/>
  <c r="E3131" i="3"/>
  <c r="F3131" i="3" s="1"/>
  <c r="E3132" i="3"/>
  <c r="F3132" i="3" s="1"/>
  <c r="E3133" i="3"/>
  <c r="F3133" i="3" s="1"/>
  <c r="E3134" i="3"/>
  <c r="F3134" i="3" s="1"/>
  <c r="E3135" i="3"/>
  <c r="F3135" i="3" s="1"/>
  <c r="E3136" i="3"/>
  <c r="F3136" i="3" s="1"/>
  <c r="E3137" i="3"/>
  <c r="F3137" i="3" s="1"/>
  <c r="E3138" i="3"/>
  <c r="F3138" i="3" s="1"/>
  <c r="E3139" i="3"/>
  <c r="F3139" i="3" s="1"/>
  <c r="E3140" i="3"/>
  <c r="F3140" i="3" s="1"/>
  <c r="E3141" i="3"/>
  <c r="F3141" i="3" s="1"/>
  <c r="E3142" i="3"/>
  <c r="F3142" i="3" s="1"/>
  <c r="E3143" i="3"/>
  <c r="F3143" i="3" s="1"/>
  <c r="E3144" i="3"/>
  <c r="F3144" i="3" s="1"/>
  <c r="E3145" i="3"/>
  <c r="F3145" i="3" s="1"/>
  <c r="E3146" i="3"/>
  <c r="F3146" i="3" s="1"/>
  <c r="E3147" i="3"/>
  <c r="F3147" i="3" s="1"/>
  <c r="E3148" i="3"/>
  <c r="F3148" i="3" s="1"/>
  <c r="E3149" i="3"/>
  <c r="F3149" i="3" s="1"/>
  <c r="E3150" i="3"/>
  <c r="F3150" i="3" s="1"/>
  <c r="E3151" i="3"/>
  <c r="F3151" i="3" s="1"/>
  <c r="E3152" i="3"/>
  <c r="F3152" i="3" s="1"/>
  <c r="E3153" i="3"/>
  <c r="F3153" i="3" s="1"/>
  <c r="E1332" i="3"/>
  <c r="F1332" i="3" s="1"/>
  <c r="E1333" i="3"/>
  <c r="F1333" i="3" s="1"/>
  <c r="E1334" i="3"/>
  <c r="F1334" i="3" s="1"/>
  <c r="E1335" i="3"/>
  <c r="F1335" i="3" s="1"/>
  <c r="E1336" i="3"/>
  <c r="F1336" i="3" s="1"/>
  <c r="E1337" i="3"/>
  <c r="F1337" i="3" s="1"/>
  <c r="E1338" i="3"/>
  <c r="F1338" i="3" s="1"/>
  <c r="E1339" i="3"/>
  <c r="F1339" i="3" s="1"/>
  <c r="E1340" i="3"/>
  <c r="F1340" i="3" s="1"/>
  <c r="E1341" i="3"/>
  <c r="F1341" i="3" s="1"/>
  <c r="E1342" i="3"/>
  <c r="F1342" i="3" s="1"/>
  <c r="E1343" i="3"/>
  <c r="F1343" i="3" s="1"/>
  <c r="E1344" i="3"/>
  <c r="F1344" i="3" s="1"/>
  <c r="E1345" i="3"/>
  <c r="F1345" i="3" s="1"/>
  <c r="E1346" i="3"/>
  <c r="F1346" i="3" s="1"/>
  <c r="E1347" i="3"/>
  <c r="F1347" i="3" s="1"/>
  <c r="E1348" i="3"/>
  <c r="F1348" i="3" s="1"/>
  <c r="E1349" i="3"/>
  <c r="F1349" i="3" s="1"/>
  <c r="E1350" i="3"/>
  <c r="F1350" i="3" s="1"/>
  <c r="E1351" i="3"/>
  <c r="F1351" i="3" s="1"/>
  <c r="E1352" i="3"/>
  <c r="F1352" i="3" s="1"/>
  <c r="E1353" i="3"/>
  <c r="F1353" i="3" s="1"/>
  <c r="E1354" i="3"/>
  <c r="F1354" i="3" s="1"/>
  <c r="E1355" i="3"/>
  <c r="F1355" i="3" s="1"/>
  <c r="E1356" i="3"/>
  <c r="F1356" i="3" s="1"/>
  <c r="E1357" i="3"/>
  <c r="F1357" i="3" s="1"/>
  <c r="E1358" i="3"/>
  <c r="F1358" i="3" s="1"/>
  <c r="E1359" i="3"/>
  <c r="F1359" i="3" s="1"/>
  <c r="E1360" i="3"/>
  <c r="F1360" i="3" s="1"/>
  <c r="E1361" i="3"/>
  <c r="F1361" i="3" s="1"/>
  <c r="E1362" i="3"/>
  <c r="F1362" i="3" s="1"/>
  <c r="E1363" i="3"/>
  <c r="F1363" i="3" s="1"/>
  <c r="E1364" i="3"/>
  <c r="F1364" i="3" s="1"/>
  <c r="E1365" i="3"/>
  <c r="F1365" i="3" s="1"/>
  <c r="E1366" i="3"/>
  <c r="F1366" i="3" s="1"/>
  <c r="E1367" i="3"/>
  <c r="F1367" i="3" s="1"/>
  <c r="E1368" i="3"/>
  <c r="F1368" i="3" s="1"/>
  <c r="E1369" i="3"/>
  <c r="F1369" i="3" s="1"/>
  <c r="E1370" i="3"/>
  <c r="F1370" i="3" s="1"/>
  <c r="E1371" i="3"/>
  <c r="F1371" i="3" s="1"/>
  <c r="E1372" i="3"/>
  <c r="F1372" i="3" s="1"/>
  <c r="E1373" i="3"/>
  <c r="F1373" i="3" s="1"/>
  <c r="E1374" i="3"/>
  <c r="F1374" i="3" s="1"/>
  <c r="E1375" i="3"/>
  <c r="F1375" i="3" s="1"/>
  <c r="E1376" i="3"/>
  <c r="F1376" i="3" s="1"/>
  <c r="E1377" i="3"/>
  <c r="F1377" i="3" s="1"/>
  <c r="E1378" i="3"/>
  <c r="F1378" i="3" s="1"/>
  <c r="E1379" i="3"/>
  <c r="F1379" i="3" s="1"/>
  <c r="E1380" i="3"/>
  <c r="F1380" i="3" s="1"/>
  <c r="E1381" i="3"/>
  <c r="F1381" i="3" s="1"/>
  <c r="E1382" i="3"/>
  <c r="F1382" i="3" s="1"/>
  <c r="E1383" i="3"/>
  <c r="F1383" i="3" s="1"/>
  <c r="E1384" i="3"/>
  <c r="F1384" i="3" s="1"/>
  <c r="E1385" i="3"/>
  <c r="F1385" i="3" s="1"/>
  <c r="E1386" i="3"/>
  <c r="F1386" i="3" s="1"/>
  <c r="E1387" i="3"/>
  <c r="F1387" i="3" s="1"/>
  <c r="E1388" i="3"/>
  <c r="F1388" i="3" s="1"/>
  <c r="E1389" i="3"/>
  <c r="F1389" i="3" s="1"/>
  <c r="E1390" i="3"/>
  <c r="F1390" i="3" s="1"/>
  <c r="E1391" i="3"/>
  <c r="F1391" i="3" s="1"/>
  <c r="E1392" i="3"/>
  <c r="F1392" i="3" s="1"/>
  <c r="E1393" i="3"/>
  <c r="F1393" i="3" s="1"/>
  <c r="E1394" i="3"/>
  <c r="F1394" i="3" s="1"/>
  <c r="E1395" i="3"/>
  <c r="F1395" i="3" s="1"/>
  <c r="E1396" i="3"/>
  <c r="F1396" i="3" s="1"/>
  <c r="E1397" i="3"/>
  <c r="F1397" i="3" s="1"/>
  <c r="E1398" i="3"/>
  <c r="F1398" i="3" s="1"/>
  <c r="E1399" i="3"/>
  <c r="F1399" i="3" s="1"/>
  <c r="E1400" i="3"/>
  <c r="F1400" i="3" s="1"/>
  <c r="E1401" i="3"/>
  <c r="F1401" i="3" s="1"/>
  <c r="E1402" i="3"/>
  <c r="F1402" i="3" s="1"/>
  <c r="E1403" i="3"/>
  <c r="F1403" i="3" s="1"/>
  <c r="E1404" i="3"/>
  <c r="F1404" i="3" s="1"/>
  <c r="E1405" i="3"/>
  <c r="F1405" i="3" s="1"/>
  <c r="E1406" i="3"/>
  <c r="F1406" i="3" s="1"/>
  <c r="E1407" i="3"/>
  <c r="F1407" i="3" s="1"/>
  <c r="E1408" i="3"/>
  <c r="F1408" i="3" s="1"/>
  <c r="E1409" i="3"/>
  <c r="F1409" i="3" s="1"/>
  <c r="E1410" i="3"/>
  <c r="E1411" i="3"/>
  <c r="F1411" i="3" s="1"/>
  <c r="E1412" i="3"/>
  <c r="F1412" i="3" s="1"/>
  <c r="E1413" i="3"/>
  <c r="F1413" i="3" s="1"/>
  <c r="E1508" i="3"/>
  <c r="F1508" i="3" s="1"/>
  <c r="E1509" i="3"/>
  <c r="F1509" i="3" s="1"/>
  <c r="E1510" i="3"/>
  <c r="F1510" i="3" s="1"/>
  <c r="E1511" i="3"/>
  <c r="F1511" i="3" s="1"/>
  <c r="E1512" i="3"/>
  <c r="F1512" i="3" s="1"/>
  <c r="E1513" i="3"/>
  <c r="F1513" i="3" s="1"/>
  <c r="E1514" i="3"/>
  <c r="F1514" i="3" s="1"/>
  <c r="E1515" i="3"/>
  <c r="F1515" i="3" s="1"/>
  <c r="E1516" i="3"/>
  <c r="F1516" i="3" s="1"/>
  <c r="E1517" i="3"/>
  <c r="F1517" i="3" s="1"/>
  <c r="E1518" i="3"/>
  <c r="F1518" i="3" s="1"/>
  <c r="E1519" i="3"/>
  <c r="F1519" i="3" s="1"/>
  <c r="E4163" i="3"/>
  <c r="F4163" i="3" s="1"/>
  <c r="E4164" i="3"/>
  <c r="F4164" i="3" s="1"/>
  <c r="E4165" i="3"/>
  <c r="F4165" i="3" s="1"/>
  <c r="E4166" i="3"/>
  <c r="F4166" i="3" s="1"/>
  <c r="E4167" i="3"/>
  <c r="F4167" i="3" s="1"/>
  <c r="E4168" i="3"/>
  <c r="F4168" i="3" s="1"/>
  <c r="E4169" i="3"/>
  <c r="F4169" i="3" s="1"/>
  <c r="E4170" i="3"/>
  <c r="F4170" i="3" s="1"/>
  <c r="E4171" i="3"/>
  <c r="F4171" i="3" s="1"/>
  <c r="E4172" i="3"/>
  <c r="F4172" i="3" s="1"/>
  <c r="E4173" i="3"/>
  <c r="F4173" i="3" s="1"/>
  <c r="E4174" i="3"/>
  <c r="F4174" i="3" s="1"/>
  <c r="E4175" i="3"/>
  <c r="F4175" i="3" s="1"/>
  <c r="E4176" i="3"/>
  <c r="F4176" i="3" s="1"/>
  <c r="E4177" i="3"/>
  <c r="F4177" i="3" s="1"/>
  <c r="E4178" i="3"/>
  <c r="F4178" i="3" s="1"/>
  <c r="E4179" i="3"/>
  <c r="F4179" i="3" s="1"/>
  <c r="E4180" i="3"/>
  <c r="F4180" i="3" s="1"/>
  <c r="E4181" i="3"/>
  <c r="F4181" i="3" s="1"/>
  <c r="E4182" i="3"/>
  <c r="F4182" i="3" s="1"/>
  <c r="E4183" i="3"/>
  <c r="F4183" i="3" s="1"/>
  <c r="E4184" i="3"/>
  <c r="F4184" i="3" s="1"/>
  <c r="E4185" i="3"/>
  <c r="F4185" i="3" s="1"/>
  <c r="E4186" i="3"/>
  <c r="F4186" i="3" s="1"/>
  <c r="E4187" i="3"/>
  <c r="F4187" i="3" s="1"/>
  <c r="E4188" i="3"/>
  <c r="F4188" i="3" s="1"/>
  <c r="E4189" i="3"/>
  <c r="F4189" i="3" s="1"/>
  <c r="E4190" i="3"/>
  <c r="F4190" i="3" s="1"/>
  <c r="E4191" i="3"/>
  <c r="F4191" i="3" s="1"/>
  <c r="E4192" i="3"/>
  <c r="F4192" i="3" s="1"/>
  <c r="E4193" i="3"/>
  <c r="F4193" i="3" s="1"/>
  <c r="E4194" i="3"/>
  <c r="F4194" i="3" s="1"/>
  <c r="E4195" i="3"/>
  <c r="F4195" i="3" s="1"/>
  <c r="E4196" i="3"/>
  <c r="F4196" i="3" s="1"/>
  <c r="E4197" i="3"/>
  <c r="F4197" i="3" s="1"/>
  <c r="E4198" i="3"/>
  <c r="F4198" i="3" s="1"/>
  <c r="E4199" i="3"/>
  <c r="F4199" i="3" s="1"/>
  <c r="E4200" i="3"/>
  <c r="F4200" i="3" s="1"/>
  <c r="E4201" i="3"/>
  <c r="F4201" i="3" s="1"/>
  <c r="E4202" i="3"/>
  <c r="F4202" i="3" s="1"/>
  <c r="E4203" i="3"/>
  <c r="F4203" i="3" s="1"/>
  <c r="E4204" i="3"/>
  <c r="F4204" i="3" s="1"/>
  <c r="E4205" i="3"/>
  <c r="F4205" i="3" s="1"/>
  <c r="E4206" i="3"/>
  <c r="F4206" i="3" s="1"/>
  <c r="E4207" i="3"/>
  <c r="F4207" i="3" s="1"/>
  <c r="E4208" i="3"/>
  <c r="F4208" i="3" s="1"/>
  <c r="E4209" i="3"/>
  <c r="F4209" i="3" s="1"/>
  <c r="E4210" i="3"/>
  <c r="F4210" i="3" s="1"/>
  <c r="E4211" i="3"/>
  <c r="F4211" i="3" s="1"/>
  <c r="E4212" i="3"/>
  <c r="F4212" i="3" s="1"/>
  <c r="E4213" i="3"/>
  <c r="F4213" i="3" s="1"/>
  <c r="E4214" i="3"/>
  <c r="F4214" i="3" s="1"/>
  <c r="E4215" i="3"/>
  <c r="F4215" i="3" s="1"/>
  <c r="E4216" i="3"/>
  <c r="F4216" i="3" s="1"/>
  <c r="E4217" i="3"/>
  <c r="F4217" i="3" s="1"/>
  <c r="E4218" i="3"/>
  <c r="F4218" i="3" s="1"/>
  <c r="E4219" i="3"/>
  <c r="F4219" i="3" s="1"/>
  <c r="E4220" i="3"/>
  <c r="F4220" i="3" s="1"/>
  <c r="E4221" i="3"/>
  <c r="F4221" i="3" s="1"/>
  <c r="E4222" i="3"/>
  <c r="F4222" i="3" s="1"/>
  <c r="E4223" i="3"/>
  <c r="F4223" i="3" s="1"/>
  <c r="E4224" i="3"/>
  <c r="F4224" i="3" s="1"/>
  <c r="E4225" i="3"/>
  <c r="F4225" i="3" s="1"/>
  <c r="E4226" i="3"/>
  <c r="F4226" i="3" s="1"/>
  <c r="E4227" i="3"/>
  <c r="F4227" i="3" s="1"/>
  <c r="E4228" i="3"/>
  <c r="F4228" i="3" s="1"/>
  <c r="E4229" i="3"/>
  <c r="F4229" i="3" s="1"/>
  <c r="E4230" i="3"/>
  <c r="F4230" i="3" s="1"/>
  <c r="E4231" i="3"/>
  <c r="F4231" i="3" s="1"/>
  <c r="E4232" i="3"/>
  <c r="F4232" i="3" s="1"/>
  <c r="E4233" i="3"/>
  <c r="F4233" i="3" s="1"/>
  <c r="E4798" i="3"/>
  <c r="F4798" i="3" s="1"/>
  <c r="E4799" i="3"/>
  <c r="F4799" i="3" s="1"/>
  <c r="E4800" i="3"/>
  <c r="F4800" i="3" s="1"/>
  <c r="E4801" i="3"/>
  <c r="F4801" i="3" s="1"/>
  <c r="E4802" i="3"/>
  <c r="F4802" i="3" s="1"/>
  <c r="E4803" i="3"/>
  <c r="F4803" i="3" s="1"/>
  <c r="E4804" i="3"/>
  <c r="F4804" i="3" s="1"/>
  <c r="E4805" i="3"/>
  <c r="F4805" i="3" s="1"/>
  <c r="E4806" i="3"/>
  <c r="F4806" i="3" s="1"/>
  <c r="E4807" i="3"/>
  <c r="F4807" i="3" s="1"/>
  <c r="E4808" i="3"/>
  <c r="F4808" i="3" s="1"/>
  <c r="E4809" i="3"/>
  <c r="F4809" i="3" s="1"/>
  <c r="E4810" i="3"/>
  <c r="F4810" i="3" s="1"/>
  <c r="E4811" i="3"/>
  <c r="F4811" i="3" s="1"/>
  <c r="E4812" i="3"/>
  <c r="F4812" i="3" s="1"/>
  <c r="E4813" i="3"/>
  <c r="F4813" i="3" s="1"/>
  <c r="E4814" i="3"/>
  <c r="F4814" i="3" s="1"/>
  <c r="E4815" i="3"/>
  <c r="F4815" i="3" s="1"/>
  <c r="E4816" i="3"/>
  <c r="F4816" i="3" s="1"/>
  <c r="E4817" i="3"/>
  <c r="F4817" i="3" s="1"/>
  <c r="E4818" i="3"/>
  <c r="F4818" i="3" s="1"/>
  <c r="E4819" i="3"/>
  <c r="E4820" i="3"/>
  <c r="F4820" i="3" s="1"/>
  <c r="E3342" i="3"/>
  <c r="F3342" i="3" s="1"/>
  <c r="E3343" i="3"/>
  <c r="F3343" i="3" s="1"/>
  <c r="E3344" i="3"/>
  <c r="F3344" i="3" s="1"/>
  <c r="E3345" i="3"/>
  <c r="F3345" i="3" s="1"/>
  <c r="E3346" i="3"/>
  <c r="F3346" i="3" s="1"/>
  <c r="E3347" i="3"/>
  <c r="F3347" i="3" s="1"/>
  <c r="E3348" i="3"/>
  <c r="F3348" i="3" s="1"/>
  <c r="E3349" i="3"/>
  <c r="F3349" i="3" s="1"/>
  <c r="E3350" i="3"/>
  <c r="F3350" i="3" s="1"/>
  <c r="E3351" i="3"/>
  <c r="F3351" i="3" s="1"/>
  <c r="E3352" i="3"/>
  <c r="F3352" i="3" s="1"/>
  <c r="E3353" i="3"/>
  <c r="F3353" i="3" s="1"/>
  <c r="E3354" i="3"/>
  <c r="F3354" i="3" s="1"/>
  <c r="E3355" i="3"/>
  <c r="F3355" i="3" s="1"/>
  <c r="E3356" i="3"/>
  <c r="F3356" i="3" s="1"/>
  <c r="E3357" i="3"/>
  <c r="F3357" i="3" s="1"/>
  <c r="E3358" i="3"/>
  <c r="F3358" i="3" s="1"/>
  <c r="E3359" i="3"/>
  <c r="F3359" i="3" s="1"/>
  <c r="E3360" i="3"/>
  <c r="F3360" i="3" s="1"/>
  <c r="E3361" i="3"/>
  <c r="F3361" i="3" s="1"/>
  <c r="E3362" i="3"/>
  <c r="F3362" i="3" s="1"/>
  <c r="E3363" i="3"/>
  <c r="F3363" i="3" s="1"/>
  <c r="E3364" i="3"/>
  <c r="F3364" i="3" s="1"/>
  <c r="E3365" i="3"/>
  <c r="F3365" i="3" s="1"/>
  <c r="E3366" i="3"/>
  <c r="F3366" i="3" s="1"/>
  <c r="E3367" i="3"/>
  <c r="F3367" i="3" s="1"/>
  <c r="E3368" i="3"/>
  <c r="F3368" i="3" s="1"/>
  <c r="E3369" i="3"/>
  <c r="F3369" i="3" s="1"/>
  <c r="E3370" i="3"/>
  <c r="F3370" i="3" s="1"/>
  <c r="E3371" i="3"/>
  <c r="F3371" i="3" s="1"/>
  <c r="E3372" i="3"/>
  <c r="F3372" i="3" s="1"/>
  <c r="E3373" i="3"/>
  <c r="F3373" i="3" s="1"/>
  <c r="E3374" i="3"/>
  <c r="F3374" i="3" s="1"/>
  <c r="E3375" i="3"/>
  <c r="F3375" i="3" s="1"/>
  <c r="E3376" i="3"/>
  <c r="F3376" i="3" s="1"/>
  <c r="E3377" i="3"/>
  <c r="F3377" i="3" s="1"/>
  <c r="E3378" i="3"/>
  <c r="F3378" i="3" s="1"/>
  <c r="E3379" i="3"/>
  <c r="F3379" i="3" s="1"/>
  <c r="E3380" i="3"/>
  <c r="F3380" i="3" s="1"/>
  <c r="E3381" i="3"/>
  <c r="F3381" i="3" s="1"/>
  <c r="E3382" i="3"/>
  <c r="F3382" i="3" s="1"/>
  <c r="E3383" i="3"/>
  <c r="F3383" i="3" s="1"/>
  <c r="E3384" i="3"/>
  <c r="F3384" i="3" s="1"/>
  <c r="E3385" i="3"/>
  <c r="F3385" i="3" s="1"/>
  <c r="E3386" i="3"/>
  <c r="F3386" i="3" s="1"/>
  <c r="E3387" i="3"/>
  <c r="F3387" i="3" s="1"/>
  <c r="E3200" i="3"/>
  <c r="F3200" i="3" s="1"/>
  <c r="E3201" i="3"/>
  <c r="F3201" i="3" s="1"/>
  <c r="E3202" i="3"/>
  <c r="F3202" i="3" s="1"/>
  <c r="E3203" i="3"/>
  <c r="F3203" i="3" s="1"/>
  <c r="E3204" i="3"/>
  <c r="F3204" i="3" s="1"/>
  <c r="E3205" i="3"/>
  <c r="F3205" i="3" s="1"/>
  <c r="E3206" i="3"/>
  <c r="F3206" i="3" s="1"/>
  <c r="E3207" i="3"/>
  <c r="F3207" i="3" s="1"/>
  <c r="E3208" i="3"/>
  <c r="F3208" i="3" s="1"/>
  <c r="E3209" i="3"/>
  <c r="F3209" i="3" s="1"/>
  <c r="E3210" i="3"/>
  <c r="F3210" i="3" s="1"/>
  <c r="E3211" i="3"/>
  <c r="F3211" i="3" s="1"/>
  <c r="E3212" i="3"/>
  <c r="F3212" i="3" s="1"/>
  <c r="E3213" i="3"/>
  <c r="F3213" i="3" s="1"/>
  <c r="E3214" i="3"/>
  <c r="F3214" i="3" s="1"/>
  <c r="E3215" i="3"/>
  <c r="F3215" i="3" s="1"/>
  <c r="E3216" i="3"/>
  <c r="F3216" i="3" s="1"/>
  <c r="E3217" i="3"/>
  <c r="F3217" i="3" s="1"/>
  <c r="E3218" i="3"/>
  <c r="F3218" i="3" s="1"/>
  <c r="E3219" i="3"/>
  <c r="F3219" i="3" s="1"/>
  <c r="E3220" i="3"/>
  <c r="F3220" i="3" s="1"/>
  <c r="E3221" i="3"/>
  <c r="F3221" i="3" s="1"/>
  <c r="E3222" i="3"/>
  <c r="F3222" i="3" s="1"/>
  <c r="E3223" i="3"/>
  <c r="F3223" i="3" s="1"/>
  <c r="E3224" i="3"/>
  <c r="F3224" i="3" s="1"/>
  <c r="E3225" i="3"/>
  <c r="F3225" i="3" s="1"/>
  <c r="E3226" i="3"/>
  <c r="F3226" i="3" s="1"/>
  <c r="E3227" i="3"/>
  <c r="F3227" i="3" s="1"/>
  <c r="E3228" i="3"/>
  <c r="F3228" i="3" s="1"/>
  <c r="E3229" i="3"/>
  <c r="F3229" i="3" s="1"/>
  <c r="E3230" i="3"/>
  <c r="F3230" i="3" s="1"/>
  <c r="E3231" i="3"/>
  <c r="F3231" i="3" s="1"/>
  <c r="E3232" i="3"/>
  <c r="F3232" i="3" s="1"/>
  <c r="E3233" i="3"/>
  <c r="F3233" i="3" s="1"/>
  <c r="E3234" i="3"/>
  <c r="F3234" i="3" s="1"/>
  <c r="E3235" i="3"/>
  <c r="F3235" i="3" s="1"/>
  <c r="E3236" i="3"/>
  <c r="F3236" i="3" s="1"/>
  <c r="E3237" i="3"/>
  <c r="F3237" i="3" s="1"/>
  <c r="E3238" i="3"/>
  <c r="F3238" i="3" s="1"/>
  <c r="E3239" i="3"/>
  <c r="F3239" i="3" s="1"/>
  <c r="E3240" i="3"/>
  <c r="F3240" i="3" s="1"/>
  <c r="E3241" i="3"/>
  <c r="F3241" i="3" s="1"/>
  <c r="E3242" i="3"/>
  <c r="F3242" i="3" s="1"/>
  <c r="E3243" i="3"/>
  <c r="F3243" i="3" s="1"/>
  <c r="E3244" i="3"/>
  <c r="F3244" i="3" s="1"/>
  <c r="E3245" i="3"/>
  <c r="F3245" i="3" s="1"/>
  <c r="E3246" i="3"/>
  <c r="F3246" i="3" s="1"/>
  <c r="E3247" i="3"/>
  <c r="F3247" i="3" s="1"/>
  <c r="E4094" i="3"/>
  <c r="F4094" i="3" s="1"/>
  <c r="E4095" i="3"/>
  <c r="F4095" i="3" s="1"/>
  <c r="E4096" i="3"/>
  <c r="F4096" i="3" s="1"/>
  <c r="E4097" i="3"/>
  <c r="F4097" i="3" s="1"/>
  <c r="E4098" i="3"/>
  <c r="F4098" i="3" s="1"/>
  <c r="E4099" i="3"/>
  <c r="F4099" i="3" s="1"/>
  <c r="E4100" i="3"/>
  <c r="F4100" i="3" s="1"/>
  <c r="E4101" i="3"/>
  <c r="F4101" i="3" s="1"/>
  <c r="E4102" i="3"/>
  <c r="F4102" i="3" s="1"/>
  <c r="E4103" i="3"/>
  <c r="F4103" i="3" s="1"/>
  <c r="E4104" i="3"/>
  <c r="F4104" i="3" s="1"/>
  <c r="E4105" i="3"/>
  <c r="F4105" i="3" s="1"/>
  <c r="E4106" i="3"/>
  <c r="F4106" i="3" s="1"/>
  <c r="E4107" i="3"/>
  <c r="F4107" i="3" s="1"/>
  <c r="E4108" i="3"/>
  <c r="F4108" i="3" s="1"/>
  <c r="E4109" i="3"/>
  <c r="F4109" i="3" s="1"/>
  <c r="E4110" i="3"/>
  <c r="F4110" i="3" s="1"/>
  <c r="E4111" i="3"/>
  <c r="F4111" i="3" s="1"/>
  <c r="E4112" i="3"/>
  <c r="F4112" i="3" s="1"/>
  <c r="E4113" i="3"/>
  <c r="F4113" i="3" s="1"/>
  <c r="E4114" i="3"/>
  <c r="F4114" i="3" s="1"/>
  <c r="E4115" i="3"/>
  <c r="F4115" i="3" s="1"/>
  <c r="E4116" i="3"/>
  <c r="F4116" i="3" s="1"/>
  <c r="E4117" i="3"/>
  <c r="F4117" i="3" s="1"/>
  <c r="E4118" i="3"/>
  <c r="F4118" i="3" s="1"/>
  <c r="E4119" i="3"/>
  <c r="F4119" i="3" s="1"/>
  <c r="E4120" i="3"/>
  <c r="F4120" i="3" s="1"/>
  <c r="E4121" i="3"/>
  <c r="F4121" i="3" s="1"/>
  <c r="E4122" i="3"/>
  <c r="F4122" i="3" s="1"/>
  <c r="E4123" i="3"/>
  <c r="F4123" i="3" s="1"/>
  <c r="E4124" i="3"/>
  <c r="F4124" i="3" s="1"/>
  <c r="E4125" i="3"/>
  <c r="F4125" i="3" s="1"/>
  <c r="E4126" i="3"/>
  <c r="F4126" i="3" s="1"/>
  <c r="E4127" i="3"/>
  <c r="F4127" i="3" s="1"/>
  <c r="E4128" i="3"/>
  <c r="F4128" i="3" s="1"/>
  <c r="E4129" i="3"/>
  <c r="F4129" i="3" s="1"/>
  <c r="E4130" i="3"/>
  <c r="F4130" i="3" s="1"/>
  <c r="E4131" i="3"/>
  <c r="F4131" i="3" s="1"/>
  <c r="E4132" i="3"/>
  <c r="F4132" i="3" s="1"/>
  <c r="E4133" i="3"/>
  <c r="F4133" i="3" s="1"/>
  <c r="E4134" i="3"/>
  <c r="F4134" i="3" s="1"/>
  <c r="E4135" i="3"/>
  <c r="F4135" i="3" s="1"/>
  <c r="E4136" i="3"/>
  <c r="F4136" i="3" s="1"/>
  <c r="E4137" i="3"/>
  <c r="F4137" i="3" s="1"/>
  <c r="E4138" i="3"/>
  <c r="F4138" i="3" s="1"/>
  <c r="E4139" i="3"/>
  <c r="F4139" i="3" s="1"/>
  <c r="E4234" i="3"/>
  <c r="F4234" i="3" s="1"/>
  <c r="E4235" i="3"/>
  <c r="F4235" i="3" s="1"/>
  <c r="E4236" i="3"/>
  <c r="F4236" i="3" s="1"/>
  <c r="E4237" i="3"/>
  <c r="F4237" i="3" s="1"/>
  <c r="E4238" i="3"/>
  <c r="F4238" i="3" s="1"/>
  <c r="E4239" i="3"/>
  <c r="F4239" i="3" s="1"/>
  <c r="E4240" i="3"/>
  <c r="F4240" i="3" s="1"/>
  <c r="E4241" i="3"/>
  <c r="F4241" i="3" s="1"/>
  <c r="E4242" i="3"/>
  <c r="F4242" i="3" s="1"/>
  <c r="E4243" i="3"/>
  <c r="F4243" i="3" s="1"/>
  <c r="E4244" i="3"/>
  <c r="F4244" i="3" s="1"/>
  <c r="E4245" i="3"/>
  <c r="F4245" i="3" s="1"/>
  <c r="E4246" i="3"/>
  <c r="F4246" i="3" s="1"/>
  <c r="E4247" i="3"/>
  <c r="F4247" i="3" s="1"/>
  <c r="E4248" i="3"/>
  <c r="F4248" i="3" s="1"/>
  <c r="E4249" i="3"/>
  <c r="F4249" i="3" s="1"/>
  <c r="E4250" i="3"/>
  <c r="F4250" i="3" s="1"/>
  <c r="E4251" i="3"/>
  <c r="F4251" i="3" s="1"/>
  <c r="E4252" i="3"/>
  <c r="F4252" i="3" s="1"/>
  <c r="E4253" i="3"/>
  <c r="F4253" i="3" s="1"/>
  <c r="E4254" i="3"/>
  <c r="F4254" i="3" s="1"/>
  <c r="E4255" i="3"/>
  <c r="F4255" i="3" s="1"/>
  <c r="E4256" i="3"/>
  <c r="F4256" i="3" s="1"/>
  <c r="E4257" i="3"/>
  <c r="F4257" i="3" s="1"/>
  <c r="E4258" i="3"/>
  <c r="F4258" i="3" s="1"/>
  <c r="E4259" i="3"/>
  <c r="F4259" i="3" s="1"/>
  <c r="E4260" i="3"/>
  <c r="F4260" i="3" s="1"/>
  <c r="E4261" i="3"/>
  <c r="F4261" i="3" s="1"/>
  <c r="E4262" i="3"/>
  <c r="F4262" i="3" s="1"/>
  <c r="E4263" i="3"/>
  <c r="F4263" i="3" s="1"/>
  <c r="E4264" i="3"/>
  <c r="F4264" i="3" s="1"/>
  <c r="E4265" i="3"/>
  <c r="F4265" i="3" s="1"/>
  <c r="E4266" i="3"/>
  <c r="F4266" i="3" s="1"/>
  <c r="E4267" i="3"/>
  <c r="F4267" i="3" s="1"/>
  <c r="E4268" i="3"/>
  <c r="F4268" i="3" s="1"/>
  <c r="E4269" i="3"/>
  <c r="F4269" i="3" s="1"/>
  <c r="E4270" i="3"/>
  <c r="F4270" i="3" s="1"/>
  <c r="E4271" i="3"/>
  <c r="F4271" i="3" s="1"/>
  <c r="E4272" i="3"/>
  <c r="F4272" i="3" s="1"/>
  <c r="E4273" i="3"/>
  <c r="F4273" i="3" s="1"/>
  <c r="E4274" i="3"/>
  <c r="F4274" i="3" s="1"/>
  <c r="E4275" i="3"/>
  <c r="F4275" i="3" s="1"/>
  <c r="E4276" i="3"/>
  <c r="F4276" i="3" s="1"/>
  <c r="E4277" i="3"/>
  <c r="F4277" i="3" s="1"/>
  <c r="E4278" i="3"/>
  <c r="F4278" i="3" s="1"/>
  <c r="E4279" i="3"/>
  <c r="F4279" i="3" s="1"/>
  <c r="E4280" i="3"/>
  <c r="F4280" i="3" s="1"/>
  <c r="E4281" i="3"/>
  <c r="F4281" i="3" s="1"/>
  <c r="E2072" i="3"/>
  <c r="F2072" i="3" s="1"/>
  <c r="E2073" i="3"/>
  <c r="F2073" i="3" s="1"/>
  <c r="E2074" i="3"/>
  <c r="F2074" i="3" s="1"/>
  <c r="E2075" i="3"/>
  <c r="F2075" i="3" s="1"/>
  <c r="E2076" i="3"/>
  <c r="F2076" i="3" s="1"/>
  <c r="E2077" i="3"/>
  <c r="F2077" i="3" s="1"/>
  <c r="E2078" i="3"/>
  <c r="F2078" i="3" s="1"/>
  <c r="E2079" i="3"/>
  <c r="F2079" i="3" s="1"/>
  <c r="E2080" i="3"/>
  <c r="F2080" i="3" s="1"/>
  <c r="E2081" i="3"/>
  <c r="F2081" i="3" s="1"/>
  <c r="E2082" i="3"/>
  <c r="F2082" i="3" s="1"/>
  <c r="E2083" i="3"/>
  <c r="F2083" i="3" s="1"/>
  <c r="E2084" i="3"/>
  <c r="F2084" i="3" s="1"/>
  <c r="E2085" i="3"/>
  <c r="F2085" i="3" s="1"/>
  <c r="E2086" i="3"/>
  <c r="F2086" i="3" s="1"/>
  <c r="E2087" i="3"/>
  <c r="F2087" i="3" s="1"/>
  <c r="E2088" i="3"/>
  <c r="F2088" i="3" s="1"/>
  <c r="E2089" i="3"/>
  <c r="F2089" i="3" s="1"/>
  <c r="E2090" i="3"/>
  <c r="F2090" i="3" s="1"/>
  <c r="E2091" i="3"/>
  <c r="F2091" i="3" s="1"/>
  <c r="E2092" i="3"/>
  <c r="F2092" i="3" s="1"/>
  <c r="E2093" i="3"/>
  <c r="F2093" i="3" s="1"/>
  <c r="E2094" i="3"/>
  <c r="F2094" i="3" s="1"/>
  <c r="E2095" i="3"/>
  <c r="F2095" i="3" s="1"/>
  <c r="E2096" i="3"/>
  <c r="F2096" i="3" s="1"/>
  <c r="E2097" i="3"/>
  <c r="F2097" i="3" s="1"/>
  <c r="E2098" i="3"/>
  <c r="F2098" i="3" s="1"/>
  <c r="E2099" i="3"/>
  <c r="F2099" i="3" s="1"/>
  <c r="E2100" i="3"/>
  <c r="F2100" i="3" s="1"/>
  <c r="E2101" i="3"/>
  <c r="F2101" i="3" s="1"/>
  <c r="E2102" i="3"/>
  <c r="F2102" i="3" s="1"/>
  <c r="E2103" i="3"/>
  <c r="F2103" i="3" s="1"/>
  <c r="E2104" i="3"/>
  <c r="F2104" i="3" s="1"/>
  <c r="E2105" i="3"/>
  <c r="F2105" i="3" s="1"/>
  <c r="E2106" i="3"/>
  <c r="F2106" i="3" s="1"/>
  <c r="E2107" i="3"/>
  <c r="F2107" i="3" s="1"/>
  <c r="E2108" i="3"/>
  <c r="F2108" i="3" s="1"/>
  <c r="E2109" i="3"/>
  <c r="F2109" i="3" s="1"/>
  <c r="E2110" i="3"/>
  <c r="F2110" i="3" s="1"/>
  <c r="E2111" i="3"/>
  <c r="F2111" i="3" s="1"/>
  <c r="E2112" i="3"/>
  <c r="F2112" i="3" s="1"/>
  <c r="E2113" i="3"/>
  <c r="F2113" i="3" s="1"/>
  <c r="E2114" i="3"/>
  <c r="F2114" i="3" s="1"/>
  <c r="E2115" i="3"/>
  <c r="F2115" i="3" s="1"/>
  <c r="E2116" i="3"/>
  <c r="F2116" i="3" s="1"/>
  <c r="E2117" i="3"/>
  <c r="F2117" i="3" s="1"/>
  <c r="E2118" i="3"/>
  <c r="F2118" i="3" s="1"/>
  <c r="E2119" i="3"/>
  <c r="F2119" i="3" s="1"/>
  <c r="E2120" i="3"/>
  <c r="F2120" i="3" s="1"/>
  <c r="E2121" i="3"/>
  <c r="F2121" i="3" s="1"/>
  <c r="E2122" i="3"/>
  <c r="F2122" i="3" s="1"/>
  <c r="E2123" i="3"/>
  <c r="F2123" i="3" s="1"/>
  <c r="E2124" i="3"/>
  <c r="F2124" i="3" s="1"/>
  <c r="E2125" i="3"/>
  <c r="F2125" i="3" s="1"/>
  <c r="E2126" i="3"/>
  <c r="F2126" i="3" s="1"/>
  <c r="E2127" i="3"/>
  <c r="F2127" i="3" s="1"/>
  <c r="E2128" i="3"/>
  <c r="F2128" i="3" s="1"/>
  <c r="E2129" i="3"/>
  <c r="F2129" i="3" s="1"/>
  <c r="E2130" i="3"/>
  <c r="F2130" i="3" s="1"/>
  <c r="E2131" i="3"/>
  <c r="F2131" i="3" s="1"/>
  <c r="E2132" i="3"/>
  <c r="F2132" i="3" s="1"/>
  <c r="E2133" i="3"/>
  <c r="F2133" i="3" s="1"/>
  <c r="E2134" i="3"/>
  <c r="F2134" i="3" s="1"/>
  <c r="E2135" i="3"/>
  <c r="F2135" i="3" s="1"/>
  <c r="E2136" i="3"/>
  <c r="F2136" i="3" s="1"/>
  <c r="E2137" i="3"/>
  <c r="F2137" i="3" s="1"/>
  <c r="E2138" i="3"/>
  <c r="F2138" i="3" s="1"/>
  <c r="E2139" i="3"/>
  <c r="F2139" i="3" s="1"/>
  <c r="E2140" i="3"/>
  <c r="F2140" i="3" s="1"/>
  <c r="E2141" i="3"/>
  <c r="F2141" i="3" s="1"/>
  <c r="E2142" i="3"/>
  <c r="F2142" i="3" s="1"/>
  <c r="E2143" i="3"/>
  <c r="F2143" i="3" s="1"/>
  <c r="E2144" i="3"/>
  <c r="F2144" i="3" s="1"/>
  <c r="E2145" i="3"/>
  <c r="F2145" i="3" s="1"/>
  <c r="E2146" i="3"/>
  <c r="F2146" i="3" s="1"/>
  <c r="E2147" i="3"/>
  <c r="F2147" i="3" s="1"/>
  <c r="E2148" i="3"/>
  <c r="F2148" i="3" s="1"/>
  <c r="E2149" i="3"/>
  <c r="F2149" i="3" s="1"/>
  <c r="E2150" i="3"/>
  <c r="F2150" i="3" s="1"/>
  <c r="E2151" i="3"/>
  <c r="F2151" i="3" s="1"/>
  <c r="E2152" i="3"/>
  <c r="F2152" i="3" s="1"/>
  <c r="E2153" i="3"/>
  <c r="F2153" i="3" s="1"/>
  <c r="E2154" i="3"/>
  <c r="F2154" i="3" s="1"/>
  <c r="E2155" i="3"/>
  <c r="F2155" i="3" s="1"/>
  <c r="E2156" i="3"/>
  <c r="F2156" i="3" s="1"/>
  <c r="E2157" i="3"/>
  <c r="F2157" i="3" s="1"/>
  <c r="E2158" i="3"/>
  <c r="F2158" i="3" s="1"/>
  <c r="E2159" i="3"/>
  <c r="F2159" i="3" s="1"/>
  <c r="E2160" i="3"/>
  <c r="F2160" i="3" s="1"/>
  <c r="E2161" i="3"/>
  <c r="F2161" i="3" s="1"/>
  <c r="E2162" i="3"/>
  <c r="F2162" i="3" s="1"/>
  <c r="E2163" i="3"/>
  <c r="F2163" i="3" s="1"/>
  <c r="E2164" i="3"/>
  <c r="F2164" i="3" s="1"/>
  <c r="E2165" i="3"/>
  <c r="F2165" i="3" s="1"/>
  <c r="E3024" i="3"/>
  <c r="F3024" i="3" s="1"/>
  <c r="E3025" i="3"/>
  <c r="F3025" i="3" s="1"/>
  <c r="E3026" i="3"/>
  <c r="F3026" i="3" s="1"/>
  <c r="E3027" i="3"/>
  <c r="F3027" i="3" s="1"/>
  <c r="E3028" i="3"/>
  <c r="F3028" i="3" s="1"/>
  <c r="E3029" i="3"/>
  <c r="F3029" i="3" s="1"/>
  <c r="E3030" i="3"/>
  <c r="F3030" i="3" s="1"/>
  <c r="E3031" i="3"/>
  <c r="F3031" i="3" s="1"/>
  <c r="E3032" i="3"/>
  <c r="F3032" i="3" s="1"/>
  <c r="E3033" i="3"/>
  <c r="F3033" i="3" s="1"/>
  <c r="E3034" i="3"/>
  <c r="F3034" i="3" s="1"/>
  <c r="E3035" i="3"/>
  <c r="F3035" i="3" s="1"/>
  <c r="E3036" i="3"/>
  <c r="F3036" i="3" s="1"/>
  <c r="E3037" i="3"/>
  <c r="F3037" i="3" s="1"/>
  <c r="E3038" i="3"/>
  <c r="F3038" i="3" s="1"/>
  <c r="E3039" i="3"/>
  <c r="F3039" i="3" s="1"/>
  <c r="E3040" i="3"/>
  <c r="F3040" i="3" s="1"/>
  <c r="E3041" i="3"/>
  <c r="F3041" i="3" s="1"/>
  <c r="E3042" i="3"/>
  <c r="F3042" i="3" s="1"/>
  <c r="E3043" i="3"/>
  <c r="F3043" i="3" s="1"/>
  <c r="E3044" i="3"/>
  <c r="F3044" i="3" s="1"/>
  <c r="E3045" i="3"/>
  <c r="F3045" i="3" s="1"/>
  <c r="E3046" i="3"/>
  <c r="F3046" i="3" s="1"/>
  <c r="E3047" i="3"/>
  <c r="F3047" i="3" s="1"/>
  <c r="E3048" i="3"/>
  <c r="F3048" i="3" s="1"/>
  <c r="E3049" i="3"/>
  <c r="F3049" i="3" s="1"/>
  <c r="E3050" i="3"/>
  <c r="F3050" i="3" s="1"/>
  <c r="E3051" i="3"/>
  <c r="F3051" i="3" s="1"/>
  <c r="E3052" i="3"/>
  <c r="F3052" i="3" s="1"/>
  <c r="E3053" i="3"/>
  <c r="F3053" i="3" s="1"/>
  <c r="E3054" i="3"/>
  <c r="F3054" i="3" s="1"/>
  <c r="E3055" i="3"/>
  <c r="F3055" i="3" s="1"/>
  <c r="E3056" i="3"/>
  <c r="F3056" i="3" s="1"/>
  <c r="E3057" i="3"/>
  <c r="F3057" i="3" s="1"/>
  <c r="E3058" i="3"/>
  <c r="F3058" i="3" s="1"/>
  <c r="E3059" i="3"/>
  <c r="F3059" i="3" s="1"/>
  <c r="E3060" i="3"/>
  <c r="F3060" i="3" s="1"/>
  <c r="E3061" i="3"/>
  <c r="F3061" i="3" s="1"/>
  <c r="E3062" i="3"/>
  <c r="F3062" i="3" s="1"/>
  <c r="E3063" i="3"/>
  <c r="F3063" i="3" s="1"/>
  <c r="E3064" i="3"/>
  <c r="F3064" i="3" s="1"/>
  <c r="E3065" i="3"/>
  <c r="F3065" i="3" s="1"/>
  <c r="E3066" i="3"/>
  <c r="F3066" i="3" s="1"/>
  <c r="E3067" i="3"/>
  <c r="F3067" i="3" s="1"/>
  <c r="E3068" i="3"/>
  <c r="F3068" i="3" s="1"/>
  <c r="E3069" i="3"/>
  <c r="F3069" i="3" s="1"/>
  <c r="E3070" i="3"/>
  <c r="F3070" i="3" s="1"/>
  <c r="E3071" i="3"/>
  <c r="F3071" i="3" s="1"/>
  <c r="E3072" i="3"/>
  <c r="F3072" i="3" s="1"/>
  <c r="E3073" i="3"/>
  <c r="F3073" i="3" s="1"/>
  <c r="E3074" i="3"/>
  <c r="F3074" i="3" s="1"/>
  <c r="E3075" i="3"/>
  <c r="F3075" i="3" s="1"/>
  <c r="E3076" i="3"/>
  <c r="F3076" i="3" s="1"/>
  <c r="E3077" i="3"/>
  <c r="F3077" i="3" s="1"/>
  <c r="E3078" i="3"/>
  <c r="F3078" i="3" s="1"/>
  <c r="E3079" i="3"/>
  <c r="F3079" i="3" s="1"/>
  <c r="E3080" i="3"/>
  <c r="F3080" i="3" s="1"/>
  <c r="E3081" i="3"/>
  <c r="F3081" i="3" s="1"/>
  <c r="E3082" i="3"/>
  <c r="F3082" i="3" s="1"/>
  <c r="E3083" i="3"/>
  <c r="F3083" i="3" s="1"/>
  <c r="E3084" i="3"/>
  <c r="F3084" i="3" s="1"/>
  <c r="E3085" i="3"/>
  <c r="F3085" i="3" s="1"/>
  <c r="E3086" i="3"/>
  <c r="F3086" i="3" s="1"/>
  <c r="E3087" i="3"/>
  <c r="F3087" i="3" s="1"/>
  <c r="E3088" i="3"/>
  <c r="F3088" i="3" s="1"/>
  <c r="E3089" i="3"/>
  <c r="F3089" i="3" s="1"/>
  <c r="E3090" i="3"/>
  <c r="F3090" i="3" s="1"/>
  <c r="E3091" i="3"/>
  <c r="F3091" i="3" s="1"/>
  <c r="E3092" i="3"/>
  <c r="F3092" i="3" s="1"/>
  <c r="E3093" i="3"/>
  <c r="F3093" i="3" s="1"/>
  <c r="E3094" i="3"/>
  <c r="F3094" i="3" s="1"/>
  <c r="E3095" i="3"/>
  <c r="F3095" i="3" s="1"/>
  <c r="E3096" i="3"/>
  <c r="F3096" i="3" s="1"/>
  <c r="E3097" i="3"/>
  <c r="F3097" i="3" s="1"/>
  <c r="E3098" i="3"/>
  <c r="F3098" i="3" s="1"/>
  <c r="E3099" i="3"/>
  <c r="F3099" i="3" s="1"/>
  <c r="E3100" i="3"/>
  <c r="F3100" i="3" s="1"/>
  <c r="E3101" i="3"/>
  <c r="F3101" i="3" s="1"/>
  <c r="E3102" i="3"/>
  <c r="F3102" i="3" s="1"/>
  <c r="E3103" i="3"/>
  <c r="F3103" i="3" s="1"/>
  <c r="E3104" i="3"/>
  <c r="F3104" i="3" s="1"/>
  <c r="E3105" i="3"/>
  <c r="F3105" i="3" s="1"/>
  <c r="E1602" i="3"/>
  <c r="F1602" i="3" s="1"/>
  <c r="E1603" i="3"/>
  <c r="F1603" i="3" s="1"/>
  <c r="E1604" i="3"/>
  <c r="F1604" i="3" s="1"/>
  <c r="E1605" i="3"/>
  <c r="F1605" i="3" s="1"/>
  <c r="E1606" i="3"/>
  <c r="F1606" i="3" s="1"/>
  <c r="E1607" i="3"/>
  <c r="F1607" i="3" s="1"/>
  <c r="E1608" i="3"/>
  <c r="F1608" i="3" s="1"/>
  <c r="E1609" i="3"/>
  <c r="F1609" i="3" s="1"/>
  <c r="E1610" i="3"/>
  <c r="F1610" i="3" s="1"/>
  <c r="E1611" i="3"/>
  <c r="F1611" i="3" s="1"/>
  <c r="E1612" i="3"/>
  <c r="F1612" i="3" s="1"/>
  <c r="E1613" i="3"/>
  <c r="F1613" i="3" s="1"/>
  <c r="E1180" i="3"/>
  <c r="F1180" i="3" s="1"/>
  <c r="E1181" i="3"/>
  <c r="F1181" i="3" s="1"/>
  <c r="E1182" i="3"/>
  <c r="F1182" i="3" s="1"/>
  <c r="E1183" i="3"/>
  <c r="F1183" i="3" s="1"/>
  <c r="E1184" i="3"/>
  <c r="F1184" i="3" s="1"/>
  <c r="E1185" i="3"/>
  <c r="F1185" i="3" s="1"/>
  <c r="E1186" i="3"/>
  <c r="F1186" i="3" s="1"/>
  <c r="E1187" i="3"/>
  <c r="F1187" i="3" s="1"/>
  <c r="E1188" i="3"/>
  <c r="F1188" i="3" s="1"/>
  <c r="E1189" i="3"/>
  <c r="F1189" i="3" s="1"/>
  <c r="E1190" i="3"/>
  <c r="F1190" i="3" s="1"/>
  <c r="E1191" i="3"/>
  <c r="F1191" i="3" s="1"/>
  <c r="E1192" i="3"/>
  <c r="F1192" i="3" s="1"/>
  <c r="E1193" i="3"/>
  <c r="F1193" i="3" s="1"/>
  <c r="E1194" i="3"/>
  <c r="F1194" i="3" s="1"/>
  <c r="E1195" i="3"/>
  <c r="F1195" i="3" s="1"/>
  <c r="E1196" i="3"/>
  <c r="F1196" i="3" s="1"/>
  <c r="E1197" i="3"/>
  <c r="F1197" i="3" s="1"/>
  <c r="E1198" i="3"/>
  <c r="F1198" i="3" s="1"/>
  <c r="E1199" i="3"/>
  <c r="F1199" i="3" s="1"/>
  <c r="E1200" i="3"/>
  <c r="F1200" i="3" s="1"/>
  <c r="E1201" i="3"/>
  <c r="F1201" i="3" s="1"/>
  <c r="E1202" i="3"/>
  <c r="F1202" i="3" s="1"/>
  <c r="E1203" i="3"/>
  <c r="F1203" i="3" s="1"/>
  <c r="E1204" i="3"/>
  <c r="F1204" i="3" s="1"/>
  <c r="E1205" i="3"/>
  <c r="F1205" i="3" s="1"/>
  <c r="E1206" i="3"/>
  <c r="F1206" i="3" s="1"/>
  <c r="E1207" i="3"/>
  <c r="F1207" i="3" s="1"/>
  <c r="E1208" i="3"/>
  <c r="F1208" i="3" s="1"/>
  <c r="E1209" i="3"/>
  <c r="F1209" i="3" s="1"/>
  <c r="E1210" i="3"/>
  <c r="F1210" i="3" s="1"/>
  <c r="E1211" i="3"/>
  <c r="F1211" i="3" s="1"/>
  <c r="E1212" i="3"/>
  <c r="F1212" i="3" s="1"/>
  <c r="E1213" i="3"/>
  <c r="F1213" i="3" s="1"/>
  <c r="E1214" i="3"/>
  <c r="F1214" i="3" s="1"/>
  <c r="E1215" i="3"/>
  <c r="F1215" i="3" s="1"/>
  <c r="E1216" i="3"/>
  <c r="F1216" i="3" s="1"/>
  <c r="E1217" i="3"/>
  <c r="F1217" i="3" s="1"/>
  <c r="E1218" i="3"/>
  <c r="F1218" i="3" s="1"/>
  <c r="E1219" i="3"/>
  <c r="F1219" i="3" s="1"/>
  <c r="E1220" i="3"/>
  <c r="F1220" i="3" s="1"/>
  <c r="E1221" i="3"/>
  <c r="F1221" i="3" s="1"/>
  <c r="E1222" i="3"/>
  <c r="F1222" i="3" s="1"/>
  <c r="E1223" i="3"/>
  <c r="F1223" i="3" s="1"/>
  <c r="E1224" i="3"/>
  <c r="F1224" i="3" s="1"/>
  <c r="E1225" i="3"/>
  <c r="F1225" i="3" s="1"/>
  <c r="E380" i="3"/>
  <c r="F380" i="3" s="1"/>
  <c r="E381" i="3"/>
  <c r="F381" i="3" s="1"/>
  <c r="E382" i="3"/>
  <c r="F382" i="3" s="1"/>
  <c r="E383" i="3"/>
  <c r="F383" i="3" s="1"/>
  <c r="E384" i="3"/>
  <c r="F384" i="3" s="1"/>
  <c r="E385" i="3"/>
  <c r="F385" i="3" s="1"/>
  <c r="E386" i="3"/>
  <c r="F386" i="3" s="1"/>
  <c r="E387" i="3"/>
  <c r="F387" i="3" s="1"/>
  <c r="E388" i="3"/>
  <c r="F388" i="3" s="1"/>
  <c r="E389" i="3"/>
  <c r="F389" i="3" s="1"/>
  <c r="E390" i="3"/>
  <c r="F390" i="3" s="1"/>
  <c r="E391" i="3"/>
  <c r="F391" i="3" s="1"/>
  <c r="E392" i="3"/>
  <c r="F392" i="3" s="1"/>
  <c r="E393" i="3"/>
  <c r="F393" i="3" s="1"/>
  <c r="E394" i="3"/>
  <c r="F394" i="3" s="1"/>
  <c r="E395" i="3"/>
  <c r="F395" i="3" s="1"/>
  <c r="E396" i="3"/>
  <c r="F396" i="3" s="1"/>
  <c r="E397" i="3"/>
  <c r="F397" i="3" s="1"/>
  <c r="E398" i="3"/>
  <c r="F398" i="3" s="1"/>
  <c r="E399" i="3"/>
  <c r="F399" i="3" s="1"/>
  <c r="E400" i="3"/>
  <c r="F400" i="3" s="1"/>
  <c r="E401" i="3"/>
  <c r="F401" i="3" s="1"/>
  <c r="E402" i="3"/>
  <c r="F402" i="3" s="1"/>
  <c r="E403" i="3"/>
  <c r="F403" i="3" s="1"/>
  <c r="E404" i="3"/>
  <c r="F404" i="3" s="1"/>
  <c r="E405" i="3"/>
  <c r="F405" i="3" s="1"/>
  <c r="E406" i="3"/>
  <c r="F406" i="3" s="1"/>
  <c r="E407" i="3"/>
  <c r="F407" i="3" s="1"/>
  <c r="E408" i="3"/>
  <c r="F408" i="3" s="1"/>
  <c r="E409" i="3"/>
  <c r="F409" i="3" s="1"/>
  <c r="E410" i="3"/>
  <c r="F410" i="3" s="1"/>
  <c r="E411" i="3"/>
  <c r="F411" i="3" s="1"/>
  <c r="E412" i="3"/>
  <c r="F412" i="3" s="1"/>
  <c r="E413" i="3"/>
  <c r="F413" i="3" s="1"/>
  <c r="E414" i="3"/>
  <c r="F414" i="3" s="1"/>
  <c r="E415" i="3"/>
  <c r="F415" i="3" s="1"/>
  <c r="E416" i="3"/>
  <c r="F416" i="3" s="1"/>
  <c r="E417" i="3"/>
  <c r="F417" i="3" s="1"/>
  <c r="E418" i="3"/>
  <c r="F418" i="3" s="1"/>
  <c r="E419" i="3"/>
  <c r="F419" i="3" s="1"/>
  <c r="E420" i="3"/>
  <c r="F420" i="3" s="1"/>
  <c r="E421" i="3"/>
  <c r="F421" i="3" s="1"/>
  <c r="E422" i="3"/>
  <c r="F422" i="3" s="1"/>
  <c r="E423" i="3"/>
  <c r="F423" i="3" s="1"/>
  <c r="E424" i="3"/>
  <c r="F424" i="3" s="1"/>
  <c r="E425" i="3"/>
  <c r="F425" i="3" s="1"/>
  <c r="E426" i="3"/>
  <c r="F426" i="3" s="1"/>
  <c r="E427" i="3"/>
  <c r="F427" i="3" s="1"/>
  <c r="E992" i="3"/>
  <c r="F992" i="3" s="1"/>
  <c r="E993" i="3"/>
  <c r="F993" i="3" s="1"/>
  <c r="E994" i="3"/>
  <c r="F994" i="3" s="1"/>
  <c r="E995" i="3"/>
  <c r="F995" i="3" s="1"/>
  <c r="E996" i="3"/>
  <c r="F996" i="3" s="1"/>
  <c r="E997" i="3"/>
  <c r="F997" i="3" s="1"/>
  <c r="E998" i="3"/>
  <c r="F998" i="3" s="1"/>
  <c r="E999" i="3"/>
  <c r="F999" i="3" s="1"/>
  <c r="E1000" i="3"/>
  <c r="F1000" i="3" s="1"/>
  <c r="E1001" i="3"/>
  <c r="F1001" i="3" s="1"/>
  <c r="E1002" i="3"/>
  <c r="F1002" i="3" s="1"/>
  <c r="E1003" i="3"/>
  <c r="F1003" i="3" s="1"/>
  <c r="E1004" i="3"/>
  <c r="F1004" i="3" s="1"/>
  <c r="E1005" i="3"/>
  <c r="F1005" i="3" s="1"/>
  <c r="E1006" i="3"/>
  <c r="F1006" i="3" s="1"/>
  <c r="E1007" i="3"/>
  <c r="F1007" i="3" s="1"/>
  <c r="E1008" i="3"/>
  <c r="F1008" i="3" s="1"/>
  <c r="E1009" i="3"/>
  <c r="F1009" i="3" s="1"/>
  <c r="E1010" i="3"/>
  <c r="F1010" i="3" s="1"/>
  <c r="E1011" i="3"/>
  <c r="F1011" i="3" s="1"/>
  <c r="E1012" i="3"/>
  <c r="F1012" i="3" s="1"/>
  <c r="E1013" i="3"/>
  <c r="F1013" i="3" s="1"/>
  <c r="E1014" i="3"/>
  <c r="F1014" i="3" s="1"/>
  <c r="E1015" i="3"/>
  <c r="F1015" i="3" s="1"/>
  <c r="E1016" i="3"/>
  <c r="F1016" i="3" s="1"/>
  <c r="E1017" i="3"/>
  <c r="F1017" i="3" s="1"/>
  <c r="E1018" i="3"/>
  <c r="F1018" i="3" s="1"/>
  <c r="E1019" i="3"/>
  <c r="F1019" i="3" s="1"/>
  <c r="E1020" i="3"/>
  <c r="F1020" i="3" s="1"/>
  <c r="E1021" i="3"/>
  <c r="F1021" i="3" s="1"/>
  <c r="E1022" i="3"/>
  <c r="F1022" i="3" s="1"/>
  <c r="E1023" i="3"/>
  <c r="F1023" i="3" s="1"/>
  <c r="E1024" i="3"/>
  <c r="F1024" i="3" s="1"/>
  <c r="E1025" i="3"/>
  <c r="F1025" i="3" s="1"/>
  <c r="E1026" i="3"/>
  <c r="F1026" i="3" s="1"/>
  <c r="E1027" i="3"/>
  <c r="F1027" i="3" s="1"/>
  <c r="E1028" i="3"/>
  <c r="F1028" i="3" s="1"/>
  <c r="E1029" i="3"/>
  <c r="F1029" i="3" s="1"/>
  <c r="E1030" i="3"/>
  <c r="F1030" i="3" s="1"/>
  <c r="E1031" i="3"/>
  <c r="F1031" i="3" s="1"/>
  <c r="E1032" i="3"/>
  <c r="F1032" i="3" s="1"/>
  <c r="E1033" i="3"/>
  <c r="F1033" i="3" s="1"/>
  <c r="E1034" i="3"/>
  <c r="F1034" i="3" s="1"/>
  <c r="E1035" i="3"/>
  <c r="F1035" i="3" s="1"/>
  <c r="E1036" i="3"/>
  <c r="F1036" i="3" s="1"/>
  <c r="E1037" i="3"/>
  <c r="F1037" i="3" s="1"/>
  <c r="E4516" i="3"/>
  <c r="F4516" i="3" s="1"/>
  <c r="E4517" i="3"/>
  <c r="F4517" i="3" s="1"/>
  <c r="E4518" i="3"/>
  <c r="F4518" i="3" s="1"/>
  <c r="E4519" i="3"/>
  <c r="F4519" i="3" s="1"/>
  <c r="E4520" i="3"/>
  <c r="F4520" i="3" s="1"/>
  <c r="E4521" i="3"/>
  <c r="F4521" i="3" s="1"/>
  <c r="E4522" i="3"/>
  <c r="F4522" i="3" s="1"/>
  <c r="E4523" i="3"/>
  <c r="F4523" i="3" s="1"/>
  <c r="E4524" i="3"/>
  <c r="F4524" i="3" s="1"/>
  <c r="E4525" i="3"/>
  <c r="F4525" i="3" s="1"/>
  <c r="E4526" i="3"/>
  <c r="F4526" i="3" s="1"/>
  <c r="E4527" i="3"/>
  <c r="F4527" i="3" s="1"/>
  <c r="E4528" i="3"/>
  <c r="F4528" i="3" s="1"/>
  <c r="E4529" i="3"/>
  <c r="F4529" i="3" s="1"/>
  <c r="E4530" i="3"/>
  <c r="F4530" i="3" s="1"/>
  <c r="E4531" i="3"/>
  <c r="F4531" i="3" s="1"/>
  <c r="E4532" i="3"/>
  <c r="F4532" i="3" s="1"/>
  <c r="E4533" i="3"/>
  <c r="F4533" i="3" s="1"/>
  <c r="E4534" i="3"/>
  <c r="F4534" i="3" s="1"/>
  <c r="E4535" i="3"/>
  <c r="F4535" i="3" s="1"/>
  <c r="E4536" i="3"/>
  <c r="F4536" i="3" s="1"/>
  <c r="E4537" i="3"/>
  <c r="F4537" i="3" s="1"/>
  <c r="E4538" i="3"/>
  <c r="F4538" i="3" s="1"/>
  <c r="E4539" i="3"/>
  <c r="F4539" i="3" s="1"/>
  <c r="E4540" i="3"/>
  <c r="F4540" i="3" s="1"/>
  <c r="E4541" i="3"/>
  <c r="F4541" i="3" s="1"/>
  <c r="E4542" i="3"/>
  <c r="F4542" i="3" s="1"/>
  <c r="E4543" i="3"/>
  <c r="F4543" i="3" s="1"/>
  <c r="E4544" i="3"/>
  <c r="F4544" i="3" s="1"/>
  <c r="E4545" i="3"/>
  <c r="F4545" i="3" s="1"/>
  <c r="E4546" i="3"/>
  <c r="F4546" i="3" s="1"/>
  <c r="E4547" i="3"/>
  <c r="F4547" i="3" s="1"/>
  <c r="E4548" i="3"/>
  <c r="F4548" i="3" s="1"/>
  <c r="E4549" i="3"/>
  <c r="F4549" i="3" s="1"/>
  <c r="E4550" i="3"/>
  <c r="F4550" i="3" s="1"/>
  <c r="E4551" i="3"/>
  <c r="F4551" i="3" s="1"/>
  <c r="E4552" i="3"/>
  <c r="F4552" i="3" s="1"/>
  <c r="E4553" i="3"/>
  <c r="F4553" i="3" s="1"/>
  <c r="E4554" i="3"/>
  <c r="F4554" i="3" s="1"/>
  <c r="E4555" i="3"/>
  <c r="F4555" i="3" s="1"/>
  <c r="E4556" i="3"/>
  <c r="F4556" i="3" s="1"/>
  <c r="E4557" i="3"/>
  <c r="F4557" i="3" s="1"/>
  <c r="E4558" i="3"/>
  <c r="F4558" i="3" s="1"/>
  <c r="E4559" i="3"/>
  <c r="F4559" i="3" s="1"/>
  <c r="E4560" i="3"/>
  <c r="F4560" i="3" s="1"/>
  <c r="E4561" i="3"/>
  <c r="F4561" i="3" s="1"/>
  <c r="E4562" i="3"/>
  <c r="F4562" i="3" s="1"/>
  <c r="E4563" i="3"/>
  <c r="F4563" i="3" s="1"/>
  <c r="E2496" i="3"/>
  <c r="F2496" i="3" s="1"/>
  <c r="E2497" i="3"/>
  <c r="F2497" i="3" s="1"/>
  <c r="E2498" i="3"/>
  <c r="F2498" i="3" s="1"/>
  <c r="E2499" i="3"/>
  <c r="F2499" i="3" s="1"/>
  <c r="E2500" i="3"/>
  <c r="F2500" i="3" s="1"/>
  <c r="E2501" i="3"/>
  <c r="F2501" i="3" s="1"/>
  <c r="E2502" i="3"/>
  <c r="F2502" i="3" s="1"/>
  <c r="E2503" i="3"/>
  <c r="F2503" i="3" s="1"/>
  <c r="E2504" i="3"/>
  <c r="F2504" i="3" s="1"/>
  <c r="E2505" i="3"/>
  <c r="F2505" i="3" s="1"/>
  <c r="E2506" i="3"/>
  <c r="F2506" i="3" s="1"/>
  <c r="E2507" i="3"/>
  <c r="F2507" i="3" s="1"/>
  <c r="E2508" i="3"/>
  <c r="F2508" i="3" s="1"/>
  <c r="E2509" i="3"/>
  <c r="F2509" i="3" s="1"/>
  <c r="E2510" i="3"/>
  <c r="F2510" i="3" s="1"/>
  <c r="E2511" i="3"/>
  <c r="F2511" i="3" s="1"/>
  <c r="E2512" i="3"/>
  <c r="F2512" i="3" s="1"/>
  <c r="E2513" i="3"/>
  <c r="F2513" i="3" s="1"/>
  <c r="E2514" i="3"/>
  <c r="F2514" i="3" s="1"/>
  <c r="E2515" i="3"/>
  <c r="F2515" i="3" s="1"/>
  <c r="E2516" i="3"/>
  <c r="F2516" i="3" s="1"/>
  <c r="E2517" i="3"/>
  <c r="F2517" i="3" s="1"/>
  <c r="E2518" i="3"/>
  <c r="F2518" i="3" s="1"/>
  <c r="E2519" i="3"/>
  <c r="F2519" i="3" s="1"/>
  <c r="E2520" i="3"/>
  <c r="F2520" i="3" s="1"/>
  <c r="E2521" i="3"/>
  <c r="F2521" i="3" s="1"/>
  <c r="E2522" i="3"/>
  <c r="F2522" i="3" s="1"/>
  <c r="E2523" i="3"/>
  <c r="F2523" i="3" s="1"/>
  <c r="E2524" i="3"/>
  <c r="F2524" i="3" s="1"/>
  <c r="E2525" i="3"/>
  <c r="F2525" i="3" s="1"/>
  <c r="E2526" i="3"/>
  <c r="F2526" i="3" s="1"/>
  <c r="E2527" i="3"/>
  <c r="F2527" i="3" s="1"/>
  <c r="E2528" i="3"/>
  <c r="F2528" i="3" s="1"/>
  <c r="E2529" i="3"/>
  <c r="F2529" i="3" s="1"/>
  <c r="E2530" i="3"/>
  <c r="F2530" i="3" s="1"/>
  <c r="E2531" i="3"/>
  <c r="F2531" i="3" s="1"/>
  <c r="E2532" i="3"/>
  <c r="F2532" i="3" s="1"/>
  <c r="E2533" i="3"/>
  <c r="F2533" i="3" s="1"/>
  <c r="E2534" i="3"/>
  <c r="F2534" i="3" s="1"/>
  <c r="E2535" i="3"/>
  <c r="F2535" i="3" s="1"/>
  <c r="E2536" i="3"/>
  <c r="F2536" i="3" s="1"/>
  <c r="E2537" i="3"/>
  <c r="F2537" i="3" s="1"/>
  <c r="E2538" i="3"/>
  <c r="F2538" i="3" s="1"/>
  <c r="E2539" i="3"/>
  <c r="F2539" i="3" s="1"/>
  <c r="E2540" i="3"/>
  <c r="F2540" i="3" s="1"/>
  <c r="E2541" i="3"/>
  <c r="F2541" i="3" s="1"/>
  <c r="E4892" i="3"/>
  <c r="F4892" i="3" s="1"/>
  <c r="E4893" i="3"/>
  <c r="F4893" i="3" s="1"/>
  <c r="E4894" i="3"/>
  <c r="F4894" i="3" s="1"/>
  <c r="E4895" i="3"/>
  <c r="F4895" i="3" s="1"/>
  <c r="E4896" i="3"/>
  <c r="F4896" i="3" s="1"/>
  <c r="E4897" i="3"/>
  <c r="F4897" i="3" s="1"/>
  <c r="E4898" i="3"/>
  <c r="F4898" i="3" s="1"/>
  <c r="E4899" i="3"/>
  <c r="F4899" i="3" s="1"/>
  <c r="E4900" i="3"/>
  <c r="F4900" i="3" s="1"/>
  <c r="E4901" i="3"/>
  <c r="F4901" i="3" s="1"/>
  <c r="E4902" i="3"/>
  <c r="F4902" i="3" s="1"/>
  <c r="E4903" i="3"/>
  <c r="F4903" i="3" s="1"/>
  <c r="E4904" i="3"/>
  <c r="F4904" i="3" s="1"/>
  <c r="E4905" i="3"/>
  <c r="F4905" i="3" s="1"/>
  <c r="E4906" i="3"/>
  <c r="F4906" i="3" s="1"/>
  <c r="E4907" i="3"/>
  <c r="F4907" i="3" s="1"/>
  <c r="E4908" i="3"/>
  <c r="F4908" i="3" s="1"/>
  <c r="E4909" i="3"/>
  <c r="F4909" i="3" s="1"/>
  <c r="E4910" i="3"/>
  <c r="F4910" i="3" s="1"/>
  <c r="E4911" i="3"/>
  <c r="F4911" i="3" s="1"/>
  <c r="E4912" i="3"/>
  <c r="F4912" i="3" s="1"/>
  <c r="E4913" i="3"/>
  <c r="F4913" i="3" s="1"/>
  <c r="E4914" i="3"/>
  <c r="F4914" i="3" s="1"/>
  <c r="E4915" i="3"/>
  <c r="F4915" i="3" s="1"/>
  <c r="E4916" i="3"/>
  <c r="F4916" i="3" s="1"/>
  <c r="E4917" i="3"/>
  <c r="F4917" i="3" s="1"/>
  <c r="E4918" i="3"/>
  <c r="F4918" i="3" s="1"/>
  <c r="E4919" i="3"/>
  <c r="F4919" i="3" s="1"/>
  <c r="E4920" i="3"/>
  <c r="F4920" i="3" s="1"/>
  <c r="E4921" i="3"/>
  <c r="F4921" i="3" s="1"/>
  <c r="E4922" i="3"/>
  <c r="F4922" i="3" s="1"/>
  <c r="E4923" i="3"/>
  <c r="F4923" i="3" s="1"/>
  <c r="E4924" i="3"/>
  <c r="F4924" i="3" s="1"/>
  <c r="E4925" i="3"/>
  <c r="F4925" i="3" s="1"/>
  <c r="E4926" i="3"/>
  <c r="F4926" i="3" s="1"/>
  <c r="E4927" i="3"/>
  <c r="F4927" i="3" s="1"/>
  <c r="E4928" i="3"/>
  <c r="F4928" i="3" s="1"/>
  <c r="E4929" i="3"/>
  <c r="F4929" i="3" s="1"/>
  <c r="E4930" i="3"/>
  <c r="F4930" i="3" s="1"/>
  <c r="E4931" i="3"/>
  <c r="F4931" i="3" s="1"/>
  <c r="E4932" i="3"/>
  <c r="F4932" i="3" s="1"/>
  <c r="E4933" i="3"/>
  <c r="F4933" i="3" s="1"/>
  <c r="E4934" i="3"/>
  <c r="F4934" i="3" s="1"/>
  <c r="E4935" i="3"/>
  <c r="F4935" i="3" s="1"/>
  <c r="E4936" i="3"/>
  <c r="F4936" i="3" s="1"/>
  <c r="E4937" i="3"/>
  <c r="F4937" i="3" s="1"/>
  <c r="E4938" i="3"/>
  <c r="F4938" i="3" s="1"/>
  <c r="E4939" i="3"/>
  <c r="F4939" i="3" s="1"/>
  <c r="E1520" i="3"/>
  <c r="F1520" i="3" s="1"/>
  <c r="E1521" i="3"/>
  <c r="F1521" i="3" s="1"/>
  <c r="E1522" i="3"/>
  <c r="F1522" i="3" s="1"/>
  <c r="E1523" i="3"/>
  <c r="F1523" i="3" s="1"/>
  <c r="E1524" i="3"/>
  <c r="F1524" i="3" s="1"/>
  <c r="E1525" i="3"/>
  <c r="F1525" i="3" s="1"/>
  <c r="E1526" i="3"/>
  <c r="F1526" i="3" s="1"/>
  <c r="E1527" i="3"/>
  <c r="F1527" i="3" s="1"/>
  <c r="E1528" i="3"/>
  <c r="F1528" i="3" s="1"/>
  <c r="E1529" i="3"/>
  <c r="F1529" i="3" s="1"/>
  <c r="E1530" i="3"/>
  <c r="F1530" i="3" s="1"/>
  <c r="E1531" i="3"/>
  <c r="F1531" i="3" s="1"/>
  <c r="E1532" i="3"/>
  <c r="F1532" i="3" s="1"/>
  <c r="E1533" i="3"/>
  <c r="F1533" i="3" s="1"/>
  <c r="E1534" i="3"/>
  <c r="F1534" i="3" s="1"/>
  <c r="E1535" i="3"/>
  <c r="F1535" i="3" s="1"/>
  <c r="E1536" i="3"/>
  <c r="F1536" i="3" s="1"/>
  <c r="E1537" i="3"/>
  <c r="F1537" i="3" s="1"/>
  <c r="E1538" i="3"/>
  <c r="F1538" i="3" s="1"/>
  <c r="E1539" i="3"/>
  <c r="F1539" i="3" s="1"/>
  <c r="E1540" i="3"/>
  <c r="F1540" i="3" s="1"/>
  <c r="E1541" i="3"/>
  <c r="F1541" i="3" s="1"/>
  <c r="E1542" i="3"/>
  <c r="F1542" i="3" s="1"/>
  <c r="E1543" i="3"/>
  <c r="F1543" i="3" s="1"/>
  <c r="E1544" i="3"/>
  <c r="F1544" i="3" s="1"/>
  <c r="E1545" i="3"/>
  <c r="F1545" i="3" s="1"/>
  <c r="E1546" i="3"/>
  <c r="F1546" i="3" s="1"/>
  <c r="E1547" i="3"/>
  <c r="F1547" i="3" s="1"/>
  <c r="E1548" i="3"/>
  <c r="F1548" i="3" s="1"/>
  <c r="E1549" i="3"/>
  <c r="F1549" i="3" s="1"/>
  <c r="E1550" i="3"/>
  <c r="F1550" i="3" s="1"/>
  <c r="E1551" i="3"/>
  <c r="F1551" i="3" s="1"/>
  <c r="E1552" i="3"/>
  <c r="F1552" i="3" s="1"/>
  <c r="E1553" i="3"/>
  <c r="F1553" i="3" s="1"/>
  <c r="E1554" i="3"/>
  <c r="F1554" i="3" s="1"/>
  <c r="E1555" i="3"/>
  <c r="F1555" i="3" s="1"/>
  <c r="E1556" i="3"/>
  <c r="F1556" i="3" s="1"/>
  <c r="E1557" i="3"/>
  <c r="F1557" i="3" s="1"/>
  <c r="E1558" i="3"/>
  <c r="F1558" i="3" s="1"/>
  <c r="E1559" i="3"/>
  <c r="F1559" i="3" s="1"/>
  <c r="E1560" i="3"/>
  <c r="F1560" i="3" s="1"/>
  <c r="E1561" i="3"/>
  <c r="F1561" i="3" s="1"/>
  <c r="E1562" i="3"/>
  <c r="F1562" i="3" s="1"/>
  <c r="E1563" i="3"/>
  <c r="F1563" i="3" s="1"/>
  <c r="E1564" i="3"/>
  <c r="F1564" i="3" s="1"/>
  <c r="E1565" i="3"/>
  <c r="F1565" i="3" s="1"/>
  <c r="E1566" i="3"/>
  <c r="F1566" i="3" s="1"/>
  <c r="E1567" i="3"/>
  <c r="F1567" i="3" s="1"/>
  <c r="E1568" i="3"/>
  <c r="F1568" i="3" s="1"/>
  <c r="E1569" i="3"/>
  <c r="F1569" i="3" s="1"/>
  <c r="E1570" i="3"/>
  <c r="F1570" i="3" s="1"/>
  <c r="E1571" i="3"/>
  <c r="F1571" i="3" s="1"/>
  <c r="E1572" i="3"/>
  <c r="F1572" i="3" s="1"/>
  <c r="E1573" i="3"/>
  <c r="F1573" i="3" s="1"/>
  <c r="E1574" i="3"/>
  <c r="F1574" i="3" s="1"/>
  <c r="E1575" i="3"/>
  <c r="F1575" i="3" s="1"/>
  <c r="E1576" i="3"/>
  <c r="F1576" i="3" s="1"/>
  <c r="E1577" i="3"/>
  <c r="F1577" i="3" s="1"/>
  <c r="E1578" i="3"/>
  <c r="F1578" i="3" s="1"/>
  <c r="E1579" i="3"/>
  <c r="F1579" i="3" s="1"/>
  <c r="E1580" i="3"/>
  <c r="F1580" i="3" s="1"/>
  <c r="E1581" i="3"/>
  <c r="F1581" i="3" s="1"/>
  <c r="E1582" i="3"/>
  <c r="F1582" i="3" s="1"/>
  <c r="E1583" i="3"/>
  <c r="F1583" i="3" s="1"/>
  <c r="E1584" i="3"/>
  <c r="F1584" i="3" s="1"/>
  <c r="E1585" i="3"/>
  <c r="F1585" i="3" s="1"/>
  <c r="E1586" i="3"/>
  <c r="F1586" i="3" s="1"/>
  <c r="E1587" i="3"/>
  <c r="F1587" i="3" s="1"/>
  <c r="E1588" i="3"/>
  <c r="F1588" i="3" s="1"/>
  <c r="E1589" i="3"/>
  <c r="F1589" i="3" s="1"/>
  <c r="E1590" i="3"/>
  <c r="F1590" i="3" s="1"/>
  <c r="E1591" i="3"/>
  <c r="F1591" i="3" s="1"/>
  <c r="E1592" i="3"/>
  <c r="F1592" i="3" s="1"/>
  <c r="E1593" i="3"/>
  <c r="F1593" i="3" s="1"/>
  <c r="E1594" i="3"/>
  <c r="F1594" i="3" s="1"/>
  <c r="E1595" i="3"/>
  <c r="F1595" i="3" s="1"/>
  <c r="E1596" i="3"/>
  <c r="F1596" i="3" s="1"/>
  <c r="E1597" i="3"/>
  <c r="F1597" i="3" s="1"/>
  <c r="E1598" i="3"/>
  <c r="F1598" i="3" s="1"/>
  <c r="E1599" i="3"/>
  <c r="F1599" i="3" s="1"/>
  <c r="E1600" i="3"/>
  <c r="F1600" i="3" s="1"/>
  <c r="E1601" i="3"/>
  <c r="F1601" i="3" s="1"/>
  <c r="E3764" i="3"/>
  <c r="F3764" i="3" s="1"/>
  <c r="E3765" i="3"/>
  <c r="F3765" i="3" s="1"/>
  <c r="E3766" i="3"/>
  <c r="F3766" i="3" s="1"/>
  <c r="E3767" i="3"/>
  <c r="F3767" i="3" s="1"/>
  <c r="E3768" i="3"/>
  <c r="F3768" i="3" s="1"/>
  <c r="E3769" i="3"/>
  <c r="F3769" i="3" s="1"/>
  <c r="E3770" i="3"/>
  <c r="F3770" i="3" s="1"/>
  <c r="E3771" i="3"/>
  <c r="F3771" i="3" s="1"/>
  <c r="E3772" i="3"/>
  <c r="F3772" i="3" s="1"/>
  <c r="E3773" i="3"/>
  <c r="F3773" i="3" s="1"/>
  <c r="E3774" i="3"/>
  <c r="F3774" i="3" s="1"/>
  <c r="E3775" i="3"/>
  <c r="F3775" i="3" s="1"/>
  <c r="E3979" i="3"/>
  <c r="F3979" i="3" s="1"/>
  <c r="E3980" i="3"/>
  <c r="F3980" i="3" s="1"/>
  <c r="E3981" i="3"/>
  <c r="F3981" i="3" s="1"/>
  <c r="E3982" i="3"/>
  <c r="F3982" i="3" s="1"/>
  <c r="E3983" i="3"/>
  <c r="F3983" i="3" s="1"/>
  <c r="E3984" i="3"/>
  <c r="F3984" i="3" s="1"/>
  <c r="E3985" i="3"/>
  <c r="F3985" i="3" s="1"/>
  <c r="E3986" i="3"/>
  <c r="F3986" i="3" s="1"/>
  <c r="E3987" i="3"/>
  <c r="F3987" i="3" s="1"/>
  <c r="E3988" i="3"/>
  <c r="F3988" i="3" s="1"/>
  <c r="E3989" i="3"/>
  <c r="F3989" i="3" s="1"/>
  <c r="E3990" i="3"/>
  <c r="F3990" i="3" s="1"/>
  <c r="E3991" i="3"/>
  <c r="F3991" i="3" s="1"/>
  <c r="E3992" i="3"/>
  <c r="F3992" i="3" s="1"/>
  <c r="E3993" i="3"/>
  <c r="F3993" i="3" s="1"/>
  <c r="E3994" i="3"/>
  <c r="F3994" i="3" s="1"/>
  <c r="E3995" i="3"/>
  <c r="F3995" i="3" s="1"/>
  <c r="E3996" i="3"/>
  <c r="F3996" i="3" s="1"/>
  <c r="E3997" i="3"/>
  <c r="F3997" i="3" s="1"/>
  <c r="E3998" i="3"/>
  <c r="F3998" i="3" s="1"/>
  <c r="E3999" i="3"/>
  <c r="F3999" i="3" s="1"/>
  <c r="E4000" i="3"/>
  <c r="F4000" i="3" s="1"/>
  <c r="E4001" i="3"/>
  <c r="F4001" i="3" s="1"/>
  <c r="E4002" i="3"/>
  <c r="F4002" i="3" s="1"/>
  <c r="E4003" i="3"/>
  <c r="F4003" i="3" s="1"/>
  <c r="E4004" i="3"/>
  <c r="F4004" i="3" s="1"/>
  <c r="E4005" i="3"/>
  <c r="F4005" i="3" s="1"/>
  <c r="E4006" i="3"/>
  <c r="F4006" i="3" s="1"/>
  <c r="E4007" i="3"/>
  <c r="F4007" i="3" s="1"/>
  <c r="E4008" i="3"/>
  <c r="F4008" i="3" s="1"/>
  <c r="E4009" i="3"/>
  <c r="F4009" i="3" s="1"/>
  <c r="E4010" i="3"/>
  <c r="F4010" i="3" s="1"/>
  <c r="E4011" i="3"/>
  <c r="F4011" i="3" s="1"/>
  <c r="E4012" i="3"/>
  <c r="F4012" i="3" s="1"/>
  <c r="E4013" i="3"/>
  <c r="F4013" i="3" s="1"/>
  <c r="E4014" i="3"/>
  <c r="F4014" i="3" s="1"/>
  <c r="E4015" i="3"/>
  <c r="F4015" i="3" s="1"/>
  <c r="E4016" i="3"/>
  <c r="F4016" i="3" s="1"/>
  <c r="E4017" i="3"/>
  <c r="F4017" i="3" s="1"/>
  <c r="E4018" i="3"/>
  <c r="F4018" i="3" s="1"/>
  <c r="E4019" i="3"/>
  <c r="F4019" i="3" s="1"/>
  <c r="E4020" i="3"/>
  <c r="F4020" i="3" s="1"/>
  <c r="E4021" i="3"/>
  <c r="F4021" i="3" s="1"/>
  <c r="E4022" i="3"/>
  <c r="F4022" i="3" s="1"/>
  <c r="E4023" i="3"/>
  <c r="F4023" i="3" s="1"/>
  <c r="E4024" i="3"/>
  <c r="F4024" i="3" s="1"/>
  <c r="E4025" i="3"/>
  <c r="F4025" i="3" s="1"/>
  <c r="E4026" i="3"/>
  <c r="F4026" i="3" s="1"/>
  <c r="E4027" i="3"/>
  <c r="F4027" i="3" s="1"/>
  <c r="E4028" i="3"/>
  <c r="F4028" i="3" s="1"/>
  <c r="E4029" i="3"/>
  <c r="F4029" i="3" s="1"/>
  <c r="E4030" i="3"/>
  <c r="F4030" i="3" s="1"/>
  <c r="E4031" i="3"/>
  <c r="F4031" i="3" s="1"/>
  <c r="E4032" i="3"/>
  <c r="F4032" i="3" s="1"/>
  <c r="E4033" i="3"/>
  <c r="F4033" i="3" s="1"/>
  <c r="E4034" i="3"/>
  <c r="F4034" i="3" s="1"/>
  <c r="E4035" i="3"/>
  <c r="F4035" i="3" s="1"/>
  <c r="E4036" i="3"/>
  <c r="F4036" i="3" s="1"/>
  <c r="E4037" i="3"/>
  <c r="F4037" i="3" s="1"/>
  <c r="E4038" i="3"/>
  <c r="F4038" i="3" s="1"/>
  <c r="E4039" i="3"/>
  <c r="F4039" i="3" s="1"/>
  <c r="E4040" i="3"/>
  <c r="F4040" i="3" s="1"/>
  <c r="E4041" i="3"/>
  <c r="F4041" i="3" s="1"/>
  <c r="E4042" i="3"/>
  <c r="F4042" i="3" s="1"/>
  <c r="E4043" i="3"/>
  <c r="F4043" i="3" s="1"/>
  <c r="E4044" i="3"/>
  <c r="F4044" i="3" s="1"/>
  <c r="E4045" i="3"/>
  <c r="F4045" i="3" s="1"/>
  <c r="E2166" i="3"/>
  <c r="F2166" i="3" s="1"/>
  <c r="E2167" i="3"/>
  <c r="F2167" i="3" s="1"/>
  <c r="E2168" i="3"/>
  <c r="F2168" i="3" s="1"/>
  <c r="E2169" i="3"/>
  <c r="F2169" i="3" s="1"/>
  <c r="E2170" i="3"/>
  <c r="F2170" i="3" s="1"/>
  <c r="E2171" i="3"/>
  <c r="F2171" i="3" s="1"/>
  <c r="E2172" i="3"/>
  <c r="F2172" i="3" s="1"/>
  <c r="E2173" i="3"/>
  <c r="F2173" i="3" s="1"/>
  <c r="E2174" i="3"/>
  <c r="F2174" i="3" s="1"/>
  <c r="E2175" i="3"/>
  <c r="F2175" i="3" s="1"/>
  <c r="E2176" i="3"/>
  <c r="F2176" i="3" s="1"/>
  <c r="E2177" i="3"/>
  <c r="F2177" i="3" s="1"/>
  <c r="E2178" i="3"/>
  <c r="F2178" i="3" s="1"/>
  <c r="E2179" i="3"/>
  <c r="F2179" i="3" s="1"/>
  <c r="E2180" i="3"/>
  <c r="F2180" i="3" s="1"/>
  <c r="E2181" i="3"/>
  <c r="F2181" i="3" s="1"/>
  <c r="E2182" i="3"/>
  <c r="F2182" i="3" s="1"/>
  <c r="E2183" i="3"/>
  <c r="F2183" i="3" s="1"/>
  <c r="E2184" i="3"/>
  <c r="F2184" i="3" s="1"/>
  <c r="E2185" i="3"/>
  <c r="F2185" i="3" s="1"/>
  <c r="E2186" i="3"/>
  <c r="F2186" i="3" s="1"/>
  <c r="E2187" i="3"/>
  <c r="F2187" i="3" s="1"/>
  <c r="E2188" i="3"/>
  <c r="F2188" i="3" s="1"/>
  <c r="E2189" i="3"/>
  <c r="F2189" i="3" s="1"/>
  <c r="E2190" i="3"/>
  <c r="F2190" i="3" s="1"/>
  <c r="E2191" i="3"/>
  <c r="F2191" i="3" s="1"/>
  <c r="E2192" i="3"/>
  <c r="F2192" i="3" s="1"/>
  <c r="E3248" i="3"/>
  <c r="F3248" i="3" s="1"/>
  <c r="E3249" i="3"/>
  <c r="F3249" i="3" s="1"/>
  <c r="E3250" i="3"/>
  <c r="F3250" i="3" s="1"/>
  <c r="E3251" i="3"/>
  <c r="F3251" i="3" s="1"/>
  <c r="E3252" i="3"/>
  <c r="F3252" i="3" s="1"/>
  <c r="E3253" i="3"/>
  <c r="F3253" i="3" s="1"/>
  <c r="E3254" i="3"/>
  <c r="F3254" i="3" s="1"/>
  <c r="E3255" i="3"/>
  <c r="F3255" i="3" s="1"/>
  <c r="E3256" i="3"/>
  <c r="F3256" i="3" s="1"/>
  <c r="E3257" i="3"/>
  <c r="F3257" i="3" s="1"/>
  <c r="E3258" i="3"/>
  <c r="F3258" i="3" s="1"/>
  <c r="E3259" i="3"/>
  <c r="F3259" i="3" s="1"/>
  <c r="E3260" i="3"/>
  <c r="F3260" i="3" s="1"/>
  <c r="E3261" i="3"/>
  <c r="F3261" i="3" s="1"/>
  <c r="E3262" i="3"/>
  <c r="F3262" i="3" s="1"/>
  <c r="E3263" i="3"/>
  <c r="F3263" i="3" s="1"/>
  <c r="E3264" i="3"/>
  <c r="F3264" i="3" s="1"/>
  <c r="E3265" i="3"/>
  <c r="F3265" i="3" s="1"/>
  <c r="E3266" i="3"/>
  <c r="F3266" i="3" s="1"/>
  <c r="E3267" i="3"/>
  <c r="F3267" i="3" s="1"/>
  <c r="E3268" i="3"/>
  <c r="F3268" i="3" s="1"/>
  <c r="E3269" i="3"/>
  <c r="F3269" i="3" s="1"/>
  <c r="E3270" i="3"/>
  <c r="F3270" i="3" s="1"/>
  <c r="E3271" i="3"/>
  <c r="F3271" i="3" s="1"/>
  <c r="E3272" i="3"/>
  <c r="F3272" i="3" s="1"/>
  <c r="E3273" i="3"/>
  <c r="F3273" i="3" s="1"/>
  <c r="E3274" i="3"/>
  <c r="F3274" i="3" s="1"/>
  <c r="E3275" i="3"/>
  <c r="F3275" i="3" s="1"/>
  <c r="E3276" i="3"/>
  <c r="F3276" i="3" s="1"/>
  <c r="E3277" i="3"/>
  <c r="F3277" i="3" s="1"/>
  <c r="E3278" i="3"/>
  <c r="F3278" i="3" s="1"/>
  <c r="E3279" i="3"/>
  <c r="F3279" i="3" s="1"/>
  <c r="E3280" i="3"/>
  <c r="F3280" i="3" s="1"/>
  <c r="E3281" i="3"/>
  <c r="F3281" i="3" s="1"/>
  <c r="E3282" i="3"/>
  <c r="F3282" i="3" s="1"/>
  <c r="E3283" i="3"/>
  <c r="F3283" i="3" s="1"/>
  <c r="E3284" i="3"/>
  <c r="F3284" i="3" s="1"/>
  <c r="E3285" i="3"/>
  <c r="F3285" i="3" s="1"/>
  <c r="E3286" i="3"/>
  <c r="F3286" i="3" s="1"/>
  <c r="E3287" i="3"/>
  <c r="F3287" i="3" s="1"/>
  <c r="E3288" i="3"/>
  <c r="F3288" i="3" s="1"/>
  <c r="E3289" i="3"/>
  <c r="F3289" i="3" s="1"/>
  <c r="E3290" i="3"/>
  <c r="F3290" i="3" s="1"/>
  <c r="E3291" i="3"/>
  <c r="F3291" i="3" s="1"/>
  <c r="E3292" i="3"/>
  <c r="F3292" i="3" s="1"/>
  <c r="E3293" i="3"/>
  <c r="F3293" i="3" s="1"/>
  <c r="E850" i="3"/>
  <c r="F850" i="3" s="1"/>
  <c r="E851" i="3"/>
  <c r="F851" i="3" s="1"/>
  <c r="E852" i="3"/>
  <c r="F852" i="3" s="1"/>
  <c r="E853" i="3"/>
  <c r="F853" i="3" s="1"/>
  <c r="E854" i="3"/>
  <c r="F854" i="3" s="1"/>
  <c r="E855" i="3"/>
  <c r="F855" i="3" s="1"/>
  <c r="E856" i="3"/>
  <c r="F856" i="3" s="1"/>
  <c r="E857" i="3"/>
  <c r="F857" i="3" s="1"/>
  <c r="E858" i="3"/>
  <c r="F858" i="3" s="1"/>
  <c r="E859" i="3"/>
  <c r="F859" i="3" s="1"/>
  <c r="E860" i="3"/>
  <c r="F860" i="3" s="1"/>
  <c r="E861" i="3"/>
  <c r="F861" i="3" s="1"/>
  <c r="E862" i="3"/>
  <c r="F862" i="3" s="1"/>
  <c r="E863" i="3"/>
  <c r="F863" i="3" s="1"/>
  <c r="E864" i="3"/>
  <c r="F864" i="3" s="1"/>
  <c r="E865" i="3"/>
  <c r="F865" i="3" s="1"/>
  <c r="E866" i="3"/>
  <c r="F866" i="3" s="1"/>
  <c r="E867" i="3"/>
  <c r="F867" i="3" s="1"/>
  <c r="E868" i="3"/>
  <c r="F868" i="3" s="1"/>
  <c r="E869" i="3"/>
  <c r="F869" i="3" s="1"/>
  <c r="E870" i="3"/>
  <c r="F870" i="3" s="1"/>
  <c r="E871" i="3"/>
  <c r="F871" i="3" s="1"/>
  <c r="E872" i="3"/>
  <c r="F872" i="3" s="1"/>
  <c r="E873" i="3"/>
  <c r="F873" i="3" s="1"/>
  <c r="E874" i="3"/>
  <c r="F874" i="3" s="1"/>
  <c r="E875" i="3"/>
  <c r="F875" i="3" s="1"/>
  <c r="E876" i="3"/>
  <c r="F876" i="3" s="1"/>
  <c r="E877" i="3"/>
  <c r="F877" i="3" s="1"/>
  <c r="E878" i="3"/>
  <c r="F878" i="3" s="1"/>
  <c r="E879" i="3"/>
  <c r="F879" i="3" s="1"/>
  <c r="E880" i="3"/>
  <c r="F880" i="3" s="1"/>
  <c r="E881" i="3"/>
  <c r="F881" i="3" s="1"/>
  <c r="E882" i="3"/>
  <c r="F882" i="3" s="1"/>
  <c r="E883" i="3"/>
  <c r="F883" i="3" s="1"/>
  <c r="E884" i="3"/>
  <c r="F884" i="3" s="1"/>
  <c r="E885" i="3"/>
  <c r="F885" i="3" s="1"/>
  <c r="E886" i="3"/>
  <c r="F886" i="3" s="1"/>
  <c r="E887" i="3"/>
  <c r="F887" i="3" s="1"/>
  <c r="E888" i="3"/>
  <c r="F888" i="3" s="1"/>
  <c r="E889" i="3"/>
  <c r="F889" i="3" s="1"/>
  <c r="E890" i="3"/>
  <c r="F890" i="3" s="1"/>
  <c r="E891" i="3"/>
  <c r="F891" i="3" s="1"/>
  <c r="E892" i="3"/>
  <c r="F892" i="3" s="1"/>
  <c r="E893" i="3"/>
  <c r="F893" i="3" s="1"/>
  <c r="E894" i="3"/>
  <c r="F894" i="3" s="1"/>
  <c r="E895" i="3"/>
  <c r="F895" i="3" s="1"/>
  <c r="E896" i="3"/>
  <c r="F896" i="3" s="1"/>
  <c r="E897" i="3"/>
  <c r="F897" i="3" s="1"/>
  <c r="E4282" i="3"/>
  <c r="F4282" i="3" s="1"/>
  <c r="E4283" i="3"/>
  <c r="F4283" i="3" s="1"/>
  <c r="E4284" i="3"/>
  <c r="F4284" i="3" s="1"/>
  <c r="E4285" i="3"/>
  <c r="F4285" i="3" s="1"/>
  <c r="E4286" i="3"/>
  <c r="F4286" i="3" s="1"/>
  <c r="E4287" i="3"/>
  <c r="F4287" i="3" s="1"/>
  <c r="E4288" i="3"/>
  <c r="F4288" i="3" s="1"/>
  <c r="E4289" i="3"/>
  <c r="F4289" i="3" s="1"/>
  <c r="E4290" i="3"/>
  <c r="F4290" i="3" s="1"/>
  <c r="E4291" i="3"/>
  <c r="F4291" i="3" s="1"/>
  <c r="E4292" i="3"/>
  <c r="F4292" i="3" s="1"/>
  <c r="E4293" i="3"/>
  <c r="F4293" i="3" s="1"/>
  <c r="E4294" i="3"/>
  <c r="F4294" i="3" s="1"/>
  <c r="E4295" i="3"/>
  <c r="F4295" i="3" s="1"/>
  <c r="E4296" i="3"/>
  <c r="F4296" i="3" s="1"/>
  <c r="E4297" i="3"/>
  <c r="F4297" i="3" s="1"/>
  <c r="E4298" i="3"/>
  <c r="F4298" i="3" s="1"/>
  <c r="E4299" i="3"/>
  <c r="F4299" i="3" s="1"/>
  <c r="E4300" i="3"/>
  <c r="F4300" i="3" s="1"/>
  <c r="E4301" i="3"/>
  <c r="F4301" i="3" s="1"/>
  <c r="E4302" i="3"/>
  <c r="F4302" i="3" s="1"/>
  <c r="E4303" i="3"/>
  <c r="F4303" i="3" s="1"/>
  <c r="E4304" i="3"/>
  <c r="F4304" i="3" s="1"/>
  <c r="E4305" i="3"/>
  <c r="F4305" i="3" s="1"/>
  <c r="E4306" i="3"/>
  <c r="F4306" i="3" s="1"/>
  <c r="E4307" i="3"/>
  <c r="F4307" i="3" s="1"/>
  <c r="E4308" i="3"/>
  <c r="F4308" i="3" s="1"/>
  <c r="E4309" i="3"/>
  <c r="F4309" i="3" s="1"/>
  <c r="E4310" i="3"/>
  <c r="F4310" i="3" s="1"/>
  <c r="E4311" i="3"/>
  <c r="F4311" i="3" s="1"/>
  <c r="E4312" i="3"/>
  <c r="F4312" i="3" s="1"/>
  <c r="E4313" i="3"/>
  <c r="F4313" i="3" s="1"/>
  <c r="E4314" i="3"/>
  <c r="F4314" i="3" s="1"/>
  <c r="E4315" i="3"/>
  <c r="F4315" i="3" s="1"/>
  <c r="E4316" i="3"/>
  <c r="F4316" i="3" s="1"/>
  <c r="E4317" i="3"/>
  <c r="F4317" i="3" s="1"/>
  <c r="E4318" i="3"/>
  <c r="F4318" i="3" s="1"/>
  <c r="E4319" i="3"/>
  <c r="F4319" i="3" s="1"/>
  <c r="E4320" i="3"/>
  <c r="F4320" i="3" s="1"/>
  <c r="E4321" i="3"/>
  <c r="F4321" i="3" s="1"/>
  <c r="E4322" i="3"/>
  <c r="F4322" i="3" s="1"/>
  <c r="E4323" i="3"/>
  <c r="F4323" i="3" s="1"/>
  <c r="E4324" i="3"/>
  <c r="F4324" i="3" s="1"/>
  <c r="E4325" i="3"/>
  <c r="F4325" i="3" s="1"/>
  <c r="E4326" i="3"/>
  <c r="F4326" i="3" s="1"/>
  <c r="E4327" i="3"/>
  <c r="F4327" i="3" s="1"/>
  <c r="E3388" i="3"/>
  <c r="F3388" i="3" s="1"/>
  <c r="E3389" i="3"/>
  <c r="F3389" i="3" s="1"/>
  <c r="E3390" i="3"/>
  <c r="F3390" i="3" s="1"/>
  <c r="E3391" i="3"/>
  <c r="F3391" i="3" s="1"/>
  <c r="E3392" i="3"/>
  <c r="F3392" i="3" s="1"/>
  <c r="E3393" i="3"/>
  <c r="F3393" i="3" s="1"/>
  <c r="E3394" i="3"/>
  <c r="F3394" i="3" s="1"/>
  <c r="E3395" i="3"/>
  <c r="F3395" i="3" s="1"/>
  <c r="E3396" i="3"/>
  <c r="F3396" i="3" s="1"/>
  <c r="E3397" i="3"/>
  <c r="F3397" i="3" s="1"/>
  <c r="E3398" i="3"/>
  <c r="F3398" i="3" s="1"/>
  <c r="E3399" i="3"/>
  <c r="F3399" i="3" s="1"/>
  <c r="E3400" i="3"/>
  <c r="F3400" i="3" s="1"/>
  <c r="E3401" i="3"/>
  <c r="F3401" i="3" s="1"/>
  <c r="E3402" i="3"/>
  <c r="F3402" i="3" s="1"/>
  <c r="E3403" i="3"/>
  <c r="F3403" i="3" s="1"/>
  <c r="E3404" i="3"/>
  <c r="F3404" i="3" s="1"/>
  <c r="E3405" i="3"/>
  <c r="F3405" i="3" s="1"/>
  <c r="E3406" i="3"/>
  <c r="F3406" i="3" s="1"/>
  <c r="E3407" i="3"/>
  <c r="F3407" i="3" s="1"/>
  <c r="E3408" i="3"/>
  <c r="F3408" i="3" s="1"/>
  <c r="E3409" i="3"/>
  <c r="F3409" i="3" s="1"/>
  <c r="E3410" i="3"/>
  <c r="F3410" i="3" s="1"/>
  <c r="E3411" i="3"/>
  <c r="F3411" i="3" s="1"/>
  <c r="E3412" i="3"/>
  <c r="F3412" i="3" s="1"/>
  <c r="E3413" i="3"/>
  <c r="F3413" i="3" s="1"/>
  <c r="E3414" i="3"/>
  <c r="F3414" i="3" s="1"/>
  <c r="E3415" i="3"/>
  <c r="F3415" i="3" s="1"/>
  <c r="E3416" i="3"/>
  <c r="F3416" i="3" s="1"/>
  <c r="E3417" i="3"/>
  <c r="F3417" i="3" s="1"/>
  <c r="E3418" i="3"/>
  <c r="F3418" i="3" s="1"/>
  <c r="E3419" i="3"/>
  <c r="F3419" i="3" s="1"/>
  <c r="E3420" i="3"/>
  <c r="F3420" i="3" s="1"/>
  <c r="E3421" i="3"/>
  <c r="F3421" i="3" s="1"/>
  <c r="E3422" i="3"/>
  <c r="F3422" i="3" s="1"/>
  <c r="E3423" i="3"/>
  <c r="F3423" i="3" s="1"/>
  <c r="E3424" i="3"/>
  <c r="F3424" i="3" s="1"/>
  <c r="E3425" i="3"/>
  <c r="F3425" i="3" s="1"/>
  <c r="E3426" i="3"/>
  <c r="F3426" i="3" s="1"/>
  <c r="E3427" i="3"/>
  <c r="F3427" i="3" s="1"/>
  <c r="E3428" i="3"/>
  <c r="F3428" i="3" s="1"/>
  <c r="E3429" i="3"/>
  <c r="F3429" i="3" s="1"/>
  <c r="E3430" i="3"/>
  <c r="F3430" i="3" s="1"/>
  <c r="E3431" i="3"/>
  <c r="F3431" i="3" s="1"/>
  <c r="E3432" i="3"/>
  <c r="F3432" i="3" s="1"/>
  <c r="E3433" i="3"/>
  <c r="F3433" i="3" s="1"/>
  <c r="E3434" i="3"/>
  <c r="F3434" i="3" s="1"/>
  <c r="E3435" i="3"/>
  <c r="F3435" i="3" s="1"/>
  <c r="E1238" i="3"/>
  <c r="F1238" i="3" s="1"/>
  <c r="E1239" i="3"/>
  <c r="F1239" i="3" s="1"/>
  <c r="E1240" i="3"/>
  <c r="F1240" i="3" s="1"/>
  <c r="E1241" i="3"/>
  <c r="F1241" i="3" s="1"/>
  <c r="E1242" i="3"/>
  <c r="F1242" i="3" s="1"/>
  <c r="E1243" i="3"/>
  <c r="F1243" i="3" s="1"/>
  <c r="E1244" i="3"/>
  <c r="F1244" i="3" s="1"/>
  <c r="E1245" i="3"/>
  <c r="F1245" i="3" s="1"/>
  <c r="E1246" i="3"/>
  <c r="F1246" i="3" s="1"/>
  <c r="E1247" i="3"/>
  <c r="F1247" i="3" s="1"/>
  <c r="E1248" i="3"/>
  <c r="F1248" i="3" s="1"/>
  <c r="E1249" i="3"/>
  <c r="F1249" i="3" s="1"/>
  <c r="E1250" i="3"/>
  <c r="F1250" i="3" s="1"/>
  <c r="E1251" i="3"/>
  <c r="F1251" i="3" s="1"/>
  <c r="E1252" i="3"/>
  <c r="F1252" i="3" s="1"/>
  <c r="E1253" i="3"/>
  <c r="F1253" i="3" s="1"/>
  <c r="E1254" i="3"/>
  <c r="F1254" i="3" s="1"/>
  <c r="E1255" i="3"/>
  <c r="F1255" i="3" s="1"/>
  <c r="E1256" i="3"/>
  <c r="F1256" i="3" s="1"/>
  <c r="E1257" i="3"/>
  <c r="F1257" i="3" s="1"/>
  <c r="E1258" i="3"/>
  <c r="F1258" i="3" s="1"/>
  <c r="E1259" i="3"/>
  <c r="F1259" i="3" s="1"/>
  <c r="E1260" i="3"/>
  <c r="F1260" i="3" s="1"/>
  <c r="E1261" i="3"/>
  <c r="F1261" i="3" s="1"/>
  <c r="E1262" i="3"/>
  <c r="F1262" i="3" s="1"/>
  <c r="E1263" i="3"/>
  <c r="F1263" i="3" s="1"/>
  <c r="E1264" i="3"/>
  <c r="F1264" i="3" s="1"/>
  <c r="E1265" i="3"/>
  <c r="F1265" i="3" s="1"/>
  <c r="E1266" i="3"/>
  <c r="F1266" i="3" s="1"/>
  <c r="E1267" i="3"/>
  <c r="F1267" i="3" s="1"/>
  <c r="E1268" i="3"/>
  <c r="F1268" i="3" s="1"/>
  <c r="E1269" i="3"/>
  <c r="F1269" i="3" s="1"/>
  <c r="E1270" i="3"/>
  <c r="F1270" i="3" s="1"/>
  <c r="E1271" i="3"/>
  <c r="F1271" i="3" s="1"/>
  <c r="E1272" i="3"/>
  <c r="F1272" i="3" s="1"/>
  <c r="E1273" i="3"/>
  <c r="F1273" i="3" s="1"/>
  <c r="E1274" i="3"/>
  <c r="F1274" i="3" s="1"/>
  <c r="E1275" i="3"/>
  <c r="F1275" i="3" s="1"/>
  <c r="E1276" i="3"/>
  <c r="F1276" i="3" s="1"/>
  <c r="E1277" i="3"/>
  <c r="F1277" i="3" s="1"/>
  <c r="E1278" i="3"/>
  <c r="F1278" i="3" s="1"/>
  <c r="E1279" i="3"/>
  <c r="F1279" i="3" s="1"/>
  <c r="E1280" i="3"/>
  <c r="F1280" i="3" s="1"/>
  <c r="E1281" i="3"/>
  <c r="F1281" i="3" s="1"/>
  <c r="E1282" i="3"/>
  <c r="F1282" i="3" s="1"/>
  <c r="E1283" i="3"/>
  <c r="F1283" i="3" s="1"/>
  <c r="E1284" i="3"/>
  <c r="F1284" i="3" s="1"/>
  <c r="E1285" i="3"/>
  <c r="F1285" i="3" s="1"/>
  <c r="E1286" i="3"/>
  <c r="F1286" i="3" s="1"/>
  <c r="E1287" i="3"/>
  <c r="F1287" i="3" s="1"/>
  <c r="E1288" i="3"/>
  <c r="F1288" i="3" s="1"/>
  <c r="E1289" i="3"/>
  <c r="F1289" i="3" s="1"/>
  <c r="E1290" i="3"/>
  <c r="F1290" i="3" s="1"/>
  <c r="E1291" i="3"/>
  <c r="F1291" i="3" s="1"/>
  <c r="E1292" i="3"/>
  <c r="F1292" i="3" s="1"/>
  <c r="E1293" i="3"/>
  <c r="F1293" i="3" s="1"/>
  <c r="E1294" i="3"/>
  <c r="F1294" i="3" s="1"/>
  <c r="E1295" i="3"/>
  <c r="F1295" i="3" s="1"/>
  <c r="E1296" i="3"/>
  <c r="F1296" i="3" s="1"/>
  <c r="E1297" i="3"/>
  <c r="F1297" i="3" s="1"/>
  <c r="E1298" i="3"/>
  <c r="F1298" i="3" s="1"/>
  <c r="E1299" i="3"/>
  <c r="F1299" i="3" s="1"/>
  <c r="E1300" i="3"/>
  <c r="F1300" i="3" s="1"/>
  <c r="E1301" i="3"/>
  <c r="F1301" i="3" s="1"/>
  <c r="E1302" i="3"/>
  <c r="F1302" i="3" s="1"/>
  <c r="E1303" i="3"/>
  <c r="F1303" i="3" s="1"/>
  <c r="E1304" i="3"/>
  <c r="F1304" i="3" s="1"/>
  <c r="E1305" i="3"/>
  <c r="F1305" i="3" s="1"/>
  <c r="E1306" i="3"/>
  <c r="F1306" i="3" s="1"/>
  <c r="E1307" i="3"/>
  <c r="F1307" i="3" s="1"/>
  <c r="E1308" i="3"/>
  <c r="F1308" i="3" s="1"/>
  <c r="E1309" i="3"/>
  <c r="F1309" i="3" s="1"/>
  <c r="E1310" i="3"/>
  <c r="F1310" i="3" s="1"/>
  <c r="E1311" i="3"/>
  <c r="F1311" i="3" s="1"/>
  <c r="E1312" i="3"/>
  <c r="F1312" i="3" s="1"/>
  <c r="E1313" i="3"/>
  <c r="F1313" i="3" s="1"/>
  <c r="E1314" i="3"/>
  <c r="F1314" i="3" s="1"/>
  <c r="E1315" i="3"/>
  <c r="F1315" i="3" s="1"/>
  <c r="E1316" i="3"/>
  <c r="F1316" i="3" s="1"/>
  <c r="E1317" i="3"/>
  <c r="F1317" i="3" s="1"/>
  <c r="E1318" i="3"/>
  <c r="F1318" i="3" s="1"/>
  <c r="E1319" i="3"/>
  <c r="F1319" i="3" s="1"/>
  <c r="E4328" i="3"/>
  <c r="F4328" i="3" s="1"/>
  <c r="E4329" i="3"/>
  <c r="F4329" i="3" s="1"/>
  <c r="E4330" i="3"/>
  <c r="F4330" i="3" s="1"/>
  <c r="E4331" i="3"/>
  <c r="F4331" i="3" s="1"/>
  <c r="E4332" i="3"/>
  <c r="F4332" i="3" s="1"/>
  <c r="E4333" i="3"/>
  <c r="F4333" i="3" s="1"/>
  <c r="E4334" i="3"/>
  <c r="F4334" i="3" s="1"/>
  <c r="E4335" i="3"/>
  <c r="F4335" i="3" s="1"/>
  <c r="E4336" i="3"/>
  <c r="F4336" i="3" s="1"/>
  <c r="E4337" i="3"/>
  <c r="F4337" i="3" s="1"/>
  <c r="E4338" i="3"/>
  <c r="F4338" i="3" s="1"/>
  <c r="E4339" i="3"/>
  <c r="F4339" i="3" s="1"/>
  <c r="E2561" i="3"/>
  <c r="F2561" i="3" s="1"/>
  <c r="E2562" i="3"/>
  <c r="F2562" i="3" s="1"/>
  <c r="E2563" i="3"/>
  <c r="F2563" i="3" s="1"/>
  <c r="E2564" i="3"/>
  <c r="F2564" i="3" s="1"/>
  <c r="E2565" i="3"/>
  <c r="F2565" i="3" s="1"/>
  <c r="E2566" i="3"/>
  <c r="F2566" i="3" s="1"/>
  <c r="E2567" i="3"/>
  <c r="F2567" i="3" s="1"/>
  <c r="E2568" i="3"/>
  <c r="F2568" i="3" s="1"/>
  <c r="E2569" i="3"/>
  <c r="F2569" i="3" s="1"/>
  <c r="E2570" i="3"/>
  <c r="F2570" i="3" s="1"/>
  <c r="E2571" i="3"/>
  <c r="F2571" i="3" s="1"/>
  <c r="E2572" i="3"/>
  <c r="F2572" i="3" s="1"/>
  <c r="E2573" i="3"/>
  <c r="F2573" i="3" s="1"/>
  <c r="E2574" i="3"/>
  <c r="F2574" i="3" s="1"/>
  <c r="E2575" i="3"/>
  <c r="F2575" i="3" s="1"/>
  <c r="E2576" i="3"/>
  <c r="F2576" i="3" s="1"/>
  <c r="E2577" i="3"/>
  <c r="F2577" i="3" s="1"/>
  <c r="E2578" i="3"/>
  <c r="F2578" i="3" s="1"/>
  <c r="E2579" i="3"/>
  <c r="F2579" i="3" s="1"/>
  <c r="E2580" i="3"/>
  <c r="F2580" i="3" s="1"/>
  <c r="E2581" i="3"/>
  <c r="F2581" i="3" s="1"/>
  <c r="E2582" i="3"/>
  <c r="F2582" i="3" s="1"/>
  <c r="E2583" i="3"/>
  <c r="F2583" i="3" s="1"/>
  <c r="E2584" i="3"/>
  <c r="F2584" i="3" s="1"/>
  <c r="E2585" i="3"/>
  <c r="F2585" i="3" s="1"/>
  <c r="E2586" i="3"/>
  <c r="F2586" i="3" s="1"/>
  <c r="E2587" i="3"/>
  <c r="F2587" i="3" s="1"/>
  <c r="E2588" i="3"/>
  <c r="F2588" i="3" s="1"/>
  <c r="E2589" i="3"/>
  <c r="F2589" i="3" s="1"/>
  <c r="E2590" i="3"/>
  <c r="F2590" i="3" s="1"/>
  <c r="E2591" i="3"/>
  <c r="F2591" i="3" s="1"/>
  <c r="E2592" i="3"/>
  <c r="F2592" i="3" s="1"/>
  <c r="E2593" i="3"/>
  <c r="F2593" i="3" s="1"/>
  <c r="E2594" i="3"/>
  <c r="F2594" i="3" s="1"/>
  <c r="E2595" i="3"/>
  <c r="F2595" i="3" s="1"/>
  <c r="E2596" i="3"/>
  <c r="F2596" i="3" s="1"/>
  <c r="E2597" i="3"/>
  <c r="F2597" i="3" s="1"/>
  <c r="E2598" i="3"/>
  <c r="F2598" i="3" s="1"/>
  <c r="E2599" i="3"/>
  <c r="F2599" i="3" s="1"/>
  <c r="E2600" i="3"/>
  <c r="F2600" i="3" s="1"/>
  <c r="E2601" i="3"/>
  <c r="F2601" i="3" s="1"/>
  <c r="E2602" i="3"/>
  <c r="F2602" i="3" s="1"/>
  <c r="E2603" i="3"/>
  <c r="F2603" i="3" s="1"/>
  <c r="E2604" i="3"/>
  <c r="F2604" i="3" s="1"/>
  <c r="E2605" i="3"/>
  <c r="F2605" i="3" s="1"/>
  <c r="E2606" i="3"/>
  <c r="F2606" i="3" s="1"/>
  <c r="E2607" i="3"/>
  <c r="F2607" i="3" s="1"/>
  <c r="E2608" i="3"/>
  <c r="F2608" i="3" s="1"/>
  <c r="E2609" i="3"/>
  <c r="F2609" i="3" s="1"/>
  <c r="E2610" i="3"/>
  <c r="F2610" i="3" s="1"/>
  <c r="E2611" i="3"/>
  <c r="F2611" i="3" s="1"/>
  <c r="E2612" i="3"/>
  <c r="F2612" i="3" s="1"/>
  <c r="E2613" i="3"/>
  <c r="F2613" i="3" s="1"/>
  <c r="E2614" i="3"/>
  <c r="F2614" i="3" s="1"/>
  <c r="E2615" i="3"/>
  <c r="F2615" i="3" s="1"/>
  <c r="E2616" i="3"/>
  <c r="F2616" i="3" s="1"/>
  <c r="E2617" i="3"/>
  <c r="F2617" i="3" s="1"/>
  <c r="E2618" i="3"/>
  <c r="F2618" i="3" s="1"/>
  <c r="E2619" i="3"/>
  <c r="F2619" i="3" s="1"/>
  <c r="E2620" i="3"/>
  <c r="F2620" i="3" s="1"/>
  <c r="E2621" i="3"/>
  <c r="F2621" i="3" s="1"/>
  <c r="E2622" i="3"/>
  <c r="F2622" i="3" s="1"/>
  <c r="E2623" i="3"/>
  <c r="F2623" i="3" s="1"/>
  <c r="E2624" i="3"/>
  <c r="F2624" i="3" s="1"/>
  <c r="E2625" i="3"/>
  <c r="F2625" i="3" s="1"/>
  <c r="E2626" i="3"/>
  <c r="F2626" i="3" s="1"/>
  <c r="E2627" i="3"/>
  <c r="F2627" i="3" s="1"/>
  <c r="E2628" i="3"/>
  <c r="F2628" i="3" s="1"/>
  <c r="E2629" i="3"/>
  <c r="F2629" i="3" s="1"/>
  <c r="E2630" i="3"/>
  <c r="F2630" i="3" s="1"/>
  <c r="E2631" i="3"/>
  <c r="F2631" i="3" s="1"/>
  <c r="E2632" i="3"/>
  <c r="F2632" i="3" s="1"/>
  <c r="E2633" i="3"/>
  <c r="F2633" i="3" s="1"/>
  <c r="E2634" i="3"/>
  <c r="F2634" i="3" s="1"/>
  <c r="E2635" i="3"/>
  <c r="F2635" i="3" s="1"/>
  <c r="E1414" i="3"/>
  <c r="F1414" i="3" s="1"/>
  <c r="E1415" i="3"/>
  <c r="F1415" i="3" s="1"/>
  <c r="E1416" i="3"/>
  <c r="F1416" i="3" s="1"/>
  <c r="E1417" i="3"/>
  <c r="F1417" i="3" s="1"/>
  <c r="E1418" i="3"/>
  <c r="F1418" i="3" s="1"/>
  <c r="E1419" i="3"/>
  <c r="F1419" i="3" s="1"/>
  <c r="E1420" i="3"/>
  <c r="F1420" i="3" s="1"/>
  <c r="E1421" i="3"/>
  <c r="F1421" i="3" s="1"/>
  <c r="E1422" i="3"/>
  <c r="F1422" i="3" s="1"/>
  <c r="E1423" i="3"/>
  <c r="F1423" i="3" s="1"/>
  <c r="E1424" i="3"/>
  <c r="F1424" i="3" s="1"/>
  <c r="E1425" i="3"/>
  <c r="F1425" i="3" s="1"/>
  <c r="E1426" i="3"/>
  <c r="F1426" i="3" s="1"/>
  <c r="E1427" i="3"/>
  <c r="F1427" i="3" s="1"/>
  <c r="E1428" i="3"/>
  <c r="F1428" i="3" s="1"/>
  <c r="E1429" i="3"/>
  <c r="F1429" i="3" s="1"/>
  <c r="E1430" i="3"/>
  <c r="F1430" i="3" s="1"/>
  <c r="E1431" i="3"/>
  <c r="F1431" i="3" s="1"/>
  <c r="E1432" i="3"/>
  <c r="F1432" i="3" s="1"/>
  <c r="E2778" i="3"/>
  <c r="F2778" i="3" s="1"/>
  <c r="E2779" i="3"/>
  <c r="F2779" i="3" s="1"/>
  <c r="E2780" i="3"/>
  <c r="F2780" i="3" s="1"/>
  <c r="E2781" i="3"/>
  <c r="F2781" i="3" s="1"/>
  <c r="E2782" i="3"/>
  <c r="F2782" i="3" s="1"/>
  <c r="E2783" i="3"/>
  <c r="F2783" i="3" s="1"/>
  <c r="E2784" i="3"/>
  <c r="F2784" i="3" s="1"/>
  <c r="E2785" i="3"/>
  <c r="F2785" i="3" s="1"/>
  <c r="E2786" i="3"/>
  <c r="F2786" i="3" s="1"/>
  <c r="E2787" i="3"/>
  <c r="F2787" i="3" s="1"/>
  <c r="E2788" i="3"/>
  <c r="F2788" i="3" s="1"/>
  <c r="E2789" i="3"/>
  <c r="F2789" i="3" s="1"/>
  <c r="E2790" i="3"/>
  <c r="F2790" i="3" s="1"/>
  <c r="E2791" i="3"/>
  <c r="F2791" i="3" s="1"/>
  <c r="E2792" i="3"/>
  <c r="F2792" i="3" s="1"/>
  <c r="E2793" i="3"/>
  <c r="F2793" i="3" s="1"/>
  <c r="E2794" i="3"/>
  <c r="F2794" i="3" s="1"/>
  <c r="E2795" i="3"/>
  <c r="F2795" i="3" s="1"/>
  <c r="E2796" i="3"/>
  <c r="F2796" i="3" s="1"/>
  <c r="E2797" i="3"/>
  <c r="F2797" i="3" s="1"/>
  <c r="E2798" i="3"/>
  <c r="F2798" i="3" s="1"/>
  <c r="E2799" i="3"/>
  <c r="F2799" i="3" s="1"/>
  <c r="E2800" i="3"/>
  <c r="F2800" i="3" s="1"/>
  <c r="E2801" i="3"/>
  <c r="F2801" i="3" s="1"/>
  <c r="E2802" i="3"/>
  <c r="F2802" i="3" s="1"/>
  <c r="E2803" i="3"/>
  <c r="F2803" i="3" s="1"/>
  <c r="E2804" i="3"/>
  <c r="F2804" i="3" s="1"/>
  <c r="E2805" i="3"/>
  <c r="F2805" i="3" s="1"/>
  <c r="E2806" i="3"/>
  <c r="F2806" i="3" s="1"/>
  <c r="E2807" i="3"/>
  <c r="F2807" i="3" s="1"/>
  <c r="E2808" i="3"/>
  <c r="F2808" i="3" s="1"/>
  <c r="E2809" i="3"/>
  <c r="F2809" i="3" s="1"/>
  <c r="E2810" i="3"/>
  <c r="F2810" i="3" s="1"/>
  <c r="E2811" i="3"/>
  <c r="F2811" i="3" s="1"/>
  <c r="E2812" i="3"/>
  <c r="F2812" i="3" s="1"/>
  <c r="E2813" i="3"/>
  <c r="F2813" i="3" s="1"/>
  <c r="E2814" i="3"/>
  <c r="F2814" i="3" s="1"/>
  <c r="E2815" i="3"/>
  <c r="F2815" i="3" s="1"/>
  <c r="E2816" i="3"/>
  <c r="F2816" i="3" s="1"/>
  <c r="E2817" i="3"/>
  <c r="F2817" i="3" s="1"/>
  <c r="E2818" i="3"/>
  <c r="F2818" i="3" s="1"/>
  <c r="E2819" i="3"/>
  <c r="F2819" i="3" s="1"/>
  <c r="E2820" i="3"/>
  <c r="F2820" i="3" s="1"/>
  <c r="E2821" i="3"/>
  <c r="F2821" i="3" s="1"/>
  <c r="E2822" i="3"/>
  <c r="F2822" i="3" s="1"/>
  <c r="E2823" i="3"/>
  <c r="F2823" i="3" s="1"/>
  <c r="E1696" i="3"/>
  <c r="F1696" i="3" s="1"/>
  <c r="E1697" i="3"/>
  <c r="F1697" i="3" s="1"/>
  <c r="E1698" i="3"/>
  <c r="F1698" i="3" s="1"/>
  <c r="E1699" i="3"/>
  <c r="F1699" i="3" s="1"/>
  <c r="E1700" i="3"/>
  <c r="F1700" i="3" s="1"/>
  <c r="E1701" i="3"/>
  <c r="F1701" i="3" s="1"/>
  <c r="E1702" i="3"/>
  <c r="F1702" i="3" s="1"/>
  <c r="E1703" i="3"/>
  <c r="F1703" i="3" s="1"/>
  <c r="E1704" i="3"/>
  <c r="F1704" i="3" s="1"/>
  <c r="E1705" i="3"/>
  <c r="F1705" i="3" s="1"/>
  <c r="E1706" i="3"/>
  <c r="F1706" i="3" s="1"/>
  <c r="E1707" i="3"/>
  <c r="F1707" i="3" s="1"/>
  <c r="E1708" i="3"/>
  <c r="F1708" i="3" s="1"/>
  <c r="E1709" i="3"/>
  <c r="F1709" i="3" s="1"/>
  <c r="E1710" i="3"/>
  <c r="F1710" i="3" s="1"/>
  <c r="E1711" i="3"/>
  <c r="F1711" i="3" s="1"/>
  <c r="E1712" i="3"/>
  <c r="F1712" i="3" s="1"/>
  <c r="E1713" i="3"/>
  <c r="F1713" i="3" s="1"/>
  <c r="E1714" i="3"/>
  <c r="F1714" i="3" s="1"/>
  <c r="E1715" i="3"/>
  <c r="F1715" i="3" s="1"/>
  <c r="E1716" i="3"/>
  <c r="F1716" i="3" s="1"/>
  <c r="E1717" i="3"/>
  <c r="F1717" i="3" s="1"/>
  <c r="E1718" i="3"/>
  <c r="F1718" i="3" s="1"/>
  <c r="E1719" i="3"/>
  <c r="F1719" i="3" s="1"/>
  <c r="E1720" i="3"/>
  <c r="F1720" i="3" s="1"/>
  <c r="E1721" i="3"/>
  <c r="F1721" i="3" s="1"/>
  <c r="E1722" i="3"/>
  <c r="F1722" i="3" s="1"/>
  <c r="E1723" i="3"/>
  <c r="F1723" i="3" s="1"/>
  <c r="E1724" i="3"/>
  <c r="F1724" i="3" s="1"/>
  <c r="E1725" i="3"/>
  <c r="F1725" i="3" s="1"/>
  <c r="E1726" i="3"/>
  <c r="F1726" i="3" s="1"/>
  <c r="E1727" i="3"/>
  <c r="F1727" i="3" s="1"/>
  <c r="E1728" i="3"/>
  <c r="F1728" i="3" s="1"/>
  <c r="E1729" i="3"/>
  <c r="F1729" i="3" s="1"/>
  <c r="E1730" i="3"/>
  <c r="F1730" i="3" s="1"/>
  <c r="E1731" i="3"/>
  <c r="F1731" i="3" s="1"/>
  <c r="E1732" i="3"/>
  <c r="F1732" i="3" s="1"/>
  <c r="E1733" i="3"/>
  <c r="F1733" i="3" s="1"/>
  <c r="E1734" i="3"/>
  <c r="F1734" i="3" s="1"/>
  <c r="E1735" i="3"/>
  <c r="F1735" i="3" s="1"/>
  <c r="E1736" i="3"/>
  <c r="F1736" i="3" s="1"/>
  <c r="E1737" i="3"/>
  <c r="F1737" i="3" s="1"/>
  <c r="E1738" i="3"/>
  <c r="F1738" i="3" s="1"/>
  <c r="E1739" i="3"/>
  <c r="F1739" i="3" s="1"/>
  <c r="E1740" i="3"/>
  <c r="F1740" i="3" s="1"/>
  <c r="E1741" i="3"/>
  <c r="F1741" i="3" s="1"/>
  <c r="E1742" i="3"/>
  <c r="F1742" i="3" s="1"/>
  <c r="E1743" i="3"/>
  <c r="F1743" i="3" s="1"/>
  <c r="E4470" i="3"/>
  <c r="F4470" i="3" s="1"/>
  <c r="E4471" i="3"/>
  <c r="F4471" i="3" s="1"/>
  <c r="E4472" i="3"/>
  <c r="F4472" i="3" s="1"/>
  <c r="E4473" i="3"/>
  <c r="F4473" i="3" s="1"/>
  <c r="E4474" i="3"/>
  <c r="F4474" i="3" s="1"/>
  <c r="E4475" i="3"/>
  <c r="F4475" i="3" s="1"/>
  <c r="E4476" i="3"/>
  <c r="F4476" i="3" s="1"/>
  <c r="E4477" i="3"/>
  <c r="F4477" i="3" s="1"/>
  <c r="E4478" i="3"/>
  <c r="F4478" i="3" s="1"/>
  <c r="E4479" i="3"/>
  <c r="F4479" i="3" s="1"/>
  <c r="E4480" i="3"/>
  <c r="F4480" i="3" s="1"/>
  <c r="E4481" i="3"/>
  <c r="F4481" i="3" s="1"/>
  <c r="E4482" i="3"/>
  <c r="F4482" i="3" s="1"/>
  <c r="E4483" i="3"/>
  <c r="F4483" i="3" s="1"/>
  <c r="E4484" i="3"/>
  <c r="F4484" i="3" s="1"/>
  <c r="E4485" i="3"/>
  <c r="F4485" i="3" s="1"/>
  <c r="E4486" i="3"/>
  <c r="F4486" i="3" s="1"/>
  <c r="E4487" i="3"/>
  <c r="F4487" i="3" s="1"/>
  <c r="E4488" i="3"/>
  <c r="F4488" i="3" s="1"/>
  <c r="E4489" i="3"/>
  <c r="F4489" i="3" s="1"/>
  <c r="E4490" i="3"/>
  <c r="F4490" i="3" s="1"/>
  <c r="E4491" i="3"/>
  <c r="F4491" i="3" s="1"/>
  <c r="E4492" i="3"/>
  <c r="F4492" i="3" s="1"/>
  <c r="E4493" i="3"/>
  <c r="F4493" i="3" s="1"/>
  <c r="E4494" i="3"/>
  <c r="F4494" i="3" s="1"/>
  <c r="E4495" i="3"/>
  <c r="F4495" i="3" s="1"/>
  <c r="E4496" i="3"/>
  <c r="F4496" i="3" s="1"/>
  <c r="E4497" i="3"/>
  <c r="F4497" i="3" s="1"/>
  <c r="E4498" i="3"/>
  <c r="F4498" i="3" s="1"/>
  <c r="E4499" i="3"/>
  <c r="F4499" i="3" s="1"/>
  <c r="E4500" i="3"/>
  <c r="F4500" i="3" s="1"/>
  <c r="E4501" i="3"/>
  <c r="F4501" i="3" s="1"/>
  <c r="E4502" i="3"/>
  <c r="F4502" i="3" s="1"/>
  <c r="E4503" i="3"/>
  <c r="F4503" i="3" s="1"/>
  <c r="E4504" i="3"/>
  <c r="F4504" i="3" s="1"/>
  <c r="E4505" i="3"/>
  <c r="F4505" i="3" s="1"/>
  <c r="E4506" i="3"/>
  <c r="F4506" i="3" s="1"/>
  <c r="E4507" i="3"/>
  <c r="F4507" i="3" s="1"/>
  <c r="E4508" i="3"/>
  <c r="F4508" i="3" s="1"/>
  <c r="E4509" i="3"/>
  <c r="F4509" i="3" s="1"/>
  <c r="E4510" i="3"/>
  <c r="F4510" i="3" s="1"/>
  <c r="E4511" i="3"/>
  <c r="F4511" i="3" s="1"/>
  <c r="E4512" i="3"/>
  <c r="F4512" i="3" s="1"/>
  <c r="E4513" i="3"/>
  <c r="F4513" i="3" s="1"/>
  <c r="E4514" i="3"/>
  <c r="F4514" i="3" s="1"/>
  <c r="E4515" i="3"/>
  <c r="F4515" i="3" s="1"/>
  <c r="E1884" i="3"/>
  <c r="F1884" i="3" s="1"/>
  <c r="E1885" i="3"/>
  <c r="F1885" i="3" s="1"/>
  <c r="E1886" i="3"/>
  <c r="F1886" i="3" s="1"/>
  <c r="E1887" i="3"/>
  <c r="F1887" i="3" s="1"/>
  <c r="E1888" i="3"/>
  <c r="F1888" i="3" s="1"/>
  <c r="E1889" i="3"/>
  <c r="F1889" i="3" s="1"/>
  <c r="E1890" i="3"/>
  <c r="F1890" i="3" s="1"/>
  <c r="E1891" i="3"/>
  <c r="F1891" i="3" s="1"/>
  <c r="E1892" i="3"/>
  <c r="F1892" i="3" s="1"/>
  <c r="E1893" i="3"/>
  <c r="F1893" i="3" s="1"/>
  <c r="E1894" i="3"/>
  <c r="F1894" i="3" s="1"/>
  <c r="E1895" i="3"/>
  <c r="F1895" i="3" s="1"/>
  <c r="E1896" i="3"/>
  <c r="F1896" i="3" s="1"/>
  <c r="E1897" i="3"/>
  <c r="F1897" i="3" s="1"/>
  <c r="E1898" i="3"/>
  <c r="F1898" i="3" s="1"/>
  <c r="E1899" i="3"/>
  <c r="F1899" i="3" s="1"/>
  <c r="E1900" i="3"/>
  <c r="F1900" i="3" s="1"/>
  <c r="E1901" i="3"/>
  <c r="F1901" i="3" s="1"/>
  <c r="E1902" i="3"/>
  <c r="F1902" i="3" s="1"/>
  <c r="E1903" i="3"/>
  <c r="F1903" i="3" s="1"/>
  <c r="E1904" i="3"/>
  <c r="F1904" i="3" s="1"/>
  <c r="E1905" i="3"/>
  <c r="F1905" i="3" s="1"/>
  <c r="E1906" i="3"/>
  <c r="F1906" i="3" s="1"/>
  <c r="E1907" i="3"/>
  <c r="F1907" i="3" s="1"/>
  <c r="E1908" i="3"/>
  <c r="F1908" i="3" s="1"/>
  <c r="E1909" i="3"/>
  <c r="F1909" i="3" s="1"/>
  <c r="E1910" i="3"/>
  <c r="F1910" i="3" s="1"/>
  <c r="E1911" i="3"/>
  <c r="F1911" i="3" s="1"/>
  <c r="E1912" i="3"/>
  <c r="F1912" i="3" s="1"/>
  <c r="E1913" i="3"/>
  <c r="F1913" i="3" s="1"/>
  <c r="E1914" i="3"/>
  <c r="F1914" i="3" s="1"/>
  <c r="E1915" i="3"/>
  <c r="F1915" i="3" s="1"/>
  <c r="E1916" i="3"/>
  <c r="F1916" i="3" s="1"/>
  <c r="E1917" i="3"/>
  <c r="F1917" i="3" s="1"/>
  <c r="E1918" i="3"/>
  <c r="F1918" i="3" s="1"/>
  <c r="E1919" i="3"/>
  <c r="F1919" i="3" s="1"/>
  <c r="E1920" i="3"/>
  <c r="F1920" i="3" s="1"/>
  <c r="E1921" i="3"/>
  <c r="F1921" i="3" s="1"/>
  <c r="E1922" i="3"/>
  <c r="F1922" i="3" s="1"/>
  <c r="E1923" i="3"/>
  <c r="F1923" i="3" s="1"/>
  <c r="E1924" i="3"/>
  <c r="F1924" i="3" s="1"/>
  <c r="E1925" i="3"/>
  <c r="F1925" i="3" s="1"/>
  <c r="E1926" i="3"/>
  <c r="F1926" i="3" s="1"/>
  <c r="E1927" i="3"/>
  <c r="F1927" i="3" s="1"/>
  <c r="E1928" i="3"/>
  <c r="F1928" i="3" s="1"/>
  <c r="E1929" i="3"/>
  <c r="F1929" i="3" s="1"/>
  <c r="E1930" i="3"/>
  <c r="F1930" i="3" s="1"/>
  <c r="E1931" i="3"/>
  <c r="F1931" i="3" s="1"/>
  <c r="E568" i="3"/>
  <c r="F568" i="3" s="1"/>
  <c r="E569" i="3"/>
  <c r="F569" i="3" s="1"/>
  <c r="E570" i="3"/>
  <c r="F570" i="3" s="1"/>
  <c r="E571" i="3"/>
  <c r="F571" i="3" s="1"/>
  <c r="E572" i="3"/>
  <c r="F572" i="3" s="1"/>
  <c r="E573" i="3"/>
  <c r="F573" i="3" s="1"/>
  <c r="E574" i="3"/>
  <c r="F574" i="3" s="1"/>
  <c r="E575" i="3"/>
  <c r="F575" i="3" s="1"/>
  <c r="E576" i="3"/>
  <c r="F576" i="3" s="1"/>
  <c r="E577" i="3"/>
  <c r="F577" i="3" s="1"/>
  <c r="E578" i="3"/>
  <c r="F578" i="3" s="1"/>
  <c r="E579" i="3"/>
  <c r="F579" i="3" s="1"/>
  <c r="E580" i="3"/>
  <c r="F580" i="3" s="1"/>
  <c r="E581" i="3"/>
  <c r="F581" i="3" s="1"/>
  <c r="E582" i="3"/>
  <c r="F582" i="3" s="1"/>
  <c r="E583" i="3"/>
  <c r="F583" i="3" s="1"/>
  <c r="E584" i="3"/>
  <c r="F584" i="3" s="1"/>
  <c r="E585" i="3"/>
  <c r="F585" i="3" s="1"/>
  <c r="E586" i="3"/>
  <c r="F586" i="3" s="1"/>
  <c r="E587" i="3"/>
  <c r="F587" i="3" s="1"/>
  <c r="E588" i="3"/>
  <c r="F588" i="3" s="1"/>
  <c r="E589" i="3"/>
  <c r="F589" i="3" s="1"/>
  <c r="E590" i="3"/>
  <c r="F590" i="3" s="1"/>
  <c r="E591" i="3"/>
  <c r="F591" i="3" s="1"/>
  <c r="E592" i="3"/>
  <c r="F592" i="3" s="1"/>
  <c r="E593" i="3"/>
  <c r="F593" i="3" s="1"/>
  <c r="E594" i="3"/>
  <c r="F594" i="3" s="1"/>
  <c r="E595" i="3"/>
  <c r="F595" i="3" s="1"/>
  <c r="E596" i="3"/>
  <c r="F596" i="3" s="1"/>
  <c r="E597" i="3"/>
  <c r="F597" i="3" s="1"/>
  <c r="E598" i="3"/>
  <c r="F598" i="3" s="1"/>
  <c r="E599" i="3"/>
  <c r="F599" i="3" s="1"/>
  <c r="E600" i="3"/>
  <c r="F600" i="3" s="1"/>
  <c r="E601" i="3"/>
  <c r="F601" i="3" s="1"/>
  <c r="E602" i="3"/>
  <c r="F602" i="3" s="1"/>
  <c r="E603" i="3"/>
  <c r="F603" i="3" s="1"/>
  <c r="E604" i="3"/>
  <c r="F604" i="3" s="1"/>
  <c r="E605" i="3"/>
  <c r="F605" i="3" s="1"/>
  <c r="E606" i="3"/>
  <c r="F606" i="3" s="1"/>
  <c r="E607" i="3"/>
  <c r="F607" i="3" s="1"/>
  <c r="E608" i="3"/>
  <c r="F608" i="3" s="1"/>
  <c r="E609" i="3"/>
  <c r="F609" i="3" s="1"/>
  <c r="E610" i="3"/>
  <c r="F610" i="3" s="1"/>
  <c r="E611" i="3"/>
  <c r="F611" i="3" s="1"/>
  <c r="E612" i="3"/>
  <c r="F612" i="3" s="1"/>
  <c r="E613" i="3"/>
  <c r="F613" i="3" s="1"/>
  <c r="E614" i="3"/>
  <c r="F614" i="3" s="1"/>
  <c r="E615" i="3"/>
  <c r="F615" i="3" s="1"/>
  <c r="E616" i="3"/>
  <c r="F616" i="3" s="1"/>
  <c r="E617" i="3"/>
  <c r="F617" i="3" s="1"/>
  <c r="E618" i="3"/>
  <c r="F618" i="3" s="1"/>
  <c r="E619" i="3"/>
  <c r="F619" i="3" s="1"/>
  <c r="E620" i="3"/>
  <c r="F620" i="3" s="1"/>
  <c r="E621" i="3"/>
  <c r="F621" i="3" s="1"/>
  <c r="E622" i="3"/>
  <c r="F622" i="3" s="1"/>
  <c r="E623" i="3"/>
  <c r="F623" i="3" s="1"/>
  <c r="E624" i="3"/>
  <c r="F624" i="3" s="1"/>
  <c r="E625" i="3"/>
  <c r="F625" i="3" s="1"/>
  <c r="E626" i="3"/>
  <c r="F626" i="3" s="1"/>
  <c r="E627" i="3"/>
  <c r="F627" i="3" s="1"/>
  <c r="E628" i="3"/>
  <c r="F628" i="3" s="1"/>
  <c r="E629" i="3"/>
  <c r="F629" i="3" s="1"/>
  <c r="E630" i="3"/>
  <c r="F630" i="3" s="1"/>
  <c r="E631" i="3"/>
  <c r="F631" i="3" s="1"/>
  <c r="E632" i="3"/>
  <c r="F632" i="3" s="1"/>
  <c r="E633" i="3"/>
  <c r="F633" i="3" s="1"/>
  <c r="E634" i="3"/>
  <c r="F634" i="3" s="1"/>
  <c r="E635" i="3"/>
  <c r="F635" i="3" s="1"/>
  <c r="E636" i="3"/>
  <c r="F636" i="3" s="1"/>
  <c r="E637" i="3"/>
  <c r="F637" i="3" s="1"/>
  <c r="E638" i="3"/>
  <c r="F638" i="3" s="1"/>
  <c r="E639" i="3"/>
  <c r="F639" i="3" s="1"/>
  <c r="E640" i="3"/>
  <c r="F640" i="3" s="1"/>
  <c r="E641" i="3"/>
  <c r="F641" i="3" s="1"/>
  <c r="E642" i="3"/>
  <c r="F642" i="3" s="1"/>
  <c r="E643" i="3"/>
  <c r="F643" i="3" s="1"/>
  <c r="E644" i="3"/>
  <c r="F644" i="3" s="1"/>
  <c r="E645" i="3"/>
  <c r="F645" i="3" s="1"/>
  <c r="E646" i="3"/>
  <c r="F646" i="3" s="1"/>
  <c r="E647" i="3"/>
  <c r="F647" i="3" s="1"/>
  <c r="E648" i="3"/>
  <c r="F648" i="3" s="1"/>
  <c r="E649" i="3"/>
  <c r="F649" i="3" s="1"/>
  <c r="E650" i="3"/>
  <c r="F650" i="3" s="1"/>
  <c r="E651" i="3"/>
  <c r="F651" i="3" s="1"/>
  <c r="E652" i="3"/>
  <c r="F652" i="3" s="1"/>
  <c r="E653" i="3"/>
  <c r="F653" i="3" s="1"/>
  <c r="E654" i="3"/>
  <c r="F654" i="3" s="1"/>
  <c r="E655" i="3"/>
  <c r="F655" i="3" s="1"/>
  <c r="E656" i="3"/>
  <c r="F656" i="3" s="1"/>
  <c r="E657" i="3"/>
  <c r="F657" i="3" s="1"/>
  <c r="E658" i="3"/>
  <c r="F658" i="3" s="1"/>
  <c r="E659" i="3"/>
  <c r="F659" i="3" s="1"/>
  <c r="E660" i="3"/>
  <c r="F660" i="3" s="1"/>
  <c r="E661" i="3"/>
  <c r="F661" i="3" s="1"/>
  <c r="E2930" i="3"/>
  <c r="F2930" i="3" s="1"/>
  <c r="E2931" i="3"/>
  <c r="F2931" i="3" s="1"/>
  <c r="E2932" i="3"/>
  <c r="F2932" i="3" s="1"/>
  <c r="E2933" i="3"/>
  <c r="F2933" i="3" s="1"/>
  <c r="E2934" i="3"/>
  <c r="F2934" i="3" s="1"/>
  <c r="E2935" i="3"/>
  <c r="F2935" i="3" s="1"/>
  <c r="E2936" i="3"/>
  <c r="F2936" i="3" s="1"/>
  <c r="E2937" i="3"/>
  <c r="F2937" i="3" s="1"/>
  <c r="E2938" i="3"/>
  <c r="F2938" i="3" s="1"/>
  <c r="E2939" i="3"/>
  <c r="F2939" i="3" s="1"/>
  <c r="E2940" i="3"/>
  <c r="F2940" i="3" s="1"/>
  <c r="E2941" i="3"/>
  <c r="F2941" i="3" s="1"/>
  <c r="E2942" i="3"/>
  <c r="F2942" i="3" s="1"/>
  <c r="E2943" i="3"/>
  <c r="F2943" i="3" s="1"/>
  <c r="E2944" i="3"/>
  <c r="F2944" i="3" s="1"/>
  <c r="E2945" i="3"/>
  <c r="F2945" i="3" s="1"/>
  <c r="E2946" i="3"/>
  <c r="F2946" i="3" s="1"/>
  <c r="E2947" i="3"/>
  <c r="F2947" i="3" s="1"/>
  <c r="E2948" i="3"/>
  <c r="F2948" i="3" s="1"/>
  <c r="E2949" i="3"/>
  <c r="F2949" i="3" s="1"/>
  <c r="E2950" i="3"/>
  <c r="F2950" i="3" s="1"/>
  <c r="E2951" i="3"/>
  <c r="F2951" i="3" s="1"/>
  <c r="E2952" i="3"/>
  <c r="F2952" i="3" s="1"/>
  <c r="E2953" i="3"/>
  <c r="F2953" i="3" s="1"/>
  <c r="E2954" i="3"/>
  <c r="F2954" i="3" s="1"/>
  <c r="E2955" i="3"/>
  <c r="F2955" i="3" s="1"/>
  <c r="E2956" i="3"/>
  <c r="F2956" i="3" s="1"/>
  <c r="E2957" i="3"/>
  <c r="F2957" i="3" s="1"/>
  <c r="E2958" i="3"/>
  <c r="F2958" i="3" s="1"/>
  <c r="E2959" i="3"/>
  <c r="F2959" i="3" s="1"/>
  <c r="E2960" i="3"/>
  <c r="F2960" i="3" s="1"/>
  <c r="E2961" i="3"/>
  <c r="F2961" i="3" s="1"/>
  <c r="E2962" i="3"/>
  <c r="F2962" i="3" s="1"/>
  <c r="E2963" i="3"/>
  <c r="F2963" i="3" s="1"/>
  <c r="E2964" i="3"/>
  <c r="F2964" i="3" s="1"/>
  <c r="E2965" i="3"/>
  <c r="F2965" i="3" s="1"/>
  <c r="E2966" i="3"/>
  <c r="F2966" i="3" s="1"/>
  <c r="E2967" i="3"/>
  <c r="F2967" i="3" s="1"/>
  <c r="E2968" i="3"/>
  <c r="F2968" i="3" s="1"/>
  <c r="E2969" i="3"/>
  <c r="F2969" i="3" s="1"/>
  <c r="E2970" i="3"/>
  <c r="F2970" i="3" s="1"/>
  <c r="E2971" i="3"/>
  <c r="F2971" i="3" s="1"/>
  <c r="E2972" i="3"/>
  <c r="F2972" i="3" s="1"/>
  <c r="E2973" i="3"/>
  <c r="F2973" i="3" s="1"/>
  <c r="E2974" i="3"/>
  <c r="F2974" i="3" s="1"/>
  <c r="E2975" i="3"/>
  <c r="F2975" i="3" s="1"/>
  <c r="E2976" i="3"/>
  <c r="F2976" i="3" s="1"/>
  <c r="E2977" i="3"/>
  <c r="F2977" i="3" s="1"/>
  <c r="E2978" i="3"/>
  <c r="F2978" i="3" s="1"/>
  <c r="E2979" i="3"/>
  <c r="F2979" i="3" s="1"/>
  <c r="E2980" i="3"/>
  <c r="F2980" i="3" s="1"/>
  <c r="E2981" i="3"/>
  <c r="F2981" i="3" s="1"/>
  <c r="E2982" i="3"/>
  <c r="F2982" i="3" s="1"/>
  <c r="E2983" i="3"/>
  <c r="F2983" i="3" s="1"/>
  <c r="E2984" i="3"/>
  <c r="F2984" i="3" s="1"/>
  <c r="E2985" i="3"/>
  <c r="F2985" i="3" s="1"/>
  <c r="E2986" i="3"/>
  <c r="F2986" i="3" s="1"/>
  <c r="E2987" i="3"/>
  <c r="F2987" i="3" s="1"/>
  <c r="E2988" i="3"/>
  <c r="F2988" i="3" s="1"/>
  <c r="E2989" i="3"/>
  <c r="F2989" i="3" s="1"/>
  <c r="E2990" i="3"/>
  <c r="F2990" i="3" s="1"/>
  <c r="E2991" i="3"/>
  <c r="F2991" i="3" s="1"/>
  <c r="E2992" i="3"/>
  <c r="F2992" i="3" s="1"/>
  <c r="E2993" i="3"/>
  <c r="F2993" i="3" s="1"/>
  <c r="E2994" i="3"/>
  <c r="F2994" i="3" s="1"/>
  <c r="E2995" i="3"/>
  <c r="F2995" i="3" s="1"/>
  <c r="E2996" i="3"/>
  <c r="F2996" i="3" s="1"/>
  <c r="E2997" i="3"/>
  <c r="F2997" i="3" s="1"/>
  <c r="E2998" i="3"/>
  <c r="F2998" i="3" s="1"/>
  <c r="E2999" i="3"/>
  <c r="F2999" i="3" s="1"/>
  <c r="E3000" i="3"/>
  <c r="F3000" i="3" s="1"/>
  <c r="E3001" i="3"/>
  <c r="F3001" i="3" s="1"/>
  <c r="E3002" i="3"/>
  <c r="F3002" i="3" s="1"/>
  <c r="E3003" i="3"/>
  <c r="F3003" i="3" s="1"/>
  <c r="E3004" i="3"/>
  <c r="F3004" i="3" s="1"/>
  <c r="E3005" i="3"/>
  <c r="F3005" i="3" s="1"/>
  <c r="E3006" i="3"/>
  <c r="F3006" i="3" s="1"/>
  <c r="E3007" i="3"/>
  <c r="F3007" i="3" s="1"/>
  <c r="E3008" i="3"/>
  <c r="F3008" i="3" s="1"/>
  <c r="E3009" i="3"/>
  <c r="F3009" i="3" s="1"/>
  <c r="E3010" i="3"/>
  <c r="F3010" i="3" s="1"/>
  <c r="E3011" i="3"/>
  <c r="F3011" i="3" s="1"/>
  <c r="E3012" i="3"/>
  <c r="F3012" i="3" s="1"/>
  <c r="E3013" i="3"/>
  <c r="F3013" i="3" s="1"/>
  <c r="E3014" i="3"/>
  <c r="F3014" i="3" s="1"/>
  <c r="E3015" i="3"/>
  <c r="F3015" i="3" s="1"/>
  <c r="E3016" i="3"/>
  <c r="F3016" i="3" s="1"/>
  <c r="E3017" i="3"/>
  <c r="F3017" i="3" s="1"/>
  <c r="E3018" i="3"/>
  <c r="F3018" i="3" s="1"/>
  <c r="E3019" i="3"/>
  <c r="F3019" i="3" s="1"/>
  <c r="E3020" i="3"/>
  <c r="F3020" i="3" s="1"/>
  <c r="E3021" i="3"/>
  <c r="F3021" i="3" s="1"/>
  <c r="E3022" i="3"/>
  <c r="F3022" i="3" s="1"/>
  <c r="E3023" i="3"/>
  <c r="F3023" i="3" s="1"/>
  <c r="E40" i="3"/>
  <c r="F40" i="3" s="1"/>
  <c r="E41" i="3"/>
  <c r="F41" i="3" s="1"/>
  <c r="E42" i="3"/>
  <c r="F42" i="3" s="1"/>
  <c r="E43" i="3"/>
  <c r="F43" i="3" s="1"/>
  <c r="E44" i="3"/>
  <c r="F44" i="3" s="1"/>
  <c r="E45" i="3"/>
  <c r="F45" i="3" s="1"/>
  <c r="E46" i="3"/>
  <c r="F46" i="3" s="1"/>
  <c r="E47" i="3"/>
  <c r="F47" i="3" s="1"/>
  <c r="E48" i="3"/>
  <c r="F48" i="3" s="1"/>
  <c r="E49" i="3"/>
  <c r="F49" i="3" s="1"/>
  <c r="E50" i="3"/>
  <c r="F50" i="3" s="1"/>
  <c r="E51" i="3"/>
  <c r="F51" i="3" s="1"/>
  <c r="E52" i="3"/>
  <c r="F52" i="3" s="1"/>
  <c r="E53" i="3"/>
  <c r="F53" i="3" s="1"/>
  <c r="E54" i="3"/>
  <c r="F54" i="3" s="1"/>
  <c r="E55" i="3"/>
  <c r="F55" i="3" s="1"/>
  <c r="E56" i="3"/>
  <c r="F56" i="3" s="1"/>
  <c r="E57" i="3"/>
  <c r="F57" i="3" s="1"/>
  <c r="E58" i="3"/>
  <c r="F58" i="3" s="1"/>
  <c r="E59" i="3"/>
  <c r="F59" i="3" s="1"/>
  <c r="E60" i="3"/>
  <c r="F60" i="3" s="1"/>
  <c r="E61" i="3"/>
  <c r="F61" i="3" s="1"/>
  <c r="E62" i="3"/>
  <c r="F62" i="3" s="1"/>
  <c r="E63" i="3"/>
  <c r="F63" i="3" s="1"/>
  <c r="E64" i="3"/>
  <c r="F64" i="3" s="1"/>
  <c r="E65" i="3"/>
  <c r="F65" i="3" s="1"/>
  <c r="E66" i="3"/>
  <c r="F66" i="3" s="1"/>
  <c r="E67" i="3"/>
  <c r="F67" i="3" s="1"/>
  <c r="E68" i="3"/>
  <c r="F68" i="3" s="1"/>
  <c r="E69" i="3"/>
  <c r="F69" i="3" s="1"/>
  <c r="E70" i="3"/>
  <c r="F70" i="3" s="1"/>
  <c r="E71" i="3"/>
  <c r="F71" i="3" s="1"/>
  <c r="E72" i="3"/>
  <c r="F72" i="3" s="1"/>
  <c r="E73" i="3"/>
  <c r="F73" i="3" s="1"/>
  <c r="E74" i="3"/>
  <c r="F74" i="3" s="1"/>
  <c r="E75" i="3"/>
  <c r="F75" i="3" s="1"/>
  <c r="E76" i="3"/>
  <c r="F76" i="3" s="1"/>
  <c r="E77" i="3"/>
  <c r="F77" i="3" s="1"/>
  <c r="E78" i="3"/>
  <c r="F78" i="3" s="1"/>
  <c r="E79" i="3"/>
  <c r="F79" i="3" s="1"/>
  <c r="E80" i="3"/>
  <c r="F80" i="3" s="1"/>
  <c r="E81" i="3"/>
  <c r="F81" i="3" s="1"/>
  <c r="E82" i="3"/>
  <c r="F82" i="3" s="1"/>
  <c r="E83" i="3"/>
  <c r="F83" i="3" s="1"/>
  <c r="E84" i="3"/>
  <c r="F84" i="3" s="1"/>
  <c r="E85" i="3"/>
  <c r="F85" i="3" s="1"/>
  <c r="E86" i="3"/>
  <c r="F86" i="3" s="1"/>
  <c r="E87" i="3"/>
  <c r="F87" i="3" s="1"/>
  <c r="E88" i="3"/>
  <c r="F88" i="3" s="1"/>
  <c r="E89" i="3"/>
  <c r="F89" i="3" s="1"/>
  <c r="E90" i="3"/>
  <c r="F90" i="3" s="1"/>
  <c r="E91" i="3"/>
  <c r="F91" i="3" s="1"/>
  <c r="E92" i="3"/>
  <c r="F92" i="3" s="1"/>
  <c r="E93" i="3"/>
  <c r="F93" i="3" s="1"/>
  <c r="E94" i="3"/>
  <c r="F94" i="3" s="1"/>
  <c r="E95" i="3"/>
  <c r="F95" i="3" s="1"/>
  <c r="E96" i="3"/>
  <c r="F96" i="3" s="1"/>
  <c r="E97" i="3"/>
  <c r="F97" i="3" s="1"/>
  <c r="E1132" i="3"/>
  <c r="F1132" i="3" s="1"/>
  <c r="E1133" i="3"/>
  <c r="F1133" i="3" s="1"/>
  <c r="E1134" i="3"/>
  <c r="F1134" i="3" s="1"/>
  <c r="E1135" i="3"/>
  <c r="F1135" i="3" s="1"/>
  <c r="E1136" i="3"/>
  <c r="F1136" i="3" s="1"/>
  <c r="E1137" i="3"/>
  <c r="F1137" i="3" s="1"/>
  <c r="E1138" i="3"/>
  <c r="F1138" i="3" s="1"/>
  <c r="E1139" i="3"/>
  <c r="F1139" i="3" s="1"/>
  <c r="E1140" i="3"/>
  <c r="F1140" i="3" s="1"/>
  <c r="E1141" i="3"/>
  <c r="F1141" i="3" s="1"/>
  <c r="E1142" i="3"/>
  <c r="F1142" i="3" s="1"/>
  <c r="E1143" i="3"/>
  <c r="F1143" i="3" s="1"/>
  <c r="E1144" i="3"/>
  <c r="F1144" i="3" s="1"/>
  <c r="E1145" i="3"/>
  <c r="F1145" i="3" s="1"/>
  <c r="E1146" i="3"/>
  <c r="F1146" i="3" s="1"/>
  <c r="E1147" i="3"/>
  <c r="F1147" i="3" s="1"/>
  <c r="E1148" i="3"/>
  <c r="F1148" i="3" s="1"/>
  <c r="E1149" i="3"/>
  <c r="F1149" i="3" s="1"/>
  <c r="E1150" i="3"/>
  <c r="F1150" i="3" s="1"/>
  <c r="E1151" i="3"/>
  <c r="F1151" i="3" s="1"/>
  <c r="E1152" i="3"/>
  <c r="F1152" i="3" s="1"/>
  <c r="E1153" i="3"/>
  <c r="F1153" i="3" s="1"/>
  <c r="E1154" i="3"/>
  <c r="F1154" i="3" s="1"/>
  <c r="E1155" i="3"/>
  <c r="F1155" i="3" s="1"/>
  <c r="E1156" i="3"/>
  <c r="F1156" i="3" s="1"/>
  <c r="E1157" i="3"/>
  <c r="F1157" i="3" s="1"/>
  <c r="E1158" i="3"/>
  <c r="F1158" i="3" s="1"/>
  <c r="E1159" i="3"/>
  <c r="F1159" i="3" s="1"/>
  <c r="E1160" i="3"/>
  <c r="F1160" i="3" s="1"/>
  <c r="E1161" i="3"/>
  <c r="F1161" i="3" s="1"/>
  <c r="E1162" i="3"/>
  <c r="F1162" i="3" s="1"/>
  <c r="E1163" i="3"/>
  <c r="F1163" i="3" s="1"/>
  <c r="E1164" i="3"/>
  <c r="F1164" i="3" s="1"/>
  <c r="E1165" i="3"/>
  <c r="F1165" i="3" s="1"/>
  <c r="E1166" i="3"/>
  <c r="F1166" i="3" s="1"/>
  <c r="E1167" i="3"/>
  <c r="F1167" i="3" s="1"/>
  <c r="E3530" i="3"/>
  <c r="F3530" i="3" s="1"/>
  <c r="E3531" i="3"/>
  <c r="F3531" i="3" s="1"/>
  <c r="E3532" i="3"/>
  <c r="F3532" i="3" s="1"/>
  <c r="E3533" i="3"/>
  <c r="F3533" i="3" s="1"/>
  <c r="E3534" i="3"/>
  <c r="F3534" i="3" s="1"/>
  <c r="E3535" i="3"/>
  <c r="F3535" i="3" s="1"/>
  <c r="E3536" i="3"/>
  <c r="F3536" i="3" s="1"/>
  <c r="E3537" i="3"/>
  <c r="F3537" i="3" s="1"/>
  <c r="E3538" i="3"/>
  <c r="F3538" i="3" s="1"/>
  <c r="E3539" i="3"/>
  <c r="F3539" i="3" s="1"/>
  <c r="E3540" i="3"/>
  <c r="F3540" i="3" s="1"/>
  <c r="E3541" i="3"/>
  <c r="F3541" i="3" s="1"/>
  <c r="E3542" i="3"/>
  <c r="F3542" i="3" s="1"/>
  <c r="E3543" i="3"/>
  <c r="F3543" i="3" s="1"/>
  <c r="E3544" i="3"/>
  <c r="F3544" i="3" s="1"/>
  <c r="E3545" i="3"/>
  <c r="F3545" i="3" s="1"/>
  <c r="E3546" i="3"/>
  <c r="F3546" i="3" s="1"/>
  <c r="E3547" i="3"/>
  <c r="F3547" i="3" s="1"/>
  <c r="E3548" i="3"/>
  <c r="F3548" i="3" s="1"/>
  <c r="E3549" i="3"/>
  <c r="F3549" i="3" s="1"/>
  <c r="E3550" i="3"/>
  <c r="F3550" i="3" s="1"/>
  <c r="E3551" i="3"/>
  <c r="F3551" i="3" s="1"/>
  <c r="E3552" i="3"/>
  <c r="F3552" i="3" s="1"/>
  <c r="E3553" i="3"/>
  <c r="F3553" i="3" s="1"/>
  <c r="E3554" i="3"/>
  <c r="F3554" i="3" s="1"/>
  <c r="E3555" i="3"/>
  <c r="F3555" i="3" s="1"/>
  <c r="E3556" i="3"/>
  <c r="F3556" i="3" s="1"/>
  <c r="E3557" i="3"/>
  <c r="F3557" i="3" s="1"/>
  <c r="E3558" i="3"/>
  <c r="F3558" i="3" s="1"/>
  <c r="E3559" i="3"/>
  <c r="F3559" i="3" s="1"/>
  <c r="E3560" i="3"/>
  <c r="F3560" i="3" s="1"/>
  <c r="E3561" i="3"/>
  <c r="F3561" i="3" s="1"/>
  <c r="E3562" i="3"/>
  <c r="F3562" i="3" s="1"/>
  <c r="E3563" i="3"/>
  <c r="F3563" i="3" s="1"/>
  <c r="E3564" i="3"/>
  <c r="F3564" i="3" s="1"/>
  <c r="E3565" i="3"/>
  <c r="F3565" i="3" s="1"/>
  <c r="E3566" i="3"/>
  <c r="F3566" i="3" s="1"/>
  <c r="E3567" i="3"/>
  <c r="F3567" i="3" s="1"/>
  <c r="E3568" i="3"/>
  <c r="F3568" i="3" s="1"/>
  <c r="E3569" i="3"/>
  <c r="F3569" i="3" s="1"/>
  <c r="E3570" i="3"/>
  <c r="F3570" i="3" s="1"/>
  <c r="E3571" i="3"/>
  <c r="F3571" i="3" s="1"/>
  <c r="E3572" i="3"/>
  <c r="F3572" i="3" s="1"/>
  <c r="E3573" i="3"/>
  <c r="F3573" i="3" s="1"/>
  <c r="E3574" i="3"/>
  <c r="F3574" i="3" s="1"/>
  <c r="E3575" i="3"/>
  <c r="F3575" i="3" s="1"/>
  <c r="E944" i="3"/>
  <c r="F944" i="3" s="1"/>
  <c r="E945" i="3"/>
  <c r="F945" i="3" s="1"/>
  <c r="E946" i="3"/>
  <c r="F946" i="3" s="1"/>
  <c r="E947" i="3"/>
  <c r="F947" i="3" s="1"/>
  <c r="E948" i="3"/>
  <c r="F948" i="3" s="1"/>
  <c r="E949" i="3"/>
  <c r="F949" i="3" s="1"/>
  <c r="E950" i="3"/>
  <c r="F950" i="3" s="1"/>
  <c r="E951" i="3"/>
  <c r="F951" i="3" s="1"/>
  <c r="E952" i="3"/>
  <c r="F952" i="3" s="1"/>
  <c r="E953" i="3"/>
  <c r="F953" i="3" s="1"/>
  <c r="E954" i="3"/>
  <c r="F954" i="3" s="1"/>
  <c r="E955" i="3"/>
  <c r="F955" i="3" s="1"/>
  <c r="E956" i="3"/>
  <c r="F956" i="3" s="1"/>
  <c r="E957" i="3"/>
  <c r="F957" i="3" s="1"/>
  <c r="E958" i="3"/>
  <c r="F958" i="3" s="1"/>
  <c r="E959" i="3"/>
  <c r="F959" i="3" s="1"/>
  <c r="E960" i="3"/>
  <c r="F960" i="3" s="1"/>
  <c r="E961" i="3"/>
  <c r="F961" i="3" s="1"/>
  <c r="E962" i="3"/>
  <c r="F962" i="3" s="1"/>
  <c r="E963" i="3"/>
  <c r="F963" i="3" s="1"/>
  <c r="E964" i="3"/>
  <c r="F964" i="3" s="1"/>
  <c r="E965" i="3"/>
  <c r="F965" i="3" s="1"/>
  <c r="E966" i="3"/>
  <c r="F966" i="3" s="1"/>
  <c r="E967" i="3"/>
  <c r="F967" i="3" s="1"/>
  <c r="E968" i="3"/>
  <c r="F968" i="3" s="1"/>
  <c r="E969" i="3"/>
  <c r="F969" i="3" s="1"/>
  <c r="E970" i="3"/>
  <c r="F970" i="3" s="1"/>
  <c r="E971" i="3"/>
  <c r="F971" i="3" s="1"/>
  <c r="E972" i="3"/>
  <c r="F972" i="3" s="1"/>
  <c r="E973" i="3"/>
  <c r="F973" i="3" s="1"/>
  <c r="E974" i="3"/>
  <c r="F974" i="3" s="1"/>
  <c r="E975" i="3"/>
  <c r="F975" i="3" s="1"/>
  <c r="E976" i="3"/>
  <c r="F976" i="3" s="1"/>
  <c r="E977" i="3"/>
  <c r="F977" i="3" s="1"/>
  <c r="E978" i="3"/>
  <c r="F978" i="3" s="1"/>
  <c r="E979" i="3"/>
  <c r="F979" i="3" s="1"/>
  <c r="E980" i="3"/>
  <c r="F980" i="3" s="1"/>
  <c r="E981" i="3"/>
  <c r="F981" i="3" s="1"/>
  <c r="E982" i="3"/>
  <c r="F982" i="3" s="1"/>
  <c r="E983" i="3"/>
  <c r="F983" i="3" s="1"/>
  <c r="E984" i="3"/>
  <c r="F984" i="3" s="1"/>
  <c r="E985" i="3"/>
  <c r="F985" i="3" s="1"/>
  <c r="E986" i="3"/>
  <c r="F986" i="3" s="1"/>
  <c r="E987" i="3"/>
  <c r="F987" i="3" s="1"/>
  <c r="E988" i="3"/>
  <c r="F988" i="3" s="1"/>
  <c r="E989" i="3"/>
  <c r="F989" i="3" s="1"/>
  <c r="E990" i="3"/>
  <c r="F990" i="3" s="1"/>
  <c r="E991" i="3"/>
  <c r="F991" i="3" s="1"/>
  <c r="E4752" i="3"/>
  <c r="F4752" i="3" s="1"/>
  <c r="E4753" i="3"/>
  <c r="F4753" i="3" s="1"/>
  <c r="E4754" i="3"/>
  <c r="F4754" i="3" s="1"/>
  <c r="E4755" i="3"/>
  <c r="F4755" i="3" s="1"/>
  <c r="E4756" i="3"/>
  <c r="F4756" i="3" s="1"/>
  <c r="E4757" i="3"/>
  <c r="F4757" i="3" s="1"/>
  <c r="E4758" i="3"/>
  <c r="F4758" i="3" s="1"/>
  <c r="E4759" i="3"/>
  <c r="F4759" i="3" s="1"/>
  <c r="E4760" i="3"/>
  <c r="F4760" i="3" s="1"/>
  <c r="E4761" i="3"/>
  <c r="F4761" i="3" s="1"/>
  <c r="E4762" i="3"/>
  <c r="F4762" i="3" s="1"/>
  <c r="E4763" i="3"/>
  <c r="F4763" i="3" s="1"/>
  <c r="E4764" i="3"/>
  <c r="F4764" i="3" s="1"/>
  <c r="E4765" i="3"/>
  <c r="F4765" i="3" s="1"/>
  <c r="E4766" i="3"/>
  <c r="F4766" i="3" s="1"/>
  <c r="E4767" i="3"/>
  <c r="F4767" i="3" s="1"/>
  <c r="E4768" i="3"/>
  <c r="F4768" i="3" s="1"/>
  <c r="E4769" i="3"/>
  <c r="F4769" i="3" s="1"/>
  <c r="E4770" i="3"/>
  <c r="F4770" i="3" s="1"/>
  <c r="E4771" i="3"/>
  <c r="F4771" i="3" s="1"/>
  <c r="E4772" i="3"/>
  <c r="F4772" i="3" s="1"/>
  <c r="E4773" i="3"/>
  <c r="F4773" i="3" s="1"/>
  <c r="E4774" i="3"/>
  <c r="F4774" i="3" s="1"/>
  <c r="E4775" i="3"/>
  <c r="F4775" i="3" s="1"/>
  <c r="E4776" i="3"/>
  <c r="F4776" i="3" s="1"/>
  <c r="E4777" i="3"/>
  <c r="F4777" i="3" s="1"/>
  <c r="E4778" i="3"/>
  <c r="F4778" i="3" s="1"/>
  <c r="E4779" i="3"/>
  <c r="F4779" i="3" s="1"/>
  <c r="E4780" i="3"/>
  <c r="F4780" i="3" s="1"/>
  <c r="E4781" i="3"/>
  <c r="F4781" i="3" s="1"/>
  <c r="E4782" i="3"/>
  <c r="F4782" i="3" s="1"/>
  <c r="E4783" i="3"/>
  <c r="F4783" i="3" s="1"/>
  <c r="E4784" i="3"/>
  <c r="F4784" i="3" s="1"/>
  <c r="E4785" i="3"/>
  <c r="F4785" i="3" s="1"/>
  <c r="E4786" i="3"/>
  <c r="F4786" i="3" s="1"/>
  <c r="E4787" i="3"/>
  <c r="F4787" i="3" s="1"/>
  <c r="E4788" i="3"/>
  <c r="F4788" i="3" s="1"/>
  <c r="E4789" i="3"/>
  <c r="F4789" i="3" s="1"/>
  <c r="E4790" i="3"/>
  <c r="F4790" i="3" s="1"/>
  <c r="E4791" i="3"/>
  <c r="F4791" i="3" s="1"/>
  <c r="E4792" i="3"/>
  <c r="F4792" i="3" s="1"/>
  <c r="E4793" i="3"/>
  <c r="F4793" i="3" s="1"/>
  <c r="E4794" i="3"/>
  <c r="F4794" i="3" s="1"/>
  <c r="E4795" i="3"/>
  <c r="F4795" i="3" s="1"/>
  <c r="E4796" i="3"/>
  <c r="F4796" i="3" s="1"/>
  <c r="E4797" i="3"/>
  <c r="F4797" i="3" s="1"/>
  <c r="E2448" i="3"/>
  <c r="F2448" i="3" s="1"/>
  <c r="E2449" i="3"/>
  <c r="F2449" i="3" s="1"/>
  <c r="E2450" i="3"/>
  <c r="F2450" i="3" s="1"/>
  <c r="E2451" i="3"/>
  <c r="F2451" i="3" s="1"/>
  <c r="E2452" i="3"/>
  <c r="F2452" i="3" s="1"/>
  <c r="E2453" i="3"/>
  <c r="F2453" i="3" s="1"/>
  <c r="E2454" i="3"/>
  <c r="F2454" i="3" s="1"/>
  <c r="E2455" i="3"/>
  <c r="F2455" i="3" s="1"/>
  <c r="E2456" i="3"/>
  <c r="F2456" i="3" s="1"/>
  <c r="E2457" i="3"/>
  <c r="F2457" i="3" s="1"/>
  <c r="E2458" i="3"/>
  <c r="F2458" i="3" s="1"/>
  <c r="E2459" i="3"/>
  <c r="F2459" i="3" s="1"/>
  <c r="E2460" i="3"/>
  <c r="F2460" i="3" s="1"/>
  <c r="E2461" i="3"/>
  <c r="F2461" i="3" s="1"/>
  <c r="E2462" i="3"/>
  <c r="F2462" i="3" s="1"/>
  <c r="E2463" i="3"/>
  <c r="F2463" i="3" s="1"/>
  <c r="E2464" i="3"/>
  <c r="F2464" i="3" s="1"/>
  <c r="E2465" i="3"/>
  <c r="F2465" i="3" s="1"/>
  <c r="E2466" i="3"/>
  <c r="F2466" i="3" s="1"/>
  <c r="E2467" i="3"/>
  <c r="F2467" i="3" s="1"/>
  <c r="E2468" i="3"/>
  <c r="F2468" i="3" s="1"/>
  <c r="E2469" i="3"/>
  <c r="F2469" i="3" s="1"/>
  <c r="E2470" i="3"/>
  <c r="F2470" i="3" s="1"/>
  <c r="E2471" i="3"/>
  <c r="F2471" i="3" s="1"/>
  <c r="E2472" i="3"/>
  <c r="F2472" i="3" s="1"/>
  <c r="E2473" i="3"/>
  <c r="F2473" i="3" s="1"/>
  <c r="E2474" i="3"/>
  <c r="F2474" i="3" s="1"/>
  <c r="E2475" i="3"/>
  <c r="F2475" i="3" s="1"/>
  <c r="E2476" i="3"/>
  <c r="F2476" i="3" s="1"/>
  <c r="E2477" i="3"/>
  <c r="F2477" i="3" s="1"/>
  <c r="E2478" i="3"/>
  <c r="F2478" i="3" s="1"/>
  <c r="E2479" i="3"/>
  <c r="F2479" i="3" s="1"/>
  <c r="E2480" i="3"/>
  <c r="F2480" i="3" s="1"/>
  <c r="E2481" i="3"/>
  <c r="F2481" i="3" s="1"/>
  <c r="E2482" i="3"/>
  <c r="F2482" i="3" s="1"/>
  <c r="E2483" i="3"/>
  <c r="F2483" i="3" s="1"/>
  <c r="E2484" i="3"/>
  <c r="F2484" i="3" s="1"/>
  <c r="E2485" i="3"/>
  <c r="F2485" i="3" s="1"/>
  <c r="E2486" i="3"/>
  <c r="F2486" i="3" s="1"/>
  <c r="E2487" i="3"/>
  <c r="F2487" i="3" s="1"/>
  <c r="E2488" i="3"/>
  <c r="F2488" i="3" s="1"/>
  <c r="E2489" i="3"/>
  <c r="F2489" i="3" s="1"/>
  <c r="E2490" i="3"/>
  <c r="F2490" i="3" s="1"/>
  <c r="E2491" i="3"/>
  <c r="F2491" i="3" s="1"/>
  <c r="E2492" i="3"/>
  <c r="F2492" i="3" s="1"/>
  <c r="E2493" i="3"/>
  <c r="F2493" i="3" s="1"/>
  <c r="E2494" i="3"/>
  <c r="F2494" i="3" s="1"/>
  <c r="E2495" i="3"/>
  <c r="F2495" i="3" s="1"/>
  <c r="E3776" i="3"/>
  <c r="F3776" i="3" s="1"/>
  <c r="E3777" i="3"/>
  <c r="F3777" i="3" s="1"/>
  <c r="E3778" i="3"/>
  <c r="F3778" i="3" s="1"/>
  <c r="E3779" i="3"/>
  <c r="F3779" i="3" s="1"/>
  <c r="E3780" i="3"/>
  <c r="F3780" i="3" s="1"/>
  <c r="E3781" i="3"/>
  <c r="F3781" i="3" s="1"/>
  <c r="E3782" i="3"/>
  <c r="F3782" i="3" s="1"/>
  <c r="E3783" i="3"/>
  <c r="F3783" i="3" s="1"/>
  <c r="E3784" i="3"/>
  <c r="F3784" i="3" s="1"/>
  <c r="E3785" i="3"/>
  <c r="F3785" i="3" s="1"/>
  <c r="E3786" i="3"/>
  <c r="F3786" i="3" s="1"/>
  <c r="E3787" i="3"/>
  <c r="F3787" i="3" s="1"/>
  <c r="E3788" i="3"/>
  <c r="F3788" i="3" s="1"/>
  <c r="E3789" i="3"/>
  <c r="F3789" i="3" s="1"/>
  <c r="E3790" i="3"/>
  <c r="F3790" i="3" s="1"/>
  <c r="E3791" i="3"/>
  <c r="F3791" i="3" s="1"/>
  <c r="E3792" i="3"/>
  <c r="F3792" i="3" s="1"/>
  <c r="E3793" i="3"/>
  <c r="F3793" i="3" s="1"/>
  <c r="E3794" i="3"/>
  <c r="F3794" i="3" s="1"/>
  <c r="E3795" i="3"/>
  <c r="F3795" i="3" s="1"/>
  <c r="E3796" i="3"/>
  <c r="F3796" i="3" s="1"/>
  <c r="E3797" i="3"/>
  <c r="F3797" i="3" s="1"/>
  <c r="E3798" i="3"/>
  <c r="F3798" i="3" s="1"/>
  <c r="E3799" i="3"/>
  <c r="F3799" i="3" s="1"/>
  <c r="E3800" i="3"/>
  <c r="F3800" i="3" s="1"/>
  <c r="E3801" i="3"/>
  <c r="F3801" i="3" s="1"/>
  <c r="E3802" i="3"/>
  <c r="F3802" i="3" s="1"/>
  <c r="E3803" i="3"/>
  <c r="F3803" i="3" s="1"/>
  <c r="E3804" i="3"/>
  <c r="F3804" i="3" s="1"/>
  <c r="E3805" i="3"/>
  <c r="F3805" i="3" s="1"/>
  <c r="E3806" i="3"/>
  <c r="F3806" i="3" s="1"/>
  <c r="E3807" i="3"/>
  <c r="F3807" i="3" s="1"/>
  <c r="E3808" i="3"/>
  <c r="F3808" i="3" s="1"/>
  <c r="E3809" i="3"/>
  <c r="F3809" i="3" s="1"/>
  <c r="E3810" i="3"/>
  <c r="F3810" i="3" s="1"/>
  <c r="E3811" i="3"/>
  <c r="F3811" i="3" s="1"/>
  <c r="E3812" i="3"/>
  <c r="F3812" i="3" s="1"/>
  <c r="E3813" i="3"/>
  <c r="F3813" i="3" s="1"/>
  <c r="E3814" i="3"/>
  <c r="F3814" i="3" s="1"/>
  <c r="E3815" i="3"/>
  <c r="F3815" i="3" s="1"/>
  <c r="E3816" i="3"/>
  <c r="F3816" i="3" s="1"/>
  <c r="E3817" i="3"/>
  <c r="F3817" i="3" s="1"/>
  <c r="E3818" i="3"/>
  <c r="F3818" i="3" s="1"/>
  <c r="E3819" i="3"/>
  <c r="F3819" i="3" s="1"/>
  <c r="E3820" i="3"/>
  <c r="F3820" i="3" s="1"/>
  <c r="E3821" i="3"/>
  <c r="F3821" i="3" s="1"/>
  <c r="E3822" i="3"/>
  <c r="F3822" i="3" s="1"/>
  <c r="E3823" i="3"/>
  <c r="F3823" i="3" s="1"/>
  <c r="E3824" i="3"/>
  <c r="F3824" i="3" s="1"/>
  <c r="E3825" i="3"/>
  <c r="F3825" i="3" s="1"/>
  <c r="E3826" i="3"/>
  <c r="F3826" i="3" s="1"/>
  <c r="E3827" i="3"/>
  <c r="F3827" i="3" s="1"/>
  <c r="E3828" i="3"/>
  <c r="F3828" i="3" s="1"/>
  <c r="E3829" i="3"/>
  <c r="F3829" i="3" s="1"/>
  <c r="E3830" i="3"/>
  <c r="F3830" i="3" s="1"/>
  <c r="E3831" i="3"/>
  <c r="F3831" i="3" s="1"/>
  <c r="E3832" i="3"/>
  <c r="F3832" i="3" s="1"/>
  <c r="E3833" i="3"/>
  <c r="F3833" i="3" s="1"/>
  <c r="E3834" i="3"/>
  <c r="F3834" i="3" s="1"/>
  <c r="E3835" i="3"/>
  <c r="F3835" i="3" s="1"/>
  <c r="E3836" i="3"/>
  <c r="F3836" i="3" s="1"/>
  <c r="E3837" i="3"/>
  <c r="F3837" i="3" s="1"/>
  <c r="E3838" i="3"/>
  <c r="F3838" i="3" s="1"/>
  <c r="E3839" i="3"/>
  <c r="F3839" i="3" s="1"/>
  <c r="E3840" i="3"/>
  <c r="F3840" i="3" s="1"/>
  <c r="E3841" i="3"/>
  <c r="F3841" i="3" s="1"/>
  <c r="E3842" i="3"/>
  <c r="F3842" i="3" s="1"/>
  <c r="E3843" i="3"/>
  <c r="F3843" i="3" s="1"/>
  <c r="E3844" i="3"/>
  <c r="F3844" i="3" s="1"/>
  <c r="E3845" i="3"/>
  <c r="F3845" i="3" s="1"/>
  <c r="E3846" i="3"/>
  <c r="F3846" i="3" s="1"/>
  <c r="E3847" i="3"/>
  <c r="F3847" i="3" s="1"/>
  <c r="E3848" i="3"/>
  <c r="F3848" i="3" s="1"/>
  <c r="E3849" i="3"/>
  <c r="F3849" i="3" s="1"/>
  <c r="E3850" i="3"/>
  <c r="F3850" i="3" s="1"/>
  <c r="E3851" i="3"/>
  <c r="F3851" i="3" s="1"/>
  <c r="E3852" i="3"/>
  <c r="F3852" i="3" s="1"/>
  <c r="E3853" i="3"/>
  <c r="F3853" i="3" s="1"/>
  <c r="E3854" i="3"/>
  <c r="F3854" i="3" s="1"/>
  <c r="E3855" i="3"/>
  <c r="F3855" i="3" s="1"/>
  <c r="E3856" i="3"/>
  <c r="F3856" i="3" s="1"/>
  <c r="E3857" i="3"/>
  <c r="F3857" i="3" s="1"/>
  <c r="E2636" i="3"/>
  <c r="F2636" i="3" s="1"/>
  <c r="E2637" i="3"/>
  <c r="F2637" i="3" s="1"/>
  <c r="E2638" i="3"/>
  <c r="F2638" i="3" s="1"/>
  <c r="E2639" i="3"/>
  <c r="F2639" i="3" s="1"/>
  <c r="E2640" i="3"/>
  <c r="F2640" i="3" s="1"/>
  <c r="E2641" i="3"/>
  <c r="F2641" i="3" s="1"/>
  <c r="E2642" i="3"/>
  <c r="F2642" i="3" s="1"/>
  <c r="E2643" i="3"/>
  <c r="F2643" i="3" s="1"/>
  <c r="E2644" i="3"/>
  <c r="F2644" i="3" s="1"/>
  <c r="E2645" i="3"/>
  <c r="F2645" i="3" s="1"/>
  <c r="E2646" i="3"/>
  <c r="F2646" i="3" s="1"/>
  <c r="E2647" i="3"/>
  <c r="F2647" i="3" s="1"/>
  <c r="E2193" i="3"/>
  <c r="F2193" i="3" s="1"/>
  <c r="E2194" i="3"/>
  <c r="F2194" i="3" s="1"/>
  <c r="E2195" i="3"/>
  <c r="F2195" i="3" s="1"/>
  <c r="E2196" i="3"/>
  <c r="F2196" i="3" s="1"/>
  <c r="E2197" i="3"/>
  <c r="F2197" i="3" s="1"/>
  <c r="E2198" i="3"/>
  <c r="F2198" i="3" s="1"/>
  <c r="E2199" i="3"/>
  <c r="F2199" i="3" s="1"/>
  <c r="E2200" i="3"/>
  <c r="F2200" i="3" s="1"/>
  <c r="E2201" i="3"/>
  <c r="F2201" i="3" s="1"/>
  <c r="E2202" i="3"/>
  <c r="F2202" i="3" s="1"/>
  <c r="E2203" i="3"/>
  <c r="F2203" i="3" s="1"/>
  <c r="E2204" i="3"/>
  <c r="F2204" i="3" s="1"/>
  <c r="E2205" i="3"/>
  <c r="F2205" i="3" s="1"/>
  <c r="E2206" i="3"/>
  <c r="F2206" i="3" s="1"/>
  <c r="E2207" i="3"/>
  <c r="F2207" i="3" s="1"/>
  <c r="E2208" i="3"/>
  <c r="F2208" i="3" s="1"/>
  <c r="E2209" i="3"/>
  <c r="F2209" i="3" s="1"/>
  <c r="E2210" i="3"/>
  <c r="F2210" i="3" s="1"/>
  <c r="E2211" i="3"/>
  <c r="F2211" i="3" s="1"/>
  <c r="E2212" i="3"/>
  <c r="F2212" i="3" s="1"/>
  <c r="E2213" i="3"/>
  <c r="F2213" i="3" s="1"/>
  <c r="E2214" i="3"/>
  <c r="F2214" i="3" s="1"/>
  <c r="E2215" i="3"/>
  <c r="F2215" i="3" s="1"/>
  <c r="E2216" i="3"/>
  <c r="F2216" i="3" s="1"/>
  <c r="E2217" i="3"/>
  <c r="F2217" i="3" s="1"/>
  <c r="E2218" i="3"/>
  <c r="F2218" i="3" s="1"/>
  <c r="E2219" i="3"/>
  <c r="F2219" i="3" s="1"/>
  <c r="E2220" i="3"/>
  <c r="F2220" i="3" s="1"/>
  <c r="E2221" i="3"/>
  <c r="F2221" i="3" s="1"/>
  <c r="E2222" i="3"/>
  <c r="F2222" i="3" s="1"/>
  <c r="E2223" i="3"/>
  <c r="F2223" i="3" s="1"/>
  <c r="E2224" i="3"/>
  <c r="F2224" i="3" s="1"/>
  <c r="E2225" i="3"/>
  <c r="F2225" i="3" s="1"/>
  <c r="E2226" i="3"/>
  <c r="F2226" i="3" s="1"/>
  <c r="E2227" i="3"/>
  <c r="F2227" i="3" s="1"/>
  <c r="E2228" i="3"/>
  <c r="F2228" i="3" s="1"/>
  <c r="E2229" i="3"/>
  <c r="F2229" i="3" s="1"/>
  <c r="E2230" i="3"/>
  <c r="F2230" i="3" s="1"/>
  <c r="E2231" i="3"/>
  <c r="F2231" i="3" s="1"/>
  <c r="E2232" i="3"/>
  <c r="F2232" i="3" s="1"/>
  <c r="E2233" i="3"/>
  <c r="F2233" i="3" s="1"/>
  <c r="E2234" i="3"/>
  <c r="F2234" i="3" s="1"/>
  <c r="E2235" i="3"/>
  <c r="F2235" i="3" s="1"/>
  <c r="E2236" i="3"/>
  <c r="F2236" i="3" s="1"/>
  <c r="E2237" i="3"/>
  <c r="F2237" i="3" s="1"/>
  <c r="E2238" i="3"/>
  <c r="F2238" i="3" s="1"/>
  <c r="E2239" i="3"/>
  <c r="F2239" i="3" s="1"/>
  <c r="E2240" i="3"/>
  <c r="F2240" i="3" s="1"/>
  <c r="E2241" i="3"/>
  <c r="F2241" i="3" s="1"/>
  <c r="E2242" i="3"/>
  <c r="F2242" i="3" s="1"/>
  <c r="E2243" i="3"/>
  <c r="F2243" i="3" s="1"/>
  <c r="E2244" i="3"/>
  <c r="F2244" i="3" s="1"/>
  <c r="E2245" i="3"/>
  <c r="F2245" i="3" s="1"/>
  <c r="E2246" i="3"/>
  <c r="F2246" i="3" s="1"/>
  <c r="E2247" i="3"/>
  <c r="F2247" i="3" s="1"/>
  <c r="E2248" i="3"/>
  <c r="F2248" i="3" s="1"/>
  <c r="E2249" i="3"/>
  <c r="F2249" i="3" s="1"/>
  <c r="E2250" i="3"/>
  <c r="F2250" i="3" s="1"/>
  <c r="E2251" i="3"/>
  <c r="F2251" i="3" s="1"/>
  <c r="E2252" i="3"/>
  <c r="F2252" i="3" s="1"/>
  <c r="E2253" i="3"/>
  <c r="F2253" i="3" s="1"/>
  <c r="E2254" i="3"/>
  <c r="F2254" i="3" s="1"/>
  <c r="E2255" i="3"/>
  <c r="F2255" i="3" s="1"/>
  <c r="E2256" i="3"/>
  <c r="F2256" i="3" s="1"/>
  <c r="E2257" i="3"/>
  <c r="F2257" i="3" s="1"/>
  <c r="E2258" i="3"/>
  <c r="F2258" i="3" s="1"/>
  <c r="E2259" i="3"/>
  <c r="F2259" i="3" s="1"/>
  <c r="E662" i="3"/>
  <c r="F662" i="3" s="1"/>
  <c r="E663" i="3"/>
  <c r="F663" i="3" s="1"/>
  <c r="E664" i="3"/>
  <c r="F664" i="3" s="1"/>
  <c r="E665" i="3"/>
  <c r="F665" i="3" s="1"/>
  <c r="E666" i="3"/>
  <c r="F666" i="3" s="1"/>
  <c r="E667" i="3"/>
  <c r="F667" i="3" s="1"/>
  <c r="E668" i="3"/>
  <c r="F668" i="3" s="1"/>
  <c r="E669" i="3"/>
  <c r="F669" i="3" s="1"/>
  <c r="E670" i="3"/>
  <c r="F670" i="3" s="1"/>
  <c r="E671" i="3"/>
  <c r="F671" i="3" s="1"/>
  <c r="E672" i="3"/>
  <c r="F672" i="3" s="1"/>
  <c r="E673" i="3"/>
  <c r="F673" i="3" s="1"/>
  <c r="E674" i="3"/>
  <c r="F674" i="3" s="1"/>
  <c r="E675" i="3"/>
  <c r="F675" i="3" s="1"/>
  <c r="E676" i="3"/>
  <c r="F676" i="3" s="1"/>
  <c r="E677" i="3"/>
  <c r="F677" i="3" s="1"/>
  <c r="E678" i="3"/>
  <c r="F678" i="3" s="1"/>
  <c r="E679" i="3"/>
  <c r="F679" i="3" s="1"/>
  <c r="E680" i="3"/>
  <c r="F680" i="3" s="1"/>
  <c r="E681" i="3"/>
  <c r="F681" i="3" s="1"/>
  <c r="E682" i="3"/>
  <c r="F682" i="3" s="1"/>
  <c r="E683" i="3"/>
  <c r="F683" i="3" s="1"/>
  <c r="E684" i="3"/>
  <c r="F684" i="3" s="1"/>
  <c r="E685" i="3"/>
  <c r="F685" i="3" s="1"/>
  <c r="E686" i="3"/>
  <c r="F686" i="3" s="1"/>
  <c r="E687" i="3"/>
  <c r="F687" i="3" s="1"/>
  <c r="E688" i="3"/>
  <c r="F688" i="3" s="1"/>
  <c r="E898" i="3"/>
  <c r="F898" i="3" s="1"/>
  <c r="E899" i="3"/>
  <c r="F899" i="3" s="1"/>
  <c r="E900" i="3"/>
  <c r="F900" i="3" s="1"/>
  <c r="E901" i="3"/>
  <c r="F901" i="3" s="1"/>
  <c r="E902" i="3"/>
  <c r="F902" i="3" s="1"/>
  <c r="E903" i="3"/>
  <c r="F903" i="3" s="1"/>
  <c r="E904" i="3"/>
  <c r="F904" i="3" s="1"/>
  <c r="E905" i="3"/>
  <c r="F905" i="3" s="1"/>
  <c r="E906" i="3"/>
  <c r="F906" i="3" s="1"/>
  <c r="E907" i="3"/>
  <c r="F907" i="3" s="1"/>
  <c r="E908" i="3"/>
  <c r="F908" i="3" s="1"/>
  <c r="E909" i="3"/>
  <c r="F909" i="3" s="1"/>
  <c r="E910" i="3"/>
  <c r="F910" i="3" s="1"/>
  <c r="E911" i="3"/>
  <c r="F911" i="3" s="1"/>
  <c r="E912" i="3"/>
  <c r="F912" i="3" s="1"/>
  <c r="E913" i="3"/>
  <c r="F913" i="3" s="1"/>
  <c r="E914" i="3"/>
  <c r="F914" i="3" s="1"/>
  <c r="E915" i="3"/>
  <c r="F915" i="3" s="1"/>
  <c r="E916" i="3"/>
  <c r="F916" i="3" s="1"/>
  <c r="E917" i="3"/>
  <c r="F917" i="3" s="1"/>
  <c r="E918" i="3"/>
  <c r="F918" i="3" s="1"/>
  <c r="E919" i="3"/>
  <c r="F919" i="3" s="1"/>
  <c r="E920" i="3"/>
  <c r="F920" i="3" s="1"/>
  <c r="E921" i="3"/>
  <c r="F921" i="3" s="1"/>
  <c r="E922" i="3"/>
  <c r="F922" i="3" s="1"/>
  <c r="E923" i="3"/>
  <c r="F923" i="3" s="1"/>
  <c r="E924" i="3"/>
  <c r="F924" i="3" s="1"/>
  <c r="E925" i="3"/>
  <c r="F925" i="3" s="1"/>
  <c r="E926" i="3"/>
  <c r="F926" i="3" s="1"/>
  <c r="E927" i="3"/>
  <c r="F927" i="3" s="1"/>
  <c r="E928" i="3"/>
  <c r="F928" i="3" s="1"/>
  <c r="E929" i="3"/>
  <c r="F929" i="3" s="1"/>
  <c r="E930" i="3"/>
  <c r="F930" i="3" s="1"/>
  <c r="E931" i="3"/>
  <c r="F931" i="3" s="1"/>
  <c r="E932" i="3"/>
  <c r="F932" i="3" s="1"/>
  <c r="E933" i="3"/>
  <c r="F933" i="3" s="1"/>
  <c r="E934" i="3"/>
  <c r="F934" i="3" s="1"/>
  <c r="E935" i="3"/>
  <c r="F935" i="3" s="1"/>
  <c r="E936" i="3"/>
  <c r="F936" i="3" s="1"/>
  <c r="E937" i="3"/>
  <c r="F937" i="3" s="1"/>
  <c r="E938" i="3"/>
  <c r="F938" i="3" s="1"/>
  <c r="E939" i="3"/>
  <c r="F939" i="3" s="1"/>
  <c r="E940" i="3"/>
  <c r="F940" i="3" s="1"/>
  <c r="E941" i="3"/>
  <c r="F941" i="3" s="1"/>
  <c r="E942" i="3"/>
  <c r="F942" i="3" s="1"/>
  <c r="E943" i="3"/>
  <c r="F943" i="3" s="1"/>
  <c r="E3576" i="3"/>
  <c r="F3576" i="3" s="1"/>
  <c r="E3577" i="3"/>
  <c r="F3577" i="3" s="1"/>
  <c r="E3578" i="3"/>
  <c r="F3578" i="3" s="1"/>
  <c r="E3579" i="3"/>
  <c r="F3579" i="3" s="1"/>
  <c r="E3580" i="3"/>
  <c r="F3580" i="3" s="1"/>
  <c r="E3581" i="3"/>
  <c r="F3581" i="3" s="1"/>
  <c r="E3582" i="3"/>
  <c r="F3582" i="3" s="1"/>
  <c r="E3583" i="3"/>
  <c r="F3583" i="3" s="1"/>
  <c r="E3584" i="3"/>
  <c r="F3584" i="3" s="1"/>
  <c r="E3585" i="3"/>
  <c r="F3585" i="3" s="1"/>
  <c r="E3586" i="3"/>
  <c r="F3586" i="3" s="1"/>
  <c r="E3587" i="3"/>
  <c r="F3587" i="3" s="1"/>
  <c r="E3588" i="3"/>
  <c r="F3588" i="3" s="1"/>
  <c r="E3589" i="3"/>
  <c r="F3589" i="3" s="1"/>
  <c r="E3590" i="3"/>
  <c r="F3590" i="3" s="1"/>
  <c r="E3591" i="3"/>
  <c r="F3591" i="3" s="1"/>
  <c r="E3592" i="3"/>
  <c r="F3592" i="3" s="1"/>
  <c r="E3593" i="3"/>
  <c r="F3593" i="3" s="1"/>
  <c r="E3594" i="3"/>
  <c r="F3594" i="3" s="1"/>
  <c r="E3595" i="3"/>
  <c r="F3595" i="3" s="1"/>
  <c r="E3596" i="3"/>
  <c r="F3596" i="3" s="1"/>
  <c r="E3597" i="3"/>
  <c r="F3597" i="3" s="1"/>
  <c r="E3598" i="3"/>
  <c r="F3598" i="3" s="1"/>
  <c r="E3599" i="3"/>
  <c r="F3599" i="3" s="1"/>
  <c r="E3600" i="3"/>
  <c r="F3600" i="3" s="1"/>
  <c r="E3601" i="3"/>
  <c r="F3601" i="3" s="1"/>
  <c r="E3602" i="3"/>
  <c r="F3602" i="3" s="1"/>
  <c r="E3603" i="3"/>
  <c r="F3603" i="3" s="1"/>
  <c r="E3604" i="3"/>
  <c r="F3604" i="3" s="1"/>
  <c r="E3605" i="3"/>
  <c r="F3605" i="3" s="1"/>
  <c r="E3606" i="3"/>
  <c r="F3606" i="3" s="1"/>
  <c r="E3607" i="3"/>
  <c r="F3607" i="3" s="1"/>
  <c r="E3608" i="3"/>
  <c r="F3608" i="3" s="1"/>
  <c r="E3609" i="3"/>
  <c r="F3609" i="3" s="1"/>
  <c r="E3610" i="3"/>
  <c r="F3610" i="3" s="1"/>
  <c r="E3611" i="3"/>
  <c r="F3611" i="3" s="1"/>
  <c r="E3612" i="3"/>
  <c r="F3612" i="3" s="1"/>
  <c r="E3613" i="3"/>
  <c r="F3613" i="3" s="1"/>
  <c r="E3614" i="3"/>
  <c r="F3614" i="3" s="1"/>
  <c r="E3615" i="3"/>
  <c r="F3615" i="3" s="1"/>
  <c r="E3616" i="3"/>
  <c r="F3616" i="3" s="1"/>
  <c r="E3617" i="3"/>
  <c r="F3617" i="3" s="1"/>
  <c r="E3618" i="3"/>
  <c r="F3618" i="3" s="1"/>
  <c r="E3619" i="3"/>
  <c r="F3619" i="3" s="1"/>
  <c r="E3620" i="3"/>
  <c r="F3620" i="3" s="1"/>
  <c r="E3621" i="3"/>
  <c r="F3621" i="3" s="1"/>
  <c r="E3622" i="3"/>
  <c r="F3622" i="3" s="1"/>
  <c r="E3623" i="3"/>
  <c r="F3623" i="3" s="1"/>
  <c r="E3436" i="3"/>
  <c r="F3436" i="3" s="1"/>
  <c r="E3437" i="3"/>
  <c r="F3437" i="3" s="1"/>
  <c r="E3438" i="3"/>
  <c r="F3438" i="3" s="1"/>
  <c r="E3439" i="3"/>
  <c r="F3439" i="3" s="1"/>
  <c r="E3440" i="3"/>
  <c r="F3440" i="3" s="1"/>
  <c r="E3441" i="3"/>
  <c r="F3441" i="3" s="1"/>
  <c r="E3442" i="3"/>
  <c r="F3442" i="3" s="1"/>
  <c r="E3443" i="3"/>
  <c r="F3443" i="3" s="1"/>
  <c r="E3444" i="3"/>
  <c r="F3444" i="3" s="1"/>
  <c r="E3445" i="3"/>
  <c r="F3445" i="3" s="1"/>
  <c r="E3446" i="3"/>
  <c r="F3446" i="3" s="1"/>
  <c r="E3447" i="3"/>
  <c r="F3447" i="3" s="1"/>
  <c r="E3448" i="3"/>
  <c r="F3448" i="3" s="1"/>
  <c r="E3449" i="3"/>
  <c r="F3449" i="3" s="1"/>
  <c r="E3450" i="3"/>
  <c r="F3450" i="3" s="1"/>
  <c r="E3451" i="3"/>
  <c r="F3451" i="3" s="1"/>
  <c r="E3452" i="3"/>
  <c r="F3452" i="3" s="1"/>
  <c r="E3453" i="3"/>
  <c r="F3453" i="3" s="1"/>
  <c r="E3454" i="3"/>
  <c r="F3454" i="3" s="1"/>
  <c r="E3455" i="3"/>
  <c r="F3455" i="3" s="1"/>
  <c r="E3456" i="3"/>
  <c r="F3456" i="3" s="1"/>
  <c r="E3457" i="3"/>
  <c r="F3457" i="3" s="1"/>
  <c r="E3458" i="3"/>
  <c r="F3458" i="3" s="1"/>
  <c r="E3459" i="3"/>
  <c r="F3459" i="3" s="1"/>
  <c r="E3460" i="3"/>
  <c r="F3460" i="3" s="1"/>
  <c r="E3461" i="3"/>
  <c r="F3461" i="3" s="1"/>
  <c r="E3462" i="3"/>
  <c r="F3462" i="3" s="1"/>
  <c r="E3463" i="3"/>
  <c r="F3463" i="3" s="1"/>
  <c r="E3464" i="3"/>
  <c r="F3464" i="3" s="1"/>
  <c r="E3465" i="3"/>
  <c r="F3465" i="3" s="1"/>
  <c r="E3466" i="3"/>
  <c r="F3466" i="3" s="1"/>
  <c r="E3467" i="3"/>
  <c r="F3467" i="3" s="1"/>
  <c r="E3468" i="3"/>
  <c r="F3468" i="3" s="1"/>
  <c r="E3469" i="3"/>
  <c r="F3469" i="3" s="1"/>
  <c r="E3470" i="3"/>
  <c r="F3470" i="3" s="1"/>
  <c r="E3471" i="3"/>
  <c r="F3471" i="3" s="1"/>
  <c r="E3472" i="3"/>
  <c r="F3472" i="3" s="1"/>
  <c r="E3473" i="3"/>
  <c r="F3473" i="3" s="1"/>
  <c r="E3474" i="3"/>
  <c r="F3474" i="3" s="1"/>
  <c r="E3475" i="3"/>
  <c r="F3475" i="3" s="1"/>
  <c r="E3476" i="3"/>
  <c r="F3476" i="3" s="1"/>
  <c r="E3477" i="3"/>
  <c r="F3477" i="3" s="1"/>
  <c r="E3478" i="3"/>
  <c r="F3478" i="3" s="1"/>
  <c r="E3479" i="3"/>
  <c r="F3479" i="3" s="1"/>
  <c r="E3480" i="3"/>
  <c r="F3480" i="3" s="1"/>
  <c r="E3481" i="3"/>
  <c r="F3481" i="3" s="1"/>
  <c r="E474" i="3"/>
  <c r="F474" i="3" s="1"/>
  <c r="E475" i="3"/>
  <c r="F475" i="3" s="1"/>
  <c r="E476" i="3"/>
  <c r="F476" i="3" s="1"/>
  <c r="E477" i="3"/>
  <c r="F477" i="3" s="1"/>
  <c r="E478" i="3"/>
  <c r="F478" i="3" s="1"/>
  <c r="E479" i="3"/>
  <c r="F479" i="3" s="1"/>
  <c r="E480" i="3"/>
  <c r="F480" i="3" s="1"/>
  <c r="E481" i="3"/>
  <c r="F481" i="3" s="1"/>
  <c r="E482" i="3"/>
  <c r="F482" i="3" s="1"/>
  <c r="E483" i="3"/>
  <c r="F483" i="3" s="1"/>
  <c r="E484" i="3"/>
  <c r="F484" i="3" s="1"/>
  <c r="E485" i="3"/>
  <c r="F485" i="3" s="1"/>
  <c r="E486" i="3"/>
  <c r="F486" i="3" s="1"/>
  <c r="E487" i="3"/>
  <c r="F487" i="3" s="1"/>
  <c r="E488" i="3"/>
  <c r="F488" i="3" s="1"/>
  <c r="E489" i="3"/>
  <c r="F489" i="3" s="1"/>
  <c r="E490" i="3"/>
  <c r="F490" i="3" s="1"/>
  <c r="E491" i="3"/>
  <c r="F491" i="3" s="1"/>
  <c r="E492" i="3"/>
  <c r="F492" i="3" s="1"/>
  <c r="E493" i="3"/>
  <c r="F493" i="3" s="1"/>
  <c r="E494" i="3"/>
  <c r="F494" i="3" s="1"/>
  <c r="E495" i="3"/>
  <c r="F495" i="3" s="1"/>
  <c r="E496" i="3"/>
  <c r="F496" i="3" s="1"/>
  <c r="E497" i="3"/>
  <c r="F497" i="3" s="1"/>
  <c r="E498" i="3"/>
  <c r="F498" i="3" s="1"/>
  <c r="E499" i="3"/>
  <c r="F499" i="3" s="1"/>
  <c r="E500" i="3"/>
  <c r="F500" i="3" s="1"/>
  <c r="E501" i="3"/>
  <c r="F501" i="3" s="1"/>
  <c r="E502" i="3"/>
  <c r="F502" i="3" s="1"/>
  <c r="E503" i="3"/>
  <c r="F503" i="3" s="1"/>
  <c r="E504" i="3"/>
  <c r="F504" i="3" s="1"/>
  <c r="E505" i="3"/>
  <c r="F505" i="3" s="1"/>
  <c r="E506" i="3"/>
  <c r="F506" i="3" s="1"/>
  <c r="E507" i="3"/>
  <c r="F507" i="3" s="1"/>
  <c r="E508" i="3"/>
  <c r="F508" i="3" s="1"/>
  <c r="E509" i="3"/>
  <c r="F509" i="3" s="1"/>
  <c r="E510" i="3"/>
  <c r="F510" i="3" s="1"/>
  <c r="E511" i="3"/>
  <c r="F511" i="3" s="1"/>
  <c r="E512" i="3"/>
  <c r="F512" i="3" s="1"/>
  <c r="E513" i="3"/>
  <c r="F513" i="3" s="1"/>
  <c r="E514" i="3"/>
  <c r="F514" i="3" s="1"/>
  <c r="E515" i="3"/>
  <c r="F515" i="3" s="1"/>
  <c r="E516" i="3"/>
  <c r="F516" i="3" s="1"/>
  <c r="E517" i="3"/>
  <c r="F517" i="3" s="1"/>
  <c r="E518" i="3"/>
  <c r="F518" i="3" s="1"/>
  <c r="E519" i="3"/>
  <c r="F519" i="3" s="1"/>
  <c r="E520" i="3"/>
  <c r="F520" i="3" s="1"/>
  <c r="E521" i="3"/>
  <c r="F521" i="3" s="1"/>
  <c r="E4821" i="3"/>
  <c r="F4821" i="3" s="1"/>
  <c r="E4822" i="3"/>
  <c r="F4822" i="3" s="1"/>
  <c r="E4823" i="3"/>
  <c r="F4823" i="3" s="1"/>
  <c r="E4824" i="3"/>
  <c r="F4824" i="3" s="1"/>
  <c r="E4825" i="3"/>
  <c r="F4825" i="3" s="1"/>
  <c r="E4826" i="3"/>
  <c r="F4826" i="3" s="1"/>
  <c r="E4827" i="3"/>
  <c r="F4827" i="3" s="1"/>
  <c r="E4828" i="3"/>
  <c r="F4828" i="3" s="1"/>
  <c r="E4829" i="3"/>
  <c r="F4829" i="3" s="1"/>
  <c r="E4830" i="3"/>
  <c r="F4830" i="3" s="1"/>
  <c r="E4831" i="3"/>
  <c r="F4831" i="3" s="1"/>
  <c r="E4832" i="3"/>
  <c r="F4832" i="3" s="1"/>
  <c r="E4833" i="3"/>
  <c r="F4833" i="3" s="1"/>
  <c r="E4834" i="3"/>
  <c r="F4834" i="3" s="1"/>
  <c r="E4835" i="3"/>
  <c r="F4835" i="3" s="1"/>
  <c r="E4836" i="3"/>
  <c r="F4836" i="3" s="1"/>
  <c r="E4837" i="3"/>
  <c r="F4837" i="3" s="1"/>
  <c r="E4838" i="3"/>
  <c r="F4838" i="3" s="1"/>
  <c r="E4839" i="3"/>
  <c r="F4839" i="3" s="1"/>
  <c r="E4840" i="3"/>
  <c r="F4840" i="3" s="1"/>
  <c r="E4841" i="3"/>
  <c r="F4841" i="3" s="1"/>
  <c r="E4842" i="3"/>
  <c r="F4842" i="3" s="1"/>
  <c r="E4843" i="3"/>
  <c r="F4843" i="3" s="1"/>
  <c r="E4844" i="3"/>
  <c r="F4844" i="3" s="1"/>
  <c r="E4845" i="3"/>
  <c r="F4845" i="3" s="1"/>
  <c r="E4846" i="3"/>
  <c r="F4846" i="3" s="1"/>
  <c r="E4847" i="3"/>
  <c r="F4847" i="3" s="1"/>
  <c r="E4848" i="3"/>
  <c r="F4848" i="3" s="1"/>
  <c r="E4849" i="3"/>
  <c r="F4849" i="3" s="1"/>
  <c r="E4850" i="3"/>
  <c r="F4850" i="3" s="1"/>
  <c r="E4851" i="3"/>
  <c r="F4851" i="3" s="1"/>
  <c r="E4852" i="3"/>
  <c r="F4852" i="3" s="1"/>
  <c r="E4853" i="3"/>
  <c r="F4853" i="3" s="1"/>
  <c r="E4854" i="3"/>
  <c r="F4854" i="3" s="1"/>
  <c r="E4855" i="3"/>
  <c r="F4855" i="3" s="1"/>
  <c r="E4856" i="3"/>
  <c r="F4856" i="3" s="1"/>
  <c r="E4857" i="3"/>
  <c r="F4857" i="3" s="1"/>
  <c r="E4858" i="3"/>
  <c r="F4858" i="3" s="1"/>
  <c r="E4859" i="3"/>
  <c r="F4859" i="3" s="1"/>
  <c r="E4860" i="3"/>
  <c r="F4860" i="3" s="1"/>
  <c r="E4861" i="3"/>
  <c r="F4861" i="3" s="1"/>
  <c r="E4862" i="3"/>
  <c r="F4862" i="3" s="1"/>
  <c r="E4863" i="3"/>
  <c r="F4863" i="3" s="1"/>
  <c r="E4864" i="3"/>
  <c r="F4864" i="3" s="1"/>
  <c r="E4865" i="3"/>
  <c r="F4865" i="3" s="1"/>
  <c r="E4866" i="3"/>
  <c r="F4866" i="3" s="1"/>
  <c r="E4867" i="3"/>
  <c r="F4867" i="3" s="1"/>
  <c r="E4868" i="3"/>
  <c r="F4868" i="3" s="1"/>
  <c r="E4869" i="3"/>
  <c r="F4869" i="3" s="1"/>
  <c r="E4870" i="3"/>
  <c r="F4870" i="3" s="1"/>
  <c r="E4871" i="3"/>
  <c r="F4871" i="3" s="1"/>
  <c r="E4872" i="3"/>
  <c r="F4872" i="3" s="1"/>
  <c r="E4873" i="3"/>
  <c r="F4873" i="3" s="1"/>
  <c r="E4874" i="3"/>
  <c r="F4874" i="3" s="1"/>
  <c r="E4875" i="3"/>
  <c r="F4875" i="3" s="1"/>
  <c r="E4876" i="3"/>
  <c r="F4876" i="3" s="1"/>
  <c r="E4877" i="3"/>
  <c r="F4877" i="3" s="1"/>
  <c r="E4878" i="3"/>
  <c r="F4878" i="3" s="1"/>
  <c r="E4879" i="3"/>
  <c r="F4879" i="3" s="1"/>
  <c r="E4880" i="3"/>
  <c r="F4880" i="3" s="1"/>
  <c r="E4881" i="3"/>
  <c r="F4881" i="3" s="1"/>
  <c r="E4882" i="3"/>
  <c r="F4882" i="3" s="1"/>
  <c r="E4883" i="3"/>
  <c r="F4883" i="3" s="1"/>
  <c r="E4884" i="3"/>
  <c r="F4884" i="3" s="1"/>
  <c r="E4885" i="3"/>
  <c r="F4885" i="3" s="1"/>
  <c r="E4886" i="3"/>
  <c r="F4886" i="3" s="1"/>
  <c r="E4887" i="3"/>
  <c r="F4887" i="3" s="1"/>
  <c r="E4888" i="3"/>
  <c r="F4888" i="3" s="1"/>
  <c r="E4889" i="3"/>
  <c r="F4889" i="3" s="1"/>
  <c r="E4890" i="3"/>
  <c r="F4890" i="3" s="1"/>
  <c r="E4891" i="3"/>
  <c r="F4891" i="3" s="1"/>
  <c r="E3952" i="3"/>
  <c r="F3952" i="3" s="1"/>
  <c r="E3953" i="3"/>
  <c r="F3953" i="3" s="1"/>
  <c r="E3954" i="3"/>
  <c r="F3954" i="3" s="1"/>
  <c r="E3955" i="3"/>
  <c r="F3955" i="3" s="1"/>
  <c r="E3956" i="3"/>
  <c r="F3956" i="3" s="1"/>
  <c r="E3957" i="3"/>
  <c r="F3957" i="3" s="1"/>
  <c r="E3958" i="3"/>
  <c r="F3958" i="3" s="1"/>
  <c r="E3959" i="3"/>
  <c r="F3959" i="3" s="1"/>
  <c r="E3960" i="3"/>
  <c r="F3960" i="3" s="1"/>
  <c r="E3961" i="3"/>
  <c r="F3961" i="3" s="1"/>
  <c r="E3962" i="3"/>
  <c r="F3962" i="3" s="1"/>
  <c r="E3963" i="3"/>
  <c r="F3963" i="3" s="1"/>
  <c r="E3964" i="3"/>
  <c r="F3964" i="3" s="1"/>
  <c r="E3965" i="3"/>
  <c r="F3965" i="3" s="1"/>
  <c r="E3966" i="3"/>
  <c r="F3966" i="3" s="1"/>
  <c r="E3967" i="3"/>
  <c r="F3967" i="3" s="1"/>
  <c r="E3968" i="3"/>
  <c r="F3968" i="3" s="1"/>
  <c r="E3969" i="3"/>
  <c r="F3969" i="3" s="1"/>
  <c r="E3970" i="3"/>
  <c r="F3970" i="3" s="1"/>
  <c r="E3971" i="3"/>
  <c r="F3971" i="3" s="1"/>
  <c r="E3972" i="3"/>
  <c r="F3972" i="3" s="1"/>
  <c r="E3973" i="3"/>
  <c r="F3973" i="3" s="1"/>
  <c r="E3974" i="3"/>
  <c r="F3974" i="3" s="1"/>
  <c r="E1226" i="3"/>
  <c r="F1226" i="3" s="1"/>
  <c r="E1227" i="3"/>
  <c r="F1227" i="3" s="1"/>
  <c r="E1228" i="3"/>
  <c r="F1228" i="3" s="1"/>
  <c r="E1229" i="3"/>
  <c r="F1229" i="3" s="1"/>
  <c r="E1230" i="3"/>
  <c r="F1230" i="3" s="1"/>
  <c r="E1231" i="3"/>
  <c r="F1231" i="3" s="1"/>
  <c r="E1232" i="3"/>
  <c r="F1232" i="3" s="1"/>
  <c r="E1233" i="3"/>
  <c r="F1233" i="3" s="1"/>
  <c r="E1234" i="3"/>
  <c r="F1234" i="3" s="1"/>
  <c r="E1235" i="3"/>
  <c r="F1235" i="3" s="1"/>
  <c r="E1236" i="3"/>
  <c r="F1236" i="3" s="1"/>
  <c r="E1237" i="3"/>
  <c r="F1237" i="3" s="1"/>
  <c r="E2554" i="3"/>
  <c r="F2554" i="3" s="1"/>
  <c r="E2555" i="3"/>
  <c r="F2555" i="3" s="1"/>
  <c r="E2556" i="3"/>
  <c r="F2556" i="3" s="1"/>
  <c r="E2557" i="3"/>
  <c r="F2557" i="3" s="1"/>
  <c r="E2558" i="3"/>
  <c r="F2558" i="3" s="1"/>
  <c r="E2559" i="3"/>
  <c r="F2559" i="3" s="1"/>
  <c r="E2560" i="3"/>
  <c r="F2560" i="3" s="1"/>
  <c r="E1433" i="3"/>
  <c r="F1433" i="3" s="1"/>
  <c r="E1434" i="3"/>
  <c r="F1434" i="3" s="1"/>
  <c r="E1435" i="3"/>
  <c r="F1435" i="3" s="1"/>
  <c r="E1436" i="3"/>
  <c r="F1436" i="3" s="1"/>
  <c r="E3975" i="3"/>
  <c r="F3975" i="3" s="1"/>
  <c r="E3976" i="3"/>
  <c r="F3976" i="3" s="1"/>
  <c r="E3977" i="3"/>
  <c r="F3977" i="3" s="1"/>
  <c r="E3978" i="3"/>
  <c r="F3978" i="3" s="1"/>
  <c r="E689" i="3"/>
  <c r="F689" i="3" s="1"/>
  <c r="E690" i="3"/>
  <c r="F690" i="3" s="1"/>
  <c r="E691" i="3"/>
  <c r="F691" i="3" s="1"/>
  <c r="E692" i="3"/>
  <c r="F692" i="3" s="1"/>
  <c r="E1069" i="3"/>
  <c r="F1069" i="3" s="1"/>
  <c r="E1070" i="3"/>
  <c r="F1070" i="3" s="1"/>
  <c r="E1071" i="3"/>
  <c r="F1071" i="3" s="1"/>
  <c r="E1072" i="3"/>
  <c r="F1072" i="3" s="1"/>
  <c r="E1073" i="3"/>
  <c r="F1073" i="3" s="1"/>
  <c r="E1168" i="3"/>
  <c r="F1168" i="3" s="1"/>
  <c r="E1169" i="3"/>
  <c r="F1169" i="3" s="1"/>
  <c r="E1170" i="3"/>
  <c r="F1170" i="3" s="1"/>
  <c r="E1171" i="3"/>
  <c r="F1171" i="3" s="1"/>
  <c r="E1172" i="3"/>
  <c r="F1172" i="3" s="1"/>
  <c r="E1173" i="3"/>
  <c r="F1173" i="3" s="1"/>
  <c r="E1174" i="3"/>
  <c r="F1174" i="3" s="1"/>
  <c r="E1175" i="3"/>
  <c r="F1175" i="3" s="1"/>
  <c r="E1176" i="3"/>
  <c r="F1176" i="3" s="1"/>
  <c r="E1177" i="3"/>
  <c r="F1177" i="3" s="1"/>
  <c r="E1178" i="3"/>
  <c r="F1178" i="3" s="1"/>
  <c r="E1179" i="3"/>
  <c r="F1179" i="3" s="1"/>
  <c r="F1122" i="3"/>
  <c r="F1125" i="3"/>
  <c r="F1126" i="3"/>
  <c r="F1128" i="3"/>
  <c r="F1130" i="3"/>
  <c r="F2830" i="3"/>
  <c r="F2834" i="3"/>
  <c r="F2836" i="3"/>
  <c r="F2842" i="3"/>
  <c r="F2846" i="3"/>
  <c r="F2850" i="3"/>
  <c r="F2852" i="3"/>
  <c r="F2854" i="3"/>
  <c r="F2858" i="3"/>
  <c r="F2310" i="3"/>
  <c r="F2316" i="3"/>
  <c r="F2318" i="3"/>
  <c r="F2322" i="3"/>
  <c r="F2330" i="3"/>
  <c r="F2332" i="3"/>
  <c r="F2334" i="3"/>
  <c r="F2342" i="3"/>
  <c r="F2346" i="3"/>
  <c r="F2348" i="3"/>
  <c r="F98" i="3"/>
  <c r="F102" i="3"/>
  <c r="F106" i="3"/>
  <c r="F108" i="3"/>
  <c r="F110" i="3"/>
  <c r="F114" i="3"/>
  <c r="F118" i="3"/>
  <c r="F124" i="3"/>
  <c r="F126" i="3"/>
  <c r="F130" i="3"/>
  <c r="F138" i="3"/>
  <c r="F140" i="3"/>
  <c r="F142" i="3"/>
  <c r="F1794" i="3"/>
  <c r="F1798" i="3"/>
  <c r="F1800" i="3"/>
  <c r="F1806" i="3"/>
  <c r="F1810" i="3"/>
  <c r="F1814" i="3"/>
  <c r="F1816" i="3"/>
  <c r="F1818" i="3"/>
  <c r="F1822" i="3"/>
  <c r="F1826" i="3"/>
  <c r="F1832" i="3"/>
  <c r="F1834" i="3"/>
  <c r="F1838" i="3"/>
  <c r="F1846" i="3"/>
  <c r="F1848" i="3"/>
  <c r="F1850" i="3"/>
  <c r="F1858" i="3"/>
  <c r="F1862" i="3"/>
  <c r="F1864" i="3"/>
  <c r="F1870" i="3"/>
  <c r="F1874" i="3"/>
  <c r="F1878" i="3"/>
  <c r="F1880" i="3"/>
  <c r="F1882" i="3"/>
  <c r="F770" i="3"/>
  <c r="F774" i="3"/>
  <c r="F780" i="3"/>
  <c r="F782" i="3"/>
  <c r="F786" i="3"/>
  <c r="F794" i="3"/>
  <c r="F796" i="3"/>
  <c r="F798" i="3"/>
  <c r="F806" i="3"/>
  <c r="F810" i="3"/>
  <c r="F812" i="3"/>
  <c r="F818" i="3"/>
  <c r="F822" i="3"/>
  <c r="F826" i="3"/>
  <c r="F828" i="3"/>
  <c r="F830" i="3"/>
  <c r="F834" i="3"/>
  <c r="F838" i="3"/>
  <c r="F844" i="3"/>
  <c r="F2926" i="3"/>
  <c r="F2928" i="3"/>
  <c r="F2872" i="3"/>
  <c r="F2874" i="3"/>
  <c r="F2888" i="3"/>
  <c r="F2890" i="3"/>
  <c r="F2900" i="3"/>
  <c r="F2906" i="3"/>
  <c r="F6" i="3"/>
  <c r="F8" i="3"/>
  <c r="F22" i="3"/>
  <c r="F24" i="3"/>
  <c r="F38" i="3"/>
  <c r="F146" i="3"/>
  <c r="F156" i="3"/>
  <c r="F162" i="3"/>
  <c r="F176" i="3"/>
  <c r="F178" i="3"/>
  <c r="F3482" i="3"/>
  <c r="F3484" i="3"/>
  <c r="F3498" i="3"/>
  <c r="F3500" i="3"/>
  <c r="F3510" i="3"/>
  <c r="F3516" i="3"/>
  <c r="F3154" i="3"/>
  <c r="F3156" i="3"/>
  <c r="F3170" i="3"/>
  <c r="F3172" i="3"/>
  <c r="F3186" i="3"/>
  <c r="F3188" i="3"/>
  <c r="F3198" i="3"/>
  <c r="F4708" i="3"/>
  <c r="F4722" i="3"/>
  <c r="F4724" i="3"/>
  <c r="F4738" i="3"/>
  <c r="F4740" i="3"/>
  <c r="F4342" i="3"/>
  <c r="F4344" i="3"/>
  <c r="F4354" i="3"/>
  <c r="F4360" i="3"/>
  <c r="F4374" i="3"/>
  <c r="F4376" i="3"/>
  <c r="F4390" i="3"/>
  <c r="F4392" i="3"/>
  <c r="F4406" i="3"/>
  <c r="F4408" i="3"/>
  <c r="F4411" i="3"/>
  <c r="F4412" i="3"/>
  <c r="F4416" i="3"/>
  <c r="F4420" i="3"/>
  <c r="F1322" i="3"/>
  <c r="F1324" i="3"/>
  <c r="F1326" i="3"/>
  <c r="F1330" i="3"/>
  <c r="F1437" i="3"/>
  <c r="F1439" i="3"/>
  <c r="F1443" i="3"/>
  <c r="F1447" i="3"/>
  <c r="F1451" i="3"/>
  <c r="F1455" i="3"/>
  <c r="F1459" i="3"/>
  <c r="F1461" i="3"/>
  <c r="F1463" i="3"/>
  <c r="F1467" i="3"/>
  <c r="F1471" i="3"/>
  <c r="F1475" i="3"/>
  <c r="F1479" i="3"/>
  <c r="F1483" i="3"/>
  <c r="F1487" i="3"/>
  <c r="F1491" i="3"/>
  <c r="F1495" i="3"/>
  <c r="F1499" i="3"/>
  <c r="F1503" i="3"/>
  <c r="F1507" i="3"/>
  <c r="F4143" i="3"/>
  <c r="F4147" i="3"/>
  <c r="F4151" i="3"/>
  <c r="F4155" i="3"/>
  <c r="F4157" i="3"/>
  <c r="F4159" i="3"/>
  <c r="F1744" i="3"/>
  <c r="F1748" i="3"/>
  <c r="F1752" i="3"/>
  <c r="F1754" i="3"/>
  <c r="F1756" i="3"/>
  <c r="F1760" i="3"/>
  <c r="F1764" i="3"/>
  <c r="F1768" i="3"/>
  <c r="F1772" i="3"/>
  <c r="F1776" i="3"/>
  <c r="F1780" i="3"/>
  <c r="F1784" i="3"/>
  <c r="F1788" i="3"/>
  <c r="F3296" i="3"/>
  <c r="F3300" i="3"/>
  <c r="F3304" i="3"/>
  <c r="F3308" i="3"/>
  <c r="F3312" i="3"/>
  <c r="F3316" i="3"/>
  <c r="F3320" i="3"/>
  <c r="F3324" i="3"/>
  <c r="F3328" i="3"/>
  <c r="F3332" i="3"/>
  <c r="F3336" i="3"/>
  <c r="F3340" i="3"/>
  <c r="F1934" i="3"/>
  <c r="F1938" i="3"/>
  <c r="F1942" i="3"/>
  <c r="F1946" i="3"/>
  <c r="F1950" i="3"/>
  <c r="F1954" i="3"/>
  <c r="F1958" i="3"/>
  <c r="F1962" i="3"/>
  <c r="F1966" i="3"/>
  <c r="F1970" i="3"/>
  <c r="F1974" i="3"/>
  <c r="F4046" i="3"/>
  <c r="F4050" i="3"/>
  <c r="F4054" i="3"/>
  <c r="F4058" i="3"/>
  <c r="F4060" i="3"/>
  <c r="F4062" i="3"/>
  <c r="F4066" i="3"/>
  <c r="F4070" i="3"/>
  <c r="F4074" i="3"/>
  <c r="F4078" i="3"/>
  <c r="F4082" i="3"/>
  <c r="F4086" i="3"/>
  <c r="F4090" i="3"/>
  <c r="F1978" i="3"/>
  <c r="F1982" i="3"/>
  <c r="F1986" i="3"/>
  <c r="F1990" i="3"/>
  <c r="F1994" i="3"/>
  <c r="F1998" i="3"/>
  <c r="F2002" i="3"/>
  <c r="F2006" i="3"/>
  <c r="F2010" i="3"/>
  <c r="F2014" i="3"/>
  <c r="F2018" i="3"/>
  <c r="F2026" i="3"/>
  <c r="F2038" i="3"/>
  <c r="F2042" i="3"/>
  <c r="F2054" i="3"/>
  <c r="F2058" i="3"/>
  <c r="F2070" i="3"/>
  <c r="F1616" i="3"/>
  <c r="F1628" i="3"/>
  <c r="F1632" i="3"/>
  <c r="F1644" i="3"/>
  <c r="F1648" i="3"/>
  <c r="F1660" i="3"/>
  <c r="F1664" i="3"/>
  <c r="F1676" i="3"/>
  <c r="F1680" i="3"/>
  <c r="F1692" i="3"/>
  <c r="F192" i="3"/>
  <c r="F428" i="3"/>
  <c r="F432" i="3"/>
  <c r="F444" i="3"/>
  <c r="F448" i="3"/>
  <c r="F460" i="3"/>
  <c r="F464" i="3"/>
  <c r="F4612" i="3"/>
  <c r="F4616" i="3"/>
  <c r="F4632" i="3"/>
  <c r="F4644" i="3"/>
  <c r="F4570" i="3"/>
  <c r="F4582" i="3"/>
  <c r="F3862" i="3"/>
  <c r="F3874" i="3"/>
  <c r="F4940" i="3"/>
  <c r="F4944" i="3"/>
  <c r="F4956" i="3"/>
  <c r="F4960" i="3"/>
  <c r="F4972" i="3"/>
  <c r="F4976" i="3"/>
  <c r="F4988" i="3"/>
  <c r="F4992" i="3"/>
  <c r="F5004" i="3"/>
  <c r="F5008" i="3"/>
  <c r="F5020" i="3"/>
  <c r="F5024" i="3"/>
  <c r="F2662" i="3"/>
  <c r="F2674" i="3"/>
  <c r="F2722" i="3"/>
  <c r="F2358" i="3"/>
  <c r="F1055" i="3"/>
  <c r="F3626" i="3"/>
  <c r="F546" i="3"/>
  <c r="F3108" i="3"/>
  <c r="F1410" i="3"/>
  <c r="F4819" i="3"/>
  <c r="H3" i="1"/>
  <c r="C8" i="4" l="1"/>
  <c r="C9" i="4"/>
  <c r="C4" i="4"/>
  <c r="I3" i="1"/>
  <c r="I1" i="1" l="1"/>
  <c r="E4703" i="3"/>
  <c r="E3760" i="3"/>
  <c r="E3949" i="3"/>
  <c r="F3949" i="3" s="1"/>
  <c r="E351" i="3"/>
  <c r="F351" i="3" s="1"/>
  <c r="E361" i="3"/>
  <c r="F361" i="3" s="1"/>
  <c r="E3738" i="3"/>
  <c r="F3738" i="3" s="1"/>
  <c r="E230" i="3"/>
  <c r="F230" i="3" s="1"/>
  <c r="E243" i="3"/>
  <c r="F243" i="3" s="1"/>
  <c r="E2367" i="3"/>
  <c r="F2367" i="3" s="1"/>
  <c r="E4450" i="3"/>
  <c r="F4450" i="3" s="1"/>
  <c r="E2731" i="3"/>
  <c r="F2731" i="3" s="1"/>
  <c r="E210" i="3"/>
  <c r="F210" i="3" s="1"/>
  <c r="E766" i="3"/>
  <c r="F766" i="3" s="1"/>
  <c r="E1112" i="3"/>
  <c r="F1112" i="3" s="1"/>
  <c r="E1113" i="3"/>
  <c r="F1113" i="3" s="1"/>
  <c r="E767" i="3"/>
  <c r="F767" i="3" s="1"/>
  <c r="E4700" i="3"/>
  <c r="F4700" i="3" s="1"/>
  <c r="E4424" i="3"/>
  <c r="F4424" i="3" s="1"/>
  <c r="E1076" i="3"/>
  <c r="F1076" i="3" s="1"/>
  <c r="E1088" i="3"/>
  <c r="F1088" i="3" s="1"/>
  <c r="E1114" i="3"/>
  <c r="F1114" i="3" s="1"/>
  <c r="E359" i="3"/>
  <c r="F359" i="3" s="1"/>
  <c r="E3719" i="3"/>
  <c r="F3719" i="3" s="1"/>
  <c r="E334" i="3"/>
  <c r="F334" i="3" s="1"/>
  <c r="E1077" i="3"/>
  <c r="F1077" i="3" s="1"/>
  <c r="E1089" i="3"/>
  <c r="F1089" i="3" s="1"/>
  <c r="E1115" i="3"/>
  <c r="F1115" i="3" s="1"/>
  <c r="E1116" i="3"/>
  <c r="F1116" i="3" s="1"/>
  <c r="E2432" i="3"/>
  <c r="F2432" i="3" s="1"/>
  <c r="E3692" i="3"/>
  <c r="F3692" i="3" s="1"/>
  <c r="E2366" i="3"/>
  <c r="F2366" i="3" s="1"/>
  <c r="E3932" i="3"/>
  <c r="F3932" i="3" s="1"/>
  <c r="E2383" i="3"/>
  <c r="F2383" i="3" s="1"/>
  <c r="E4422" i="3"/>
  <c r="F4422" i="3" s="1"/>
  <c r="E365" i="3"/>
  <c r="F365" i="3" s="1"/>
  <c r="E371" i="3"/>
  <c r="F371" i="3" s="1"/>
  <c r="E3945" i="3"/>
  <c r="F3945" i="3" s="1"/>
  <c r="E2772" i="3"/>
  <c r="F2772" i="3" s="1"/>
  <c r="E3720" i="3"/>
  <c r="F3720" i="3" s="1"/>
  <c r="E254" i="3"/>
  <c r="F254" i="3" s="1"/>
  <c r="E261" i="3"/>
  <c r="F261" i="3" s="1"/>
  <c r="E4432" i="3"/>
  <c r="F4432" i="3" s="1"/>
  <c r="E2390" i="3"/>
  <c r="F2390" i="3" s="1"/>
  <c r="E2391" i="3"/>
  <c r="F2391" i="3" s="1"/>
  <c r="E3684" i="3"/>
  <c r="F3684" i="3" s="1"/>
  <c r="E3928" i="3"/>
  <c r="F3928" i="3" s="1"/>
  <c r="E268" i="3"/>
  <c r="F268" i="3" s="1"/>
  <c r="E205" i="3"/>
  <c r="F205" i="3" s="1"/>
  <c r="E312" i="3"/>
  <c r="F312" i="3" s="1"/>
  <c r="E3709" i="3"/>
  <c r="F3709" i="3" s="1"/>
  <c r="E2762" i="3"/>
  <c r="F2762" i="3" s="1"/>
  <c r="E2756" i="3"/>
  <c r="F2756" i="3" s="1"/>
  <c r="E4433" i="3"/>
  <c r="F4433" i="3" s="1"/>
  <c r="E281" i="3"/>
  <c r="F281" i="3" s="1"/>
  <c r="E338" i="3"/>
  <c r="F338" i="3" s="1"/>
  <c r="E294" i="3"/>
  <c r="F294" i="3" s="1"/>
  <c r="E341" i="3"/>
  <c r="F341" i="3" s="1"/>
  <c r="E236" i="3"/>
  <c r="F236" i="3" s="1"/>
  <c r="E3701" i="3"/>
  <c r="F3701" i="3" s="1"/>
  <c r="E352" i="3"/>
  <c r="F352" i="3" s="1"/>
  <c r="E4686" i="3"/>
  <c r="F4686" i="3" s="1"/>
  <c r="E4662" i="3"/>
  <c r="F4662" i="3" s="1"/>
  <c r="E379" i="3"/>
  <c r="F379" i="3" s="1"/>
  <c r="E234" i="3"/>
  <c r="F234" i="3" s="1"/>
  <c r="E3699" i="3"/>
  <c r="F3699" i="3" s="1"/>
  <c r="E4467" i="3"/>
  <c r="F4467" i="3" s="1"/>
  <c r="E262" i="3"/>
  <c r="F262" i="3" s="1"/>
  <c r="E370" i="3"/>
  <c r="F370" i="3" s="1"/>
  <c r="E756" i="3"/>
  <c r="F756" i="3" s="1"/>
  <c r="E378" i="3"/>
  <c r="F378" i="3" s="1"/>
  <c r="E3722" i="3"/>
  <c r="F3722" i="3" s="1"/>
  <c r="E757" i="3"/>
  <c r="F757" i="3" s="1"/>
  <c r="E3716" i="3"/>
  <c r="F3716" i="3" s="1"/>
  <c r="E2443" i="3"/>
  <c r="F2443" i="3" s="1"/>
  <c r="E3920" i="3"/>
  <c r="F3920" i="3" s="1"/>
  <c r="E2769" i="3"/>
  <c r="F2769" i="3" s="1"/>
  <c r="E4693" i="3"/>
  <c r="F4693" i="3" s="1"/>
  <c r="E288" i="3"/>
  <c r="F288" i="3" s="1"/>
  <c r="E2758" i="3"/>
  <c r="F2758" i="3" s="1"/>
  <c r="E2444" i="3"/>
  <c r="F2444" i="3" s="1"/>
  <c r="E3741" i="3"/>
  <c r="F3741" i="3" s="1"/>
  <c r="E303" i="3"/>
  <c r="F303" i="3" s="1"/>
  <c r="E3909" i="3"/>
  <c r="F3909" i="3" s="1"/>
  <c r="E3734" i="3"/>
  <c r="F3734" i="3" s="1"/>
  <c r="E273" i="3"/>
  <c r="F273" i="3" s="1"/>
  <c r="E2773" i="3"/>
  <c r="F2773" i="3" s="1"/>
  <c r="E4679" i="3"/>
  <c r="F4679" i="3" s="1"/>
  <c r="E3735" i="3"/>
  <c r="F3735" i="3" s="1"/>
  <c r="E2774" i="3"/>
  <c r="F2774" i="3" s="1"/>
  <c r="E354" i="3"/>
  <c r="F354" i="3" s="1"/>
  <c r="E3950" i="3"/>
  <c r="F3950" i="3" s="1"/>
  <c r="E3748" i="3"/>
  <c r="F3748" i="3" s="1"/>
  <c r="E2435" i="3"/>
  <c r="F2435" i="3" s="1"/>
  <c r="E3947" i="3"/>
  <c r="F3947" i="3" s="1"/>
  <c r="E3925" i="3"/>
  <c r="F3925" i="3" s="1"/>
  <c r="E4690" i="3"/>
  <c r="F4690" i="3" s="1"/>
  <c r="E2746" i="3"/>
  <c r="F2746" i="3" s="1"/>
  <c r="E2436" i="3"/>
  <c r="F2436" i="3" s="1"/>
  <c r="E272" i="3"/>
  <c r="F272" i="3" s="1"/>
  <c r="E2732" i="3"/>
  <c r="F2732" i="3" s="1"/>
  <c r="E4669" i="3"/>
  <c r="F4669" i="3" s="1"/>
  <c r="E283" i="3"/>
  <c r="F283" i="3" s="1"/>
  <c r="E2368" i="3"/>
  <c r="F2368" i="3" s="1"/>
  <c r="E324" i="3"/>
  <c r="F324" i="3" s="1"/>
  <c r="E302" i="3"/>
  <c r="F302" i="3" s="1"/>
  <c r="E223" i="3"/>
  <c r="F223" i="3" s="1"/>
  <c r="E316" i="3"/>
  <c r="F316" i="3" s="1"/>
  <c r="E1117" i="3"/>
  <c r="F1117" i="3" s="1"/>
  <c r="E1118" i="3"/>
  <c r="F1118" i="3" s="1"/>
  <c r="E360" i="3"/>
  <c r="F360" i="3" s="1"/>
  <c r="E4464" i="3"/>
  <c r="F4464" i="3" s="1"/>
  <c r="E305" i="3"/>
  <c r="F305" i="3" s="1"/>
  <c r="E1078" i="3"/>
  <c r="F1078" i="3" s="1"/>
  <c r="E1090" i="3"/>
  <c r="F1090" i="3" s="1"/>
  <c r="E1119" i="3"/>
  <c r="F1119" i="3" s="1"/>
  <c r="E3729" i="3"/>
  <c r="F3729" i="3" s="1"/>
  <c r="E3743" i="3"/>
  <c r="F3743" i="3" s="1"/>
  <c r="E3926" i="3"/>
  <c r="F3926" i="3" s="1"/>
  <c r="E1079" i="3"/>
  <c r="F1079" i="3" s="1"/>
  <c r="E1091" i="3"/>
  <c r="F1091" i="3" s="1"/>
  <c r="E1120" i="3"/>
  <c r="F1120" i="3" s="1"/>
  <c r="E1121" i="3"/>
  <c r="F1121" i="3" s="1"/>
  <c r="E2395" i="3"/>
  <c r="F2395" i="3" s="1"/>
  <c r="E287" i="3"/>
  <c r="F287" i="3" s="1"/>
  <c r="E2407" i="3"/>
  <c r="F2407" i="3" s="1"/>
  <c r="E4441" i="3"/>
  <c r="F4441" i="3" s="1"/>
  <c r="E2419" i="3"/>
  <c r="F2419" i="3" s="1"/>
  <c r="E3917" i="3"/>
  <c r="F3917" i="3" s="1"/>
  <c r="E3924" i="3"/>
  <c r="F3924" i="3" s="1"/>
  <c r="E310" i="3"/>
  <c r="F310" i="3" s="1"/>
  <c r="E337" i="3"/>
  <c r="F337" i="3" s="1"/>
  <c r="E346" i="3"/>
  <c r="F346" i="3" s="1"/>
  <c r="E356" i="3"/>
  <c r="F356" i="3" s="1"/>
  <c r="E3721" i="3"/>
  <c r="F3721" i="3" s="1"/>
  <c r="E4431" i="3"/>
  <c r="F4431" i="3" s="1"/>
  <c r="E2738" i="3"/>
  <c r="F2738" i="3" s="1"/>
  <c r="E2402" i="3"/>
  <c r="F2402" i="3" s="1"/>
  <c r="E2403" i="3"/>
  <c r="F2403" i="3" s="1"/>
  <c r="E2749" i="3"/>
  <c r="F2749" i="3" s="1"/>
  <c r="E2768" i="3"/>
  <c r="F2768" i="3" s="1"/>
  <c r="E353" i="3"/>
  <c r="F353" i="3" s="1"/>
  <c r="E3740" i="3"/>
  <c r="F3740" i="3" s="1"/>
  <c r="E3939" i="3"/>
  <c r="F3939" i="3" s="1"/>
  <c r="E2379" i="3"/>
  <c r="F2379" i="3" s="1"/>
  <c r="E4688" i="3"/>
  <c r="F4688" i="3" s="1"/>
  <c r="E4469" i="3"/>
  <c r="F4469" i="3" s="1"/>
  <c r="E2739" i="3"/>
  <c r="F2739" i="3" s="1"/>
  <c r="E763" i="3"/>
  <c r="F763" i="3" s="1"/>
  <c r="E348" i="3"/>
  <c r="F348" i="3" s="1"/>
  <c r="E3915" i="3"/>
  <c r="F3915" i="3" s="1"/>
  <c r="E242" i="3"/>
  <c r="F242" i="3" s="1"/>
  <c r="E2776" i="3"/>
  <c r="F2776" i="3" s="1"/>
  <c r="E3761" i="3"/>
  <c r="F3761" i="3" s="1"/>
  <c r="E267" i="3"/>
  <c r="F267" i="3" s="1"/>
  <c r="E3739" i="3"/>
  <c r="F3739" i="3" s="1"/>
  <c r="E3689" i="3"/>
  <c r="F3689" i="3" s="1"/>
  <c r="E3906" i="3"/>
  <c r="F3906" i="3" s="1"/>
  <c r="E2752" i="3"/>
  <c r="F2752" i="3" s="1"/>
  <c r="E3714" i="3"/>
  <c r="F3714" i="3" s="1"/>
  <c r="E238" i="3"/>
  <c r="F238" i="3" s="1"/>
  <c r="E289" i="3"/>
  <c r="F289" i="3" s="1"/>
  <c r="E3717" i="3"/>
  <c r="F3717" i="3" s="1"/>
  <c r="E4456" i="3"/>
  <c r="F4456" i="3" s="1"/>
  <c r="E3675" i="3"/>
  <c r="F3675" i="3" s="1"/>
  <c r="E2370" i="3"/>
  <c r="F2370" i="3" s="1"/>
  <c r="E2440" i="3"/>
  <c r="F2440" i="3" s="1"/>
  <c r="E2441" i="3"/>
  <c r="F2441" i="3" s="1"/>
  <c r="E2371" i="3"/>
  <c r="F2371" i="3" s="1"/>
  <c r="E3746" i="3"/>
  <c r="F3746" i="3" s="1"/>
  <c r="E213" i="3"/>
  <c r="F213" i="3" s="1"/>
  <c r="E4673" i="3"/>
  <c r="F4673" i="3" s="1"/>
  <c r="E3759" i="3"/>
  <c r="F3759" i="3" s="1"/>
  <c r="E3673" i="3"/>
  <c r="F3673" i="3" s="1"/>
  <c r="E3685" i="3"/>
  <c r="F3685" i="3" s="1"/>
  <c r="E355" i="3"/>
  <c r="F355" i="3" s="1"/>
  <c r="E3934" i="3"/>
  <c r="F3934" i="3" s="1"/>
  <c r="E2734" i="3"/>
  <c r="F2734" i="3" s="1"/>
  <c r="E333" i="3"/>
  <c r="F333" i="3" s="1"/>
  <c r="E3742" i="3"/>
  <c r="F3742" i="3" s="1"/>
  <c r="E372" i="3"/>
  <c r="F372" i="3" s="1"/>
  <c r="E4423" i="3"/>
  <c r="F4423" i="3" s="1"/>
  <c r="E3687" i="3"/>
  <c r="F3687" i="3" s="1"/>
  <c r="E3916" i="3"/>
  <c r="F3916" i="3" s="1"/>
  <c r="E291" i="3"/>
  <c r="F291" i="3" s="1"/>
  <c r="E357" i="3"/>
  <c r="F357" i="3" s="1"/>
  <c r="E2771" i="3"/>
  <c r="F2771" i="3" s="1"/>
  <c r="E3751" i="3"/>
  <c r="F3751" i="3" s="1"/>
  <c r="E311" i="3"/>
  <c r="F311" i="3" s="1"/>
  <c r="E2770" i="3"/>
  <c r="F2770" i="3" s="1"/>
  <c r="E304" i="3"/>
  <c r="F304" i="3" s="1"/>
  <c r="E253" i="3"/>
  <c r="F253" i="3" s="1"/>
  <c r="E2735" i="3"/>
  <c r="F2735" i="3" s="1"/>
  <c r="E218" i="3"/>
  <c r="F218" i="3" s="1"/>
  <c r="E4444" i="3"/>
  <c r="F4444" i="3" s="1"/>
  <c r="E217" i="3"/>
  <c r="F217" i="3" s="1"/>
  <c r="E2545" i="3"/>
  <c r="F2545" i="3" s="1"/>
  <c r="E3921" i="3"/>
  <c r="F3921" i="3" s="1"/>
  <c r="E3694" i="3"/>
  <c r="F3694" i="3" s="1"/>
  <c r="E314" i="3"/>
  <c r="F314" i="3" s="1"/>
  <c r="E2766" i="3"/>
  <c r="F2766" i="3" s="1"/>
  <c r="E3732" i="3"/>
  <c r="F3732" i="3" s="1"/>
  <c r="E2767" i="3"/>
  <c r="F2767" i="3" s="1"/>
  <c r="E229" i="3"/>
  <c r="F229" i="3" s="1"/>
  <c r="E367" i="3"/>
  <c r="F367" i="3" s="1"/>
  <c r="F4703" i="3"/>
  <c r="F3760" i="3"/>
  <c r="E2736" i="3"/>
  <c r="E219" i="3"/>
  <c r="E3910" i="3"/>
  <c r="E2422" i="3"/>
  <c r="E309" i="3"/>
  <c r="E4465" i="3"/>
  <c r="E2737" i="3"/>
  <c r="E246" i="3"/>
  <c r="E247" i="3"/>
  <c r="E248" i="3"/>
  <c r="E249" i="3"/>
  <c r="E250" i="3"/>
  <c r="E251" i="3"/>
  <c r="E252" i="3"/>
  <c r="E3929" i="3"/>
  <c r="F3929" i="3" s="1"/>
  <c r="E244" i="3"/>
  <c r="E306" i="3"/>
  <c r="F306" i="3" s="1"/>
  <c r="E2420" i="3"/>
  <c r="F2420" i="3" s="1"/>
  <c r="E3913" i="3"/>
  <c r="E349" i="3"/>
  <c r="E3908" i="3"/>
  <c r="F3908" i="3" s="1"/>
  <c r="E369" i="3"/>
  <c r="F369" i="3" s="1"/>
  <c r="E2437" i="3"/>
  <c r="E3914" i="3"/>
  <c r="E2546" i="3"/>
  <c r="F2546" i="3" s="1"/>
  <c r="E4683" i="3"/>
  <c r="F4683" i="3" s="1"/>
  <c r="E375" i="3"/>
  <c r="E2369" i="3"/>
  <c r="E3695" i="3"/>
  <c r="F3695" i="3" s="1"/>
  <c r="E3752" i="3"/>
  <c r="F3752" i="3" s="1"/>
  <c r="E2404" i="3"/>
  <c r="E1097" i="3"/>
  <c r="E1098" i="3"/>
  <c r="F1098" i="3" s="1"/>
  <c r="E2416" i="3"/>
  <c r="F2416" i="3" s="1"/>
  <c r="E4430" i="3"/>
  <c r="E3704" i="3"/>
  <c r="E286" i="3"/>
  <c r="F286" i="3" s="1"/>
  <c r="E1082" i="3"/>
  <c r="F1082" i="3" s="1"/>
  <c r="E1099" i="3"/>
  <c r="E2428" i="3"/>
  <c r="E2750" i="3"/>
  <c r="F2750" i="3" s="1"/>
  <c r="E296" i="3"/>
  <c r="F296" i="3" s="1"/>
  <c r="E4437" i="3"/>
  <c r="E1083" i="3"/>
  <c r="E1100" i="3"/>
  <c r="F1100" i="3" s="1"/>
  <c r="E1101" i="3"/>
  <c r="F1101" i="3" s="1"/>
  <c r="E319" i="3"/>
  <c r="E4677" i="3"/>
  <c r="E335" i="3"/>
  <c r="F335" i="3" s="1"/>
  <c r="E3705" i="3"/>
  <c r="F3705" i="3" s="1"/>
  <c r="E2430" i="3"/>
  <c r="E2549" i="3"/>
  <c r="E297" i="3"/>
  <c r="F297" i="3" s="1"/>
  <c r="E233" i="3"/>
  <c r="F233" i="3" s="1"/>
  <c r="E761" i="3"/>
  <c r="E3907" i="3"/>
  <c r="E3941" i="3"/>
  <c r="F3941" i="3" s="1"/>
  <c r="E2742" i="3"/>
  <c r="E3708" i="3"/>
  <c r="E239" i="3"/>
  <c r="E758" i="3"/>
  <c r="F758" i="3" s="1"/>
  <c r="E2426" i="3"/>
  <c r="F2426" i="3" s="1"/>
  <c r="E762" i="3"/>
  <c r="E4426" i="3"/>
  <c r="E2744" i="3"/>
  <c r="F2744" i="3" s="1"/>
  <c r="E4449" i="3"/>
  <c r="F4449" i="3" s="1"/>
  <c r="E3747" i="3"/>
  <c r="E326" i="3"/>
  <c r="E4458" i="3"/>
  <c r="F4458" i="3" s="1"/>
  <c r="E269" i="3"/>
  <c r="F269" i="3" s="1"/>
  <c r="E3935" i="3"/>
  <c r="E340" i="3"/>
  <c r="E3727" i="3"/>
  <c r="F3727" i="3" s="1"/>
  <c r="E3713" i="3"/>
  <c r="F3713" i="3" s="1"/>
  <c r="E3933" i="3"/>
  <c r="E4696" i="3"/>
  <c r="E2745" i="3"/>
  <c r="F2745" i="3" s="1"/>
  <c r="E4684" i="3"/>
  <c r="F4684" i="3" s="1"/>
  <c r="E327" i="3"/>
  <c r="E4457" i="3"/>
  <c r="E4697" i="3"/>
  <c r="F4697" i="3" s="1"/>
  <c r="E2740" i="3"/>
  <c r="F2740" i="3" s="1"/>
  <c r="E4461" i="3"/>
  <c r="F4461" i="3" s="1"/>
  <c r="E241" i="3"/>
  <c r="F241" i="3" s="1"/>
  <c r="E2741" i="3"/>
  <c r="F2741" i="3" s="1"/>
  <c r="E4692" i="3"/>
  <c r="F4692" i="3" s="1"/>
  <c r="E3677" i="3"/>
  <c r="F3677" i="3" s="1"/>
  <c r="E225" i="3"/>
  <c r="F225" i="3" s="1"/>
  <c r="E3749" i="3"/>
  <c r="F3749" i="3" s="1"/>
  <c r="E4460" i="3"/>
  <c r="F4460" i="3" s="1"/>
  <c r="E4670" i="3"/>
  <c r="F4670" i="3" s="1"/>
  <c r="E2442" i="3"/>
  <c r="F2442" i="3" s="1"/>
  <c r="E259" i="3"/>
  <c r="F259" i="3" s="1"/>
  <c r="E227" i="3"/>
  <c r="F227" i="3" s="1"/>
  <c r="E3730" i="3"/>
  <c r="F3730" i="3" s="1"/>
  <c r="E3756" i="3"/>
  <c r="F3756" i="3" s="1"/>
  <c r="E245" i="3"/>
  <c r="F245" i="3" s="1"/>
  <c r="E2372" i="3"/>
  <c r="F2372" i="3" s="1"/>
  <c r="E362" i="3"/>
  <c r="F362" i="3" s="1"/>
  <c r="E4676" i="3"/>
  <c r="F4676" i="3" s="1"/>
  <c r="E2765" i="3"/>
  <c r="F2765" i="3" s="1"/>
  <c r="E4445" i="3"/>
  <c r="F4445" i="3" s="1"/>
  <c r="E2759" i="3"/>
  <c r="F2759" i="3" s="1"/>
  <c r="E3927" i="3"/>
  <c r="F3927" i="3" s="1"/>
  <c r="E279" i="3"/>
  <c r="F279" i="3" s="1"/>
  <c r="E274" i="3"/>
  <c r="F274" i="3" s="1"/>
  <c r="E325" i="3"/>
  <c r="F325" i="3" s="1"/>
  <c r="E2760" i="3"/>
  <c r="F2760" i="3" s="1"/>
  <c r="E266" i="3"/>
  <c r="F266" i="3" s="1"/>
  <c r="E4667" i="3"/>
  <c r="F4667" i="3" s="1"/>
  <c r="E4658" i="3"/>
  <c r="F4658" i="3" s="1"/>
  <c r="E2385" i="3"/>
  <c r="F2385" i="3" s="1"/>
  <c r="E220" i="3"/>
  <c r="F220" i="3" s="1"/>
  <c r="E4453" i="3"/>
  <c r="F4453" i="3" s="1"/>
  <c r="E4452" i="3"/>
  <c r="F4452" i="3" s="1"/>
  <c r="E4454" i="3"/>
  <c r="F4454" i="3" s="1"/>
  <c r="E2397" i="3"/>
  <c r="F2397" i="3" s="1"/>
  <c r="E3942" i="3"/>
  <c r="F3942" i="3" s="1"/>
  <c r="E315" i="3"/>
  <c r="F315" i="3" s="1"/>
  <c r="E4434" i="3"/>
  <c r="F4434" i="3" s="1"/>
  <c r="E350" i="3"/>
  <c r="F350" i="3" s="1"/>
  <c r="E2409" i="3"/>
  <c r="F2409" i="3" s="1"/>
  <c r="E237" i="3"/>
  <c r="F237" i="3" s="1"/>
  <c r="E4439" i="3"/>
  <c r="F4439" i="3" s="1"/>
  <c r="E765" i="3"/>
  <c r="F765" i="3" s="1"/>
  <c r="E1102" i="3"/>
  <c r="F1102" i="3" s="1"/>
  <c r="E1103" i="3"/>
  <c r="F1103" i="3" s="1"/>
  <c r="E2381" i="3"/>
  <c r="F2381" i="3" s="1"/>
  <c r="E4695" i="3"/>
  <c r="F4695" i="3" s="1"/>
  <c r="E255" i="3"/>
  <c r="F255" i="3" s="1"/>
  <c r="E4438" i="3"/>
  <c r="F4438" i="3" s="1"/>
  <c r="E1084" i="3"/>
  <c r="F1084" i="3" s="1"/>
  <c r="E1104" i="3"/>
  <c r="F1104" i="3" s="1"/>
  <c r="E2393" i="3"/>
  <c r="F2393" i="3" s="1"/>
  <c r="E3690" i="3"/>
  <c r="F3690" i="3" s="1"/>
  <c r="E3693" i="3"/>
  <c r="F3693" i="3" s="1"/>
  <c r="E4451" i="3"/>
  <c r="F4451" i="3" s="1"/>
  <c r="E1085" i="3"/>
  <c r="F1085" i="3" s="1"/>
  <c r="E1105" i="3"/>
  <c r="F1105" i="3" s="1"/>
  <c r="E1106" i="3"/>
  <c r="F1106" i="3" s="1"/>
  <c r="E2431" i="3"/>
  <c r="F2431" i="3" s="1"/>
  <c r="E3918" i="3"/>
  <c r="F3918" i="3" s="1"/>
  <c r="E336" i="3"/>
  <c r="F336" i="3" s="1"/>
  <c r="E344" i="3"/>
  <c r="F344" i="3" s="1"/>
  <c r="E2382" i="3"/>
  <c r="F2382" i="3" s="1"/>
  <c r="E4672" i="3"/>
  <c r="F4672" i="3" s="1"/>
  <c r="E4674" i="3"/>
  <c r="F4674" i="3" s="1"/>
  <c r="E2552" i="3"/>
  <c r="F2552" i="3" s="1"/>
  <c r="E2551" i="3"/>
  <c r="F2551" i="3" s="1"/>
  <c r="E3931" i="3"/>
  <c r="F3931" i="3" s="1"/>
  <c r="E3951" i="3"/>
  <c r="F3951" i="3" s="1"/>
  <c r="E276" i="3"/>
  <c r="F276" i="3" s="1"/>
  <c r="E299" i="3"/>
  <c r="F299" i="3" s="1"/>
  <c r="E290" i="3"/>
  <c r="F290" i="3" s="1"/>
  <c r="E759" i="3"/>
  <c r="F759" i="3" s="1"/>
  <c r="E760" i="3"/>
  <c r="F760" i="3" s="1"/>
  <c r="E3736" i="3"/>
  <c r="F3736" i="3" s="1"/>
  <c r="E3674" i="3"/>
  <c r="F3674" i="3" s="1"/>
  <c r="E3702" i="3"/>
  <c r="F3702" i="3" s="1"/>
  <c r="E3703" i="3"/>
  <c r="F3703" i="3" s="1"/>
  <c r="E3698" i="3"/>
  <c r="F3698" i="3" s="1"/>
  <c r="E3922" i="3"/>
  <c r="F3922" i="3" s="1"/>
  <c r="E3672" i="3"/>
  <c r="F3672" i="3" s="1"/>
  <c r="E4468" i="3"/>
  <c r="F4468" i="3" s="1"/>
  <c r="E3737" i="3"/>
  <c r="F3737" i="3" s="1"/>
  <c r="E222" i="3"/>
  <c r="F222" i="3" s="1"/>
  <c r="E216" i="3"/>
  <c r="F216" i="3" s="1"/>
  <c r="E329" i="3"/>
  <c r="F329" i="3" s="1"/>
  <c r="E208" i="3"/>
  <c r="F208" i="3" s="1"/>
  <c r="E4666" i="3"/>
  <c r="F4666" i="3" s="1"/>
  <c r="E368" i="3"/>
  <c r="F368" i="3" s="1"/>
  <c r="E307" i="3"/>
  <c r="F307" i="3" s="1"/>
  <c r="E3688" i="3"/>
  <c r="F3688" i="3" s="1"/>
  <c r="E3763" i="3"/>
  <c r="F3763" i="3" s="1"/>
  <c r="E2748" i="3"/>
  <c r="F2748" i="3" s="1"/>
  <c r="E3923" i="3"/>
  <c r="F3923" i="3" s="1"/>
  <c r="E240" i="3"/>
  <c r="F240" i="3" s="1"/>
  <c r="E3757" i="3"/>
  <c r="F3757" i="3" s="1"/>
  <c r="E284" i="3"/>
  <c r="F284" i="3" s="1"/>
  <c r="E293" i="3"/>
  <c r="F293" i="3" s="1"/>
  <c r="E285" i="3"/>
  <c r="F285" i="3" s="1"/>
  <c r="E3691" i="3"/>
  <c r="F3691" i="3" s="1"/>
  <c r="E3731" i="3"/>
  <c r="F3731" i="3" s="1"/>
  <c r="E4698" i="3"/>
  <c r="F4698" i="3" s="1"/>
  <c r="E232" i="3"/>
  <c r="F232" i="3" s="1"/>
  <c r="E2387" i="3"/>
  <c r="F2387" i="3" s="1"/>
  <c r="E363" i="3"/>
  <c r="F363" i="3" s="1"/>
  <c r="E331" i="3"/>
  <c r="F331" i="3" s="1"/>
  <c r="E4675" i="3"/>
  <c r="F4675" i="3" s="1"/>
  <c r="E4680" i="3"/>
  <c r="F4680" i="3" s="1"/>
  <c r="E3682" i="3"/>
  <c r="F3682" i="3" s="1"/>
  <c r="E2399" i="3"/>
  <c r="F2399" i="3" s="1"/>
  <c r="E3726" i="3"/>
  <c r="F3726" i="3" s="1"/>
  <c r="E295" i="3"/>
  <c r="F295" i="3" s="1"/>
  <c r="E211" i="3"/>
  <c r="F211" i="3" s="1"/>
  <c r="E3707" i="3"/>
  <c r="F3707" i="3" s="1"/>
  <c r="E339" i="3"/>
  <c r="F339" i="3" s="1"/>
  <c r="E3715" i="3"/>
  <c r="F3715" i="3" s="1"/>
  <c r="E2373" i="3"/>
  <c r="F2373" i="3" s="1"/>
  <c r="E2445" i="3"/>
  <c r="F2445" i="3" s="1"/>
  <c r="E2446" i="3"/>
  <c r="F2446" i="3" s="1"/>
  <c r="E2374" i="3"/>
  <c r="F2374" i="3" s="1"/>
  <c r="E4462" i="3"/>
  <c r="F4462" i="3" s="1"/>
  <c r="E4659" i="3"/>
  <c r="F4659" i="3" s="1"/>
  <c r="E2747" i="3"/>
  <c r="F2747" i="3" s="1"/>
  <c r="E2421" i="3"/>
  <c r="F2421" i="3" s="1"/>
  <c r="E3937" i="3"/>
  <c r="F3937" i="3" s="1"/>
  <c r="E4440" i="3"/>
  <c r="F4440" i="3" s="1"/>
  <c r="E3930" i="3"/>
  <c r="F3930" i="3" s="1"/>
  <c r="E376" i="3"/>
  <c r="F376" i="3" s="1"/>
  <c r="E2438" i="3"/>
  <c r="F2438" i="3" s="1"/>
  <c r="E275" i="3"/>
  <c r="F275" i="3" s="1"/>
  <c r="E4442" i="3"/>
  <c r="F4442" i="3" s="1"/>
  <c r="E3936" i="3"/>
  <c r="F3936" i="3" s="1"/>
  <c r="E263" i="3"/>
  <c r="F263" i="3" s="1"/>
  <c r="E2439" i="3"/>
  <c r="F2439" i="3" s="1"/>
  <c r="E270" i="3"/>
  <c r="F270" i="3" s="1"/>
  <c r="E209" i="3"/>
  <c r="F209" i="3" s="1"/>
  <c r="E2405" i="3"/>
  <c r="F2405" i="3" s="1"/>
  <c r="E1107" i="3"/>
  <c r="F1107" i="3" s="1"/>
  <c r="E1108" i="3"/>
  <c r="F1108" i="3" s="1"/>
  <c r="E2417" i="3"/>
  <c r="F2417" i="3" s="1"/>
  <c r="E3686" i="3"/>
  <c r="F3686" i="3" s="1"/>
  <c r="E345" i="3"/>
  <c r="F345" i="3" s="1"/>
  <c r="E1074" i="3"/>
  <c r="F1074" i="3" s="1"/>
  <c r="E1086" i="3"/>
  <c r="F1086" i="3" s="1"/>
  <c r="E1109" i="3"/>
  <c r="F1109" i="3" s="1"/>
  <c r="E2429" i="3"/>
  <c r="F2429" i="3" s="1"/>
  <c r="E256" i="3"/>
  <c r="F256" i="3" s="1"/>
  <c r="E3712" i="3"/>
  <c r="F3712" i="3" s="1"/>
  <c r="E1075" i="3"/>
  <c r="F1075" i="3" s="1"/>
  <c r="E1087" i="3"/>
  <c r="F1087" i="3" s="1"/>
  <c r="E1110" i="3"/>
  <c r="F1110" i="3" s="1"/>
  <c r="E1111" i="3"/>
  <c r="F1111" i="3" s="1"/>
  <c r="E2394" i="3"/>
  <c r="F2394" i="3" s="1"/>
  <c r="E3911" i="3"/>
  <c r="F3911" i="3" s="1"/>
  <c r="E2406" i="3"/>
  <c r="F2406" i="3" s="1"/>
  <c r="E3912" i="3"/>
  <c r="F3912" i="3" s="1"/>
  <c r="E2418" i="3"/>
  <c r="F2418" i="3" s="1"/>
  <c r="E3711" i="3"/>
  <c r="F3711" i="3" s="1"/>
  <c r="E2543" i="3"/>
  <c r="F2543" i="3" s="1"/>
  <c r="E318" i="3"/>
  <c r="F318" i="3" s="1"/>
  <c r="E260" i="3"/>
  <c r="F260" i="3" s="1"/>
  <c r="E257" i="3"/>
  <c r="F257" i="3" s="1"/>
  <c r="E2730" i="3"/>
  <c r="F2730" i="3" s="1"/>
  <c r="E322" i="3"/>
  <c r="F322" i="3" s="1"/>
  <c r="E2547" i="3"/>
  <c r="F2547" i="3" s="1"/>
  <c r="E3718" i="3"/>
  <c r="F3718" i="3" s="1"/>
  <c r="E2377" i="3"/>
  <c r="F2377" i="3" s="1"/>
  <c r="E2378" i="3"/>
  <c r="F2378" i="3" s="1"/>
  <c r="E3683" i="3"/>
  <c r="F3683" i="3" s="1"/>
  <c r="E280" i="3"/>
  <c r="F280" i="3" s="1"/>
  <c r="E3755" i="3"/>
  <c r="F3755" i="3" s="1"/>
  <c r="E204" i="3"/>
  <c r="F204" i="3" s="1"/>
  <c r="E301" i="3"/>
  <c r="F301" i="3" s="1"/>
  <c r="E2553" i="3"/>
  <c r="F2553" i="3" s="1"/>
  <c r="E3676" i="3"/>
  <c r="F3676" i="3" s="1"/>
  <c r="E2755" i="3"/>
  <c r="F2755" i="3" s="1"/>
  <c r="E4446" i="3"/>
  <c r="F4446" i="3" s="1"/>
  <c r="E3678" i="3"/>
  <c r="F3678" i="3" s="1"/>
  <c r="E3943" i="3"/>
  <c r="F3943" i="3" s="1"/>
  <c r="E330" i="3"/>
  <c r="F330" i="3" s="1"/>
  <c r="E235" i="3"/>
  <c r="F235" i="3" s="1"/>
  <c r="E3723" i="3"/>
  <c r="F3723" i="3" s="1"/>
  <c r="E4668" i="3"/>
  <c r="F4668" i="3" s="1"/>
  <c r="E4660" i="3"/>
  <c r="F4660" i="3" s="1"/>
  <c r="E3679" i="3"/>
  <c r="F3679" i="3" s="1"/>
  <c r="E2761" i="3"/>
  <c r="F2761" i="3" s="1"/>
  <c r="E4459" i="3"/>
  <c r="F4459" i="3" s="1"/>
  <c r="E3681" i="3"/>
  <c r="F3681" i="3" s="1"/>
  <c r="E4699" i="3"/>
  <c r="F4699" i="3" s="1"/>
  <c r="E4685" i="3"/>
  <c r="F4685" i="3" s="1"/>
  <c r="E282" i="3"/>
  <c r="F282" i="3" s="1"/>
  <c r="E377" i="3"/>
  <c r="F377" i="3" s="1"/>
  <c r="E2388" i="3"/>
  <c r="F2388" i="3" s="1"/>
  <c r="E3948" i="3"/>
  <c r="F3948" i="3" s="1"/>
  <c r="E2743" i="3"/>
  <c r="F2743" i="3" s="1"/>
  <c r="E2400" i="3"/>
  <c r="F2400" i="3" s="1"/>
  <c r="E4455" i="3"/>
  <c r="F4455" i="3" s="1"/>
  <c r="E2411" i="3"/>
  <c r="F2411" i="3" s="1"/>
  <c r="E4694" i="3"/>
  <c r="F4694" i="3" s="1"/>
  <c r="E3733" i="3"/>
  <c r="F3733" i="3" s="1"/>
  <c r="E207" i="3"/>
  <c r="F207" i="3" s="1"/>
  <c r="E2412" i="3"/>
  <c r="F2412" i="3" s="1"/>
  <c r="E3697" i="3"/>
  <c r="F3697" i="3" s="1"/>
  <c r="E2423" i="3"/>
  <c r="F2423" i="3" s="1"/>
  <c r="E3696" i="3"/>
  <c r="F3696" i="3" s="1"/>
  <c r="E2544" i="3"/>
  <c r="F2544" i="3" s="1"/>
  <c r="E366" i="3"/>
  <c r="F366" i="3" s="1"/>
  <c r="E2424" i="3"/>
  <c r="F2424" i="3" s="1"/>
  <c r="E2447" i="3"/>
  <c r="F2447" i="3" s="1"/>
  <c r="E2375" i="3"/>
  <c r="F2375" i="3" s="1"/>
  <c r="E2389" i="3"/>
  <c r="F2389" i="3" s="1"/>
  <c r="E2401" i="3"/>
  <c r="F2401" i="3" s="1"/>
  <c r="E2413" i="3"/>
  <c r="F2413" i="3" s="1"/>
  <c r="E2425" i="3"/>
  <c r="F2425" i="3" s="1"/>
  <c r="E4463" i="3"/>
  <c r="F4463" i="3" s="1"/>
  <c r="E4447" i="3"/>
  <c r="F4447" i="3" s="1"/>
  <c r="E2757" i="3"/>
  <c r="F2757" i="3" s="1"/>
  <c r="E258" i="3"/>
  <c r="F258" i="3" s="1"/>
  <c r="F2736" i="3"/>
  <c r="F219" i="3"/>
  <c r="F3910" i="3"/>
  <c r="F2422" i="3"/>
  <c r="F309" i="3"/>
  <c r="F4465" i="3"/>
  <c r="F2737" i="3"/>
  <c r="F246" i="3"/>
  <c r="F247" i="3"/>
  <c r="F248" i="3"/>
  <c r="F249" i="3"/>
  <c r="F250" i="3"/>
  <c r="F251" i="3"/>
  <c r="F252" i="3"/>
  <c r="F244" i="3"/>
  <c r="F3913" i="3"/>
  <c r="F349" i="3"/>
  <c r="F2437" i="3"/>
  <c r="F3914" i="3"/>
  <c r="F375" i="3"/>
  <c r="F2369" i="3"/>
  <c r="F2404" i="3"/>
  <c r="F1097" i="3"/>
  <c r="F4430" i="3"/>
  <c r="F3704" i="3"/>
  <c r="F1099" i="3"/>
  <c r="F2428" i="3"/>
  <c r="F4437" i="3"/>
  <c r="F1083" i="3"/>
  <c r="F319" i="3"/>
  <c r="F4677" i="3"/>
  <c r="F2430" i="3"/>
  <c r="F2549" i="3"/>
  <c r="F761" i="3"/>
  <c r="F3907" i="3"/>
  <c r="F2742" i="3"/>
  <c r="F3708" i="3"/>
  <c r="F239" i="3"/>
  <c r="F762" i="3"/>
  <c r="F4426" i="3"/>
  <c r="F3747" i="3"/>
  <c r="F326" i="3"/>
  <c r="F3935" i="3"/>
  <c r="F340" i="3"/>
  <c r="F3933" i="3"/>
  <c r="F4696" i="3"/>
  <c r="F327" i="3"/>
  <c r="F4457" i="3"/>
  <c r="J1" i="1" l="1"/>
  <c r="J3" i="1"/>
  <c r="K1" i="1"/>
  <c r="K3" i="1"/>
  <c r="E2427" i="3"/>
  <c r="F2427" i="3" s="1"/>
  <c r="E317" i="3"/>
  <c r="F317" i="3" s="1"/>
  <c r="E343" i="3"/>
  <c r="F343" i="3" s="1"/>
  <c r="E3725" i="3"/>
  <c r="F3725" i="3" s="1"/>
  <c r="E300" i="3"/>
  <c r="F300" i="3" s="1"/>
  <c r="E4689" i="3"/>
  <c r="F4689" i="3" s="1"/>
  <c r="L1" i="1" l="1"/>
  <c r="L3" i="1"/>
  <c r="E2764" i="3"/>
  <c r="F2764" i="3" s="1"/>
  <c r="E278" i="3"/>
  <c r="F278" i="3" s="1"/>
  <c r="E212" i="3"/>
  <c r="F212" i="3" s="1"/>
  <c r="E3700" i="3"/>
  <c r="F3700" i="3" s="1"/>
  <c r="E2751" i="3"/>
  <c r="F2751" i="3" s="1"/>
  <c r="E2753" i="3"/>
  <c r="F2753" i="3" s="1"/>
  <c r="E214" i="3"/>
  <c r="F214" i="3" s="1"/>
  <c r="E4671" i="3"/>
  <c r="F4671" i="3" s="1"/>
  <c r="E224" i="3"/>
  <c r="F224" i="3" s="1"/>
  <c r="E2777" i="3"/>
  <c r="F2777" i="3" s="1"/>
  <c r="E764" i="3"/>
  <c r="F764" i="3" s="1"/>
  <c r="E1092" i="3"/>
  <c r="F1092" i="3" s="1"/>
  <c r="E2763" i="3"/>
  <c r="F2763" i="3" s="1"/>
  <c r="E2754" i="3"/>
  <c r="F2754" i="3" s="1"/>
  <c r="E342" i="3"/>
  <c r="F342" i="3" s="1"/>
  <c r="E2410" i="3"/>
  <c r="F2410" i="3" s="1"/>
  <c r="E2550" i="3"/>
  <c r="F2550" i="3" s="1"/>
  <c r="E332" i="3"/>
  <c r="F332" i="3" s="1"/>
  <c r="E3728" i="3"/>
  <c r="F3728" i="3" s="1"/>
  <c r="E226" i="3"/>
  <c r="F226" i="3" s="1"/>
  <c r="E3724" i="3"/>
  <c r="F3724" i="3" s="1"/>
  <c r="E2386" i="3"/>
  <c r="F2386" i="3" s="1"/>
  <c r="E4678" i="3"/>
  <c r="F4678" i="3" s="1"/>
  <c r="E308" i="3"/>
  <c r="F308" i="3" s="1"/>
  <c r="E3940" i="3"/>
  <c r="F3940" i="3" s="1"/>
  <c r="E4436" i="3"/>
  <c r="F4436" i="3" s="1"/>
  <c r="E4661" i="3"/>
  <c r="F4661" i="3" s="1"/>
  <c r="E4435" i="3"/>
  <c r="F4435" i="3" s="1"/>
  <c r="E374" i="3"/>
  <c r="F374" i="3" s="1"/>
  <c r="E2384" i="3"/>
  <c r="F2384" i="3" s="1"/>
  <c r="E3706" i="3"/>
  <c r="F3706" i="3" s="1"/>
  <c r="E221" i="3"/>
  <c r="F221" i="3" s="1"/>
  <c r="E328" i="3"/>
  <c r="F328" i="3" s="1"/>
  <c r="E3944" i="3"/>
  <c r="F3944" i="3" s="1"/>
  <c r="E4691" i="3"/>
  <c r="F4691" i="3" s="1"/>
  <c r="E3710" i="3"/>
  <c r="F3710" i="3" s="1"/>
  <c r="E264" i="3"/>
  <c r="F264" i="3" s="1"/>
  <c r="E2398" i="3"/>
  <c r="F2398" i="3" s="1"/>
  <c r="E298" i="3"/>
  <c r="F298" i="3" s="1"/>
  <c r="E3750" i="3"/>
  <c r="F3750" i="3" s="1"/>
  <c r="E1093" i="3"/>
  <c r="F1093" i="3" s="1"/>
  <c r="E2380" i="3"/>
  <c r="F2380" i="3" s="1"/>
  <c r="E3946" i="3"/>
  <c r="F3946" i="3" s="1"/>
  <c r="E292" i="3"/>
  <c r="F292" i="3" s="1"/>
  <c r="E228" i="3"/>
  <c r="F228" i="3" s="1"/>
  <c r="E3680" i="3"/>
  <c r="F3680" i="3" s="1"/>
  <c r="E231" i="3"/>
  <c r="F231" i="3" s="1"/>
  <c r="E206" i="3"/>
  <c r="F206" i="3" s="1"/>
  <c r="E321" i="3"/>
  <c r="F321" i="3" s="1"/>
  <c r="E1080" i="3"/>
  <c r="F1080" i="3" s="1"/>
  <c r="E3758" i="3"/>
  <c r="F3758" i="3" s="1"/>
  <c r="E3762" i="3"/>
  <c r="F3762" i="3" s="1"/>
  <c r="E3938" i="3"/>
  <c r="F3938" i="3" s="1"/>
  <c r="E2548" i="3"/>
  <c r="F2548" i="3" s="1"/>
  <c r="E277" i="3"/>
  <c r="F277" i="3" s="1"/>
  <c r="E2542" i="3"/>
  <c r="F2542" i="3" s="1"/>
  <c r="E2733" i="3"/>
  <c r="F2733" i="3" s="1"/>
  <c r="E4448" i="3"/>
  <c r="F4448" i="3" s="1"/>
  <c r="E4466" i="3"/>
  <c r="F4466" i="3" s="1"/>
  <c r="E313" i="3"/>
  <c r="F313" i="3" s="1"/>
  <c r="E4425" i="3"/>
  <c r="F4425" i="3" s="1"/>
  <c r="E1094" i="3"/>
  <c r="F1094" i="3" s="1"/>
  <c r="E265" i="3"/>
  <c r="F265" i="3" s="1"/>
  <c r="E2392" i="3"/>
  <c r="F2392" i="3" s="1"/>
  <c r="E4429" i="3"/>
  <c r="F4429" i="3" s="1"/>
  <c r="E4664" i="3"/>
  <c r="F4664" i="3" s="1"/>
  <c r="E3919" i="3"/>
  <c r="F3919" i="3" s="1"/>
  <c r="E4427" i="3"/>
  <c r="F4427" i="3" s="1"/>
  <c r="E271" i="3"/>
  <c r="F271" i="3" s="1"/>
  <c r="E3754" i="3"/>
  <c r="F3754" i="3" s="1"/>
  <c r="E4443" i="3"/>
  <c r="F4443" i="3" s="1"/>
  <c r="E4681" i="3"/>
  <c r="F4681" i="3" s="1"/>
  <c r="E358" i="3"/>
  <c r="F358" i="3" s="1"/>
  <c r="E323" i="3"/>
  <c r="F323" i="3" s="1"/>
  <c r="E4687" i="3"/>
  <c r="F4687" i="3" s="1"/>
  <c r="E2415" i="3"/>
  <c r="F2415" i="3" s="1"/>
  <c r="E3745" i="3"/>
  <c r="F3745" i="3" s="1"/>
  <c r="E1081" i="3"/>
  <c r="F1081" i="3" s="1"/>
  <c r="E4702" i="3"/>
  <c r="F4702" i="3" s="1"/>
  <c r="E3671" i="3"/>
  <c r="F3671" i="3" s="1"/>
  <c r="E4665" i="3"/>
  <c r="F4665" i="3" s="1"/>
  <c r="E364" i="3"/>
  <c r="F364" i="3" s="1"/>
  <c r="E4663" i="3"/>
  <c r="F4663" i="3" s="1"/>
  <c r="E4682" i="3"/>
  <c r="F4682" i="3" s="1"/>
  <c r="E2396" i="3"/>
  <c r="F2396" i="3" s="1"/>
  <c r="E3753" i="3"/>
  <c r="F3753" i="3" s="1"/>
  <c r="E2376" i="3"/>
  <c r="F2376" i="3" s="1"/>
  <c r="E2414" i="3"/>
  <c r="F2414" i="3" s="1"/>
  <c r="E215" i="3"/>
  <c r="F215" i="3" s="1"/>
  <c r="E4701" i="3"/>
  <c r="F4701" i="3" s="1"/>
  <c r="E320" i="3"/>
  <c r="F320" i="3" s="1"/>
  <c r="E4428" i="3"/>
  <c r="F4428" i="3" s="1"/>
  <c r="E1095" i="3"/>
  <c r="F1095" i="3" s="1"/>
  <c r="E1096" i="3"/>
  <c r="F1096" i="3" s="1"/>
  <c r="E3744" i="3"/>
  <c r="F3744" i="3" s="1"/>
  <c r="E2408" i="3"/>
  <c r="F2408" i="3" s="1"/>
  <c r="E373" i="3"/>
  <c r="F373" i="3" s="1"/>
  <c r="E2433" i="3"/>
  <c r="F2433" i="3" s="1"/>
  <c r="E2775" i="3"/>
  <c r="F2775" i="3" s="1"/>
  <c r="E2434" i="3"/>
  <c r="F2434" i="3" s="1"/>
  <c r="E347" i="3"/>
  <c r="F347" i="3" s="1"/>
  <c r="E3670" i="3"/>
  <c r="F3670" i="3" s="1"/>
  <c r="NH3" i="1" l="1"/>
  <c r="M1" i="1"/>
  <c r="M3" i="1"/>
  <c r="H1" i="1"/>
  <c r="NI3" i="1" l="1"/>
  <c r="N3" i="1"/>
  <c r="N1" i="1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NK3" i="1" l="1"/>
  <c r="NJ3" i="1"/>
  <c r="O3" i="1"/>
  <c r="O1" i="1"/>
  <c r="P3" i="1" l="1"/>
  <c r="P1" i="1"/>
  <c r="Q3" i="1" l="1"/>
  <c r="Q1" i="1"/>
  <c r="R3" i="1" l="1"/>
  <c r="R1" i="1"/>
  <c r="S3" i="1" l="1"/>
  <c r="S1" i="1"/>
  <c r="T3" i="1" l="1"/>
  <c r="T1" i="1"/>
  <c r="U3" i="1" l="1"/>
  <c r="U1" i="1"/>
  <c r="V3" i="1" l="1"/>
  <c r="V1" i="1"/>
  <c r="W3" i="1" l="1"/>
  <c r="W1" i="1"/>
  <c r="X3" i="1" l="1"/>
  <c r="X1" i="1"/>
  <c r="Y3" i="1" l="1"/>
  <c r="Y1" i="1"/>
  <c r="Z3" i="1" l="1"/>
  <c r="Z1" i="1"/>
  <c r="AA3" i="1" l="1"/>
  <c r="AA1" i="1"/>
  <c r="AB3" i="1" l="1"/>
  <c r="AB1" i="1"/>
  <c r="AC3" i="1" l="1"/>
  <c r="AC1" i="1"/>
  <c r="AD3" i="1" l="1"/>
  <c r="AD1" i="1"/>
  <c r="AE3" i="1" l="1"/>
  <c r="AE1" i="1"/>
  <c r="AF3" i="1" l="1"/>
  <c r="AF1" i="1"/>
  <c r="AG3" i="1" l="1"/>
  <c r="AG1" i="1"/>
  <c r="AH3" i="1" l="1"/>
  <c r="AH1" i="1"/>
  <c r="AI3" i="1" l="1"/>
  <c r="AI1" i="1"/>
  <c r="AJ3" i="1" l="1"/>
  <c r="AJ1" i="1"/>
  <c r="AK3" i="1" l="1"/>
  <c r="AK1" i="1"/>
  <c r="AL3" i="1" l="1"/>
  <c r="AL1" i="1"/>
  <c r="AM3" i="1" l="1"/>
  <c r="AM1" i="1"/>
  <c r="AN1" i="1" l="1"/>
  <c r="AN3" i="1"/>
  <c r="AO3" i="1" l="1"/>
  <c r="AO1" i="1"/>
  <c r="AP3" i="1" l="1"/>
  <c r="AP1" i="1"/>
  <c r="AQ3" i="1" l="1"/>
  <c r="AQ1" i="1"/>
  <c r="AR3" i="1" l="1"/>
  <c r="AR1" i="1"/>
  <c r="AS1" i="1" l="1"/>
  <c r="AS3" i="1"/>
  <c r="AT3" i="1" l="1"/>
  <c r="AT1" i="1"/>
  <c r="AU3" i="1" l="1"/>
  <c r="AU1" i="1"/>
  <c r="AV1" i="1" l="1"/>
  <c r="AV3" i="1"/>
  <c r="AW1" i="1" l="1"/>
  <c r="AW3" i="1"/>
  <c r="AX3" i="1" l="1"/>
  <c r="AX1" i="1"/>
  <c r="AY3" i="1" l="1"/>
  <c r="AY1" i="1"/>
  <c r="AZ3" i="1" l="1"/>
  <c r="AZ1" i="1"/>
  <c r="BA1" i="1" l="1"/>
  <c r="BA3" i="1"/>
  <c r="BB3" i="1" l="1"/>
  <c r="BB1" i="1"/>
  <c r="BC3" i="1" l="1"/>
  <c r="BC1" i="1"/>
  <c r="BD3" i="1" l="1"/>
  <c r="BD1" i="1"/>
  <c r="BE1" i="1" l="1"/>
  <c r="BE3" i="1"/>
  <c r="BF3" i="1" l="1"/>
  <c r="BF1" i="1"/>
  <c r="BG3" i="1" l="1"/>
  <c r="BG1" i="1"/>
  <c r="BH3" i="1" l="1"/>
  <c r="BH1" i="1"/>
  <c r="BI1" i="1" l="1"/>
  <c r="BI3" i="1"/>
  <c r="BJ3" i="1" l="1"/>
  <c r="BJ1" i="1"/>
  <c r="BK1" i="1" l="1"/>
  <c r="BK3" i="1"/>
  <c r="BL3" i="1" l="1"/>
  <c r="BL1" i="1"/>
  <c r="BM3" i="1" l="1"/>
  <c r="BM1" i="1"/>
  <c r="BN3" i="1" l="1"/>
  <c r="BN1" i="1"/>
  <c r="BO3" i="1" l="1"/>
  <c r="BO1" i="1"/>
  <c r="BP3" i="1" l="1"/>
  <c r="BP1" i="1"/>
  <c r="BQ3" i="1" l="1"/>
  <c r="BQ1" i="1"/>
  <c r="BR1" i="1" l="1"/>
  <c r="BR3" i="1"/>
  <c r="BS1" i="1" l="1"/>
  <c r="BS3" i="1"/>
  <c r="BT3" i="1" l="1"/>
  <c r="BT1" i="1"/>
  <c r="BU1" i="1" l="1"/>
  <c r="BU3" i="1"/>
  <c r="BV3" i="1" l="1"/>
  <c r="BV1" i="1"/>
  <c r="BW3" i="1" l="1"/>
  <c r="BW1" i="1"/>
  <c r="BX3" i="1" l="1"/>
  <c r="BX1" i="1"/>
  <c r="BY1" i="1" l="1"/>
  <c r="BY3" i="1"/>
  <c r="BZ3" i="1" l="1"/>
  <c r="BZ1" i="1"/>
  <c r="CA3" i="1" l="1"/>
  <c r="CA1" i="1"/>
  <c r="CB3" i="1" l="1"/>
  <c r="CB1" i="1"/>
  <c r="CC3" i="1" l="1"/>
  <c r="CC1" i="1"/>
  <c r="CD3" i="1" l="1"/>
  <c r="CD1" i="1"/>
  <c r="CE1" i="1" l="1"/>
  <c r="CE3" i="1"/>
  <c r="CF1" i="1" l="1"/>
  <c r="CF3" i="1"/>
  <c r="CG1" i="1" l="1"/>
  <c r="CG3" i="1"/>
  <c r="CH3" i="1" l="1"/>
  <c r="CH1" i="1"/>
  <c r="CI3" i="1" l="1"/>
  <c r="CI1" i="1"/>
  <c r="CJ3" i="1" l="1"/>
  <c r="CJ1" i="1"/>
  <c r="CK3" i="1" l="1"/>
  <c r="CK1" i="1"/>
  <c r="CL3" i="1" l="1"/>
  <c r="CL1" i="1"/>
  <c r="CM1" i="1" l="1"/>
  <c r="CM3" i="1"/>
  <c r="CN3" i="1" l="1"/>
  <c r="CN1" i="1"/>
  <c r="CO1" i="1" l="1"/>
  <c r="CO3" i="1"/>
  <c r="CP1" i="1" l="1"/>
  <c r="CP3" i="1"/>
  <c r="CQ3" i="1" l="1"/>
  <c r="CQ1" i="1"/>
  <c r="CR1" i="1" l="1"/>
  <c r="CR3" i="1"/>
  <c r="CS1" i="1" l="1"/>
  <c r="CS3" i="1"/>
  <c r="CT3" i="1" l="1"/>
  <c r="CT1" i="1"/>
  <c r="CU1" i="1" l="1"/>
  <c r="CU3" i="1"/>
  <c r="CV3" i="1" l="1"/>
  <c r="CV1" i="1"/>
  <c r="CW1" i="1" l="1"/>
  <c r="CW3" i="1"/>
  <c r="CX1" i="1" l="1"/>
  <c r="CX3" i="1"/>
  <c r="CY3" i="1" l="1"/>
  <c r="CY1" i="1"/>
  <c r="CZ1" i="1" l="1"/>
  <c r="CZ3" i="1"/>
  <c r="DA1" i="1" l="1"/>
  <c r="DA3" i="1"/>
  <c r="DB3" i="1" l="1"/>
  <c r="DB1" i="1"/>
  <c r="DC3" i="1" l="1"/>
  <c r="DC1" i="1"/>
  <c r="DD3" i="1" l="1"/>
  <c r="DD1" i="1"/>
  <c r="DE1" i="1" l="1"/>
  <c r="DE3" i="1"/>
  <c r="DF3" i="1" l="1"/>
  <c r="DF1" i="1"/>
  <c r="DG1" i="1" l="1"/>
  <c r="DG3" i="1"/>
  <c r="DH3" i="1" l="1"/>
  <c r="DH1" i="1"/>
  <c r="DI1" i="1" l="1"/>
  <c r="DI3" i="1"/>
  <c r="DJ3" i="1" l="1"/>
  <c r="DJ1" i="1"/>
  <c r="DK3" i="1" l="1"/>
  <c r="DK1" i="1"/>
  <c r="DL3" i="1" l="1"/>
  <c r="DL1" i="1"/>
  <c r="DM1" i="1" l="1"/>
  <c r="DM3" i="1"/>
  <c r="DN1" i="1" l="1"/>
  <c r="DN3" i="1"/>
  <c r="DO3" i="1" l="1"/>
  <c r="DO1" i="1"/>
  <c r="DP3" i="1" l="1"/>
  <c r="DP1" i="1"/>
  <c r="DQ1" i="1" l="1"/>
  <c r="DQ3" i="1"/>
  <c r="DR3" i="1" l="1"/>
  <c r="DR1" i="1"/>
  <c r="DS1" i="1" l="1"/>
  <c r="DS3" i="1"/>
  <c r="DT1" i="1" l="1"/>
  <c r="DT3" i="1"/>
  <c r="DU1" i="1" l="1"/>
  <c r="DU3" i="1"/>
  <c r="DV3" i="1" l="1"/>
  <c r="DV1" i="1"/>
  <c r="DW3" i="1" l="1"/>
  <c r="DW1" i="1"/>
  <c r="DX3" i="1" l="1"/>
  <c r="DX1" i="1"/>
  <c r="DY1" i="1" l="1"/>
  <c r="DY3" i="1"/>
  <c r="DZ3" i="1" l="1"/>
  <c r="DZ1" i="1"/>
  <c r="EA3" i="1" l="1"/>
  <c r="EA1" i="1"/>
  <c r="EB1" i="1" l="1"/>
  <c r="EB3" i="1"/>
  <c r="EC1" i="1" l="1"/>
  <c r="EC3" i="1"/>
  <c r="ED1" i="1" l="1"/>
  <c r="ED3" i="1"/>
  <c r="EE3" i="1" l="1"/>
  <c r="EE1" i="1"/>
  <c r="EF3" i="1" l="1"/>
  <c r="EF1" i="1"/>
  <c r="EG3" i="1" l="1"/>
  <c r="EG1" i="1"/>
  <c r="EH3" i="1" l="1"/>
  <c r="EH1" i="1"/>
  <c r="EI1" i="1" l="1"/>
  <c r="EI3" i="1"/>
  <c r="EJ1" i="1" l="1"/>
  <c r="EJ3" i="1"/>
  <c r="EK1" i="1" l="1"/>
  <c r="EK3" i="1"/>
  <c r="EL1" i="1" l="1"/>
  <c r="EL3" i="1"/>
  <c r="EM3" i="1" l="1"/>
  <c r="EM1" i="1"/>
  <c r="EN3" i="1" l="1"/>
  <c r="EN1" i="1"/>
  <c r="EO1" i="1" l="1"/>
  <c r="EO3" i="1"/>
  <c r="EP3" i="1" l="1"/>
  <c r="EP1" i="1"/>
  <c r="EQ3" i="1" l="1"/>
  <c r="EQ1" i="1"/>
  <c r="ER3" i="1" l="1"/>
  <c r="ER1" i="1"/>
  <c r="ES1" i="1" l="1"/>
  <c r="ES3" i="1"/>
  <c r="ET1" i="1" l="1"/>
  <c r="ET3" i="1"/>
  <c r="EU3" i="1" l="1"/>
  <c r="EU1" i="1"/>
  <c r="EV1" i="1" l="1"/>
  <c r="EV3" i="1"/>
  <c r="EW1" i="1" l="1"/>
  <c r="EW3" i="1"/>
  <c r="EX3" i="1" l="1"/>
  <c r="EX1" i="1"/>
  <c r="EY1" i="1" l="1"/>
  <c r="EY3" i="1"/>
  <c r="EZ3" i="1" l="1"/>
  <c r="EZ1" i="1"/>
  <c r="FA1" i="1" l="1"/>
  <c r="FA3" i="1"/>
  <c r="FB1" i="1" l="1"/>
  <c r="FB3" i="1"/>
  <c r="FC3" i="1" l="1"/>
  <c r="FC1" i="1"/>
  <c r="FD1" i="1" l="1"/>
  <c r="FD3" i="1"/>
  <c r="FE3" i="1" l="1"/>
  <c r="FE1" i="1"/>
  <c r="FF3" i="1" l="1"/>
  <c r="FF1" i="1"/>
  <c r="FG1" i="1" l="1"/>
  <c r="FG3" i="1"/>
  <c r="FH3" i="1" l="1"/>
  <c r="FH1" i="1"/>
  <c r="FI1" i="1" l="1"/>
  <c r="FI3" i="1"/>
  <c r="FJ1" i="1" l="1"/>
  <c r="FJ3" i="1"/>
  <c r="FK3" i="1" l="1"/>
  <c r="FK1" i="1"/>
  <c r="FL1" i="1" l="1"/>
  <c r="FL3" i="1"/>
  <c r="FM3" i="1" l="1"/>
  <c r="FM1" i="1"/>
  <c r="FN3" i="1" l="1"/>
  <c r="FN1" i="1"/>
  <c r="FO1" i="1" l="1"/>
  <c r="FO3" i="1"/>
  <c r="FP3" i="1" l="1"/>
  <c r="FP1" i="1"/>
  <c r="FQ1" i="1" l="1"/>
  <c r="FQ3" i="1"/>
  <c r="FR1" i="1" l="1"/>
  <c r="FR3" i="1"/>
  <c r="FS3" i="1" l="1"/>
  <c r="FS1" i="1"/>
  <c r="FT3" i="1" l="1"/>
  <c r="FT1" i="1"/>
  <c r="FU3" i="1" l="1"/>
  <c r="FU1" i="1"/>
  <c r="FV3" i="1" l="1"/>
  <c r="FV1" i="1"/>
  <c r="FW1" i="1" l="1"/>
  <c r="FW3" i="1"/>
  <c r="FX1" i="1" l="1"/>
  <c r="FX3" i="1"/>
  <c r="FY1" i="1" l="1"/>
  <c r="FY3" i="1"/>
  <c r="FZ1" i="1" l="1"/>
  <c r="FZ3" i="1"/>
  <c r="GA3" i="1" l="1"/>
  <c r="GA1" i="1"/>
  <c r="GB3" i="1" l="1"/>
  <c r="GB1" i="1"/>
  <c r="GC3" i="1" l="1"/>
  <c r="GC1" i="1"/>
  <c r="GD3" i="1" l="1"/>
  <c r="GD1" i="1"/>
  <c r="GE1" i="1" l="1"/>
  <c r="GE3" i="1"/>
  <c r="GF1" i="1" l="1"/>
  <c r="GF3" i="1"/>
  <c r="GG3" i="1" l="1"/>
  <c r="GG1" i="1"/>
  <c r="GH3" i="1" l="1"/>
  <c r="GH1" i="1"/>
  <c r="GI1" i="1" l="1"/>
  <c r="GI3" i="1"/>
  <c r="GJ3" i="1" l="1"/>
  <c r="GJ1" i="1"/>
  <c r="GK3" i="1" l="1"/>
  <c r="GK1" i="1"/>
  <c r="GL1" i="1" l="1"/>
  <c r="GL3" i="1"/>
  <c r="GM3" i="1" l="1"/>
  <c r="GM1" i="1"/>
  <c r="GN1" i="1" l="1"/>
  <c r="GN3" i="1"/>
  <c r="GO1" i="1" l="1"/>
  <c r="GO3" i="1"/>
  <c r="GP3" i="1" l="1"/>
  <c r="GP1" i="1"/>
  <c r="GQ3" i="1" l="1"/>
  <c r="GQ1" i="1"/>
  <c r="GR3" i="1" l="1"/>
  <c r="GR1" i="1"/>
  <c r="GS3" i="1" l="1"/>
  <c r="GS1" i="1"/>
  <c r="GT1" i="1" l="1"/>
  <c r="GT3" i="1"/>
  <c r="GU1" i="1" l="1"/>
  <c r="GU3" i="1"/>
  <c r="GV1" i="1" l="1"/>
  <c r="GV3" i="1"/>
  <c r="GW1" i="1" l="1"/>
  <c r="GW3" i="1"/>
  <c r="GX1" i="1" l="1"/>
  <c r="GX3" i="1"/>
  <c r="GY3" i="1" l="1"/>
  <c r="GY1" i="1"/>
  <c r="GZ3" i="1" l="1"/>
  <c r="GZ1" i="1"/>
  <c r="HA3" i="1" l="1"/>
  <c r="HA1" i="1"/>
  <c r="HB3" i="1" l="1"/>
  <c r="HB1" i="1"/>
  <c r="HC1" i="1" l="1"/>
  <c r="HC3" i="1"/>
  <c r="HD1" i="1" l="1"/>
  <c r="HD3" i="1"/>
  <c r="HE1" i="1" l="1"/>
  <c r="HE3" i="1"/>
  <c r="HF1" i="1" l="1"/>
  <c r="HF3" i="1"/>
  <c r="HG3" i="1" l="1"/>
  <c r="HG1" i="1"/>
  <c r="HH3" i="1" l="1"/>
  <c r="HH1" i="1"/>
  <c r="HI3" i="1" l="1"/>
  <c r="HI1" i="1"/>
  <c r="HJ3" i="1" l="1"/>
  <c r="HJ1" i="1"/>
  <c r="HK1" i="1" l="1"/>
  <c r="HK3" i="1"/>
  <c r="HL1" i="1" l="1"/>
  <c r="HL3" i="1"/>
  <c r="HM1" i="1" l="1"/>
  <c r="HM3" i="1"/>
  <c r="HN1" i="1" l="1"/>
  <c r="HN3" i="1"/>
  <c r="HO3" i="1" l="1"/>
  <c r="HO1" i="1"/>
  <c r="HP3" i="1" l="1"/>
  <c r="HP1" i="1"/>
  <c r="HQ3" i="1" l="1"/>
  <c r="HQ1" i="1"/>
  <c r="HR3" i="1" l="1"/>
  <c r="HR1" i="1"/>
  <c r="HS3" i="1" l="1"/>
  <c r="HS1" i="1"/>
  <c r="HT1" i="1" l="1"/>
  <c r="HT3" i="1"/>
  <c r="HU1" i="1" l="1"/>
  <c r="HU3" i="1"/>
  <c r="HV1" i="1" l="1"/>
  <c r="HV3" i="1"/>
  <c r="HW1" i="1" l="1"/>
  <c r="HW3" i="1"/>
  <c r="HX3" i="1" l="1"/>
  <c r="HX1" i="1"/>
  <c r="HY3" i="1" l="1"/>
  <c r="HY1" i="1"/>
  <c r="HZ3" i="1" l="1"/>
  <c r="HZ1" i="1"/>
  <c r="IA3" i="1" l="1"/>
  <c r="IA1" i="1"/>
  <c r="IB1" i="1" l="1"/>
  <c r="IB3" i="1"/>
  <c r="IC3" i="1" l="1"/>
  <c r="IC1" i="1"/>
  <c r="ID1" i="1" l="1"/>
  <c r="ID3" i="1"/>
  <c r="IE3" i="1" l="1"/>
  <c r="IE1" i="1"/>
  <c r="IF3" i="1" l="1"/>
  <c r="IF1" i="1"/>
  <c r="IG1" i="1" l="1"/>
  <c r="IG3" i="1"/>
  <c r="IH3" i="1" l="1"/>
  <c r="IH1" i="1"/>
  <c r="II1" i="1" l="1"/>
  <c r="II3" i="1"/>
  <c r="IJ1" i="1" l="1"/>
  <c r="IJ3" i="1"/>
  <c r="IK3" i="1" l="1"/>
  <c r="IK1" i="1"/>
  <c r="IL1" i="1" l="1"/>
  <c r="IL3" i="1"/>
  <c r="IM3" i="1" l="1"/>
  <c r="IM1" i="1"/>
  <c r="IN3" i="1" l="1"/>
  <c r="IN1" i="1"/>
  <c r="IO3" i="1" l="1"/>
  <c r="IO1" i="1"/>
  <c r="IP3" i="1" l="1"/>
  <c r="IP1" i="1"/>
  <c r="IQ1" i="1" l="1"/>
  <c r="IQ3" i="1"/>
  <c r="IR1" i="1" l="1"/>
  <c r="IR3" i="1"/>
  <c r="IS1" i="1" l="1"/>
  <c r="IS3" i="1"/>
  <c r="IT1" i="1" l="1"/>
  <c r="IT3" i="1"/>
  <c r="IU3" i="1" l="1"/>
  <c r="IU1" i="1"/>
  <c r="IV3" i="1" l="1"/>
  <c r="IV1" i="1"/>
  <c r="IW3" i="1" l="1"/>
  <c r="IW1" i="1"/>
  <c r="IX3" i="1" l="1"/>
  <c r="IX1" i="1"/>
  <c r="IY1" i="1" l="1"/>
  <c r="IY3" i="1"/>
  <c r="IZ1" i="1" l="1"/>
  <c r="IZ3" i="1"/>
  <c r="JA1" i="1" l="1"/>
  <c r="JA3" i="1"/>
  <c r="JB1" i="1" l="1"/>
  <c r="JB3" i="1"/>
  <c r="JC3" i="1" l="1"/>
  <c r="JC1" i="1"/>
  <c r="JD3" i="1" l="1"/>
  <c r="JD1" i="1"/>
  <c r="JE3" i="1" l="1"/>
  <c r="JE1" i="1"/>
  <c r="JF3" i="1" l="1"/>
  <c r="JF1" i="1"/>
  <c r="JG3" i="1" l="1"/>
  <c r="JG1" i="1"/>
  <c r="JH3" i="1" l="1"/>
  <c r="JH1" i="1"/>
  <c r="JI3" i="1" l="1"/>
  <c r="JI1" i="1"/>
  <c r="JJ3" i="1" l="1"/>
  <c r="JJ1" i="1"/>
  <c r="JK3" i="1" l="1"/>
  <c r="JK1" i="1"/>
  <c r="JL1" i="1" l="1"/>
  <c r="JL3" i="1"/>
  <c r="JM3" i="1" l="1"/>
  <c r="JM1" i="1"/>
  <c r="JN3" i="1" l="1"/>
  <c r="JN1" i="1"/>
  <c r="JO3" i="1" l="1"/>
  <c r="JO1" i="1"/>
  <c r="JP3" i="1" l="1"/>
  <c r="JP1" i="1"/>
  <c r="JQ3" i="1" l="1"/>
  <c r="JQ1" i="1"/>
  <c r="JR3" i="1" l="1"/>
  <c r="JR1" i="1"/>
  <c r="JS1" i="1" l="1"/>
  <c r="JS3" i="1"/>
  <c r="JT3" i="1" l="1"/>
  <c r="JT1" i="1"/>
  <c r="JU3" i="1" l="1"/>
  <c r="JU1" i="1"/>
  <c r="JV3" i="1" l="1"/>
  <c r="JV1" i="1"/>
  <c r="JW3" i="1" l="1"/>
  <c r="JW1" i="1"/>
  <c r="JX3" i="1" l="1"/>
  <c r="JX1" i="1"/>
  <c r="JY3" i="1" l="1"/>
  <c r="JY1" i="1"/>
  <c r="JZ3" i="1" l="1"/>
  <c r="JZ1" i="1"/>
  <c r="KA3" i="1" l="1"/>
  <c r="KA1" i="1"/>
  <c r="KB3" i="1" l="1"/>
  <c r="KB1" i="1"/>
  <c r="KC3" i="1" l="1"/>
  <c r="KC1" i="1"/>
  <c r="KD3" i="1" l="1"/>
  <c r="KD1" i="1"/>
  <c r="KE3" i="1" l="1"/>
  <c r="KE1" i="1"/>
  <c r="KF3" i="1" l="1"/>
  <c r="KF1" i="1"/>
  <c r="KG1" i="1" l="1"/>
  <c r="KG3" i="1"/>
  <c r="KH3" i="1" l="1"/>
  <c r="KH1" i="1"/>
  <c r="KI1" i="1" l="1"/>
  <c r="KI3" i="1"/>
  <c r="KJ3" i="1" l="1"/>
  <c r="KJ1" i="1"/>
  <c r="KK3" i="1" l="1"/>
  <c r="KK1" i="1"/>
  <c r="KL3" i="1" l="1"/>
  <c r="KL1" i="1"/>
  <c r="KM3" i="1" l="1"/>
  <c r="KM1" i="1"/>
  <c r="KN1" i="1" l="1"/>
  <c r="KN3" i="1"/>
  <c r="KO3" i="1" l="1"/>
  <c r="KO1" i="1"/>
  <c r="KP1" i="1" l="1"/>
  <c r="KP3" i="1"/>
  <c r="KQ1" i="1" l="1"/>
  <c r="KQ3" i="1"/>
  <c r="KR3" i="1" l="1"/>
  <c r="KR1" i="1"/>
  <c r="KS3" i="1" l="1"/>
  <c r="KS1" i="1"/>
  <c r="KT3" i="1" l="1"/>
  <c r="KT1" i="1"/>
  <c r="KU3" i="1" l="1"/>
  <c r="KU1" i="1"/>
  <c r="KV1" i="1" l="1"/>
  <c r="KV3" i="1"/>
  <c r="KW1" i="1" l="1"/>
  <c r="KW3" i="1"/>
  <c r="KX1" i="1" l="1"/>
  <c r="KX3" i="1"/>
  <c r="KY1" i="1" l="1"/>
  <c r="KY3" i="1"/>
  <c r="KZ3" i="1" l="1"/>
  <c r="KZ1" i="1"/>
  <c r="LA3" i="1" l="1"/>
  <c r="LA1" i="1"/>
  <c r="LB3" i="1" l="1"/>
  <c r="LB1" i="1"/>
  <c r="LC3" i="1" l="1"/>
  <c r="LC1" i="1"/>
  <c r="LD1" i="1" l="1"/>
  <c r="LD3" i="1"/>
  <c r="LE1" i="1" l="1"/>
  <c r="LE3" i="1"/>
  <c r="LF1" i="1" l="1"/>
  <c r="LF3" i="1"/>
  <c r="LG1" i="1" l="1"/>
  <c r="LG3" i="1"/>
  <c r="LH3" i="1" l="1"/>
  <c r="LH1" i="1"/>
  <c r="LI3" i="1" l="1"/>
  <c r="LI1" i="1"/>
  <c r="LJ3" i="1" l="1"/>
  <c r="LJ1" i="1"/>
  <c r="LK3" i="1" l="1"/>
  <c r="LK1" i="1"/>
  <c r="LL3" i="1" l="1"/>
  <c r="LL1" i="1"/>
  <c r="LM3" i="1" l="1"/>
  <c r="LM1" i="1"/>
  <c r="LN1" i="1" l="1"/>
  <c r="LN3" i="1"/>
  <c r="LO1" i="1" l="1"/>
  <c r="LO3" i="1"/>
  <c r="LP3" i="1" l="1"/>
  <c r="LP1" i="1"/>
  <c r="LQ1" i="1" l="1"/>
  <c r="LQ3" i="1"/>
  <c r="LR3" i="1" l="1"/>
  <c r="LR1" i="1"/>
  <c r="LS3" i="1" l="1"/>
  <c r="LS1" i="1"/>
  <c r="LT1" i="1" l="1"/>
  <c r="LT3" i="1"/>
  <c r="LU3" i="1" l="1"/>
  <c r="LU1" i="1"/>
  <c r="LV1" i="1" l="1"/>
  <c r="LV3" i="1"/>
  <c r="LW1" i="1" l="1"/>
  <c r="LW3" i="1"/>
  <c r="LX3" i="1" l="1"/>
  <c r="LX1" i="1"/>
  <c r="LY3" i="1" l="1"/>
  <c r="LY1" i="1"/>
  <c r="LZ3" i="1" l="1"/>
  <c r="LZ1" i="1"/>
  <c r="MA3" i="1" l="1"/>
  <c r="MA1" i="1"/>
  <c r="MB1" i="1" l="1"/>
  <c r="MB3" i="1"/>
  <c r="MC3" i="1" l="1"/>
  <c r="MC1" i="1"/>
  <c r="MD1" i="1" l="1"/>
  <c r="MD3" i="1"/>
  <c r="ME3" i="1" l="1"/>
  <c r="ME1" i="1"/>
  <c r="MF3" i="1" l="1"/>
  <c r="MF1" i="1"/>
  <c r="MG1" i="1" l="1"/>
  <c r="MG3" i="1"/>
  <c r="MH3" i="1" l="1"/>
  <c r="MH1" i="1"/>
  <c r="MI1" i="1" l="1"/>
  <c r="MI3" i="1"/>
  <c r="MJ1" i="1" l="1"/>
  <c r="MJ3" i="1"/>
  <c r="MK3" i="1" l="1"/>
  <c r="MK1" i="1"/>
  <c r="ML1" i="1" l="1"/>
  <c r="ML3" i="1"/>
  <c r="MM3" i="1" l="1"/>
  <c r="MM1" i="1"/>
  <c r="MN3" i="1" l="1"/>
  <c r="MN1" i="1"/>
  <c r="MO3" i="1" l="1"/>
  <c r="MO1" i="1"/>
  <c r="MP3" i="1" l="1"/>
  <c r="MP1" i="1"/>
  <c r="MQ3" i="1" l="1"/>
  <c r="MQ1" i="1"/>
  <c r="MR1" i="1" l="1"/>
  <c r="MR3" i="1"/>
  <c r="MS3" i="1" l="1"/>
  <c r="MS1" i="1"/>
  <c r="MT3" i="1" l="1"/>
  <c r="MT1" i="1"/>
  <c r="MU3" i="1" l="1"/>
  <c r="MU1" i="1"/>
  <c r="MV3" i="1" l="1"/>
  <c r="MV1" i="1"/>
  <c r="MW3" i="1" l="1"/>
  <c r="MW1" i="1"/>
  <c r="MX3" i="1" l="1"/>
  <c r="MX1" i="1"/>
  <c r="MY1" i="1" l="1"/>
  <c r="MY3" i="1"/>
  <c r="MZ3" i="1" l="1"/>
  <c r="MZ1" i="1"/>
  <c r="NB3" i="1" s="1"/>
  <c r="NA3" i="1" l="1"/>
  <c r="NA1" i="1"/>
  <c r="NC3" i="1" s="1"/>
  <c r="NB1" i="1" l="1"/>
  <c r="ND3" i="1" s="1"/>
  <c r="NC1" i="1" l="1"/>
  <c r="NE3" i="1" s="1"/>
  <c r="ND1" i="1" l="1"/>
  <c r="NF1" i="1" l="1"/>
  <c r="NF3" i="1"/>
  <c r="NE1" i="1"/>
  <c r="NG1" i="1" l="1"/>
  <c r="NG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Hefaiedh, Chams</author>
  </authors>
  <commentList>
    <comment ref="G4" authorId="0" shapeId="0" xr:uid="{0F927660-3867-4E93-9FD9-5116CF9A9470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le samedi</t>
        </r>
      </text>
    </comment>
    <comment ref="B5" authorId="0" shapeId="0" xr:uid="{CCBC70B4-4328-4823-AA6E-5F09C5759985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uniquementle lundi et vendredi</t>
        </r>
      </text>
    </comment>
    <comment ref="F5" authorId="0" shapeId="0" xr:uid="{6479BA9B-AA31-4946-B0E9-844D423C36DF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uniquementle lundi et vendredi</t>
        </r>
      </text>
    </comment>
    <comment ref="G10" authorId="0" shapeId="0" xr:uid="{F02FB4C5-1340-454D-8358-B6673440DD8C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samedi matin</t>
        </r>
      </text>
    </comment>
    <comment ref="F11" authorId="0" shapeId="0" xr:uid="{71CDB9AF-93B2-4D30-82BB-A877FC9B6670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le vendredi apres midi</t>
        </r>
      </text>
    </comment>
    <comment ref="G11" authorId="0" shapeId="0" xr:uid="{108603BD-37E5-42B9-AF2F-2FF8BFE94814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samdi matin</t>
        </r>
      </text>
    </comment>
    <comment ref="G12" authorId="0" shapeId="0" xr:uid="{92365F9B-F969-4B07-967C-3E293AC8852B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samdi matin </t>
        </r>
      </text>
    </comment>
    <comment ref="G13" authorId="0" shapeId="0" xr:uid="{36BBD62E-0BCB-47E5-B89E-EBA821C983AE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samedi matin</t>
        </r>
      </text>
    </comment>
    <comment ref="G14" authorId="0" shapeId="0" xr:uid="{6188BE2B-93D0-4C8F-A622-B92863A38269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samedi matin</t>
        </r>
      </text>
    </comment>
    <comment ref="G30" authorId="0" shapeId="0" xr:uid="{109BAE4B-DD11-488B-BCE4-565D2A6655F6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samedi matin </t>
        </r>
      </text>
    </comment>
    <comment ref="F47" authorId="0" shapeId="0" xr:uid="{F1FC4971-1332-40EB-8931-B20340FC6975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le vendredi</t>
        </r>
      </text>
    </comment>
    <comment ref="G47" authorId="0" shapeId="0" xr:uid="{24A73A0C-3D8E-4F63-A259-2B6C545E5DDB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samedi matin</t>
        </r>
      </text>
    </comment>
    <comment ref="G54" authorId="0" shapeId="0" xr:uid="{83F573B5-C5F8-4BF8-9FE2-DFA7E732720B}">
      <text>
        <r>
          <rPr>
            <b/>
            <sz val="8"/>
            <color indexed="81"/>
            <rFont val="Tahoma"/>
            <family val="2"/>
          </rPr>
          <t>Hefaiedh, Chams:
uniquement samedi matin</t>
        </r>
      </text>
    </comment>
    <comment ref="F70" authorId="0" shapeId="0" xr:uid="{A75DEB61-8A19-45D7-B59E-E8B93506C23E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vendredi apres-midi</t>
        </r>
      </text>
    </comment>
  </commentList>
</comments>
</file>

<file path=xl/sharedStrings.xml><?xml version="1.0" encoding="utf-8"?>
<sst xmlns="http://schemas.openxmlformats.org/spreadsheetml/2006/main" count="5380" uniqueCount="52">
  <si>
    <t>SOUS-TRAITANT</t>
  </si>
  <si>
    <t>lun</t>
  </si>
  <si>
    <t>mar</t>
  </si>
  <si>
    <t>mer</t>
  </si>
  <si>
    <t>jeu</t>
  </si>
  <si>
    <t>ven</t>
  </si>
  <si>
    <t>sam</t>
  </si>
  <si>
    <t>Tournées fixe attribuées</t>
  </si>
  <si>
    <t xml:space="preserve">ADAM </t>
  </si>
  <si>
    <t>M.H</t>
  </si>
  <si>
    <t>L.M</t>
  </si>
  <si>
    <t>NAV2638</t>
  </si>
  <si>
    <t>S.T.M</t>
  </si>
  <si>
    <t>B.H</t>
  </si>
  <si>
    <t>N.S.K.B</t>
  </si>
  <si>
    <t>NAV4263</t>
  </si>
  <si>
    <t>N.Z.A</t>
  </si>
  <si>
    <t>S.T.C</t>
  </si>
  <si>
    <t>F.H.D</t>
  </si>
  <si>
    <t>M.O.U.N</t>
  </si>
  <si>
    <t xml:space="preserve">Tarif livraison applicables Au 1er février 2020 </t>
  </si>
  <si>
    <t>Tournées</t>
  </si>
  <si>
    <t>€ tournée 
(indicatif)</t>
  </si>
  <si>
    <t>DISTANCE km</t>
  </si>
  <si>
    <t>TARIF € /km</t>
  </si>
  <si>
    <t>Date</t>
  </si>
  <si>
    <t xml:space="preserve">N° tournée </t>
  </si>
  <si>
    <t>Sous-traitant</t>
  </si>
  <si>
    <t>Tarif tournée</t>
  </si>
  <si>
    <t>Montant TTC</t>
  </si>
  <si>
    <t>Total général</t>
  </si>
  <si>
    <t>Mois</t>
  </si>
  <si>
    <t>Date début du calendrier :</t>
  </si>
  <si>
    <t>LISTE</t>
  </si>
  <si>
    <t>DES</t>
  </si>
  <si>
    <t>Sous traitants</t>
  </si>
  <si>
    <t>Jours fériés</t>
  </si>
  <si>
    <t>Jour de l'an</t>
  </si>
  <si>
    <t>Pâques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</si>
  <si>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</si>
  <si>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</si>
  <si>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</si>
  <si>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</si>
  <si>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</si>
  <si>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</si>
  <si>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</si>
  <si>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</si>
  <si>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</si>
  <si>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</si>
  <si>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</si>
  <si>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Somme de Montant TTC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</si>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</sst>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dd/mm"/>
    <numFmt numFmtId="166" formatCode="ddd"/>
    <numFmt numFmtId="167" formatCode="#,##0.00\ &quot;€&quot;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theme="0" tint="-0.24994659260841701"/>
      </left>
      <right/>
      <top style="thin">
        <color theme="0" tint="-0.24994659260841701"/>
      </top>
      <bottom/>
      <diagonal/>
    </border>
    <border>
      <left style="thick">
        <color theme="0" tint="-0.24994659260841701"/>
      </left>
      <right/>
      <top/>
      <bottom/>
      <diagonal/>
    </border>
    <border>
      <left style="thick">
        <color theme="0" tint="-0.24994659260841701"/>
      </left>
      <right/>
      <top style="thick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theme="0" tint="-0.24994659260841701"/>
      </top>
      <bottom/>
      <diagonal/>
    </border>
    <border>
      <left style="medium">
        <color indexed="64"/>
      </left>
      <right/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/>
      <bottom/>
      <diagonal/>
    </border>
    <border>
      <left style="medium">
        <color indexed="64"/>
      </left>
      <right style="thin">
        <color theme="0" tint="-0.24994659260841701"/>
      </right>
      <top/>
      <bottom style="medium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 tint="-0.24994659260841701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0" fontId="12" fillId="0" borderId="0"/>
  </cellStyleXfs>
  <cellXfs count="180">
    <xf numFmtId="0" fontId="0" fillId="0" borderId="0" xfId="0"/>
    <xf numFmtId="0" fontId="5" fillId="2" borderId="2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/>
    </xf>
    <xf numFmtId="0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vertical="center"/>
    </xf>
    <xf numFmtId="0" fontId="8" fillId="0" borderId="2" xfId="2" applyNumberFormat="1" applyFont="1" applyBorder="1" applyAlignment="1">
      <alignment horizontal="center" vertical="center"/>
    </xf>
    <xf numFmtId="0" fontId="7" fillId="4" borderId="2" xfId="2" applyNumberFormat="1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2" xfId="1" applyFont="1" applyBorder="1" applyAlignment="1">
      <alignment vertical="center"/>
    </xf>
    <xf numFmtId="0" fontId="8" fillId="0" borderId="2" xfId="1" applyFont="1" applyBorder="1" applyAlignment="1">
      <alignment horizontal="center" vertical="center"/>
    </xf>
    <xf numFmtId="0" fontId="7" fillId="4" borderId="2" xfId="1" applyFont="1" applyFill="1" applyBorder="1" applyAlignment="1">
      <alignment horizontal="center" vertical="center"/>
    </xf>
    <xf numFmtId="0" fontId="7" fillId="4" borderId="2" xfId="1" applyFont="1" applyFill="1" applyBorder="1" applyAlignment="1">
      <alignment horizontal="center" vertical="center" wrapText="1"/>
    </xf>
    <xf numFmtId="0" fontId="8" fillId="0" borderId="2" xfId="1" applyFont="1" applyBorder="1" applyAlignment="1">
      <alignment vertical="center" wrapText="1"/>
    </xf>
    <xf numFmtId="0" fontId="7" fillId="4" borderId="6" xfId="1" applyFont="1" applyFill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6" xfId="1" applyFont="1" applyBorder="1" applyAlignment="1">
      <alignment vertical="center"/>
    </xf>
    <xf numFmtId="0" fontId="7" fillId="4" borderId="6" xfId="1" applyFont="1" applyFill="1" applyBorder="1" applyAlignment="1">
      <alignment vertical="center"/>
    </xf>
    <xf numFmtId="0" fontId="7" fillId="3" borderId="6" xfId="1" applyFont="1" applyFill="1" applyBorder="1" applyAlignment="1">
      <alignment horizontal="center" vertical="center"/>
    </xf>
    <xf numFmtId="0" fontId="7" fillId="4" borderId="7" xfId="1" applyFont="1" applyFill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6" xfId="1" applyFont="1" applyBorder="1" applyAlignment="1">
      <alignment vertical="center" wrapText="1"/>
    </xf>
    <xf numFmtId="0" fontId="8" fillId="0" borderId="6" xfId="1" applyFont="1" applyBorder="1" applyAlignment="1">
      <alignment horizontal="center"/>
    </xf>
    <xf numFmtId="0" fontId="7" fillId="5" borderId="6" xfId="1" applyFont="1" applyFill="1" applyBorder="1" applyAlignment="1">
      <alignment horizontal="center" vertical="center"/>
    </xf>
    <xf numFmtId="0" fontId="8" fillId="0" borderId="6" xfId="1" applyFont="1" applyBorder="1"/>
    <xf numFmtId="0" fontId="7" fillId="4" borderId="6" xfId="1" applyFont="1" applyFill="1" applyBorder="1"/>
    <xf numFmtId="0" fontId="9" fillId="6" borderId="2" xfId="1" applyFont="1" applyFill="1" applyBorder="1"/>
    <xf numFmtId="17" fontId="13" fillId="0" borderId="0" xfId="3" applyNumberFormat="1" applyFont="1"/>
    <xf numFmtId="0" fontId="12" fillId="0" borderId="0" xfId="3"/>
    <xf numFmtId="0" fontId="14" fillId="0" borderId="8" xfId="3" applyFont="1" applyBorder="1" applyAlignment="1">
      <alignment vertical="center"/>
    </xf>
    <xf numFmtId="0" fontId="14" fillId="0" borderId="8" xfId="3" applyFont="1" applyBorder="1" applyAlignment="1">
      <alignment vertical="center" wrapText="1"/>
    </xf>
    <xf numFmtId="0" fontId="15" fillId="0" borderId="8" xfId="3" applyFont="1" applyBorder="1" applyAlignment="1">
      <alignment vertical="center"/>
    </xf>
    <xf numFmtId="0" fontId="16" fillId="0" borderId="8" xfId="3" applyFont="1" applyBorder="1"/>
    <xf numFmtId="1" fontId="16" fillId="0" borderId="9" xfId="3" applyNumberFormat="1" applyFont="1" applyBorder="1"/>
    <xf numFmtId="2" fontId="16" fillId="0" borderId="8" xfId="3" applyNumberFormat="1" applyFont="1" applyBorder="1"/>
    <xf numFmtId="1" fontId="16" fillId="0" borderId="10" xfId="3" applyNumberFormat="1" applyFont="1" applyBorder="1"/>
    <xf numFmtId="0" fontId="16" fillId="7" borderId="8" xfId="3" applyFont="1" applyFill="1" applyBorder="1"/>
    <xf numFmtId="1" fontId="16" fillId="7" borderId="10" xfId="3" applyNumberFormat="1" applyFont="1" applyFill="1" applyBorder="1"/>
    <xf numFmtId="2" fontId="16" fillId="7" borderId="8" xfId="3" applyNumberFormat="1" applyFont="1" applyFill="1" applyBorder="1"/>
    <xf numFmtId="1" fontId="16" fillId="0" borderId="11" xfId="3" applyNumberFormat="1" applyFont="1" applyBorder="1"/>
    <xf numFmtId="0" fontId="19" fillId="0" borderId="0" xfId="0" applyFont="1" applyAlignment="1">
      <alignment horizontal="center"/>
    </xf>
    <xf numFmtId="0" fontId="8" fillId="0" borderId="12" xfId="1" applyFont="1" applyBorder="1" applyAlignment="1">
      <alignment horizontal="center" vertical="center" wrapText="1"/>
    </xf>
    <xf numFmtId="0" fontId="8" fillId="0" borderId="12" xfId="1" applyFont="1" applyBorder="1" applyAlignment="1">
      <alignment vertical="center"/>
    </xf>
    <xf numFmtId="0" fontId="8" fillId="0" borderId="12" xfId="1" applyFont="1" applyBorder="1" applyAlignment="1">
      <alignment horizontal="center" vertical="center"/>
    </xf>
    <xf numFmtId="0" fontId="7" fillId="4" borderId="13" xfId="1" applyFont="1" applyFill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/>
    </xf>
    <xf numFmtId="0" fontId="8" fillId="0" borderId="14" xfId="1" applyFont="1" applyBorder="1" applyAlignment="1">
      <alignment vertical="center" wrapText="1"/>
    </xf>
    <xf numFmtId="0" fontId="8" fillId="0" borderId="14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center"/>
    </xf>
    <xf numFmtId="0" fontId="8" fillId="0" borderId="13" xfId="1" applyFont="1" applyBorder="1" applyAlignment="1">
      <alignment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center"/>
    </xf>
    <xf numFmtId="0" fontId="8" fillId="0" borderId="7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center" wrapText="1"/>
    </xf>
    <xf numFmtId="0" fontId="8" fillId="0" borderId="15" xfId="1" applyFont="1" applyBorder="1" applyAlignment="1">
      <alignment horizontal="center"/>
    </xf>
    <xf numFmtId="0" fontId="8" fillId="0" borderId="7" xfId="1" applyFont="1" applyBorder="1" applyAlignment="1">
      <alignment horizontal="center"/>
    </xf>
    <xf numFmtId="0" fontId="8" fillId="0" borderId="15" xfId="1" applyFont="1" applyBorder="1" applyAlignment="1">
      <alignment horizontal="center" vertical="center" wrapText="1"/>
    </xf>
    <xf numFmtId="0" fontId="8" fillId="0" borderId="7" xfId="1" applyFont="1" applyBorder="1"/>
    <xf numFmtId="0" fontId="8" fillId="0" borderId="13" xfId="1" applyFont="1" applyBorder="1"/>
    <xf numFmtId="0" fontId="7" fillId="4" borderId="13" xfId="1" applyFont="1" applyFill="1" applyBorder="1"/>
    <xf numFmtId="0" fontId="9" fillId="6" borderId="14" xfId="1" applyFont="1" applyFill="1" applyBorder="1"/>
    <xf numFmtId="164" fontId="6" fillId="3" borderId="5" xfId="2" applyFont="1" applyFill="1" applyBorder="1" applyAlignment="1">
      <alignment vertical="center"/>
    </xf>
    <xf numFmtId="164" fontId="6" fillId="3" borderId="3" xfId="2" applyFont="1" applyFill="1" applyBorder="1" applyAlignment="1">
      <alignment vertical="center"/>
    </xf>
    <xf numFmtId="0" fontId="6" fillId="3" borderId="16" xfId="1" applyFont="1" applyFill="1" applyBorder="1" applyAlignment="1">
      <alignment vertical="center"/>
    </xf>
    <xf numFmtId="0" fontId="6" fillId="3" borderId="17" xfId="1" applyFont="1" applyFill="1" applyBorder="1" applyAlignment="1">
      <alignment vertical="center"/>
    </xf>
    <xf numFmtId="0" fontId="6" fillId="3" borderId="18" xfId="1" applyFont="1" applyFill="1" applyBorder="1" applyAlignment="1">
      <alignment vertical="center"/>
    </xf>
    <xf numFmtId="0" fontId="6" fillId="3" borderId="4" xfId="1" applyFont="1" applyFill="1" applyBorder="1" applyAlignment="1">
      <alignment vertical="center"/>
    </xf>
    <xf numFmtId="0" fontId="6" fillId="3" borderId="3" xfId="1" applyFont="1" applyFill="1" applyBorder="1" applyAlignment="1">
      <alignment vertical="center"/>
    </xf>
    <xf numFmtId="0" fontId="6" fillId="3" borderId="16" xfId="1" applyFont="1" applyFill="1" applyBorder="1" applyAlignment="1">
      <alignment vertical="center" wrapText="1"/>
    </xf>
    <xf numFmtId="0" fontId="6" fillId="3" borderId="17" xfId="1" applyFont="1" applyFill="1" applyBorder="1" applyAlignment="1">
      <alignment vertical="center" wrapText="1"/>
    </xf>
    <xf numFmtId="0" fontId="6" fillId="3" borderId="18" xfId="1" applyFont="1" applyFill="1" applyBorder="1" applyAlignment="1">
      <alignment vertical="center" wrapText="1"/>
    </xf>
    <xf numFmtId="0" fontId="6" fillId="0" borderId="16" xfId="1" applyFont="1" applyBorder="1" applyAlignment="1">
      <alignment vertical="center"/>
    </xf>
    <xf numFmtId="0" fontId="6" fillId="0" borderId="17" xfId="1" applyFont="1" applyBorder="1" applyAlignment="1">
      <alignment vertical="center"/>
    </xf>
    <xf numFmtId="0" fontId="6" fillId="0" borderId="18" xfId="1" applyFont="1" applyBorder="1" applyAlignment="1">
      <alignment vertical="center"/>
    </xf>
    <xf numFmtId="0" fontId="6" fillId="0" borderId="4" xfId="1" applyFont="1" applyBorder="1" applyAlignment="1">
      <alignment vertical="center"/>
    </xf>
    <xf numFmtId="0" fontId="6" fillId="0" borderId="3" xfId="1" applyFont="1" applyBorder="1" applyAlignment="1">
      <alignment vertical="center"/>
    </xf>
    <xf numFmtId="0" fontId="5" fillId="2" borderId="19" xfId="1" applyFont="1" applyFill="1" applyBorder="1" applyAlignment="1">
      <alignment horizontal="center" vertical="center" wrapText="1"/>
    </xf>
    <xf numFmtId="0" fontId="7" fillId="4" borderId="19" xfId="2" applyNumberFormat="1" applyFont="1" applyFill="1" applyBorder="1" applyAlignment="1">
      <alignment horizontal="center" vertical="center" wrapText="1"/>
    </xf>
    <xf numFmtId="0" fontId="7" fillId="4" borderId="19" xfId="2" applyNumberFormat="1" applyFont="1" applyFill="1" applyBorder="1" applyAlignment="1">
      <alignment horizontal="center" vertical="center"/>
    </xf>
    <xf numFmtId="0" fontId="8" fillId="0" borderId="19" xfId="2" applyNumberFormat="1" applyFont="1" applyBorder="1" applyAlignment="1">
      <alignment horizontal="center" vertical="center" wrapText="1"/>
    </xf>
    <xf numFmtId="0" fontId="8" fillId="0" borderId="19" xfId="1" applyFont="1" applyBorder="1" applyAlignment="1">
      <alignment horizontal="center" vertical="center" wrapText="1"/>
    </xf>
    <xf numFmtId="0" fontId="8" fillId="0" borderId="20" xfId="1" applyFont="1" applyBorder="1" applyAlignment="1">
      <alignment horizontal="center" vertical="center" wrapText="1"/>
    </xf>
    <xf numFmtId="0" fontId="7" fillId="4" borderId="21" xfId="1" applyFont="1" applyFill="1" applyBorder="1" applyAlignment="1">
      <alignment horizontal="center" vertical="center"/>
    </xf>
    <xf numFmtId="0" fontId="7" fillId="4" borderId="19" xfId="1" applyFont="1" applyFill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7" fillId="4" borderId="23" xfId="1" applyFont="1" applyFill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7" fillId="4" borderId="24" xfId="1" applyFont="1" applyFill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7" fillId="4" borderId="23" xfId="1" applyFont="1" applyFill="1" applyBorder="1" applyAlignment="1">
      <alignment horizontal="center" vertical="center" wrapText="1"/>
    </xf>
    <xf numFmtId="0" fontId="8" fillId="0" borderId="23" xfId="1" applyFont="1" applyBorder="1" applyAlignment="1">
      <alignment horizontal="center" vertical="center" wrapText="1"/>
    </xf>
    <xf numFmtId="0" fontId="8" fillId="0" borderId="24" xfId="1" applyFont="1" applyBorder="1" applyAlignment="1">
      <alignment horizontal="center" vertical="center" wrapText="1"/>
    </xf>
    <xf numFmtId="0" fontId="7" fillId="5" borderId="23" xfId="1" applyFont="1" applyFill="1" applyBorder="1" applyAlignment="1">
      <alignment horizontal="center" vertical="center"/>
    </xf>
    <xf numFmtId="0" fontId="8" fillId="0" borderId="21" xfId="1" applyFont="1" applyBorder="1"/>
    <xf numFmtId="0" fontId="9" fillId="6" borderId="19" xfId="1" applyFont="1" applyFill="1" applyBorder="1"/>
    <xf numFmtId="0" fontId="9" fillId="6" borderId="22" xfId="1" applyFont="1" applyFill="1" applyBorder="1"/>
    <xf numFmtId="0" fontId="21" fillId="0" borderId="0" xfId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167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center"/>
    </xf>
    <xf numFmtId="0" fontId="8" fillId="0" borderId="0" xfId="2" applyNumberFormat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2" fillId="0" borderId="0" xfId="0" applyFont="1" applyFill="1" applyBorder="1"/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7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/>
    </xf>
    <xf numFmtId="0" fontId="9" fillId="0" borderId="0" xfId="1" applyFont="1" applyFill="1" applyBorder="1" applyAlignment="1">
      <alignment horizontal="center"/>
    </xf>
    <xf numFmtId="0" fontId="5" fillId="2" borderId="26" xfId="1" applyFont="1" applyFill="1" applyBorder="1" applyAlignment="1">
      <alignment horizontal="center" vertical="center" wrapText="1"/>
    </xf>
    <xf numFmtId="0" fontId="7" fillId="4" borderId="26" xfId="2" applyNumberFormat="1" applyFont="1" applyFill="1" applyBorder="1" applyAlignment="1">
      <alignment vertical="center"/>
    </xf>
    <xf numFmtId="0" fontId="7" fillId="4" borderId="26" xfId="2" applyNumberFormat="1" applyFont="1" applyFill="1" applyBorder="1" applyAlignment="1">
      <alignment horizontal="center" vertical="center"/>
    </xf>
    <xf numFmtId="0" fontId="8" fillId="0" borderId="26" xfId="2" applyNumberFormat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7" fillId="4" borderId="28" xfId="1" applyFont="1" applyFill="1" applyBorder="1" applyAlignment="1">
      <alignment horizontal="center" vertical="center" wrapText="1"/>
    </xf>
    <xf numFmtId="0" fontId="7" fillId="4" borderId="26" xfId="1" applyFont="1" applyFill="1" applyBorder="1" applyAlignment="1">
      <alignment horizontal="center" vertical="center" wrapText="1"/>
    </xf>
    <xf numFmtId="0" fontId="8" fillId="0" borderId="26" xfId="1" applyFont="1" applyBorder="1" applyAlignment="1">
      <alignment horizontal="center" vertical="center" wrapText="1"/>
    </xf>
    <xf numFmtId="0" fontId="8" fillId="0" borderId="29" xfId="1" applyFont="1" applyBorder="1" applyAlignment="1">
      <alignment horizontal="center" vertical="center" wrapText="1"/>
    </xf>
    <xf numFmtId="0" fontId="7" fillId="4" borderId="30" xfId="1" applyFont="1" applyFill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31" xfId="1" applyFont="1" applyBorder="1" applyAlignment="1">
      <alignment horizontal="center" vertical="center"/>
    </xf>
    <xf numFmtId="0" fontId="7" fillId="4" borderId="28" xfId="1" applyFont="1" applyFill="1" applyBorder="1" applyAlignment="1">
      <alignment vertical="center"/>
    </xf>
    <xf numFmtId="0" fontId="7" fillId="4" borderId="30" xfId="1" applyFont="1" applyFill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2" xfId="1" applyFont="1" applyBorder="1" applyAlignment="1">
      <alignment horizontal="center" vertical="center" wrapText="1"/>
    </xf>
    <xf numFmtId="0" fontId="7" fillId="4" borderId="30" xfId="1" applyFont="1" applyFill="1" applyBorder="1" applyAlignment="1">
      <alignment vertical="center" wrapText="1"/>
    </xf>
    <xf numFmtId="0" fontId="8" fillId="0" borderId="31" xfId="1" applyFont="1" applyBorder="1" applyAlignment="1">
      <alignment horizontal="center" vertical="center" wrapText="1"/>
    </xf>
    <xf numFmtId="0" fontId="7" fillId="4" borderId="28" xfId="1" applyFont="1" applyFill="1" applyBorder="1" applyAlignment="1">
      <alignment horizontal="center" vertical="center"/>
    </xf>
    <xf numFmtId="0" fontId="8" fillId="0" borderId="32" xfId="1" applyFont="1" applyBorder="1" applyAlignment="1">
      <alignment horizontal="center" vertical="center"/>
    </xf>
    <xf numFmtId="0" fontId="7" fillId="4" borderId="28" xfId="1" applyFont="1" applyFill="1" applyBorder="1"/>
    <xf numFmtId="0" fontId="4" fillId="4" borderId="26" xfId="1" applyFont="1" applyFill="1" applyBorder="1"/>
    <xf numFmtId="0" fontId="9" fillId="6" borderId="26" xfId="1" applyFont="1" applyFill="1" applyBorder="1"/>
    <xf numFmtId="0" fontId="9" fillId="6" borderId="29" xfId="1" applyFont="1" applyFill="1" applyBorder="1"/>
    <xf numFmtId="0" fontId="7" fillId="0" borderId="0" xfId="2" applyNumberFormat="1" applyFont="1" applyFill="1" applyBorder="1" applyAlignment="1">
      <alignment horizontal="center" vertical="center" wrapText="1"/>
    </xf>
    <xf numFmtId="0" fontId="8" fillId="0" borderId="0" xfId="2" applyNumberFormat="1" applyFont="1" applyFill="1" applyBorder="1" applyAlignment="1">
      <alignment horizontal="center" vertical="center" wrapText="1"/>
    </xf>
    <xf numFmtId="0" fontId="8" fillId="0" borderId="0" xfId="2" applyNumberFormat="1" applyFont="1" applyFill="1" applyBorder="1" applyAlignment="1">
      <alignment vertical="center"/>
    </xf>
    <xf numFmtId="0" fontId="7" fillId="0" borderId="0" xfId="2" applyNumberFormat="1" applyFont="1" applyFill="1" applyBorder="1" applyAlignment="1">
      <alignment vertical="center"/>
    </xf>
    <xf numFmtId="0" fontId="7" fillId="0" borderId="0" xfId="1" applyFont="1" applyFill="1" applyBorder="1" applyAlignment="1">
      <alignment horizontal="center"/>
    </xf>
    <xf numFmtId="0" fontId="1" fillId="0" borderId="33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/>
    </xf>
    <xf numFmtId="0" fontId="25" fillId="0" borderId="0" xfId="0" applyFont="1" applyFill="1" applyBorder="1"/>
    <xf numFmtId="0" fontId="18" fillId="0" borderId="1" xfId="1" applyFont="1" applyBorder="1" applyAlignment="1">
      <alignment vertical="center"/>
    </xf>
    <xf numFmtId="0" fontId="0" fillId="0" borderId="0" xfId="0" applyAlignment="1">
      <alignment horizontal="left"/>
    </xf>
    <xf numFmtId="0" fontId="26" fillId="0" borderId="0" xfId="0" applyFont="1" applyAlignment="1">
      <alignment vertical="center" wrapText="1"/>
    </xf>
    <xf numFmtId="14" fontId="26" fillId="0" borderId="0" xfId="0" applyNumberFormat="1" applyFont="1" applyAlignment="1">
      <alignment vertical="center" wrapText="1"/>
    </xf>
    <xf numFmtId="0" fontId="26" fillId="0" borderId="0" xfId="0" applyFont="1"/>
    <xf numFmtId="0" fontId="0" fillId="7" borderId="0" xfId="0" applyFill="1"/>
    <xf numFmtId="0" fontId="0" fillId="7" borderId="0" xfId="0" applyFill="1" applyAlignment="1">
      <alignment horizontal="center"/>
    </xf>
    <xf numFmtId="0" fontId="20" fillId="2" borderId="12" xfId="1" applyFont="1" applyFill="1" applyBorder="1" applyAlignment="1">
      <alignment horizontal="center" vertical="center"/>
    </xf>
    <xf numFmtId="0" fontId="20" fillId="2" borderId="0" xfId="1" applyFont="1" applyFill="1" applyBorder="1" applyAlignment="1">
      <alignment horizontal="center" vertical="center"/>
    </xf>
    <xf numFmtId="0" fontId="20" fillId="2" borderId="7" xfId="1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166" fontId="18" fillId="0" borderId="0" xfId="1" applyNumberFormat="1" applyFont="1" applyFill="1" applyBorder="1" applyAlignment="1">
      <alignment horizontal="center"/>
    </xf>
    <xf numFmtId="165" fontId="22" fillId="0" borderId="0" xfId="1" applyNumberFormat="1" applyFont="1" applyFill="1" applyBorder="1" applyAlignment="1">
      <alignment horizontal="center"/>
    </xf>
    <xf numFmtId="14" fontId="17" fillId="0" borderId="0" xfId="1" applyNumberFormat="1" applyFont="1" applyFill="1" applyBorder="1" applyAlignment="1">
      <alignment horizontal="center"/>
    </xf>
    <xf numFmtId="166" fontId="18" fillId="0" borderId="8" xfId="1" applyNumberFormat="1" applyFont="1" applyFill="1" applyBorder="1" applyAlignment="1">
      <alignment horizontal="center"/>
    </xf>
    <xf numFmtId="166" fontId="18" fillId="0" borderId="38" xfId="1" applyNumberFormat="1" applyFont="1" applyFill="1" applyBorder="1" applyAlignment="1">
      <alignment horizontal="center"/>
    </xf>
    <xf numFmtId="165" fontId="22" fillId="0" borderId="9" xfId="1" applyNumberFormat="1" applyFont="1" applyFill="1" applyBorder="1" applyAlignment="1">
      <alignment horizontal="center"/>
    </xf>
    <xf numFmtId="165" fontId="22" fillId="0" borderId="39" xfId="1" applyNumberFormat="1" applyFont="1" applyFill="1" applyBorder="1" applyAlignment="1">
      <alignment horizontal="center"/>
    </xf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quotePrefix="1"/>
    <xf numFmtId="165" fontId="0" fillId="0" borderId="0" xfId="0" applyNumberFormat="1"/>
    <xf numFmtId="0" fontId="21" fillId="0" borderId="0" xfId="0" applyFont="1"/>
    <xf numFmtId="14" fontId="21" fillId="0" borderId="0" xfId="0" applyNumberFormat="1" applyFont="1" applyAlignment="1">
      <alignment horizontal="center"/>
    </xf>
    <xf numFmtId="0" fontId="18" fillId="0" borderId="35" xfId="1" applyFont="1" applyBorder="1" applyAlignment="1">
      <alignment horizontal="center"/>
    </xf>
    <xf numFmtId="0" fontId="18" fillId="0" borderId="36" xfId="1" applyFont="1" applyBorder="1" applyAlignment="1">
      <alignment horizontal="center"/>
    </xf>
    <xf numFmtId="14" fontId="24" fillId="0" borderId="0" xfId="0" applyNumberFormat="1" applyFont="1" applyBorder="1" applyAlignment="1">
      <alignment horizontal="center" vertical="center"/>
    </xf>
    <xf numFmtId="14" fontId="24" fillId="0" borderId="34" xfId="0" applyNumberFormat="1" applyFont="1" applyBorder="1" applyAlignment="1">
      <alignment horizontal="center" vertical="center"/>
    </xf>
  </cellXfs>
  <cellStyles count="4">
    <cellStyle name="Milliers 2" xfId="2" xr:uid="{634E9AD3-FFDD-4498-A6A1-828694663CEA}"/>
    <cellStyle name="Normal" xfId="0" builtinId="0"/>
    <cellStyle name="Normal 2" xfId="1" xr:uid="{7413103F-8BAA-4206-BB82-A16A1599BF8D}"/>
    <cellStyle name="Normal 3" xfId="3" xr:uid="{54139925-05BC-4D6F-91AB-0785059041AF}"/>
  </cellStyles>
  <dxfs count="48"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7" formatCode="#,##0.00\ &quot;€&quot;"/>
    </dxf>
    <dxf>
      <numFmt numFmtId="167" formatCode="#,##0.00\ &quot;€&quot;"/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numFmt numFmtId="165" formatCode="dd/mm"/>
    </dxf>
    <dxf>
      <font>
        <color auto="1"/>
      </font>
      <fill>
        <patternFill>
          <bgColor theme="4" tint="0.59996337778862885"/>
        </patternFill>
      </fill>
      <border>
        <left style="thin">
          <color rgb="FFFF0000"/>
        </left>
        <right style="thin">
          <color rgb="FFFF0000"/>
        </right>
      </border>
    </dxf>
    <dxf>
      <border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border>
        <left style="thin">
          <color rgb="FFFF0000"/>
        </lef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19050</xdr:rowOff>
        </xdr:from>
        <xdr:to>
          <xdr:col>0</xdr:col>
          <xdr:colOff>1143000</xdr:colOff>
          <xdr:row>1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Synthèse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114299</xdr:colOff>
      <xdr:row>1</xdr:row>
      <xdr:rowOff>161925</xdr:rowOff>
    </xdr:from>
    <xdr:to>
      <xdr:col>7</xdr:col>
      <xdr:colOff>1219199</xdr:colOff>
      <xdr:row>15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ois">
              <a:extLst>
                <a:ext uri="{FF2B5EF4-FFF2-40B4-BE49-F238E27FC236}">
                  <a16:creationId xmlns:a16="http://schemas.microsoft.com/office/drawing/2014/main" id="{00000000-0008-0000-02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52949" y="352425"/>
              <a:ext cx="2390775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104775</xdr:colOff>
      <xdr:row>15</xdr:row>
      <xdr:rowOff>38100</xdr:rowOff>
    </xdr:from>
    <xdr:to>
      <xdr:col>7</xdr:col>
      <xdr:colOff>1209300</xdr:colOff>
      <xdr:row>28</xdr:row>
      <xdr:rowOff>85725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Sous-traitant">
              <a:extLst>
                <a:ext uri="{FF2B5EF4-FFF2-40B4-BE49-F238E27FC236}">
                  <a16:creationId xmlns:a16="http://schemas.microsoft.com/office/drawing/2014/main" id="{00000000-0008-0000-02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us-traita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43425" y="2914650"/>
              <a:ext cx="23904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p" refreshedDate="43945.32031145833" createdVersion="6" refreshedVersion="6" minRefreshableVersion="3" recordCount="5090" xr:uid="{59F4DA70-A6A9-4551-95A3-F96A44A85628}">
  <cacheSource type="worksheet">
    <worksheetSource name="Tableau1"/>
  </cacheSource>
  <cacheFields count="6">
    <cacheField name="Sous-traitant" numFmtId="0">
      <sharedItems containsBlank="1" count="11">
        <s v="ADAM "/>
        <s v="M.H"/>
        <s v="L.M"/>
        <s v="S.T.M"/>
        <s v="B.H"/>
        <s v="N.S.K.B"/>
        <s v="N.Z.A"/>
        <s v="S.T.C"/>
        <s v="F.H.D"/>
        <s v="M.O.U.N"/>
        <m/>
      </sharedItems>
    </cacheField>
    <cacheField name="Date" numFmtId="14">
      <sharedItems containsNonDate="0" containsDate="1" containsString="0" containsBlank="1" minDate="2021-01-04T00:00:00" maxDate="2022-01-02T00:00:00" count="304">
        <d v="2021-01-04T00:00:00"/>
        <d v="2021-01-09T00:00:00"/>
        <d v="2021-01-08T00:00:00"/>
        <d v="2021-01-05T00:00:00"/>
        <d v="2021-01-06T00:00:00"/>
        <d v="2021-01-07T00:00:00"/>
        <d v="2021-01-11T00:00:00"/>
        <d v="2021-01-16T00:00:00"/>
        <d v="2021-01-15T00:00:00"/>
        <d v="2021-01-12T00:00:00"/>
        <d v="2021-01-13T00:00:00"/>
        <d v="2021-01-14T00:00:00"/>
        <d v="2021-01-18T00:00:00"/>
        <d v="2021-01-23T00:00:00"/>
        <d v="2021-01-22T00:00:00"/>
        <d v="2021-01-19T00:00:00"/>
        <d v="2021-01-20T00:00:00"/>
        <d v="2021-01-21T00:00:00"/>
        <d v="2021-01-25T00:00:00"/>
        <d v="2021-01-30T00:00:00"/>
        <d v="2021-01-29T00:00:00"/>
        <d v="2021-01-26T00:00:00"/>
        <d v="2021-01-27T00:00:00"/>
        <d v="2021-01-28T00:00:00"/>
        <d v="2021-02-01T00:00:00"/>
        <d v="2021-02-06T00:00:00"/>
        <d v="2021-02-05T00:00:00"/>
        <d v="2021-02-02T00:00:00"/>
        <d v="2021-02-03T00:00:00"/>
        <d v="2021-02-04T00:00:00"/>
        <d v="2021-02-08T00:00:00"/>
        <d v="2021-02-13T00:00:00"/>
        <d v="2021-02-12T00:00:00"/>
        <d v="2021-02-09T00:00:00"/>
        <d v="2021-02-10T00:00:00"/>
        <d v="2021-02-11T00:00:00"/>
        <d v="2021-02-15T00:00:00"/>
        <d v="2021-02-20T00:00:00"/>
        <d v="2021-02-19T00:00:00"/>
        <d v="2021-02-16T00:00:00"/>
        <d v="2021-02-17T00:00:00"/>
        <d v="2021-02-18T00:00:00"/>
        <d v="2021-02-22T00:00:00"/>
        <d v="2021-02-27T00:00:00"/>
        <d v="2021-02-26T00:00:00"/>
        <d v="2021-02-23T00:00:00"/>
        <d v="2021-02-24T00:00:00"/>
        <d v="2021-02-25T00:00:00"/>
        <d v="2021-03-01T00:00:00"/>
        <d v="2021-03-06T00:00:00"/>
        <d v="2021-03-05T00:00:00"/>
        <d v="2021-03-02T00:00:00"/>
        <d v="2021-03-03T00:00:00"/>
        <d v="2021-03-04T00:00:00"/>
        <d v="2021-03-08T00:00:00"/>
        <d v="2021-03-13T00:00:00"/>
        <d v="2021-03-12T00:00:00"/>
        <d v="2021-03-09T00:00:00"/>
        <d v="2021-03-10T00:00:00"/>
        <d v="2021-03-11T00:00:00"/>
        <d v="2021-03-15T00:00:00"/>
        <d v="2021-03-20T00:00:00"/>
        <d v="2021-03-19T00:00:00"/>
        <d v="2021-03-16T00:00:00"/>
        <d v="2021-03-17T00:00:00"/>
        <d v="2021-03-18T00:00:00"/>
        <d v="2021-03-22T00:00:00"/>
        <d v="2021-03-27T00:00:00"/>
        <d v="2021-03-26T00:00:00"/>
        <d v="2021-03-23T00:00:00"/>
        <d v="2021-03-24T00:00:00"/>
        <d v="2021-03-25T00:00:00"/>
        <d v="2021-03-29T00:00:00"/>
        <d v="2021-04-03T00:00:00"/>
        <d v="2021-04-02T00:00:00"/>
        <d v="2021-03-30T00:00:00"/>
        <d v="2021-03-31T00:00:00"/>
        <d v="2021-04-01T00:00:00"/>
        <d v="2021-04-10T00:00:00"/>
        <d v="2021-04-09T00:00:00"/>
        <d v="2021-04-06T00:00:00"/>
        <d v="2021-04-07T00:00:00"/>
        <d v="2021-04-08T00:00:00"/>
        <d v="2021-04-12T00:00:00"/>
        <d v="2021-04-17T00:00:00"/>
        <d v="2021-04-16T00:00:00"/>
        <d v="2021-04-13T00:00:00"/>
        <d v="2021-04-14T00:00:00"/>
        <d v="2021-04-15T00:00:00"/>
        <d v="2021-04-19T00:00:00"/>
        <d v="2021-04-24T00:00:00"/>
        <d v="2021-04-23T00:00:00"/>
        <d v="2021-04-20T00:00:00"/>
        <d v="2021-04-21T00:00:00"/>
        <d v="2021-04-22T00:00:00"/>
        <d v="2021-04-26T00:00:00"/>
        <d v="2021-04-30T00:00:00"/>
        <d v="2021-04-27T00:00:00"/>
        <d v="2021-04-28T00:00:00"/>
        <d v="2021-04-29T00:00:00"/>
        <d v="2021-05-03T00:00:00"/>
        <d v="2021-05-07T00:00:00"/>
        <d v="2021-05-04T00:00:00"/>
        <d v="2021-05-05T00:00:00"/>
        <d v="2021-05-06T00:00:00"/>
        <d v="2021-05-10T00:00:00"/>
        <d v="2021-05-15T00:00:00"/>
        <d v="2021-05-14T00:00:00"/>
        <d v="2021-05-11T00:00:00"/>
        <d v="2021-05-12T00:00:00"/>
        <d v="2021-05-17T00:00:00"/>
        <d v="2021-05-22T00:00:00"/>
        <d v="2021-05-21T00:00:00"/>
        <d v="2021-05-18T00:00:00"/>
        <d v="2021-05-19T00:00:00"/>
        <d v="2021-05-20T00:00:00"/>
        <d v="2021-05-29T00:00:00"/>
        <d v="2021-05-28T00:00:00"/>
        <d v="2021-05-25T00:00:00"/>
        <d v="2021-05-26T00:00:00"/>
        <d v="2021-05-27T00:00:00"/>
        <d v="2021-05-31T00:00:00"/>
        <d v="2021-06-05T00:00:00"/>
        <d v="2021-06-04T00:00:00"/>
        <d v="2021-06-01T00:00:00"/>
        <d v="2021-06-02T00:00:00"/>
        <d v="2021-06-03T00:00:00"/>
        <d v="2021-06-07T00:00:00"/>
        <d v="2021-06-12T00:00:00"/>
        <d v="2021-06-11T00:00:00"/>
        <d v="2021-06-08T00:00:00"/>
        <d v="2021-06-09T00:00:00"/>
        <d v="2021-06-10T00:00:00"/>
        <d v="2021-06-14T00:00:00"/>
        <d v="2021-06-19T00:00:00"/>
        <d v="2021-06-18T00:00:00"/>
        <d v="2021-06-15T00:00:00"/>
        <d v="2021-06-16T00:00:00"/>
        <d v="2021-06-17T00:00:00"/>
        <d v="2021-06-21T00:00:00"/>
        <d v="2021-06-26T00:00:00"/>
        <d v="2021-06-25T00:00:00"/>
        <d v="2021-06-22T00:00:00"/>
        <d v="2021-06-23T00:00:00"/>
        <d v="2021-06-24T00:00:00"/>
        <d v="2021-06-28T00:00:00"/>
        <d v="2021-07-03T00:00:00"/>
        <d v="2021-07-02T00:00:00"/>
        <d v="2021-06-29T00:00:00"/>
        <d v="2021-06-30T00:00:00"/>
        <d v="2021-07-01T00:00:00"/>
        <d v="2021-07-05T00:00:00"/>
        <d v="2021-07-10T00:00:00"/>
        <d v="2021-07-09T00:00:00"/>
        <d v="2021-07-06T00:00:00"/>
        <d v="2021-07-07T00:00:00"/>
        <d v="2021-07-08T00:00:00"/>
        <d v="2021-07-12T00:00:00"/>
        <d v="2021-07-17T00:00:00"/>
        <d v="2021-07-16T00:00:00"/>
        <d v="2021-07-13T00:00:00"/>
        <d v="2021-07-15T00:00:00"/>
        <d v="2021-07-19T00:00:00"/>
        <d v="2021-07-24T00:00:00"/>
        <d v="2021-07-23T00:00:00"/>
        <d v="2021-07-20T00:00:00"/>
        <d v="2021-07-21T00:00:00"/>
        <d v="2021-07-22T00:00:00"/>
        <d v="2021-07-26T00:00:00"/>
        <d v="2021-07-31T00:00:00"/>
        <d v="2021-07-30T00:00:00"/>
        <d v="2021-07-27T00:00:00"/>
        <d v="2021-07-28T00:00:00"/>
        <d v="2021-07-29T00:00:00"/>
        <d v="2021-08-02T00:00:00"/>
        <d v="2021-08-07T00:00:00"/>
        <d v="2021-08-06T00:00:00"/>
        <d v="2021-08-03T00:00:00"/>
        <d v="2021-08-04T00:00:00"/>
        <d v="2021-08-05T00:00:00"/>
        <d v="2021-08-09T00:00:00"/>
        <d v="2021-08-14T00:00:00"/>
        <d v="2021-08-13T00:00:00"/>
        <d v="2021-08-10T00:00:00"/>
        <d v="2021-08-11T00:00:00"/>
        <d v="2021-08-12T00:00:00"/>
        <d v="2021-08-16T00:00:00"/>
        <d v="2021-08-21T00:00:00"/>
        <d v="2021-08-20T00:00:00"/>
        <d v="2021-08-17T00:00:00"/>
        <d v="2021-08-18T00:00:00"/>
        <d v="2021-08-19T00:00:00"/>
        <d v="2021-08-23T00:00:00"/>
        <d v="2021-08-28T00:00:00"/>
        <d v="2021-08-27T00:00:00"/>
        <d v="2021-08-24T00:00:00"/>
        <d v="2021-08-25T00:00:00"/>
        <d v="2021-08-26T00:00:00"/>
        <d v="2021-08-30T00:00:00"/>
        <d v="2021-09-04T00:00:00"/>
        <d v="2021-09-03T00:00:00"/>
        <d v="2021-08-31T00:00:00"/>
        <d v="2021-09-01T00:00:00"/>
        <d v="2021-09-02T00:00:00"/>
        <d v="2021-09-06T00:00:00"/>
        <d v="2021-09-11T00:00:00"/>
        <d v="2021-09-10T00:00:00"/>
        <d v="2021-09-07T00:00:00"/>
        <d v="2021-09-08T00:00:00"/>
        <d v="2021-09-09T00:00:00"/>
        <d v="2021-09-13T00:00:00"/>
        <d v="2021-09-18T00:00:00"/>
        <d v="2021-09-17T00:00:00"/>
        <d v="2021-09-14T00:00:00"/>
        <d v="2021-09-15T00:00:00"/>
        <d v="2021-09-16T00:00:00"/>
        <d v="2021-09-20T00:00:00"/>
        <d v="2021-09-25T00:00:00"/>
        <d v="2021-09-24T00:00:00"/>
        <d v="2021-09-21T00:00:00"/>
        <d v="2021-09-22T00:00:00"/>
        <d v="2021-09-23T00:00:00"/>
        <d v="2021-09-27T00:00:00"/>
        <d v="2021-10-02T00:00:00"/>
        <d v="2021-10-01T00:00:00"/>
        <d v="2021-09-28T00:00:00"/>
        <d v="2021-09-29T00:00:00"/>
        <d v="2021-09-30T00:00:00"/>
        <d v="2021-10-04T00:00:00"/>
        <d v="2021-10-09T00:00:00"/>
        <d v="2021-10-08T00:00:00"/>
        <d v="2021-10-05T00:00:00"/>
        <d v="2021-10-06T00:00:00"/>
        <d v="2021-10-07T00:00:00"/>
        <d v="2021-10-11T00:00:00"/>
        <d v="2021-10-16T00:00:00"/>
        <d v="2021-10-15T00:00:00"/>
        <d v="2021-10-12T00:00:00"/>
        <d v="2021-10-13T00:00:00"/>
        <d v="2021-10-14T00:00:00"/>
        <d v="2021-10-18T00:00:00"/>
        <d v="2021-10-23T00:00:00"/>
        <d v="2021-10-22T00:00:00"/>
        <d v="2021-10-19T00:00:00"/>
        <d v="2021-10-20T00:00:00"/>
        <d v="2021-10-21T00:00:00"/>
        <d v="2021-10-25T00:00:00"/>
        <d v="2021-10-30T00:00:00"/>
        <d v="2021-10-29T00:00:00"/>
        <d v="2021-10-26T00:00:00"/>
        <d v="2021-10-27T00:00:00"/>
        <d v="2021-10-28T00:00:00"/>
        <d v="2021-11-06T00:00:00"/>
        <d v="2021-11-05T00:00:00"/>
        <d v="2021-11-02T00:00:00"/>
        <d v="2021-11-03T00:00:00"/>
        <d v="2021-11-04T00:00:00"/>
        <d v="2021-11-08T00:00:00"/>
        <d v="2021-11-13T00:00:00"/>
        <d v="2021-11-12T00:00:00"/>
        <d v="2021-11-09T00:00:00"/>
        <d v="2021-11-10T00:00:00"/>
        <d v="2021-11-15T00:00:00"/>
        <d v="2021-11-20T00:00:00"/>
        <d v="2021-11-19T00:00:00"/>
        <d v="2021-11-16T00:00:00"/>
        <d v="2021-11-17T00:00:00"/>
        <d v="2021-11-18T00:00:00"/>
        <d v="2021-11-22T00:00:00"/>
        <d v="2021-11-27T00:00:00"/>
        <d v="2021-11-26T00:00:00"/>
        <d v="2021-11-23T00:00:00"/>
        <d v="2021-11-24T00:00:00"/>
        <d v="2021-11-25T00:00:00"/>
        <d v="2021-11-29T00:00:00"/>
        <d v="2021-12-04T00:00:00"/>
        <d v="2021-12-03T00:00:00"/>
        <d v="2021-11-30T00:00:00"/>
        <d v="2021-12-01T00:00:00"/>
        <d v="2021-12-02T00:00:00"/>
        <d v="2021-12-06T00:00:00"/>
        <d v="2021-12-11T00:00:00"/>
        <d v="2021-12-10T00:00:00"/>
        <d v="2021-12-07T00:00:00"/>
        <d v="2021-12-08T00:00:00"/>
        <d v="2021-12-09T00:00:00"/>
        <d v="2021-12-13T00:00:00"/>
        <d v="2021-12-18T00:00:00"/>
        <d v="2021-12-17T00:00:00"/>
        <d v="2021-12-14T00:00:00"/>
        <d v="2021-12-15T00:00:00"/>
        <d v="2021-12-16T00:00:00"/>
        <d v="2021-12-20T00:00:00"/>
        <d v="2021-12-24T00:00:00"/>
        <d v="2021-12-21T00:00:00"/>
        <d v="2021-12-22T00:00:00"/>
        <d v="2021-12-23T00:00:00"/>
        <d v="2021-12-27T00:00:00"/>
        <d v="2022-01-01T00:00:00"/>
        <d v="2021-12-31T00:00:00"/>
        <d v="2021-12-28T00:00:00"/>
        <d v="2021-12-29T00:00:00"/>
        <d v="2021-12-30T00:00:00"/>
        <m/>
      </sharedItems>
    </cacheField>
    <cacheField name="N° tournée " numFmtId="0">
      <sharedItems containsBlank="1" containsMixedTypes="1" containsNumber="1" containsInteger="1" minValue="1010" maxValue="1699" count="63">
        <n v="1330"/>
        <n v="1531"/>
        <n v="1242"/>
        <n v="1689"/>
        <n v="1060"/>
        <n v="1431"/>
        <n v="1230"/>
        <n v="1282"/>
        <n v="1451"/>
        <n v="1062"/>
        <n v="1471"/>
        <n v="1262"/>
        <n v="1511"/>
        <n v="1521"/>
        <n v="1659"/>
        <n v="1139"/>
        <n v="1079"/>
        <n v="1099"/>
        <n v="1269"/>
        <n v="1650"/>
        <n v="1109"/>
        <n v="1162"/>
        <s v="NAV2638"/>
        <n v="1010"/>
        <n v="1441"/>
        <n v="1169"/>
        <n v="1312"/>
        <n v="1289"/>
        <n v="1252"/>
        <n v="1319"/>
        <n v="1349"/>
        <n v="1640"/>
        <n v="1411"/>
        <n v="1680"/>
        <n v="1461"/>
        <n v="1152"/>
        <n v="1119"/>
        <n v="1049"/>
        <n v="1100"/>
        <n v="1112"/>
        <n v="1421"/>
        <n v="1629"/>
        <n v="1159"/>
        <s v="NAV4263"/>
        <n v="1670"/>
        <n v="1401"/>
        <n v="1639"/>
        <n v="1050"/>
        <n v="1501"/>
        <n v="1232"/>
        <n v="1202"/>
        <n v="1072"/>
        <n v="1069"/>
        <n v="1280"/>
        <n v="1082"/>
        <n v="1219"/>
        <n v="1679"/>
        <n v="1182"/>
        <n v="1669"/>
        <n v="1129"/>
        <n v="1699"/>
        <n v="1172"/>
        <m/>
      </sharedItems>
    </cacheField>
    <cacheField name="Mois" numFmtId="0">
      <sharedItems count="13">
        <s v="janvier"/>
        <s v="février"/>
        <s v="mars"/>
        <s v="avril"/>
        <s v="mai"/>
        <s v="juin"/>
        <s v="juillet"/>
        <s v="aout"/>
        <s v="septembre"/>
        <s v="octobre"/>
        <s v="novembre"/>
        <s v="décembre"/>
        <s v=""/>
      </sharedItems>
    </cacheField>
    <cacheField name="Tarif tournée" numFmtId="167">
      <sharedItems containsMixedTypes="1" containsNumber="1" minValue="77" maxValue="201"/>
    </cacheField>
    <cacheField name="Montant TTC" numFmtId="167">
      <sharedItems containsMixedTypes="1" containsNumber="1" minValue="92.399999999999991" maxValue="241.2"/>
    </cacheField>
  </cacheFields>
  <extLst>
    <ext xmlns:x14="http://schemas.microsoft.com/office/spreadsheetml/2009/9/main" uri="{725AE2AE-9491-48be-B2B4-4EB974FC3084}">
      <x14:pivotCacheDefinition pivotCacheId="207458439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90">
  <r>
    <x v="0"/>
    <x v="0"/>
    <x v="0"/>
    <x v="0"/>
    <n v="95"/>
    <n v="114"/>
  </r>
  <r>
    <x v="0"/>
    <x v="1"/>
    <x v="1"/>
    <x v="0"/>
    <n v="108"/>
    <n v="129.6"/>
  </r>
  <r>
    <x v="0"/>
    <x v="0"/>
    <x v="2"/>
    <x v="0"/>
    <n v="101"/>
    <n v="121.19999999999999"/>
  </r>
  <r>
    <x v="0"/>
    <x v="2"/>
    <x v="2"/>
    <x v="0"/>
    <n v="101"/>
    <n v="121.19999999999999"/>
  </r>
  <r>
    <x v="0"/>
    <x v="1"/>
    <x v="3"/>
    <x v="0"/>
    <n v="155"/>
    <n v="186"/>
  </r>
  <r>
    <x v="1"/>
    <x v="0"/>
    <x v="4"/>
    <x v="0"/>
    <n v="123.6"/>
    <n v="148.32"/>
  </r>
  <r>
    <x v="1"/>
    <x v="1"/>
    <x v="5"/>
    <x v="0"/>
    <n v="108"/>
    <n v="129.6"/>
  </r>
  <r>
    <x v="1"/>
    <x v="0"/>
    <x v="6"/>
    <x v="0"/>
    <n v="135.25"/>
    <n v="162.29999999999998"/>
  </r>
  <r>
    <x v="1"/>
    <x v="2"/>
    <x v="7"/>
    <x v="0"/>
    <n v="87.75"/>
    <n v="105.3"/>
  </r>
  <r>
    <x v="1"/>
    <x v="1"/>
    <x v="8"/>
    <x v="0"/>
    <n v="108"/>
    <n v="129.6"/>
  </r>
  <r>
    <x v="1"/>
    <x v="0"/>
    <x v="9"/>
    <x v="0"/>
    <n v="81"/>
    <n v="97.2"/>
  </r>
  <r>
    <x v="1"/>
    <x v="3"/>
    <x v="9"/>
    <x v="0"/>
    <n v="81"/>
    <n v="97.2"/>
  </r>
  <r>
    <x v="1"/>
    <x v="4"/>
    <x v="9"/>
    <x v="0"/>
    <n v="81"/>
    <n v="97.2"/>
  </r>
  <r>
    <x v="1"/>
    <x v="5"/>
    <x v="9"/>
    <x v="0"/>
    <n v="81"/>
    <n v="97.2"/>
  </r>
  <r>
    <x v="1"/>
    <x v="2"/>
    <x v="9"/>
    <x v="0"/>
    <n v="81"/>
    <n v="97.2"/>
  </r>
  <r>
    <x v="1"/>
    <x v="1"/>
    <x v="10"/>
    <x v="0"/>
    <n v="115"/>
    <n v="138"/>
  </r>
  <r>
    <x v="1"/>
    <x v="0"/>
    <x v="11"/>
    <x v="0"/>
    <n v="108"/>
    <n v="129.6"/>
  </r>
  <r>
    <x v="1"/>
    <x v="3"/>
    <x v="11"/>
    <x v="0"/>
    <n v="108"/>
    <n v="129.6"/>
  </r>
  <r>
    <x v="1"/>
    <x v="4"/>
    <x v="11"/>
    <x v="0"/>
    <n v="108"/>
    <n v="129.6"/>
  </r>
  <r>
    <x v="1"/>
    <x v="5"/>
    <x v="11"/>
    <x v="0"/>
    <n v="108"/>
    <n v="129.6"/>
  </r>
  <r>
    <x v="1"/>
    <x v="2"/>
    <x v="11"/>
    <x v="0"/>
    <n v="108"/>
    <n v="129.6"/>
  </r>
  <r>
    <x v="1"/>
    <x v="1"/>
    <x v="12"/>
    <x v="0"/>
    <n v="115"/>
    <n v="138"/>
  </r>
  <r>
    <x v="1"/>
    <x v="1"/>
    <x v="13"/>
    <x v="0"/>
    <n v="155"/>
    <n v="186"/>
  </r>
  <r>
    <x v="1"/>
    <x v="1"/>
    <x v="14"/>
    <x v="0"/>
    <n v="108"/>
    <n v="129.6"/>
  </r>
  <r>
    <x v="1"/>
    <x v="1"/>
    <x v="15"/>
    <x v="0"/>
    <n v="135"/>
    <n v="162"/>
  </r>
  <r>
    <x v="1"/>
    <x v="1"/>
    <x v="16"/>
    <x v="0"/>
    <n v="101"/>
    <n v="121.19999999999999"/>
  </r>
  <r>
    <x v="1"/>
    <x v="1"/>
    <x v="17"/>
    <x v="0"/>
    <n v="77"/>
    <n v="92.399999999999991"/>
  </r>
  <r>
    <x v="1"/>
    <x v="1"/>
    <x v="18"/>
    <x v="0"/>
    <n v="95"/>
    <n v="114"/>
  </r>
  <r>
    <x v="2"/>
    <x v="0"/>
    <x v="19"/>
    <x v="0"/>
    <n v="162"/>
    <n v="194.4"/>
  </r>
  <r>
    <x v="2"/>
    <x v="1"/>
    <x v="20"/>
    <x v="0"/>
    <n v="122"/>
    <n v="146.4"/>
  </r>
  <r>
    <x v="2"/>
    <x v="3"/>
    <x v="13"/>
    <x v="0"/>
    <n v="155"/>
    <n v="186"/>
  </r>
  <r>
    <x v="2"/>
    <x v="4"/>
    <x v="13"/>
    <x v="0"/>
    <n v="155"/>
    <n v="186"/>
  </r>
  <r>
    <x v="2"/>
    <x v="5"/>
    <x v="13"/>
    <x v="0"/>
    <n v="155"/>
    <n v="186"/>
  </r>
  <r>
    <x v="2"/>
    <x v="2"/>
    <x v="13"/>
    <x v="0"/>
    <n v="155"/>
    <n v="186"/>
  </r>
  <r>
    <x v="2"/>
    <x v="0"/>
    <x v="21"/>
    <x v="0"/>
    <n v="108"/>
    <n v="129.6"/>
  </r>
  <r>
    <x v="2"/>
    <x v="3"/>
    <x v="21"/>
    <x v="0"/>
    <n v="108"/>
    <n v="129.6"/>
  </r>
  <r>
    <x v="2"/>
    <x v="4"/>
    <x v="21"/>
    <x v="0"/>
    <n v="108"/>
    <n v="129.6"/>
  </r>
  <r>
    <x v="2"/>
    <x v="5"/>
    <x v="21"/>
    <x v="0"/>
    <n v="108"/>
    <n v="129.6"/>
  </r>
  <r>
    <x v="2"/>
    <x v="2"/>
    <x v="21"/>
    <x v="0"/>
    <n v="108"/>
    <n v="129.6"/>
  </r>
  <r>
    <x v="2"/>
    <x v="0"/>
    <x v="22"/>
    <x v="0"/>
    <s v=""/>
    <s v=""/>
  </r>
  <r>
    <x v="2"/>
    <x v="3"/>
    <x v="22"/>
    <x v="0"/>
    <s v=""/>
    <s v=""/>
  </r>
  <r>
    <x v="2"/>
    <x v="4"/>
    <x v="22"/>
    <x v="0"/>
    <s v=""/>
    <s v=""/>
  </r>
  <r>
    <x v="2"/>
    <x v="5"/>
    <x v="22"/>
    <x v="0"/>
    <s v=""/>
    <s v=""/>
  </r>
  <r>
    <x v="2"/>
    <x v="2"/>
    <x v="22"/>
    <x v="0"/>
    <s v=""/>
    <s v=""/>
  </r>
  <r>
    <x v="3"/>
    <x v="0"/>
    <x v="23"/>
    <x v="0"/>
    <n v="95"/>
    <n v="114"/>
  </r>
  <r>
    <x v="3"/>
    <x v="1"/>
    <x v="24"/>
    <x v="0"/>
    <n v="108"/>
    <n v="129.6"/>
  </r>
  <r>
    <x v="3"/>
    <x v="1"/>
    <x v="25"/>
    <x v="0"/>
    <n v="115"/>
    <n v="138"/>
  </r>
  <r>
    <x v="3"/>
    <x v="0"/>
    <x v="26"/>
    <x v="0"/>
    <n v="108"/>
    <n v="129.6"/>
  </r>
  <r>
    <x v="3"/>
    <x v="3"/>
    <x v="26"/>
    <x v="0"/>
    <n v="108"/>
    <n v="129.6"/>
  </r>
  <r>
    <x v="3"/>
    <x v="4"/>
    <x v="26"/>
    <x v="0"/>
    <n v="108"/>
    <n v="129.6"/>
  </r>
  <r>
    <x v="3"/>
    <x v="5"/>
    <x v="26"/>
    <x v="0"/>
    <n v="108"/>
    <n v="129.6"/>
  </r>
  <r>
    <x v="3"/>
    <x v="2"/>
    <x v="26"/>
    <x v="0"/>
    <n v="108"/>
    <n v="129.6"/>
  </r>
  <r>
    <x v="3"/>
    <x v="1"/>
    <x v="27"/>
    <x v="0"/>
    <n v="88"/>
    <n v="105.6"/>
  </r>
  <r>
    <x v="3"/>
    <x v="0"/>
    <x v="28"/>
    <x v="0"/>
    <n v="91.8"/>
    <n v="110.16"/>
  </r>
  <r>
    <x v="3"/>
    <x v="3"/>
    <x v="28"/>
    <x v="0"/>
    <n v="91.8"/>
    <n v="110.16"/>
  </r>
  <r>
    <x v="3"/>
    <x v="4"/>
    <x v="28"/>
    <x v="0"/>
    <n v="91.8"/>
    <n v="110.16"/>
  </r>
  <r>
    <x v="3"/>
    <x v="5"/>
    <x v="28"/>
    <x v="0"/>
    <n v="91.8"/>
    <n v="110.16"/>
  </r>
  <r>
    <x v="3"/>
    <x v="2"/>
    <x v="28"/>
    <x v="0"/>
    <n v="91.8"/>
    <n v="110.16"/>
  </r>
  <r>
    <x v="3"/>
    <x v="1"/>
    <x v="29"/>
    <x v="0"/>
    <n v="95"/>
    <n v="114"/>
  </r>
  <r>
    <x v="3"/>
    <x v="1"/>
    <x v="30"/>
    <x v="0"/>
    <n v="115"/>
    <n v="138"/>
  </r>
  <r>
    <x v="4"/>
    <x v="0"/>
    <x v="31"/>
    <x v="0"/>
    <n v="156.75"/>
    <n v="188.1"/>
  </r>
  <r>
    <x v="4"/>
    <x v="1"/>
    <x v="32"/>
    <x v="0"/>
    <n v="101"/>
    <n v="121.19999999999999"/>
  </r>
  <r>
    <x v="4"/>
    <x v="0"/>
    <x v="33"/>
    <x v="0"/>
    <n v="149.75"/>
    <n v="179.7"/>
  </r>
  <r>
    <x v="4"/>
    <x v="1"/>
    <x v="34"/>
    <x v="0"/>
    <n v="135"/>
    <n v="162"/>
  </r>
  <r>
    <x v="4"/>
    <x v="0"/>
    <x v="35"/>
    <x v="0"/>
    <n v="128"/>
    <n v="153.6"/>
  </r>
  <r>
    <x v="4"/>
    <x v="1"/>
    <x v="36"/>
    <x v="0"/>
    <n v="135"/>
    <n v="162"/>
  </r>
  <r>
    <x v="4"/>
    <x v="1"/>
    <x v="37"/>
    <x v="0"/>
    <n v="95"/>
    <n v="114"/>
  </r>
  <r>
    <x v="5"/>
    <x v="0"/>
    <x v="38"/>
    <x v="0"/>
    <n v="122"/>
    <n v="146.4"/>
  </r>
  <r>
    <x v="5"/>
    <x v="2"/>
    <x v="39"/>
    <x v="0"/>
    <n v="135"/>
    <n v="162"/>
  </r>
  <r>
    <x v="5"/>
    <x v="1"/>
    <x v="40"/>
    <x v="0"/>
    <n v="108"/>
    <n v="129.6"/>
  </r>
  <r>
    <x v="5"/>
    <x v="1"/>
    <x v="41"/>
    <x v="0"/>
    <n v="121.5"/>
    <n v="145.79999999999998"/>
  </r>
  <r>
    <x v="5"/>
    <x v="1"/>
    <x v="42"/>
    <x v="0"/>
    <n v="115"/>
    <n v="138"/>
  </r>
  <r>
    <x v="5"/>
    <x v="0"/>
    <x v="43"/>
    <x v="0"/>
    <s v=""/>
    <s v=""/>
  </r>
  <r>
    <x v="5"/>
    <x v="3"/>
    <x v="43"/>
    <x v="0"/>
    <s v=""/>
    <s v=""/>
  </r>
  <r>
    <x v="5"/>
    <x v="4"/>
    <x v="43"/>
    <x v="0"/>
    <s v=""/>
    <s v=""/>
  </r>
  <r>
    <x v="5"/>
    <x v="5"/>
    <x v="43"/>
    <x v="0"/>
    <s v=""/>
    <s v=""/>
  </r>
  <r>
    <x v="5"/>
    <x v="2"/>
    <x v="43"/>
    <x v="0"/>
    <s v=""/>
    <s v=""/>
  </r>
  <r>
    <x v="6"/>
    <x v="0"/>
    <x v="44"/>
    <x v="0"/>
    <n v="201"/>
    <n v="241.2"/>
  </r>
  <r>
    <x v="6"/>
    <x v="1"/>
    <x v="45"/>
    <x v="0"/>
    <n v="129"/>
    <n v="154.79999999999998"/>
  </r>
  <r>
    <x v="6"/>
    <x v="1"/>
    <x v="46"/>
    <x v="0"/>
    <n v="135"/>
    <n v="162"/>
  </r>
  <r>
    <x v="7"/>
    <x v="0"/>
    <x v="47"/>
    <x v="0"/>
    <n v="108"/>
    <n v="129.6"/>
  </r>
  <r>
    <x v="7"/>
    <x v="1"/>
    <x v="48"/>
    <x v="0"/>
    <n v="117"/>
    <n v="140.4"/>
  </r>
  <r>
    <x v="7"/>
    <x v="0"/>
    <x v="49"/>
    <x v="0"/>
    <n v="101.25"/>
    <n v="121.5"/>
  </r>
  <r>
    <x v="7"/>
    <x v="4"/>
    <x v="50"/>
    <x v="0"/>
    <n v="87.75"/>
    <n v="105.3"/>
  </r>
  <r>
    <x v="7"/>
    <x v="2"/>
    <x v="51"/>
    <x v="0"/>
    <n v="108"/>
    <n v="129.6"/>
  </r>
  <r>
    <x v="7"/>
    <x v="1"/>
    <x v="52"/>
    <x v="0"/>
    <n v="81"/>
    <n v="97.2"/>
  </r>
  <r>
    <x v="8"/>
    <x v="0"/>
    <x v="53"/>
    <x v="0"/>
    <n v="114.4"/>
    <n v="137.28"/>
  </r>
  <r>
    <x v="8"/>
    <x v="2"/>
    <x v="54"/>
    <x v="0"/>
    <n v="104.55"/>
    <n v="125.46"/>
  </r>
  <r>
    <x v="8"/>
    <x v="1"/>
    <x v="55"/>
    <x v="0"/>
    <n v="135"/>
    <n v="162"/>
  </r>
  <r>
    <x v="8"/>
    <x v="1"/>
    <x v="56"/>
    <x v="0"/>
    <n v="95"/>
    <n v="114"/>
  </r>
  <r>
    <x v="9"/>
    <x v="2"/>
    <x v="57"/>
    <x v="0"/>
    <n v="127"/>
    <n v="152.4"/>
  </r>
  <r>
    <x v="9"/>
    <x v="1"/>
    <x v="58"/>
    <x v="0"/>
    <n v="124"/>
    <n v="148.79999999999998"/>
  </r>
  <r>
    <x v="9"/>
    <x v="1"/>
    <x v="59"/>
    <x v="0"/>
    <n v="115"/>
    <n v="138"/>
  </r>
  <r>
    <x v="9"/>
    <x v="1"/>
    <x v="60"/>
    <x v="0"/>
    <n v="148"/>
    <n v="177.6"/>
  </r>
  <r>
    <x v="0"/>
    <x v="6"/>
    <x v="0"/>
    <x v="0"/>
    <n v="95"/>
    <n v="114"/>
  </r>
  <r>
    <x v="0"/>
    <x v="7"/>
    <x v="1"/>
    <x v="0"/>
    <n v="108"/>
    <n v="129.6"/>
  </r>
  <r>
    <x v="0"/>
    <x v="6"/>
    <x v="2"/>
    <x v="0"/>
    <n v="101"/>
    <n v="121.19999999999999"/>
  </r>
  <r>
    <x v="0"/>
    <x v="8"/>
    <x v="2"/>
    <x v="0"/>
    <n v="101"/>
    <n v="121.19999999999999"/>
  </r>
  <r>
    <x v="0"/>
    <x v="7"/>
    <x v="3"/>
    <x v="0"/>
    <n v="155"/>
    <n v="186"/>
  </r>
  <r>
    <x v="1"/>
    <x v="6"/>
    <x v="4"/>
    <x v="0"/>
    <n v="123.6"/>
    <n v="148.32"/>
  </r>
  <r>
    <x v="1"/>
    <x v="7"/>
    <x v="5"/>
    <x v="0"/>
    <n v="108"/>
    <n v="129.6"/>
  </r>
  <r>
    <x v="1"/>
    <x v="6"/>
    <x v="6"/>
    <x v="0"/>
    <n v="135.25"/>
    <n v="162.29999999999998"/>
  </r>
  <r>
    <x v="1"/>
    <x v="8"/>
    <x v="7"/>
    <x v="0"/>
    <n v="87.75"/>
    <n v="105.3"/>
  </r>
  <r>
    <x v="1"/>
    <x v="7"/>
    <x v="8"/>
    <x v="0"/>
    <n v="108"/>
    <n v="129.6"/>
  </r>
  <r>
    <x v="1"/>
    <x v="6"/>
    <x v="9"/>
    <x v="0"/>
    <n v="81"/>
    <n v="97.2"/>
  </r>
  <r>
    <x v="1"/>
    <x v="9"/>
    <x v="9"/>
    <x v="0"/>
    <n v="81"/>
    <n v="97.2"/>
  </r>
  <r>
    <x v="1"/>
    <x v="10"/>
    <x v="9"/>
    <x v="0"/>
    <n v="81"/>
    <n v="97.2"/>
  </r>
  <r>
    <x v="1"/>
    <x v="11"/>
    <x v="9"/>
    <x v="0"/>
    <n v="81"/>
    <n v="97.2"/>
  </r>
  <r>
    <x v="1"/>
    <x v="8"/>
    <x v="9"/>
    <x v="0"/>
    <n v="81"/>
    <n v="97.2"/>
  </r>
  <r>
    <x v="1"/>
    <x v="7"/>
    <x v="10"/>
    <x v="0"/>
    <n v="115"/>
    <n v="138"/>
  </r>
  <r>
    <x v="1"/>
    <x v="6"/>
    <x v="11"/>
    <x v="0"/>
    <n v="108"/>
    <n v="129.6"/>
  </r>
  <r>
    <x v="1"/>
    <x v="9"/>
    <x v="11"/>
    <x v="0"/>
    <n v="108"/>
    <n v="129.6"/>
  </r>
  <r>
    <x v="1"/>
    <x v="10"/>
    <x v="11"/>
    <x v="0"/>
    <n v="108"/>
    <n v="129.6"/>
  </r>
  <r>
    <x v="1"/>
    <x v="11"/>
    <x v="11"/>
    <x v="0"/>
    <n v="108"/>
    <n v="129.6"/>
  </r>
  <r>
    <x v="1"/>
    <x v="8"/>
    <x v="11"/>
    <x v="0"/>
    <n v="108"/>
    <n v="129.6"/>
  </r>
  <r>
    <x v="1"/>
    <x v="7"/>
    <x v="12"/>
    <x v="0"/>
    <n v="115"/>
    <n v="138"/>
  </r>
  <r>
    <x v="1"/>
    <x v="7"/>
    <x v="13"/>
    <x v="0"/>
    <n v="155"/>
    <n v="186"/>
  </r>
  <r>
    <x v="1"/>
    <x v="7"/>
    <x v="14"/>
    <x v="0"/>
    <n v="108"/>
    <n v="129.6"/>
  </r>
  <r>
    <x v="1"/>
    <x v="7"/>
    <x v="15"/>
    <x v="0"/>
    <n v="135"/>
    <n v="162"/>
  </r>
  <r>
    <x v="1"/>
    <x v="7"/>
    <x v="16"/>
    <x v="0"/>
    <n v="101"/>
    <n v="121.19999999999999"/>
  </r>
  <r>
    <x v="1"/>
    <x v="7"/>
    <x v="17"/>
    <x v="0"/>
    <n v="77"/>
    <n v="92.399999999999991"/>
  </r>
  <r>
    <x v="1"/>
    <x v="7"/>
    <x v="18"/>
    <x v="0"/>
    <n v="95"/>
    <n v="114"/>
  </r>
  <r>
    <x v="2"/>
    <x v="6"/>
    <x v="19"/>
    <x v="0"/>
    <n v="162"/>
    <n v="194.4"/>
  </r>
  <r>
    <x v="2"/>
    <x v="7"/>
    <x v="20"/>
    <x v="0"/>
    <n v="122"/>
    <n v="146.4"/>
  </r>
  <r>
    <x v="2"/>
    <x v="9"/>
    <x v="13"/>
    <x v="0"/>
    <n v="155"/>
    <n v="186"/>
  </r>
  <r>
    <x v="2"/>
    <x v="10"/>
    <x v="13"/>
    <x v="0"/>
    <n v="155"/>
    <n v="186"/>
  </r>
  <r>
    <x v="2"/>
    <x v="11"/>
    <x v="13"/>
    <x v="0"/>
    <n v="155"/>
    <n v="186"/>
  </r>
  <r>
    <x v="2"/>
    <x v="8"/>
    <x v="13"/>
    <x v="0"/>
    <n v="155"/>
    <n v="186"/>
  </r>
  <r>
    <x v="2"/>
    <x v="6"/>
    <x v="21"/>
    <x v="0"/>
    <n v="108"/>
    <n v="129.6"/>
  </r>
  <r>
    <x v="2"/>
    <x v="9"/>
    <x v="21"/>
    <x v="0"/>
    <n v="108"/>
    <n v="129.6"/>
  </r>
  <r>
    <x v="2"/>
    <x v="10"/>
    <x v="21"/>
    <x v="0"/>
    <n v="108"/>
    <n v="129.6"/>
  </r>
  <r>
    <x v="2"/>
    <x v="11"/>
    <x v="21"/>
    <x v="0"/>
    <n v="108"/>
    <n v="129.6"/>
  </r>
  <r>
    <x v="2"/>
    <x v="8"/>
    <x v="21"/>
    <x v="0"/>
    <n v="108"/>
    <n v="129.6"/>
  </r>
  <r>
    <x v="2"/>
    <x v="6"/>
    <x v="22"/>
    <x v="0"/>
    <s v=""/>
    <s v=""/>
  </r>
  <r>
    <x v="2"/>
    <x v="9"/>
    <x v="22"/>
    <x v="0"/>
    <s v=""/>
    <s v=""/>
  </r>
  <r>
    <x v="2"/>
    <x v="10"/>
    <x v="22"/>
    <x v="0"/>
    <s v=""/>
    <s v=""/>
  </r>
  <r>
    <x v="2"/>
    <x v="11"/>
    <x v="22"/>
    <x v="0"/>
    <s v=""/>
    <s v=""/>
  </r>
  <r>
    <x v="2"/>
    <x v="8"/>
    <x v="22"/>
    <x v="0"/>
    <s v=""/>
    <s v=""/>
  </r>
  <r>
    <x v="3"/>
    <x v="6"/>
    <x v="23"/>
    <x v="0"/>
    <n v="95"/>
    <n v="114"/>
  </r>
  <r>
    <x v="3"/>
    <x v="7"/>
    <x v="24"/>
    <x v="0"/>
    <n v="108"/>
    <n v="129.6"/>
  </r>
  <r>
    <x v="3"/>
    <x v="7"/>
    <x v="25"/>
    <x v="0"/>
    <n v="115"/>
    <n v="138"/>
  </r>
  <r>
    <x v="3"/>
    <x v="6"/>
    <x v="26"/>
    <x v="0"/>
    <n v="108"/>
    <n v="129.6"/>
  </r>
  <r>
    <x v="3"/>
    <x v="9"/>
    <x v="26"/>
    <x v="0"/>
    <n v="108"/>
    <n v="129.6"/>
  </r>
  <r>
    <x v="3"/>
    <x v="10"/>
    <x v="26"/>
    <x v="0"/>
    <n v="108"/>
    <n v="129.6"/>
  </r>
  <r>
    <x v="3"/>
    <x v="11"/>
    <x v="26"/>
    <x v="0"/>
    <n v="108"/>
    <n v="129.6"/>
  </r>
  <r>
    <x v="3"/>
    <x v="8"/>
    <x v="26"/>
    <x v="0"/>
    <n v="108"/>
    <n v="129.6"/>
  </r>
  <r>
    <x v="3"/>
    <x v="7"/>
    <x v="27"/>
    <x v="0"/>
    <n v="88"/>
    <n v="105.6"/>
  </r>
  <r>
    <x v="3"/>
    <x v="6"/>
    <x v="28"/>
    <x v="0"/>
    <n v="91.8"/>
    <n v="110.16"/>
  </r>
  <r>
    <x v="3"/>
    <x v="9"/>
    <x v="28"/>
    <x v="0"/>
    <n v="91.8"/>
    <n v="110.16"/>
  </r>
  <r>
    <x v="3"/>
    <x v="10"/>
    <x v="28"/>
    <x v="0"/>
    <n v="91.8"/>
    <n v="110.16"/>
  </r>
  <r>
    <x v="3"/>
    <x v="11"/>
    <x v="28"/>
    <x v="0"/>
    <n v="91.8"/>
    <n v="110.16"/>
  </r>
  <r>
    <x v="3"/>
    <x v="8"/>
    <x v="28"/>
    <x v="0"/>
    <n v="91.8"/>
    <n v="110.16"/>
  </r>
  <r>
    <x v="3"/>
    <x v="7"/>
    <x v="29"/>
    <x v="0"/>
    <n v="95"/>
    <n v="114"/>
  </r>
  <r>
    <x v="3"/>
    <x v="7"/>
    <x v="30"/>
    <x v="0"/>
    <n v="115"/>
    <n v="138"/>
  </r>
  <r>
    <x v="4"/>
    <x v="6"/>
    <x v="31"/>
    <x v="0"/>
    <n v="156.75"/>
    <n v="188.1"/>
  </r>
  <r>
    <x v="4"/>
    <x v="7"/>
    <x v="32"/>
    <x v="0"/>
    <n v="101"/>
    <n v="121.19999999999999"/>
  </r>
  <r>
    <x v="4"/>
    <x v="6"/>
    <x v="33"/>
    <x v="0"/>
    <n v="149.75"/>
    <n v="179.7"/>
  </r>
  <r>
    <x v="4"/>
    <x v="7"/>
    <x v="34"/>
    <x v="0"/>
    <n v="135"/>
    <n v="162"/>
  </r>
  <r>
    <x v="4"/>
    <x v="6"/>
    <x v="35"/>
    <x v="0"/>
    <n v="128"/>
    <n v="153.6"/>
  </r>
  <r>
    <x v="4"/>
    <x v="7"/>
    <x v="36"/>
    <x v="0"/>
    <n v="135"/>
    <n v="162"/>
  </r>
  <r>
    <x v="4"/>
    <x v="7"/>
    <x v="37"/>
    <x v="0"/>
    <n v="95"/>
    <n v="114"/>
  </r>
  <r>
    <x v="5"/>
    <x v="6"/>
    <x v="38"/>
    <x v="0"/>
    <n v="122"/>
    <n v="146.4"/>
  </r>
  <r>
    <x v="5"/>
    <x v="8"/>
    <x v="39"/>
    <x v="0"/>
    <n v="135"/>
    <n v="162"/>
  </r>
  <r>
    <x v="5"/>
    <x v="7"/>
    <x v="40"/>
    <x v="0"/>
    <n v="108"/>
    <n v="129.6"/>
  </r>
  <r>
    <x v="5"/>
    <x v="7"/>
    <x v="41"/>
    <x v="0"/>
    <n v="121.5"/>
    <n v="145.79999999999998"/>
  </r>
  <r>
    <x v="5"/>
    <x v="7"/>
    <x v="42"/>
    <x v="0"/>
    <n v="115"/>
    <n v="138"/>
  </r>
  <r>
    <x v="5"/>
    <x v="6"/>
    <x v="43"/>
    <x v="0"/>
    <s v=""/>
    <s v=""/>
  </r>
  <r>
    <x v="5"/>
    <x v="9"/>
    <x v="43"/>
    <x v="0"/>
    <s v=""/>
    <s v=""/>
  </r>
  <r>
    <x v="5"/>
    <x v="10"/>
    <x v="43"/>
    <x v="0"/>
    <s v=""/>
    <s v=""/>
  </r>
  <r>
    <x v="5"/>
    <x v="11"/>
    <x v="43"/>
    <x v="0"/>
    <s v=""/>
    <s v=""/>
  </r>
  <r>
    <x v="5"/>
    <x v="8"/>
    <x v="43"/>
    <x v="0"/>
    <s v=""/>
    <s v=""/>
  </r>
  <r>
    <x v="6"/>
    <x v="6"/>
    <x v="44"/>
    <x v="0"/>
    <n v="201"/>
    <n v="241.2"/>
  </r>
  <r>
    <x v="6"/>
    <x v="7"/>
    <x v="45"/>
    <x v="0"/>
    <n v="129"/>
    <n v="154.79999999999998"/>
  </r>
  <r>
    <x v="6"/>
    <x v="7"/>
    <x v="46"/>
    <x v="0"/>
    <n v="135"/>
    <n v="162"/>
  </r>
  <r>
    <x v="7"/>
    <x v="6"/>
    <x v="47"/>
    <x v="0"/>
    <n v="108"/>
    <n v="129.6"/>
  </r>
  <r>
    <x v="7"/>
    <x v="7"/>
    <x v="48"/>
    <x v="0"/>
    <n v="117"/>
    <n v="140.4"/>
  </r>
  <r>
    <x v="7"/>
    <x v="6"/>
    <x v="49"/>
    <x v="0"/>
    <n v="101.25"/>
    <n v="121.5"/>
  </r>
  <r>
    <x v="7"/>
    <x v="10"/>
    <x v="50"/>
    <x v="0"/>
    <n v="87.75"/>
    <n v="105.3"/>
  </r>
  <r>
    <x v="7"/>
    <x v="8"/>
    <x v="51"/>
    <x v="0"/>
    <n v="108"/>
    <n v="129.6"/>
  </r>
  <r>
    <x v="7"/>
    <x v="7"/>
    <x v="52"/>
    <x v="0"/>
    <n v="81"/>
    <n v="97.2"/>
  </r>
  <r>
    <x v="8"/>
    <x v="6"/>
    <x v="53"/>
    <x v="0"/>
    <n v="114.4"/>
    <n v="137.28"/>
  </r>
  <r>
    <x v="8"/>
    <x v="8"/>
    <x v="54"/>
    <x v="0"/>
    <n v="104.55"/>
    <n v="125.46"/>
  </r>
  <r>
    <x v="8"/>
    <x v="7"/>
    <x v="55"/>
    <x v="0"/>
    <n v="135"/>
    <n v="162"/>
  </r>
  <r>
    <x v="8"/>
    <x v="7"/>
    <x v="56"/>
    <x v="0"/>
    <n v="95"/>
    <n v="114"/>
  </r>
  <r>
    <x v="9"/>
    <x v="8"/>
    <x v="57"/>
    <x v="0"/>
    <n v="127"/>
    <n v="152.4"/>
  </r>
  <r>
    <x v="9"/>
    <x v="7"/>
    <x v="58"/>
    <x v="0"/>
    <n v="124"/>
    <n v="148.79999999999998"/>
  </r>
  <r>
    <x v="9"/>
    <x v="7"/>
    <x v="59"/>
    <x v="0"/>
    <n v="115"/>
    <n v="138"/>
  </r>
  <r>
    <x v="9"/>
    <x v="7"/>
    <x v="60"/>
    <x v="0"/>
    <n v="148"/>
    <n v="177.6"/>
  </r>
  <r>
    <x v="0"/>
    <x v="12"/>
    <x v="0"/>
    <x v="0"/>
    <n v="95"/>
    <n v="114"/>
  </r>
  <r>
    <x v="0"/>
    <x v="13"/>
    <x v="1"/>
    <x v="0"/>
    <n v="108"/>
    <n v="129.6"/>
  </r>
  <r>
    <x v="0"/>
    <x v="12"/>
    <x v="2"/>
    <x v="0"/>
    <n v="101"/>
    <n v="121.19999999999999"/>
  </r>
  <r>
    <x v="0"/>
    <x v="14"/>
    <x v="2"/>
    <x v="0"/>
    <n v="101"/>
    <n v="121.19999999999999"/>
  </r>
  <r>
    <x v="0"/>
    <x v="13"/>
    <x v="3"/>
    <x v="0"/>
    <n v="155"/>
    <n v="186"/>
  </r>
  <r>
    <x v="1"/>
    <x v="12"/>
    <x v="4"/>
    <x v="0"/>
    <n v="123.6"/>
    <n v="148.32"/>
  </r>
  <r>
    <x v="1"/>
    <x v="13"/>
    <x v="5"/>
    <x v="0"/>
    <n v="108"/>
    <n v="129.6"/>
  </r>
  <r>
    <x v="1"/>
    <x v="12"/>
    <x v="6"/>
    <x v="0"/>
    <n v="135.25"/>
    <n v="162.29999999999998"/>
  </r>
  <r>
    <x v="1"/>
    <x v="14"/>
    <x v="7"/>
    <x v="0"/>
    <n v="87.75"/>
    <n v="105.3"/>
  </r>
  <r>
    <x v="1"/>
    <x v="13"/>
    <x v="8"/>
    <x v="0"/>
    <n v="108"/>
    <n v="129.6"/>
  </r>
  <r>
    <x v="1"/>
    <x v="12"/>
    <x v="9"/>
    <x v="0"/>
    <n v="81"/>
    <n v="97.2"/>
  </r>
  <r>
    <x v="1"/>
    <x v="15"/>
    <x v="9"/>
    <x v="0"/>
    <n v="81"/>
    <n v="97.2"/>
  </r>
  <r>
    <x v="1"/>
    <x v="16"/>
    <x v="9"/>
    <x v="0"/>
    <n v="81"/>
    <n v="97.2"/>
  </r>
  <r>
    <x v="1"/>
    <x v="17"/>
    <x v="9"/>
    <x v="0"/>
    <n v="81"/>
    <n v="97.2"/>
  </r>
  <r>
    <x v="1"/>
    <x v="14"/>
    <x v="9"/>
    <x v="0"/>
    <n v="81"/>
    <n v="97.2"/>
  </r>
  <r>
    <x v="1"/>
    <x v="13"/>
    <x v="10"/>
    <x v="0"/>
    <n v="115"/>
    <n v="138"/>
  </r>
  <r>
    <x v="1"/>
    <x v="12"/>
    <x v="11"/>
    <x v="0"/>
    <n v="108"/>
    <n v="129.6"/>
  </r>
  <r>
    <x v="1"/>
    <x v="15"/>
    <x v="11"/>
    <x v="0"/>
    <n v="108"/>
    <n v="129.6"/>
  </r>
  <r>
    <x v="1"/>
    <x v="16"/>
    <x v="11"/>
    <x v="0"/>
    <n v="108"/>
    <n v="129.6"/>
  </r>
  <r>
    <x v="1"/>
    <x v="17"/>
    <x v="11"/>
    <x v="0"/>
    <n v="108"/>
    <n v="129.6"/>
  </r>
  <r>
    <x v="1"/>
    <x v="14"/>
    <x v="11"/>
    <x v="0"/>
    <n v="108"/>
    <n v="129.6"/>
  </r>
  <r>
    <x v="1"/>
    <x v="13"/>
    <x v="12"/>
    <x v="0"/>
    <n v="115"/>
    <n v="138"/>
  </r>
  <r>
    <x v="1"/>
    <x v="13"/>
    <x v="13"/>
    <x v="0"/>
    <n v="155"/>
    <n v="186"/>
  </r>
  <r>
    <x v="1"/>
    <x v="13"/>
    <x v="14"/>
    <x v="0"/>
    <n v="108"/>
    <n v="129.6"/>
  </r>
  <r>
    <x v="1"/>
    <x v="13"/>
    <x v="15"/>
    <x v="0"/>
    <n v="135"/>
    <n v="162"/>
  </r>
  <r>
    <x v="1"/>
    <x v="13"/>
    <x v="16"/>
    <x v="0"/>
    <n v="101"/>
    <n v="121.19999999999999"/>
  </r>
  <r>
    <x v="1"/>
    <x v="13"/>
    <x v="17"/>
    <x v="0"/>
    <n v="77"/>
    <n v="92.399999999999991"/>
  </r>
  <r>
    <x v="1"/>
    <x v="13"/>
    <x v="18"/>
    <x v="0"/>
    <n v="95"/>
    <n v="114"/>
  </r>
  <r>
    <x v="2"/>
    <x v="12"/>
    <x v="19"/>
    <x v="0"/>
    <n v="162"/>
    <n v="194.4"/>
  </r>
  <r>
    <x v="2"/>
    <x v="13"/>
    <x v="20"/>
    <x v="0"/>
    <n v="122"/>
    <n v="146.4"/>
  </r>
  <r>
    <x v="2"/>
    <x v="15"/>
    <x v="13"/>
    <x v="0"/>
    <n v="155"/>
    <n v="186"/>
  </r>
  <r>
    <x v="2"/>
    <x v="16"/>
    <x v="13"/>
    <x v="0"/>
    <n v="155"/>
    <n v="186"/>
  </r>
  <r>
    <x v="2"/>
    <x v="17"/>
    <x v="13"/>
    <x v="0"/>
    <n v="155"/>
    <n v="186"/>
  </r>
  <r>
    <x v="2"/>
    <x v="14"/>
    <x v="13"/>
    <x v="0"/>
    <n v="155"/>
    <n v="186"/>
  </r>
  <r>
    <x v="2"/>
    <x v="12"/>
    <x v="21"/>
    <x v="0"/>
    <n v="108"/>
    <n v="129.6"/>
  </r>
  <r>
    <x v="2"/>
    <x v="15"/>
    <x v="21"/>
    <x v="0"/>
    <n v="108"/>
    <n v="129.6"/>
  </r>
  <r>
    <x v="2"/>
    <x v="16"/>
    <x v="21"/>
    <x v="0"/>
    <n v="108"/>
    <n v="129.6"/>
  </r>
  <r>
    <x v="2"/>
    <x v="17"/>
    <x v="21"/>
    <x v="0"/>
    <n v="108"/>
    <n v="129.6"/>
  </r>
  <r>
    <x v="2"/>
    <x v="14"/>
    <x v="21"/>
    <x v="0"/>
    <n v="108"/>
    <n v="129.6"/>
  </r>
  <r>
    <x v="2"/>
    <x v="12"/>
    <x v="22"/>
    <x v="0"/>
    <s v=""/>
    <s v=""/>
  </r>
  <r>
    <x v="2"/>
    <x v="15"/>
    <x v="22"/>
    <x v="0"/>
    <s v=""/>
    <s v=""/>
  </r>
  <r>
    <x v="2"/>
    <x v="16"/>
    <x v="22"/>
    <x v="0"/>
    <s v=""/>
    <s v=""/>
  </r>
  <r>
    <x v="2"/>
    <x v="17"/>
    <x v="22"/>
    <x v="0"/>
    <s v=""/>
    <s v=""/>
  </r>
  <r>
    <x v="2"/>
    <x v="14"/>
    <x v="22"/>
    <x v="0"/>
    <s v=""/>
    <s v=""/>
  </r>
  <r>
    <x v="3"/>
    <x v="12"/>
    <x v="23"/>
    <x v="0"/>
    <n v="95"/>
    <n v="114"/>
  </r>
  <r>
    <x v="3"/>
    <x v="13"/>
    <x v="24"/>
    <x v="0"/>
    <n v="108"/>
    <n v="129.6"/>
  </r>
  <r>
    <x v="3"/>
    <x v="13"/>
    <x v="25"/>
    <x v="0"/>
    <n v="115"/>
    <n v="138"/>
  </r>
  <r>
    <x v="3"/>
    <x v="12"/>
    <x v="26"/>
    <x v="0"/>
    <n v="108"/>
    <n v="129.6"/>
  </r>
  <r>
    <x v="3"/>
    <x v="15"/>
    <x v="26"/>
    <x v="0"/>
    <n v="108"/>
    <n v="129.6"/>
  </r>
  <r>
    <x v="3"/>
    <x v="16"/>
    <x v="26"/>
    <x v="0"/>
    <n v="108"/>
    <n v="129.6"/>
  </r>
  <r>
    <x v="3"/>
    <x v="17"/>
    <x v="26"/>
    <x v="0"/>
    <n v="108"/>
    <n v="129.6"/>
  </r>
  <r>
    <x v="3"/>
    <x v="14"/>
    <x v="26"/>
    <x v="0"/>
    <n v="108"/>
    <n v="129.6"/>
  </r>
  <r>
    <x v="3"/>
    <x v="13"/>
    <x v="27"/>
    <x v="0"/>
    <n v="88"/>
    <n v="105.6"/>
  </r>
  <r>
    <x v="3"/>
    <x v="12"/>
    <x v="28"/>
    <x v="0"/>
    <n v="91.8"/>
    <n v="110.16"/>
  </r>
  <r>
    <x v="3"/>
    <x v="15"/>
    <x v="28"/>
    <x v="0"/>
    <n v="91.8"/>
    <n v="110.16"/>
  </r>
  <r>
    <x v="3"/>
    <x v="16"/>
    <x v="28"/>
    <x v="0"/>
    <n v="91.8"/>
    <n v="110.16"/>
  </r>
  <r>
    <x v="3"/>
    <x v="17"/>
    <x v="28"/>
    <x v="0"/>
    <n v="91.8"/>
    <n v="110.16"/>
  </r>
  <r>
    <x v="3"/>
    <x v="14"/>
    <x v="28"/>
    <x v="0"/>
    <n v="91.8"/>
    <n v="110.16"/>
  </r>
  <r>
    <x v="3"/>
    <x v="13"/>
    <x v="29"/>
    <x v="0"/>
    <n v="95"/>
    <n v="114"/>
  </r>
  <r>
    <x v="3"/>
    <x v="13"/>
    <x v="30"/>
    <x v="0"/>
    <n v="115"/>
    <n v="138"/>
  </r>
  <r>
    <x v="4"/>
    <x v="12"/>
    <x v="31"/>
    <x v="0"/>
    <n v="156.75"/>
    <n v="188.1"/>
  </r>
  <r>
    <x v="4"/>
    <x v="13"/>
    <x v="32"/>
    <x v="0"/>
    <n v="101"/>
    <n v="121.19999999999999"/>
  </r>
  <r>
    <x v="4"/>
    <x v="12"/>
    <x v="33"/>
    <x v="0"/>
    <n v="149.75"/>
    <n v="179.7"/>
  </r>
  <r>
    <x v="4"/>
    <x v="13"/>
    <x v="34"/>
    <x v="0"/>
    <n v="135"/>
    <n v="162"/>
  </r>
  <r>
    <x v="4"/>
    <x v="12"/>
    <x v="35"/>
    <x v="0"/>
    <n v="128"/>
    <n v="153.6"/>
  </r>
  <r>
    <x v="4"/>
    <x v="13"/>
    <x v="36"/>
    <x v="0"/>
    <n v="135"/>
    <n v="162"/>
  </r>
  <r>
    <x v="4"/>
    <x v="13"/>
    <x v="37"/>
    <x v="0"/>
    <n v="95"/>
    <n v="114"/>
  </r>
  <r>
    <x v="5"/>
    <x v="12"/>
    <x v="38"/>
    <x v="0"/>
    <n v="122"/>
    <n v="146.4"/>
  </r>
  <r>
    <x v="5"/>
    <x v="14"/>
    <x v="39"/>
    <x v="0"/>
    <n v="135"/>
    <n v="162"/>
  </r>
  <r>
    <x v="5"/>
    <x v="13"/>
    <x v="40"/>
    <x v="0"/>
    <n v="108"/>
    <n v="129.6"/>
  </r>
  <r>
    <x v="5"/>
    <x v="13"/>
    <x v="41"/>
    <x v="0"/>
    <n v="121.5"/>
    <n v="145.79999999999998"/>
  </r>
  <r>
    <x v="5"/>
    <x v="13"/>
    <x v="42"/>
    <x v="0"/>
    <n v="115"/>
    <n v="138"/>
  </r>
  <r>
    <x v="5"/>
    <x v="12"/>
    <x v="43"/>
    <x v="0"/>
    <s v=""/>
    <s v=""/>
  </r>
  <r>
    <x v="5"/>
    <x v="15"/>
    <x v="43"/>
    <x v="0"/>
    <s v=""/>
    <s v=""/>
  </r>
  <r>
    <x v="5"/>
    <x v="16"/>
    <x v="43"/>
    <x v="0"/>
    <s v=""/>
    <s v=""/>
  </r>
  <r>
    <x v="5"/>
    <x v="17"/>
    <x v="43"/>
    <x v="0"/>
    <s v=""/>
    <s v=""/>
  </r>
  <r>
    <x v="5"/>
    <x v="14"/>
    <x v="43"/>
    <x v="0"/>
    <s v=""/>
    <s v=""/>
  </r>
  <r>
    <x v="6"/>
    <x v="12"/>
    <x v="44"/>
    <x v="0"/>
    <n v="201"/>
    <n v="241.2"/>
  </r>
  <r>
    <x v="6"/>
    <x v="13"/>
    <x v="45"/>
    <x v="0"/>
    <n v="129"/>
    <n v="154.79999999999998"/>
  </r>
  <r>
    <x v="6"/>
    <x v="13"/>
    <x v="46"/>
    <x v="0"/>
    <n v="135"/>
    <n v="162"/>
  </r>
  <r>
    <x v="7"/>
    <x v="12"/>
    <x v="47"/>
    <x v="0"/>
    <n v="108"/>
    <n v="129.6"/>
  </r>
  <r>
    <x v="7"/>
    <x v="13"/>
    <x v="48"/>
    <x v="0"/>
    <n v="117"/>
    <n v="140.4"/>
  </r>
  <r>
    <x v="7"/>
    <x v="12"/>
    <x v="49"/>
    <x v="0"/>
    <n v="101.25"/>
    <n v="121.5"/>
  </r>
  <r>
    <x v="7"/>
    <x v="16"/>
    <x v="50"/>
    <x v="0"/>
    <n v="87.75"/>
    <n v="105.3"/>
  </r>
  <r>
    <x v="7"/>
    <x v="14"/>
    <x v="51"/>
    <x v="0"/>
    <n v="108"/>
    <n v="129.6"/>
  </r>
  <r>
    <x v="7"/>
    <x v="13"/>
    <x v="52"/>
    <x v="0"/>
    <n v="81"/>
    <n v="97.2"/>
  </r>
  <r>
    <x v="8"/>
    <x v="12"/>
    <x v="53"/>
    <x v="0"/>
    <n v="114.4"/>
    <n v="137.28"/>
  </r>
  <r>
    <x v="8"/>
    <x v="14"/>
    <x v="54"/>
    <x v="0"/>
    <n v="104.55"/>
    <n v="125.46"/>
  </r>
  <r>
    <x v="8"/>
    <x v="13"/>
    <x v="55"/>
    <x v="0"/>
    <n v="135"/>
    <n v="162"/>
  </r>
  <r>
    <x v="8"/>
    <x v="13"/>
    <x v="56"/>
    <x v="0"/>
    <n v="95"/>
    <n v="114"/>
  </r>
  <r>
    <x v="9"/>
    <x v="14"/>
    <x v="57"/>
    <x v="0"/>
    <n v="127"/>
    <n v="152.4"/>
  </r>
  <r>
    <x v="9"/>
    <x v="13"/>
    <x v="58"/>
    <x v="0"/>
    <n v="124"/>
    <n v="148.79999999999998"/>
  </r>
  <r>
    <x v="9"/>
    <x v="13"/>
    <x v="59"/>
    <x v="0"/>
    <n v="115"/>
    <n v="138"/>
  </r>
  <r>
    <x v="9"/>
    <x v="13"/>
    <x v="60"/>
    <x v="0"/>
    <n v="148"/>
    <n v="177.6"/>
  </r>
  <r>
    <x v="0"/>
    <x v="18"/>
    <x v="0"/>
    <x v="0"/>
    <n v="95"/>
    <n v="114"/>
  </r>
  <r>
    <x v="0"/>
    <x v="19"/>
    <x v="1"/>
    <x v="0"/>
    <n v="108"/>
    <n v="129.6"/>
  </r>
  <r>
    <x v="0"/>
    <x v="18"/>
    <x v="2"/>
    <x v="0"/>
    <n v="101"/>
    <n v="121.19999999999999"/>
  </r>
  <r>
    <x v="0"/>
    <x v="20"/>
    <x v="2"/>
    <x v="0"/>
    <n v="101"/>
    <n v="121.19999999999999"/>
  </r>
  <r>
    <x v="0"/>
    <x v="19"/>
    <x v="3"/>
    <x v="0"/>
    <n v="155"/>
    <n v="186"/>
  </r>
  <r>
    <x v="1"/>
    <x v="18"/>
    <x v="4"/>
    <x v="0"/>
    <n v="123.6"/>
    <n v="148.32"/>
  </r>
  <r>
    <x v="1"/>
    <x v="19"/>
    <x v="5"/>
    <x v="0"/>
    <n v="108"/>
    <n v="129.6"/>
  </r>
  <r>
    <x v="1"/>
    <x v="18"/>
    <x v="6"/>
    <x v="0"/>
    <n v="135.25"/>
    <n v="162.29999999999998"/>
  </r>
  <r>
    <x v="1"/>
    <x v="20"/>
    <x v="7"/>
    <x v="0"/>
    <n v="87.75"/>
    <n v="105.3"/>
  </r>
  <r>
    <x v="1"/>
    <x v="19"/>
    <x v="8"/>
    <x v="0"/>
    <n v="108"/>
    <n v="129.6"/>
  </r>
  <r>
    <x v="1"/>
    <x v="18"/>
    <x v="9"/>
    <x v="0"/>
    <n v="81"/>
    <n v="97.2"/>
  </r>
  <r>
    <x v="1"/>
    <x v="21"/>
    <x v="9"/>
    <x v="0"/>
    <n v="81"/>
    <n v="97.2"/>
  </r>
  <r>
    <x v="1"/>
    <x v="22"/>
    <x v="9"/>
    <x v="0"/>
    <n v="81"/>
    <n v="97.2"/>
  </r>
  <r>
    <x v="1"/>
    <x v="23"/>
    <x v="9"/>
    <x v="0"/>
    <n v="81"/>
    <n v="97.2"/>
  </r>
  <r>
    <x v="1"/>
    <x v="20"/>
    <x v="9"/>
    <x v="0"/>
    <n v="81"/>
    <n v="97.2"/>
  </r>
  <r>
    <x v="1"/>
    <x v="19"/>
    <x v="10"/>
    <x v="0"/>
    <n v="115"/>
    <n v="138"/>
  </r>
  <r>
    <x v="1"/>
    <x v="18"/>
    <x v="11"/>
    <x v="0"/>
    <n v="108"/>
    <n v="129.6"/>
  </r>
  <r>
    <x v="1"/>
    <x v="21"/>
    <x v="11"/>
    <x v="0"/>
    <n v="108"/>
    <n v="129.6"/>
  </r>
  <r>
    <x v="1"/>
    <x v="22"/>
    <x v="11"/>
    <x v="0"/>
    <n v="108"/>
    <n v="129.6"/>
  </r>
  <r>
    <x v="1"/>
    <x v="23"/>
    <x v="11"/>
    <x v="0"/>
    <n v="108"/>
    <n v="129.6"/>
  </r>
  <r>
    <x v="1"/>
    <x v="20"/>
    <x v="11"/>
    <x v="0"/>
    <n v="108"/>
    <n v="129.6"/>
  </r>
  <r>
    <x v="1"/>
    <x v="19"/>
    <x v="12"/>
    <x v="0"/>
    <n v="115"/>
    <n v="138"/>
  </r>
  <r>
    <x v="1"/>
    <x v="19"/>
    <x v="13"/>
    <x v="0"/>
    <n v="155"/>
    <n v="186"/>
  </r>
  <r>
    <x v="1"/>
    <x v="19"/>
    <x v="14"/>
    <x v="0"/>
    <n v="108"/>
    <n v="129.6"/>
  </r>
  <r>
    <x v="1"/>
    <x v="19"/>
    <x v="15"/>
    <x v="0"/>
    <n v="135"/>
    <n v="162"/>
  </r>
  <r>
    <x v="1"/>
    <x v="19"/>
    <x v="16"/>
    <x v="0"/>
    <n v="101"/>
    <n v="121.19999999999999"/>
  </r>
  <r>
    <x v="1"/>
    <x v="19"/>
    <x v="17"/>
    <x v="0"/>
    <n v="77"/>
    <n v="92.399999999999991"/>
  </r>
  <r>
    <x v="1"/>
    <x v="19"/>
    <x v="18"/>
    <x v="0"/>
    <n v="95"/>
    <n v="114"/>
  </r>
  <r>
    <x v="2"/>
    <x v="18"/>
    <x v="19"/>
    <x v="0"/>
    <n v="162"/>
    <n v="194.4"/>
  </r>
  <r>
    <x v="2"/>
    <x v="19"/>
    <x v="20"/>
    <x v="0"/>
    <n v="122"/>
    <n v="146.4"/>
  </r>
  <r>
    <x v="2"/>
    <x v="21"/>
    <x v="13"/>
    <x v="0"/>
    <n v="155"/>
    <n v="186"/>
  </r>
  <r>
    <x v="2"/>
    <x v="22"/>
    <x v="13"/>
    <x v="0"/>
    <n v="155"/>
    <n v="186"/>
  </r>
  <r>
    <x v="2"/>
    <x v="23"/>
    <x v="13"/>
    <x v="0"/>
    <n v="155"/>
    <n v="186"/>
  </r>
  <r>
    <x v="2"/>
    <x v="20"/>
    <x v="13"/>
    <x v="0"/>
    <n v="155"/>
    <n v="186"/>
  </r>
  <r>
    <x v="2"/>
    <x v="18"/>
    <x v="21"/>
    <x v="0"/>
    <n v="108"/>
    <n v="129.6"/>
  </r>
  <r>
    <x v="2"/>
    <x v="21"/>
    <x v="21"/>
    <x v="0"/>
    <n v="108"/>
    <n v="129.6"/>
  </r>
  <r>
    <x v="2"/>
    <x v="22"/>
    <x v="21"/>
    <x v="0"/>
    <n v="108"/>
    <n v="129.6"/>
  </r>
  <r>
    <x v="2"/>
    <x v="23"/>
    <x v="21"/>
    <x v="0"/>
    <n v="108"/>
    <n v="129.6"/>
  </r>
  <r>
    <x v="2"/>
    <x v="20"/>
    <x v="21"/>
    <x v="0"/>
    <n v="108"/>
    <n v="129.6"/>
  </r>
  <r>
    <x v="2"/>
    <x v="18"/>
    <x v="22"/>
    <x v="0"/>
    <s v=""/>
    <s v=""/>
  </r>
  <r>
    <x v="2"/>
    <x v="21"/>
    <x v="22"/>
    <x v="0"/>
    <s v=""/>
    <s v=""/>
  </r>
  <r>
    <x v="2"/>
    <x v="22"/>
    <x v="22"/>
    <x v="0"/>
    <s v=""/>
    <s v=""/>
  </r>
  <r>
    <x v="2"/>
    <x v="23"/>
    <x v="22"/>
    <x v="0"/>
    <s v=""/>
    <s v=""/>
  </r>
  <r>
    <x v="2"/>
    <x v="20"/>
    <x v="22"/>
    <x v="0"/>
    <s v=""/>
    <s v=""/>
  </r>
  <r>
    <x v="3"/>
    <x v="18"/>
    <x v="23"/>
    <x v="0"/>
    <n v="95"/>
    <n v="114"/>
  </r>
  <r>
    <x v="3"/>
    <x v="19"/>
    <x v="24"/>
    <x v="0"/>
    <n v="108"/>
    <n v="129.6"/>
  </r>
  <r>
    <x v="3"/>
    <x v="19"/>
    <x v="25"/>
    <x v="0"/>
    <n v="115"/>
    <n v="138"/>
  </r>
  <r>
    <x v="3"/>
    <x v="18"/>
    <x v="26"/>
    <x v="0"/>
    <n v="108"/>
    <n v="129.6"/>
  </r>
  <r>
    <x v="3"/>
    <x v="21"/>
    <x v="26"/>
    <x v="0"/>
    <n v="108"/>
    <n v="129.6"/>
  </r>
  <r>
    <x v="3"/>
    <x v="22"/>
    <x v="26"/>
    <x v="0"/>
    <n v="108"/>
    <n v="129.6"/>
  </r>
  <r>
    <x v="3"/>
    <x v="23"/>
    <x v="26"/>
    <x v="0"/>
    <n v="108"/>
    <n v="129.6"/>
  </r>
  <r>
    <x v="3"/>
    <x v="20"/>
    <x v="26"/>
    <x v="0"/>
    <n v="108"/>
    <n v="129.6"/>
  </r>
  <r>
    <x v="3"/>
    <x v="19"/>
    <x v="27"/>
    <x v="0"/>
    <n v="88"/>
    <n v="105.6"/>
  </r>
  <r>
    <x v="3"/>
    <x v="18"/>
    <x v="28"/>
    <x v="0"/>
    <n v="91.8"/>
    <n v="110.16"/>
  </r>
  <r>
    <x v="3"/>
    <x v="21"/>
    <x v="28"/>
    <x v="0"/>
    <n v="91.8"/>
    <n v="110.16"/>
  </r>
  <r>
    <x v="3"/>
    <x v="22"/>
    <x v="28"/>
    <x v="0"/>
    <n v="91.8"/>
    <n v="110.16"/>
  </r>
  <r>
    <x v="3"/>
    <x v="23"/>
    <x v="28"/>
    <x v="0"/>
    <n v="91.8"/>
    <n v="110.16"/>
  </r>
  <r>
    <x v="3"/>
    <x v="20"/>
    <x v="28"/>
    <x v="0"/>
    <n v="91.8"/>
    <n v="110.16"/>
  </r>
  <r>
    <x v="3"/>
    <x v="19"/>
    <x v="29"/>
    <x v="0"/>
    <n v="95"/>
    <n v="114"/>
  </r>
  <r>
    <x v="3"/>
    <x v="19"/>
    <x v="30"/>
    <x v="0"/>
    <n v="115"/>
    <n v="138"/>
  </r>
  <r>
    <x v="4"/>
    <x v="18"/>
    <x v="31"/>
    <x v="0"/>
    <n v="156.75"/>
    <n v="188.1"/>
  </r>
  <r>
    <x v="4"/>
    <x v="19"/>
    <x v="32"/>
    <x v="0"/>
    <n v="101"/>
    <n v="121.19999999999999"/>
  </r>
  <r>
    <x v="4"/>
    <x v="18"/>
    <x v="33"/>
    <x v="0"/>
    <n v="149.75"/>
    <n v="179.7"/>
  </r>
  <r>
    <x v="4"/>
    <x v="19"/>
    <x v="34"/>
    <x v="0"/>
    <n v="135"/>
    <n v="162"/>
  </r>
  <r>
    <x v="4"/>
    <x v="18"/>
    <x v="35"/>
    <x v="0"/>
    <n v="128"/>
    <n v="153.6"/>
  </r>
  <r>
    <x v="4"/>
    <x v="19"/>
    <x v="36"/>
    <x v="0"/>
    <n v="135"/>
    <n v="162"/>
  </r>
  <r>
    <x v="4"/>
    <x v="19"/>
    <x v="37"/>
    <x v="0"/>
    <n v="95"/>
    <n v="114"/>
  </r>
  <r>
    <x v="5"/>
    <x v="18"/>
    <x v="38"/>
    <x v="0"/>
    <n v="122"/>
    <n v="146.4"/>
  </r>
  <r>
    <x v="5"/>
    <x v="20"/>
    <x v="39"/>
    <x v="0"/>
    <n v="135"/>
    <n v="162"/>
  </r>
  <r>
    <x v="5"/>
    <x v="19"/>
    <x v="40"/>
    <x v="0"/>
    <n v="108"/>
    <n v="129.6"/>
  </r>
  <r>
    <x v="5"/>
    <x v="19"/>
    <x v="41"/>
    <x v="0"/>
    <n v="121.5"/>
    <n v="145.79999999999998"/>
  </r>
  <r>
    <x v="5"/>
    <x v="19"/>
    <x v="42"/>
    <x v="0"/>
    <n v="115"/>
    <n v="138"/>
  </r>
  <r>
    <x v="5"/>
    <x v="18"/>
    <x v="43"/>
    <x v="0"/>
    <s v=""/>
    <s v=""/>
  </r>
  <r>
    <x v="5"/>
    <x v="21"/>
    <x v="43"/>
    <x v="0"/>
    <s v=""/>
    <s v=""/>
  </r>
  <r>
    <x v="5"/>
    <x v="22"/>
    <x v="43"/>
    <x v="0"/>
    <s v=""/>
    <s v=""/>
  </r>
  <r>
    <x v="5"/>
    <x v="23"/>
    <x v="43"/>
    <x v="0"/>
    <s v=""/>
    <s v=""/>
  </r>
  <r>
    <x v="5"/>
    <x v="20"/>
    <x v="43"/>
    <x v="0"/>
    <s v=""/>
    <s v=""/>
  </r>
  <r>
    <x v="6"/>
    <x v="18"/>
    <x v="44"/>
    <x v="0"/>
    <n v="201"/>
    <n v="241.2"/>
  </r>
  <r>
    <x v="6"/>
    <x v="19"/>
    <x v="45"/>
    <x v="0"/>
    <n v="129"/>
    <n v="154.79999999999998"/>
  </r>
  <r>
    <x v="6"/>
    <x v="19"/>
    <x v="46"/>
    <x v="0"/>
    <n v="135"/>
    <n v="162"/>
  </r>
  <r>
    <x v="7"/>
    <x v="18"/>
    <x v="47"/>
    <x v="0"/>
    <n v="108"/>
    <n v="129.6"/>
  </r>
  <r>
    <x v="7"/>
    <x v="19"/>
    <x v="48"/>
    <x v="0"/>
    <n v="117"/>
    <n v="140.4"/>
  </r>
  <r>
    <x v="7"/>
    <x v="18"/>
    <x v="49"/>
    <x v="0"/>
    <n v="101.25"/>
    <n v="121.5"/>
  </r>
  <r>
    <x v="7"/>
    <x v="22"/>
    <x v="50"/>
    <x v="0"/>
    <n v="87.75"/>
    <n v="105.3"/>
  </r>
  <r>
    <x v="7"/>
    <x v="20"/>
    <x v="51"/>
    <x v="0"/>
    <n v="108"/>
    <n v="129.6"/>
  </r>
  <r>
    <x v="7"/>
    <x v="19"/>
    <x v="52"/>
    <x v="0"/>
    <n v="81"/>
    <n v="97.2"/>
  </r>
  <r>
    <x v="8"/>
    <x v="18"/>
    <x v="53"/>
    <x v="0"/>
    <n v="114.4"/>
    <n v="137.28"/>
  </r>
  <r>
    <x v="8"/>
    <x v="20"/>
    <x v="54"/>
    <x v="0"/>
    <n v="104.55"/>
    <n v="125.46"/>
  </r>
  <r>
    <x v="8"/>
    <x v="19"/>
    <x v="55"/>
    <x v="0"/>
    <n v="135"/>
    <n v="162"/>
  </r>
  <r>
    <x v="8"/>
    <x v="19"/>
    <x v="56"/>
    <x v="0"/>
    <n v="95"/>
    <n v="114"/>
  </r>
  <r>
    <x v="9"/>
    <x v="20"/>
    <x v="57"/>
    <x v="0"/>
    <n v="127"/>
    <n v="152.4"/>
  </r>
  <r>
    <x v="9"/>
    <x v="19"/>
    <x v="58"/>
    <x v="0"/>
    <n v="124"/>
    <n v="148.79999999999998"/>
  </r>
  <r>
    <x v="9"/>
    <x v="19"/>
    <x v="59"/>
    <x v="0"/>
    <n v="115"/>
    <n v="138"/>
  </r>
  <r>
    <x v="9"/>
    <x v="19"/>
    <x v="60"/>
    <x v="0"/>
    <n v="148"/>
    <n v="177.6"/>
  </r>
  <r>
    <x v="0"/>
    <x v="24"/>
    <x v="0"/>
    <x v="1"/>
    <n v="95"/>
    <n v="114"/>
  </r>
  <r>
    <x v="0"/>
    <x v="25"/>
    <x v="1"/>
    <x v="1"/>
    <n v="108"/>
    <n v="129.6"/>
  </r>
  <r>
    <x v="0"/>
    <x v="24"/>
    <x v="2"/>
    <x v="1"/>
    <n v="101"/>
    <n v="121.19999999999999"/>
  </r>
  <r>
    <x v="0"/>
    <x v="26"/>
    <x v="2"/>
    <x v="1"/>
    <n v="101"/>
    <n v="121.19999999999999"/>
  </r>
  <r>
    <x v="0"/>
    <x v="25"/>
    <x v="3"/>
    <x v="1"/>
    <n v="155"/>
    <n v="186"/>
  </r>
  <r>
    <x v="1"/>
    <x v="24"/>
    <x v="4"/>
    <x v="1"/>
    <n v="123.6"/>
    <n v="148.32"/>
  </r>
  <r>
    <x v="1"/>
    <x v="25"/>
    <x v="5"/>
    <x v="1"/>
    <n v="108"/>
    <n v="129.6"/>
  </r>
  <r>
    <x v="1"/>
    <x v="24"/>
    <x v="6"/>
    <x v="1"/>
    <n v="135.25"/>
    <n v="162.29999999999998"/>
  </r>
  <r>
    <x v="1"/>
    <x v="26"/>
    <x v="7"/>
    <x v="1"/>
    <n v="87.75"/>
    <n v="105.3"/>
  </r>
  <r>
    <x v="1"/>
    <x v="25"/>
    <x v="8"/>
    <x v="1"/>
    <n v="108"/>
    <n v="129.6"/>
  </r>
  <r>
    <x v="1"/>
    <x v="24"/>
    <x v="9"/>
    <x v="1"/>
    <n v="81"/>
    <n v="97.2"/>
  </r>
  <r>
    <x v="1"/>
    <x v="27"/>
    <x v="9"/>
    <x v="1"/>
    <n v="81"/>
    <n v="97.2"/>
  </r>
  <r>
    <x v="1"/>
    <x v="28"/>
    <x v="9"/>
    <x v="1"/>
    <n v="81"/>
    <n v="97.2"/>
  </r>
  <r>
    <x v="1"/>
    <x v="29"/>
    <x v="9"/>
    <x v="1"/>
    <n v="81"/>
    <n v="97.2"/>
  </r>
  <r>
    <x v="1"/>
    <x v="26"/>
    <x v="9"/>
    <x v="1"/>
    <n v="81"/>
    <n v="97.2"/>
  </r>
  <r>
    <x v="1"/>
    <x v="25"/>
    <x v="10"/>
    <x v="1"/>
    <n v="115"/>
    <n v="138"/>
  </r>
  <r>
    <x v="1"/>
    <x v="24"/>
    <x v="11"/>
    <x v="1"/>
    <n v="108"/>
    <n v="129.6"/>
  </r>
  <r>
    <x v="1"/>
    <x v="27"/>
    <x v="11"/>
    <x v="1"/>
    <n v="108"/>
    <n v="129.6"/>
  </r>
  <r>
    <x v="1"/>
    <x v="28"/>
    <x v="11"/>
    <x v="1"/>
    <n v="108"/>
    <n v="129.6"/>
  </r>
  <r>
    <x v="1"/>
    <x v="29"/>
    <x v="11"/>
    <x v="1"/>
    <n v="108"/>
    <n v="129.6"/>
  </r>
  <r>
    <x v="1"/>
    <x v="26"/>
    <x v="11"/>
    <x v="1"/>
    <n v="108"/>
    <n v="129.6"/>
  </r>
  <r>
    <x v="1"/>
    <x v="25"/>
    <x v="12"/>
    <x v="1"/>
    <n v="115"/>
    <n v="138"/>
  </r>
  <r>
    <x v="1"/>
    <x v="25"/>
    <x v="13"/>
    <x v="1"/>
    <n v="155"/>
    <n v="186"/>
  </r>
  <r>
    <x v="1"/>
    <x v="25"/>
    <x v="14"/>
    <x v="1"/>
    <n v="108"/>
    <n v="129.6"/>
  </r>
  <r>
    <x v="1"/>
    <x v="25"/>
    <x v="15"/>
    <x v="1"/>
    <n v="135"/>
    <n v="162"/>
  </r>
  <r>
    <x v="1"/>
    <x v="25"/>
    <x v="16"/>
    <x v="1"/>
    <n v="101"/>
    <n v="121.19999999999999"/>
  </r>
  <r>
    <x v="1"/>
    <x v="25"/>
    <x v="17"/>
    <x v="1"/>
    <n v="77"/>
    <n v="92.399999999999991"/>
  </r>
  <r>
    <x v="1"/>
    <x v="25"/>
    <x v="18"/>
    <x v="1"/>
    <n v="95"/>
    <n v="114"/>
  </r>
  <r>
    <x v="2"/>
    <x v="24"/>
    <x v="19"/>
    <x v="1"/>
    <n v="162"/>
    <n v="194.4"/>
  </r>
  <r>
    <x v="2"/>
    <x v="25"/>
    <x v="20"/>
    <x v="1"/>
    <n v="122"/>
    <n v="146.4"/>
  </r>
  <r>
    <x v="2"/>
    <x v="27"/>
    <x v="13"/>
    <x v="1"/>
    <n v="155"/>
    <n v="186"/>
  </r>
  <r>
    <x v="2"/>
    <x v="28"/>
    <x v="13"/>
    <x v="1"/>
    <n v="155"/>
    <n v="186"/>
  </r>
  <r>
    <x v="2"/>
    <x v="29"/>
    <x v="13"/>
    <x v="1"/>
    <n v="155"/>
    <n v="186"/>
  </r>
  <r>
    <x v="2"/>
    <x v="26"/>
    <x v="13"/>
    <x v="1"/>
    <n v="155"/>
    <n v="186"/>
  </r>
  <r>
    <x v="2"/>
    <x v="24"/>
    <x v="21"/>
    <x v="1"/>
    <n v="108"/>
    <n v="129.6"/>
  </r>
  <r>
    <x v="2"/>
    <x v="27"/>
    <x v="21"/>
    <x v="1"/>
    <n v="108"/>
    <n v="129.6"/>
  </r>
  <r>
    <x v="2"/>
    <x v="28"/>
    <x v="21"/>
    <x v="1"/>
    <n v="108"/>
    <n v="129.6"/>
  </r>
  <r>
    <x v="2"/>
    <x v="29"/>
    <x v="21"/>
    <x v="1"/>
    <n v="108"/>
    <n v="129.6"/>
  </r>
  <r>
    <x v="2"/>
    <x v="26"/>
    <x v="21"/>
    <x v="1"/>
    <n v="108"/>
    <n v="129.6"/>
  </r>
  <r>
    <x v="2"/>
    <x v="24"/>
    <x v="22"/>
    <x v="1"/>
    <s v=""/>
    <s v=""/>
  </r>
  <r>
    <x v="2"/>
    <x v="27"/>
    <x v="22"/>
    <x v="1"/>
    <s v=""/>
    <s v=""/>
  </r>
  <r>
    <x v="2"/>
    <x v="28"/>
    <x v="22"/>
    <x v="1"/>
    <s v=""/>
    <s v=""/>
  </r>
  <r>
    <x v="2"/>
    <x v="29"/>
    <x v="22"/>
    <x v="1"/>
    <s v=""/>
    <s v=""/>
  </r>
  <r>
    <x v="2"/>
    <x v="26"/>
    <x v="22"/>
    <x v="1"/>
    <s v=""/>
    <s v=""/>
  </r>
  <r>
    <x v="3"/>
    <x v="24"/>
    <x v="23"/>
    <x v="1"/>
    <n v="95"/>
    <n v="114"/>
  </r>
  <r>
    <x v="3"/>
    <x v="25"/>
    <x v="24"/>
    <x v="1"/>
    <n v="108"/>
    <n v="129.6"/>
  </r>
  <r>
    <x v="3"/>
    <x v="25"/>
    <x v="25"/>
    <x v="1"/>
    <n v="115"/>
    <n v="138"/>
  </r>
  <r>
    <x v="3"/>
    <x v="24"/>
    <x v="26"/>
    <x v="1"/>
    <n v="108"/>
    <n v="129.6"/>
  </r>
  <r>
    <x v="3"/>
    <x v="27"/>
    <x v="26"/>
    <x v="1"/>
    <n v="108"/>
    <n v="129.6"/>
  </r>
  <r>
    <x v="3"/>
    <x v="28"/>
    <x v="26"/>
    <x v="1"/>
    <n v="108"/>
    <n v="129.6"/>
  </r>
  <r>
    <x v="3"/>
    <x v="29"/>
    <x v="26"/>
    <x v="1"/>
    <n v="108"/>
    <n v="129.6"/>
  </r>
  <r>
    <x v="3"/>
    <x v="26"/>
    <x v="26"/>
    <x v="1"/>
    <n v="108"/>
    <n v="129.6"/>
  </r>
  <r>
    <x v="3"/>
    <x v="25"/>
    <x v="27"/>
    <x v="1"/>
    <n v="88"/>
    <n v="105.6"/>
  </r>
  <r>
    <x v="3"/>
    <x v="24"/>
    <x v="28"/>
    <x v="1"/>
    <n v="91.8"/>
    <n v="110.16"/>
  </r>
  <r>
    <x v="3"/>
    <x v="27"/>
    <x v="28"/>
    <x v="1"/>
    <n v="91.8"/>
    <n v="110.16"/>
  </r>
  <r>
    <x v="3"/>
    <x v="28"/>
    <x v="28"/>
    <x v="1"/>
    <n v="91.8"/>
    <n v="110.16"/>
  </r>
  <r>
    <x v="3"/>
    <x v="29"/>
    <x v="28"/>
    <x v="1"/>
    <n v="91.8"/>
    <n v="110.16"/>
  </r>
  <r>
    <x v="3"/>
    <x v="26"/>
    <x v="28"/>
    <x v="1"/>
    <n v="91.8"/>
    <n v="110.16"/>
  </r>
  <r>
    <x v="3"/>
    <x v="25"/>
    <x v="29"/>
    <x v="1"/>
    <n v="95"/>
    <n v="114"/>
  </r>
  <r>
    <x v="3"/>
    <x v="25"/>
    <x v="30"/>
    <x v="1"/>
    <n v="115"/>
    <n v="138"/>
  </r>
  <r>
    <x v="4"/>
    <x v="24"/>
    <x v="31"/>
    <x v="1"/>
    <n v="156.75"/>
    <n v="188.1"/>
  </r>
  <r>
    <x v="4"/>
    <x v="25"/>
    <x v="32"/>
    <x v="1"/>
    <n v="101"/>
    <n v="121.19999999999999"/>
  </r>
  <r>
    <x v="4"/>
    <x v="24"/>
    <x v="33"/>
    <x v="1"/>
    <n v="149.75"/>
    <n v="179.7"/>
  </r>
  <r>
    <x v="4"/>
    <x v="25"/>
    <x v="34"/>
    <x v="1"/>
    <n v="135"/>
    <n v="162"/>
  </r>
  <r>
    <x v="4"/>
    <x v="24"/>
    <x v="35"/>
    <x v="1"/>
    <n v="128"/>
    <n v="153.6"/>
  </r>
  <r>
    <x v="4"/>
    <x v="25"/>
    <x v="36"/>
    <x v="1"/>
    <n v="135"/>
    <n v="162"/>
  </r>
  <r>
    <x v="4"/>
    <x v="25"/>
    <x v="37"/>
    <x v="1"/>
    <n v="95"/>
    <n v="114"/>
  </r>
  <r>
    <x v="5"/>
    <x v="24"/>
    <x v="38"/>
    <x v="1"/>
    <n v="122"/>
    <n v="146.4"/>
  </r>
  <r>
    <x v="5"/>
    <x v="26"/>
    <x v="39"/>
    <x v="1"/>
    <n v="135"/>
    <n v="162"/>
  </r>
  <r>
    <x v="5"/>
    <x v="25"/>
    <x v="40"/>
    <x v="1"/>
    <n v="108"/>
    <n v="129.6"/>
  </r>
  <r>
    <x v="5"/>
    <x v="25"/>
    <x v="41"/>
    <x v="1"/>
    <n v="121.5"/>
    <n v="145.79999999999998"/>
  </r>
  <r>
    <x v="5"/>
    <x v="25"/>
    <x v="42"/>
    <x v="1"/>
    <n v="115"/>
    <n v="138"/>
  </r>
  <r>
    <x v="5"/>
    <x v="24"/>
    <x v="43"/>
    <x v="1"/>
    <s v=""/>
    <s v=""/>
  </r>
  <r>
    <x v="5"/>
    <x v="27"/>
    <x v="43"/>
    <x v="1"/>
    <s v=""/>
    <s v=""/>
  </r>
  <r>
    <x v="5"/>
    <x v="28"/>
    <x v="43"/>
    <x v="1"/>
    <s v=""/>
    <s v=""/>
  </r>
  <r>
    <x v="5"/>
    <x v="29"/>
    <x v="43"/>
    <x v="1"/>
    <s v=""/>
    <s v=""/>
  </r>
  <r>
    <x v="5"/>
    <x v="26"/>
    <x v="43"/>
    <x v="1"/>
    <s v=""/>
    <s v=""/>
  </r>
  <r>
    <x v="6"/>
    <x v="24"/>
    <x v="44"/>
    <x v="1"/>
    <n v="201"/>
    <n v="241.2"/>
  </r>
  <r>
    <x v="6"/>
    <x v="25"/>
    <x v="45"/>
    <x v="1"/>
    <n v="129"/>
    <n v="154.79999999999998"/>
  </r>
  <r>
    <x v="6"/>
    <x v="25"/>
    <x v="46"/>
    <x v="1"/>
    <n v="135"/>
    <n v="162"/>
  </r>
  <r>
    <x v="7"/>
    <x v="24"/>
    <x v="47"/>
    <x v="1"/>
    <n v="108"/>
    <n v="129.6"/>
  </r>
  <r>
    <x v="7"/>
    <x v="25"/>
    <x v="48"/>
    <x v="1"/>
    <n v="117"/>
    <n v="140.4"/>
  </r>
  <r>
    <x v="7"/>
    <x v="24"/>
    <x v="49"/>
    <x v="1"/>
    <n v="101.25"/>
    <n v="121.5"/>
  </r>
  <r>
    <x v="7"/>
    <x v="28"/>
    <x v="50"/>
    <x v="1"/>
    <n v="87.75"/>
    <n v="105.3"/>
  </r>
  <r>
    <x v="7"/>
    <x v="26"/>
    <x v="51"/>
    <x v="1"/>
    <n v="108"/>
    <n v="129.6"/>
  </r>
  <r>
    <x v="7"/>
    <x v="25"/>
    <x v="52"/>
    <x v="1"/>
    <n v="81"/>
    <n v="97.2"/>
  </r>
  <r>
    <x v="8"/>
    <x v="24"/>
    <x v="53"/>
    <x v="1"/>
    <n v="114.4"/>
    <n v="137.28"/>
  </r>
  <r>
    <x v="8"/>
    <x v="26"/>
    <x v="54"/>
    <x v="1"/>
    <n v="104.55"/>
    <n v="125.46"/>
  </r>
  <r>
    <x v="8"/>
    <x v="25"/>
    <x v="55"/>
    <x v="1"/>
    <n v="135"/>
    <n v="162"/>
  </r>
  <r>
    <x v="8"/>
    <x v="25"/>
    <x v="56"/>
    <x v="1"/>
    <n v="95"/>
    <n v="114"/>
  </r>
  <r>
    <x v="9"/>
    <x v="26"/>
    <x v="57"/>
    <x v="1"/>
    <n v="127"/>
    <n v="152.4"/>
  </r>
  <r>
    <x v="9"/>
    <x v="25"/>
    <x v="58"/>
    <x v="1"/>
    <n v="124"/>
    <n v="148.79999999999998"/>
  </r>
  <r>
    <x v="9"/>
    <x v="25"/>
    <x v="59"/>
    <x v="1"/>
    <n v="115"/>
    <n v="138"/>
  </r>
  <r>
    <x v="9"/>
    <x v="25"/>
    <x v="60"/>
    <x v="1"/>
    <n v="148"/>
    <n v="177.6"/>
  </r>
  <r>
    <x v="0"/>
    <x v="30"/>
    <x v="0"/>
    <x v="1"/>
    <n v="95"/>
    <n v="114"/>
  </r>
  <r>
    <x v="0"/>
    <x v="31"/>
    <x v="1"/>
    <x v="1"/>
    <n v="108"/>
    <n v="129.6"/>
  </r>
  <r>
    <x v="0"/>
    <x v="30"/>
    <x v="2"/>
    <x v="1"/>
    <n v="101"/>
    <n v="121.19999999999999"/>
  </r>
  <r>
    <x v="0"/>
    <x v="32"/>
    <x v="2"/>
    <x v="1"/>
    <n v="101"/>
    <n v="121.19999999999999"/>
  </r>
  <r>
    <x v="0"/>
    <x v="31"/>
    <x v="3"/>
    <x v="1"/>
    <n v="155"/>
    <n v="186"/>
  </r>
  <r>
    <x v="1"/>
    <x v="30"/>
    <x v="4"/>
    <x v="1"/>
    <n v="123.6"/>
    <n v="148.32"/>
  </r>
  <r>
    <x v="1"/>
    <x v="31"/>
    <x v="5"/>
    <x v="1"/>
    <n v="108"/>
    <n v="129.6"/>
  </r>
  <r>
    <x v="1"/>
    <x v="30"/>
    <x v="6"/>
    <x v="1"/>
    <n v="135.25"/>
    <n v="162.29999999999998"/>
  </r>
  <r>
    <x v="1"/>
    <x v="32"/>
    <x v="7"/>
    <x v="1"/>
    <n v="87.75"/>
    <n v="105.3"/>
  </r>
  <r>
    <x v="1"/>
    <x v="31"/>
    <x v="8"/>
    <x v="1"/>
    <n v="108"/>
    <n v="129.6"/>
  </r>
  <r>
    <x v="1"/>
    <x v="30"/>
    <x v="9"/>
    <x v="1"/>
    <n v="81"/>
    <n v="97.2"/>
  </r>
  <r>
    <x v="1"/>
    <x v="33"/>
    <x v="9"/>
    <x v="1"/>
    <n v="81"/>
    <n v="97.2"/>
  </r>
  <r>
    <x v="1"/>
    <x v="34"/>
    <x v="9"/>
    <x v="1"/>
    <n v="81"/>
    <n v="97.2"/>
  </r>
  <r>
    <x v="1"/>
    <x v="35"/>
    <x v="9"/>
    <x v="1"/>
    <n v="81"/>
    <n v="97.2"/>
  </r>
  <r>
    <x v="1"/>
    <x v="32"/>
    <x v="9"/>
    <x v="1"/>
    <n v="81"/>
    <n v="97.2"/>
  </r>
  <r>
    <x v="1"/>
    <x v="31"/>
    <x v="10"/>
    <x v="1"/>
    <n v="115"/>
    <n v="138"/>
  </r>
  <r>
    <x v="1"/>
    <x v="30"/>
    <x v="11"/>
    <x v="1"/>
    <n v="108"/>
    <n v="129.6"/>
  </r>
  <r>
    <x v="1"/>
    <x v="33"/>
    <x v="11"/>
    <x v="1"/>
    <n v="108"/>
    <n v="129.6"/>
  </r>
  <r>
    <x v="1"/>
    <x v="34"/>
    <x v="11"/>
    <x v="1"/>
    <n v="108"/>
    <n v="129.6"/>
  </r>
  <r>
    <x v="1"/>
    <x v="35"/>
    <x v="11"/>
    <x v="1"/>
    <n v="108"/>
    <n v="129.6"/>
  </r>
  <r>
    <x v="1"/>
    <x v="32"/>
    <x v="11"/>
    <x v="1"/>
    <n v="108"/>
    <n v="129.6"/>
  </r>
  <r>
    <x v="1"/>
    <x v="31"/>
    <x v="12"/>
    <x v="1"/>
    <n v="115"/>
    <n v="138"/>
  </r>
  <r>
    <x v="1"/>
    <x v="31"/>
    <x v="13"/>
    <x v="1"/>
    <n v="155"/>
    <n v="186"/>
  </r>
  <r>
    <x v="1"/>
    <x v="31"/>
    <x v="14"/>
    <x v="1"/>
    <n v="108"/>
    <n v="129.6"/>
  </r>
  <r>
    <x v="1"/>
    <x v="31"/>
    <x v="15"/>
    <x v="1"/>
    <n v="135"/>
    <n v="162"/>
  </r>
  <r>
    <x v="1"/>
    <x v="31"/>
    <x v="16"/>
    <x v="1"/>
    <n v="101"/>
    <n v="121.19999999999999"/>
  </r>
  <r>
    <x v="1"/>
    <x v="31"/>
    <x v="17"/>
    <x v="1"/>
    <n v="77"/>
    <n v="92.399999999999991"/>
  </r>
  <r>
    <x v="1"/>
    <x v="31"/>
    <x v="18"/>
    <x v="1"/>
    <n v="95"/>
    <n v="114"/>
  </r>
  <r>
    <x v="2"/>
    <x v="30"/>
    <x v="19"/>
    <x v="1"/>
    <n v="162"/>
    <n v="194.4"/>
  </r>
  <r>
    <x v="2"/>
    <x v="31"/>
    <x v="20"/>
    <x v="1"/>
    <n v="122"/>
    <n v="146.4"/>
  </r>
  <r>
    <x v="2"/>
    <x v="33"/>
    <x v="13"/>
    <x v="1"/>
    <n v="155"/>
    <n v="186"/>
  </r>
  <r>
    <x v="2"/>
    <x v="34"/>
    <x v="13"/>
    <x v="1"/>
    <n v="155"/>
    <n v="186"/>
  </r>
  <r>
    <x v="2"/>
    <x v="35"/>
    <x v="13"/>
    <x v="1"/>
    <n v="155"/>
    <n v="186"/>
  </r>
  <r>
    <x v="2"/>
    <x v="32"/>
    <x v="13"/>
    <x v="1"/>
    <n v="155"/>
    <n v="186"/>
  </r>
  <r>
    <x v="2"/>
    <x v="30"/>
    <x v="21"/>
    <x v="1"/>
    <n v="108"/>
    <n v="129.6"/>
  </r>
  <r>
    <x v="2"/>
    <x v="33"/>
    <x v="21"/>
    <x v="1"/>
    <n v="108"/>
    <n v="129.6"/>
  </r>
  <r>
    <x v="2"/>
    <x v="34"/>
    <x v="21"/>
    <x v="1"/>
    <n v="108"/>
    <n v="129.6"/>
  </r>
  <r>
    <x v="2"/>
    <x v="35"/>
    <x v="21"/>
    <x v="1"/>
    <n v="108"/>
    <n v="129.6"/>
  </r>
  <r>
    <x v="2"/>
    <x v="32"/>
    <x v="21"/>
    <x v="1"/>
    <n v="108"/>
    <n v="129.6"/>
  </r>
  <r>
    <x v="2"/>
    <x v="30"/>
    <x v="22"/>
    <x v="1"/>
    <s v=""/>
    <s v=""/>
  </r>
  <r>
    <x v="2"/>
    <x v="33"/>
    <x v="22"/>
    <x v="1"/>
    <s v=""/>
    <s v=""/>
  </r>
  <r>
    <x v="2"/>
    <x v="34"/>
    <x v="22"/>
    <x v="1"/>
    <s v=""/>
    <s v=""/>
  </r>
  <r>
    <x v="2"/>
    <x v="35"/>
    <x v="22"/>
    <x v="1"/>
    <s v=""/>
    <s v=""/>
  </r>
  <r>
    <x v="2"/>
    <x v="32"/>
    <x v="22"/>
    <x v="1"/>
    <s v=""/>
    <s v=""/>
  </r>
  <r>
    <x v="3"/>
    <x v="30"/>
    <x v="23"/>
    <x v="1"/>
    <n v="95"/>
    <n v="114"/>
  </r>
  <r>
    <x v="3"/>
    <x v="31"/>
    <x v="24"/>
    <x v="1"/>
    <n v="108"/>
    <n v="129.6"/>
  </r>
  <r>
    <x v="3"/>
    <x v="31"/>
    <x v="25"/>
    <x v="1"/>
    <n v="115"/>
    <n v="138"/>
  </r>
  <r>
    <x v="3"/>
    <x v="30"/>
    <x v="26"/>
    <x v="1"/>
    <n v="108"/>
    <n v="129.6"/>
  </r>
  <r>
    <x v="3"/>
    <x v="33"/>
    <x v="26"/>
    <x v="1"/>
    <n v="108"/>
    <n v="129.6"/>
  </r>
  <r>
    <x v="3"/>
    <x v="34"/>
    <x v="26"/>
    <x v="1"/>
    <n v="108"/>
    <n v="129.6"/>
  </r>
  <r>
    <x v="3"/>
    <x v="35"/>
    <x v="26"/>
    <x v="1"/>
    <n v="108"/>
    <n v="129.6"/>
  </r>
  <r>
    <x v="3"/>
    <x v="32"/>
    <x v="26"/>
    <x v="1"/>
    <n v="108"/>
    <n v="129.6"/>
  </r>
  <r>
    <x v="3"/>
    <x v="31"/>
    <x v="27"/>
    <x v="1"/>
    <n v="88"/>
    <n v="105.6"/>
  </r>
  <r>
    <x v="3"/>
    <x v="30"/>
    <x v="28"/>
    <x v="1"/>
    <n v="91.8"/>
    <n v="110.16"/>
  </r>
  <r>
    <x v="3"/>
    <x v="33"/>
    <x v="28"/>
    <x v="1"/>
    <n v="91.8"/>
    <n v="110.16"/>
  </r>
  <r>
    <x v="3"/>
    <x v="34"/>
    <x v="28"/>
    <x v="1"/>
    <n v="91.8"/>
    <n v="110.16"/>
  </r>
  <r>
    <x v="3"/>
    <x v="35"/>
    <x v="28"/>
    <x v="1"/>
    <n v="91.8"/>
    <n v="110.16"/>
  </r>
  <r>
    <x v="3"/>
    <x v="32"/>
    <x v="28"/>
    <x v="1"/>
    <n v="91.8"/>
    <n v="110.16"/>
  </r>
  <r>
    <x v="3"/>
    <x v="31"/>
    <x v="29"/>
    <x v="1"/>
    <n v="95"/>
    <n v="114"/>
  </r>
  <r>
    <x v="3"/>
    <x v="31"/>
    <x v="30"/>
    <x v="1"/>
    <n v="115"/>
    <n v="138"/>
  </r>
  <r>
    <x v="4"/>
    <x v="30"/>
    <x v="31"/>
    <x v="1"/>
    <n v="156.75"/>
    <n v="188.1"/>
  </r>
  <r>
    <x v="4"/>
    <x v="31"/>
    <x v="32"/>
    <x v="1"/>
    <n v="101"/>
    <n v="121.19999999999999"/>
  </r>
  <r>
    <x v="4"/>
    <x v="30"/>
    <x v="33"/>
    <x v="1"/>
    <n v="149.75"/>
    <n v="179.7"/>
  </r>
  <r>
    <x v="4"/>
    <x v="31"/>
    <x v="34"/>
    <x v="1"/>
    <n v="135"/>
    <n v="162"/>
  </r>
  <r>
    <x v="4"/>
    <x v="30"/>
    <x v="35"/>
    <x v="1"/>
    <n v="128"/>
    <n v="153.6"/>
  </r>
  <r>
    <x v="4"/>
    <x v="31"/>
    <x v="36"/>
    <x v="1"/>
    <n v="135"/>
    <n v="162"/>
  </r>
  <r>
    <x v="4"/>
    <x v="31"/>
    <x v="37"/>
    <x v="1"/>
    <n v="95"/>
    <n v="114"/>
  </r>
  <r>
    <x v="5"/>
    <x v="30"/>
    <x v="38"/>
    <x v="1"/>
    <n v="122"/>
    <n v="146.4"/>
  </r>
  <r>
    <x v="5"/>
    <x v="32"/>
    <x v="39"/>
    <x v="1"/>
    <n v="135"/>
    <n v="162"/>
  </r>
  <r>
    <x v="5"/>
    <x v="31"/>
    <x v="40"/>
    <x v="1"/>
    <n v="108"/>
    <n v="129.6"/>
  </r>
  <r>
    <x v="5"/>
    <x v="31"/>
    <x v="41"/>
    <x v="1"/>
    <n v="121.5"/>
    <n v="145.79999999999998"/>
  </r>
  <r>
    <x v="5"/>
    <x v="31"/>
    <x v="42"/>
    <x v="1"/>
    <n v="115"/>
    <n v="138"/>
  </r>
  <r>
    <x v="5"/>
    <x v="30"/>
    <x v="43"/>
    <x v="1"/>
    <s v=""/>
    <s v=""/>
  </r>
  <r>
    <x v="5"/>
    <x v="33"/>
    <x v="43"/>
    <x v="1"/>
    <s v=""/>
    <s v=""/>
  </r>
  <r>
    <x v="5"/>
    <x v="34"/>
    <x v="43"/>
    <x v="1"/>
    <s v=""/>
    <s v=""/>
  </r>
  <r>
    <x v="5"/>
    <x v="35"/>
    <x v="43"/>
    <x v="1"/>
    <s v=""/>
    <s v=""/>
  </r>
  <r>
    <x v="5"/>
    <x v="32"/>
    <x v="43"/>
    <x v="1"/>
    <s v=""/>
    <s v=""/>
  </r>
  <r>
    <x v="6"/>
    <x v="30"/>
    <x v="44"/>
    <x v="1"/>
    <n v="201"/>
    <n v="241.2"/>
  </r>
  <r>
    <x v="6"/>
    <x v="31"/>
    <x v="45"/>
    <x v="1"/>
    <n v="129"/>
    <n v="154.79999999999998"/>
  </r>
  <r>
    <x v="6"/>
    <x v="31"/>
    <x v="46"/>
    <x v="1"/>
    <n v="135"/>
    <n v="162"/>
  </r>
  <r>
    <x v="7"/>
    <x v="30"/>
    <x v="47"/>
    <x v="1"/>
    <n v="108"/>
    <n v="129.6"/>
  </r>
  <r>
    <x v="7"/>
    <x v="31"/>
    <x v="48"/>
    <x v="1"/>
    <n v="117"/>
    <n v="140.4"/>
  </r>
  <r>
    <x v="7"/>
    <x v="30"/>
    <x v="49"/>
    <x v="1"/>
    <n v="101.25"/>
    <n v="121.5"/>
  </r>
  <r>
    <x v="7"/>
    <x v="34"/>
    <x v="50"/>
    <x v="1"/>
    <n v="87.75"/>
    <n v="105.3"/>
  </r>
  <r>
    <x v="7"/>
    <x v="32"/>
    <x v="51"/>
    <x v="1"/>
    <n v="108"/>
    <n v="129.6"/>
  </r>
  <r>
    <x v="7"/>
    <x v="31"/>
    <x v="52"/>
    <x v="1"/>
    <n v="81"/>
    <n v="97.2"/>
  </r>
  <r>
    <x v="8"/>
    <x v="30"/>
    <x v="53"/>
    <x v="1"/>
    <n v="114.4"/>
    <n v="137.28"/>
  </r>
  <r>
    <x v="8"/>
    <x v="32"/>
    <x v="54"/>
    <x v="1"/>
    <n v="104.55"/>
    <n v="125.46"/>
  </r>
  <r>
    <x v="8"/>
    <x v="31"/>
    <x v="55"/>
    <x v="1"/>
    <n v="135"/>
    <n v="162"/>
  </r>
  <r>
    <x v="8"/>
    <x v="31"/>
    <x v="56"/>
    <x v="1"/>
    <n v="95"/>
    <n v="114"/>
  </r>
  <r>
    <x v="9"/>
    <x v="32"/>
    <x v="57"/>
    <x v="1"/>
    <n v="127"/>
    <n v="152.4"/>
  </r>
  <r>
    <x v="9"/>
    <x v="31"/>
    <x v="58"/>
    <x v="1"/>
    <n v="124"/>
    <n v="148.79999999999998"/>
  </r>
  <r>
    <x v="9"/>
    <x v="31"/>
    <x v="59"/>
    <x v="1"/>
    <n v="115"/>
    <n v="138"/>
  </r>
  <r>
    <x v="9"/>
    <x v="31"/>
    <x v="60"/>
    <x v="1"/>
    <n v="148"/>
    <n v="177.6"/>
  </r>
  <r>
    <x v="0"/>
    <x v="36"/>
    <x v="0"/>
    <x v="1"/>
    <n v="95"/>
    <n v="114"/>
  </r>
  <r>
    <x v="0"/>
    <x v="37"/>
    <x v="1"/>
    <x v="1"/>
    <n v="108"/>
    <n v="129.6"/>
  </r>
  <r>
    <x v="0"/>
    <x v="36"/>
    <x v="2"/>
    <x v="1"/>
    <n v="101"/>
    <n v="121.19999999999999"/>
  </r>
  <r>
    <x v="0"/>
    <x v="38"/>
    <x v="2"/>
    <x v="1"/>
    <n v="101"/>
    <n v="121.19999999999999"/>
  </r>
  <r>
    <x v="0"/>
    <x v="37"/>
    <x v="3"/>
    <x v="1"/>
    <n v="155"/>
    <n v="186"/>
  </r>
  <r>
    <x v="1"/>
    <x v="36"/>
    <x v="4"/>
    <x v="1"/>
    <n v="123.6"/>
    <n v="148.32"/>
  </r>
  <r>
    <x v="1"/>
    <x v="37"/>
    <x v="5"/>
    <x v="1"/>
    <n v="108"/>
    <n v="129.6"/>
  </r>
  <r>
    <x v="1"/>
    <x v="36"/>
    <x v="6"/>
    <x v="1"/>
    <n v="135.25"/>
    <n v="162.29999999999998"/>
  </r>
  <r>
    <x v="1"/>
    <x v="38"/>
    <x v="7"/>
    <x v="1"/>
    <n v="87.75"/>
    <n v="105.3"/>
  </r>
  <r>
    <x v="1"/>
    <x v="37"/>
    <x v="8"/>
    <x v="1"/>
    <n v="108"/>
    <n v="129.6"/>
  </r>
  <r>
    <x v="1"/>
    <x v="36"/>
    <x v="9"/>
    <x v="1"/>
    <n v="81"/>
    <n v="97.2"/>
  </r>
  <r>
    <x v="1"/>
    <x v="39"/>
    <x v="9"/>
    <x v="1"/>
    <n v="81"/>
    <n v="97.2"/>
  </r>
  <r>
    <x v="1"/>
    <x v="40"/>
    <x v="9"/>
    <x v="1"/>
    <n v="81"/>
    <n v="97.2"/>
  </r>
  <r>
    <x v="1"/>
    <x v="41"/>
    <x v="9"/>
    <x v="1"/>
    <n v="81"/>
    <n v="97.2"/>
  </r>
  <r>
    <x v="1"/>
    <x v="38"/>
    <x v="9"/>
    <x v="1"/>
    <n v="81"/>
    <n v="97.2"/>
  </r>
  <r>
    <x v="1"/>
    <x v="37"/>
    <x v="10"/>
    <x v="1"/>
    <n v="115"/>
    <n v="138"/>
  </r>
  <r>
    <x v="1"/>
    <x v="36"/>
    <x v="11"/>
    <x v="1"/>
    <n v="108"/>
    <n v="129.6"/>
  </r>
  <r>
    <x v="1"/>
    <x v="39"/>
    <x v="11"/>
    <x v="1"/>
    <n v="108"/>
    <n v="129.6"/>
  </r>
  <r>
    <x v="1"/>
    <x v="40"/>
    <x v="11"/>
    <x v="1"/>
    <n v="108"/>
    <n v="129.6"/>
  </r>
  <r>
    <x v="1"/>
    <x v="41"/>
    <x v="11"/>
    <x v="1"/>
    <n v="108"/>
    <n v="129.6"/>
  </r>
  <r>
    <x v="1"/>
    <x v="38"/>
    <x v="11"/>
    <x v="1"/>
    <n v="108"/>
    <n v="129.6"/>
  </r>
  <r>
    <x v="1"/>
    <x v="37"/>
    <x v="12"/>
    <x v="1"/>
    <n v="115"/>
    <n v="138"/>
  </r>
  <r>
    <x v="1"/>
    <x v="37"/>
    <x v="13"/>
    <x v="1"/>
    <n v="155"/>
    <n v="186"/>
  </r>
  <r>
    <x v="1"/>
    <x v="37"/>
    <x v="14"/>
    <x v="1"/>
    <n v="108"/>
    <n v="129.6"/>
  </r>
  <r>
    <x v="1"/>
    <x v="37"/>
    <x v="15"/>
    <x v="1"/>
    <n v="135"/>
    <n v="162"/>
  </r>
  <r>
    <x v="1"/>
    <x v="37"/>
    <x v="16"/>
    <x v="1"/>
    <n v="101"/>
    <n v="121.19999999999999"/>
  </r>
  <r>
    <x v="1"/>
    <x v="37"/>
    <x v="17"/>
    <x v="1"/>
    <n v="77"/>
    <n v="92.399999999999991"/>
  </r>
  <r>
    <x v="1"/>
    <x v="37"/>
    <x v="18"/>
    <x v="1"/>
    <n v="95"/>
    <n v="114"/>
  </r>
  <r>
    <x v="2"/>
    <x v="36"/>
    <x v="19"/>
    <x v="1"/>
    <n v="162"/>
    <n v="194.4"/>
  </r>
  <r>
    <x v="2"/>
    <x v="37"/>
    <x v="20"/>
    <x v="1"/>
    <n v="122"/>
    <n v="146.4"/>
  </r>
  <r>
    <x v="2"/>
    <x v="39"/>
    <x v="13"/>
    <x v="1"/>
    <n v="155"/>
    <n v="186"/>
  </r>
  <r>
    <x v="2"/>
    <x v="40"/>
    <x v="13"/>
    <x v="1"/>
    <n v="155"/>
    <n v="186"/>
  </r>
  <r>
    <x v="2"/>
    <x v="41"/>
    <x v="13"/>
    <x v="1"/>
    <n v="155"/>
    <n v="186"/>
  </r>
  <r>
    <x v="2"/>
    <x v="38"/>
    <x v="13"/>
    <x v="1"/>
    <n v="155"/>
    <n v="186"/>
  </r>
  <r>
    <x v="2"/>
    <x v="36"/>
    <x v="21"/>
    <x v="1"/>
    <n v="108"/>
    <n v="129.6"/>
  </r>
  <r>
    <x v="2"/>
    <x v="39"/>
    <x v="21"/>
    <x v="1"/>
    <n v="108"/>
    <n v="129.6"/>
  </r>
  <r>
    <x v="2"/>
    <x v="40"/>
    <x v="21"/>
    <x v="1"/>
    <n v="108"/>
    <n v="129.6"/>
  </r>
  <r>
    <x v="2"/>
    <x v="41"/>
    <x v="21"/>
    <x v="1"/>
    <n v="108"/>
    <n v="129.6"/>
  </r>
  <r>
    <x v="2"/>
    <x v="38"/>
    <x v="21"/>
    <x v="1"/>
    <n v="108"/>
    <n v="129.6"/>
  </r>
  <r>
    <x v="2"/>
    <x v="36"/>
    <x v="22"/>
    <x v="1"/>
    <s v=""/>
    <s v=""/>
  </r>
  <r>
    <x v="2"/>
    <x v="39"/>
    <x v="22"/>
    <x v="1"/>
    <s v=""/>
    <s v=""/>
  </r>
  <r>
    <x v="2"/>
    <x v="40"/>
    <x v="22"/>
    <x v="1"/>
    <s v=""/>
    <s v=""/>
  </r>
  <r>
    <x v="2"/>
    <x v="41"/>
    <x v="22"/>
    <x v="1"/>
    <s v=""/>
    <s v=""/>
  </r>
  <r>
    <x v="2"/>
    <x v="38"/>
    <x v="22"/>
    <x v="1"/>
    <s v=""/>
    <s v=""/>
  </r>
  <r>
    <x v="3"/>
    <x v="36"/>
    <x v="23"/>
    <x v="1"/>
    <n v="95"/>
    <n v="114"/>
  </r>
  <r>
    <x v="3"/>
    <x v="37"/>
    <x v="24"/>
    <x v="1"/>
    <n v="108"/>
    <n v="129.6"/>
  </r>
  <r>
    <x v="3"/>
    <x v="37"/>
    <x v="25"/>
    <x v="1"/>
    <n v="115"/>
    <n v="138"/>
  </r>
  <r>
    <x v="3"/>
    <x v="36"/>
    <x v="26"/>
    <x v="1"/>
    <n v="108"/>
    <n v="129.6"/>
  </r>
  <r>
    <x v="3"/>
    <x v="39"/>
    <x v="26"/>
    <x v="1"/>
    <n v="108"/>
    <n v="129.6"/>
  </r>
  <r>
    <x v="3"/>
    <x v="40"/>
    <x v="26"/>
    <x v="1"/>
    <n v="108"/>
    <n v="129.6"/>
  </r>
  <r>
    <x v="3"/>
    <x v="41"/>
    <x v="26"/>
    <x v="1"/>
    <n v="108"/>
    <n v="129.6"/>
  </r>
  <r>
    <x v="3"/>
    <x v="38"/>
    <x v="26"/>
    <x v="1"/>
    <n v="108"/>
    <n v="129.6"/>
  </r>
  <r>
    <x v="3"/>
    <x v="37"/>
    <x v="27"/>
    <x v="1"/>
    <n v="88"/>
    <n v="105.6"/>
  </r>
  <r>
    <x v="3"/>
    <x v="36"/>
    <x v="28"/>
    <x v="1"/>
    <n v="91.8"/>
    <n v="110.16"/>
  </r>
  <r>
    <x v="3"/>
    <x v="39"/>
    <x v="28"/>
    <x v="1"/>
    <n v="91.8"/>
    <n v="110.16"/>
  </r>
  <r>
    <x v="3"/>
    <x v="40"/>
    <x v="28"/>
    <x v="1"/>
    <n v="91.8"/>
    <n v="110.16"/>
  </r>
  <r>
    <x v="3"/>
    <x v="41"/>
    <x v="28"/>
    <x v="1"/>
    <n v="91.8"/>
    <n v="110.16"/>
  </r>
  <r>
    <x v="3"/>
    <x v="38"/>
    <x v="28"/>
    <x v="1"/>
    <n v="91.8"/>
    <n v="110.16"/>
  </r>
  <r>
    <x v="3"/>
    <x v="37"/>
    <x v="29"/>
    <x v="1"/>
    <n v="95"/>
    <n v="114"/>
  </r>
  <r>
    <x v="3"/>
    <x v="37"/>
    <x v="30"/>
    <x v="1"/>
    <n v="115"/>
    <n v="138"/>
  </r>
  <r>
    <x v="4"/>
    <x v="36"/>
    <x v="31"/>
    <x v="1"/>
    <n v="156.75"/>
    <n v="188.1"/>
  </r>
  <r>
    <x v="4"/>
    <x v="37"/>
    <x v="32"/>
    <x v="1"/>
    <n v="101"/>
    <n v="121.19999999999999"/>
  </r>
  <r>
    <x v="4"/>
    <x v="36"/>
    <x v="33"/>
    <x v="1"/>
    <n v="149.75"/>
    <n v="179.7"/>
  </r>
  <r>
    <x v="4"/>
    <x v="37"/>
    <x v="34"/>
    <x v="1"/>
    <n v="135"/>
    <n v="162"/>
  </r>
  <r>
    <x v="4"/>
    <x v="36"/>
    <x v="35"/>
    <x v="1"/>
    <n v="128"/>
    <n v="153.6"/>
  </r>
  <r>
    <x v="4"/>
    <x v="37"/>
    <x v="36"/>
    <x v="1"/>
    <n v="135"/>
    <n v="162"/>
  </r>
  <r>
    <x v="4"/>
    <x v="37"/>
    <x v="37"/>
    <x v="1"/>
    <n v="95"/>
    <n v="114"/>
  </r>
  <r>
    <x v="5"/>
    <x v="36"/>
    <x v="38"/>
    <x v="1"/>
    <n v="122"/>
    <n v="146.4"/>
  </r>
  <r>
    <x v="5"/>
    <x v="38"/>
    <x v="39"/>
    <x v="1"/>
    <n v="135"/>
    <n v="162"/>
  </r>
  <r>
    <x v="5"/>
    <x v="37"/>
    <x v="40"/>
    <x v="1"/>
    <n v="108"/>
    <n v="129.6"/>
  </r>
  <r>
    <x v="5"/>
    <x v="37"/>
    <x v="41"/>
    <x v="1"/>
    <n v="121.5"/>
    <n v="145.79999999999998"/>
  </r>
  <r>
    <x v="5"/>
    <x v="37"/>
    <x v="42"/>
    <x v="1"/>
    <n v="115"/>
    <n v="138"/>
  </r>
  <r>
    <x v="5"/>
    <x v="36"/>
    <x v="43"/>
    <x v="1"/>
    <s v=""/>
    <s v=""/>
  </r>
  <r>
    <x v="5"/>
    <x v="39"/>
    <x v="43"/>
    <x v="1"/>
    <s v=""/>
    <s v=""/>
  </r>
  <r>
    <x v="5"/>
    <x v="40"/>
    <x v="43"/>
    <x v="1"/>
    <s v=""/>
    <s v=""/>
  </r>
  <r>
    <x v="5"/>
    <x v="41"/>
    <x v="43"/>
    <x v="1"/>
    <s v=""/>
    <s v=""/>
  </r>
  <r>
    <x v="5"/>
    <x v="38"/>
    <x v="43"/>
    <x v="1"/>
    <s v=""/>
    <s v=""/>
  </r>
  <r>
    <x v="6"/>
    <x v="36"/>
    <x v="44"/>
    <x v="1"/>
    <n v="201"/>
    <n v="241.2"/>
  </r>
  <r>
    <x v="6"/>
    <x v="37"/>
    <x v="45"/>
    <x v="1"/>
    <n v="129"/>
    <n v="154.79999999999998"/>
  </r>
  <r>
    <x v="6"/>
    <x v="37"/>
    <x v="46"/>
    <x v="1"/>
    <n v="135"/>
    <n v="162"/>
  </r>
  <r>
    <x v="7"/>
    <x v="36"/>
    <x v="47"/>
    <x v="1"/>
    <n v="108"/>
    <n v="129.6"/>
  </r>
  <r>
    <x v="7"/>
    <x v="37"/>
    <x v="48"/>
    <x v="1"/>
    <n v="117"/>
    <n v="140.4"/>
  </r>
  <r>
    <x v="7"/>
    <x v="36"/>
    <x v="49"/>
    <x v="1"/>
    <n v="101.25"/>
    <n v="121.5"/>
  </r>
  <r>
    <x v="7"/>
    <x v="40"/>
    <x v="50"/>
    <x v="1"/>
    <n v="87.75"/>
    <n v="105.3"/>
  </r>
  <r>
    <x v="7"/>
    <x v="38"/>
    <x v="51"/>
    <x v="1"/>
    <n v="108"/>
    <n v="129.6"/>
  </r>
  <r>
    <x v="7"/>
    <x v="37"/>
    <x v="52"/>
    <x v="1"/>
    <n v="81"/>
    <n v="97.2"/>
  </r>
  <r>
    <x v="8"/>
    <x v="36"/>
    <x v="53"/>
    <x v="1"/>
    <n v="114.4"/>
    <n v="137.28"/>
  </r>
  <r>
    <x v="8"/>
    <x v="38"/>
    <x v="54"/>
    <x v="1"/>
    <n v="104.55"/>
    <n v="125.46"/>
  </r>
  <r>
    <x v="8"/>
    <x v="37"/>
    <x v="55"/>
    <x v="1"/>
    <n v="135"/>
    <n v="162"/>
  </r>
  <r>
    <x v="8"/>
    <x v="37"/>
    <x v="56"/>
    <x v="1"/>
    <n v="95"/>
    <n v="114"/>
  </r>
  <r>
    <x v="9"/>
    <x v="38"/>
    <x v="57"/>
    <x v="1"/>
    <n v="127"/>
    <n v="152.4"/>
  </r>
  <r>
    <x v="9"/>
    <x v="37"/>
    <x v="58"/>
    <x v="1"/>
    <n v="124"/>
    <n v="148.79999999999998"/>
  </r>
  <r>
    <x v="9"/>
    <x v="37"/>
    <x v="59"/>
    <x v="1"/>
    <n v="115"/>
    <n v="138"/>
  </r>
  <r>
    <x v="9"/>
    <x v="37"/>
    <x v="60"/>
    <x v="1"/>
    <n v="148"/>
    <n v="177.6"/>
  </r>
  <r>
    <x v="0"/>
    <x v="42"/>
    <x v="0"/>
    <x v="1"/>
    <n v="95"/>
    <n v="114"/>
  </r>
  <r>
    <x v="0"/>
    <x v="43"/>
    <x v="1"/>
    <x v="1"/>
    <n v="108"/>
    <n v="129.6"/>
  </r>
  <r>
    <x v="0"/>
    <x v="42"/>
    <x v="2"/>
    <x v="1"/>
    <n v="101"/>
    <n v="121.19999999999999"/>
  </r>
  <r>
    <x v="0"/>
    <x v="44"/>
    <x v="2"/>
    <x v="1"/>
    <n v="101"/>
    <n v="121.19999999999999"/>
  </r>
  <r>
    <x v="0"/>
    <x v="43"/>
    <x v="3"/>
    <x v="1"/>
    <n v="155"/>
    <n v="186"/>
  </r>
  <r>
    <x v="1"/>
    <x v="42"/>
    <x v="4"/>
    <x v="1"/>
    <n v="123.6"/>
    <n v="148.32"/>
  </r>
  <r>
    <x v="1"/>
    <x v="43"/>
    <x v="5"/>
    <x v="1"/>
    <n v="108"/>
    <n v="129.6"/>
  </r>
  <r>
    <x v="1"/>
    <x v="42"/>
    <x v="6"/>
    <x v="1"/>
    <n v="135.25"/>
    <n v="162.29999999999998"/>
  </r>
  <r>
    <x v="1"/>
    <x v="44"/>
    <x v="7"/>
    <x v="1"/>
    <n v="87.75"/>
    <n v="105.3"/>
  </r>
  <r>
    <x v="1"/>
    <x v="43"/>
    <x v="8"/>
    <x v="1"/>
    <n v="108"/>
    <n v="129.6"/>
  </r>
  <r>
    <x v="1"/>
    <x v="42"/>
    <x v="9"/>
    <x v="1"/>
    <n v="81"/>
    <n v="97.2"/>
  </r>
  <r>
    <x v="1"/>
    <x v="45"/>
    <x v="9"/>
    <x v="1"/>
    <n v="81"/>
    <n v="97.2"/>
  </r>
  <r>
    <x v="1"/>
    <x v="46"/>
    <x v="9"/>
    <x v="1"/>
    <n v="81"/>
    <n v="97.2"/>
  </r>
  <r>
    <x v="1"/>
    <x v="47"/>
    <x v="9"/>
    <x v="1"/>
    <n v="81"/>
    <n v="97.2"/>
  </r>
  <r>
    <x v="1"/>
    <x v="44"/>
    <x v="9"/>
    <x v="1"/>
    <n v="81"/>
    <n v="97.2"/>
  </r>
  <r>
    <x v="1"/>
    <x v="43"/>
    <x v="10"/>
    <x v="1"/>
    <n v="115"/>
    <n v="138"/>
  </r>
  <r>
    <x v="1"/>
    <x v="42"/>
    <x v="11"/>
    <x v="1"/>
    <n v="108"/>
    <n v="129.6"/>
  </r>
  <r>
    <x v="1"/>
    <x v="45"/>
    <x v="11"/>
    <x v="1"/>
    <n v="108"/>
    <n v="129.6"/>
  </r>
  <r>
    <x v="1"/>
    <x v="46"/>
    <x v="11"/>
    <x v="1"/>
    <n v="108"/>
    <n v="129.6"/>
  </r>
  <r>
    <x v="1"/>
    <x v="47"/>
    <x v="11"/>
    <x v="1"/>
    <n v="108"/>
    <n v="129.6"/>
  </r>
  <r>
    <x v="1"/>
    <x v="44"/>
    <x v="11"/>
    <x v="1"/>
    <n v="108"/>
    <n v="129.6"/>
  </r>
  <r>
    <x v="1"/>
    <x v="43"/>
    <x v="12"/>
    <x v="1"/>
    <n v="115"/>
    <n v="138"/>
  </r>
  <r>
    <x v="1"/>
    <x v="43"/>
    <x v="13"/>
    <x v="1"/>
    <n v="155"/>
    <n v="186"/>
  </r>
  <r>
    <x v="1"/>
    <x v="43"/>
    <x v="14"/>
    <x v="1"/>
    <n v="108"/>
    <n v="129.6"/>
  </r>
  <r>
    <x v="1"/>
    <x v="43"/>
    <x v="15"/>
    <x v="1"/>
    <n v="135"/>
    <n v="162"/>
  </r>
  <r>
    <x v="1"/>
    <x v="43"/>
    <x v="16"/>
    <x v="1"/>
    <n v="101"/>
    <n v="121.19999999999999"/>
  </r>
  <r>
    <x v="1"/>
    <x v="43"/>
    <x v="17"/>
    <x v="1"/>
    <n v="77"/>
    <n v="92.399999999999991"/>
  </r>
  <r>
    <x v="1"/>
    <x v="43"/>
    <x v="18"/>
    <x v="1"/>
    <n v="95"/>
    <n v="114"/>
  </r>
  <r>
    <x v="2"/>
    <x v="42"/>
    <x v="19"/>
    <x v="1"/>
    <n v="162"/>
    <n v="194.4"/>
  </r>
  <r>
    <x v="2"/>
    <x v="43"/>
    <x v="20"/>
    <x v="1"/>
    <n v="122"/>
    <n v="146.4"/>
  </r>
  <r>
    <x v="2"/>
    <x v="45"/>
    <x v="13"/>
    <x v="1"/>
    <n v="155"/>
    <n v="186"/>
  </r>
  <r>
    <x v="2"/>
    <x v="46"/>
    <x v="13"/>
    <x v="1"/>
    <n v="155"/>
    <n v="186"/>
  </r>
  <r>
    <x v="2"/>
    <x v="47"/>
    <x v="13"/>
    <x v="1"/>
    <n v="155"/>
    <n v="186"/>
  </r>
  <r>
    <x v="2"/>
    <x v="44"/>
    <x v="13"/>
    <x v="1"/>
    <n v="155"/>
    <n v="186"/>
  </r>
  <r>
    <x v="2"/>
    <x v="42"/>
    <x v="21"/>
    <x v="1"/>
    <n v="108"/>
    <n v="129.6"/>
  </r>
  <r>
    <x v="2"/>
    <x v="45"/>
    <x v="21"/>
    <x v="1"/>
    <n v="108"/>
    <n v="129.6"/>
  </r>
  <r>
    <x v="2"/>
    <x v="46"/>
    <x v="21"/>
    <x v="1"/>
    <n v="108"/>
    <n v="129.6"/>
  </r>
  <r>
    <x v="2"/>
    <x v="47"/>
    <x v="21"/>
    <x v="1"/>
    <n v="108"/>
    <n v="129.6"/>
  </r>
  <r>
    <x v="2"/>
    <x v="44"/>
    <x v="21"/>
    <x v="1"/>
    <n v="108"/>
    <n v="129.6"/>
  </r>
  <r>
    <x v="2"/>
    <x v="42"/>
    <x v="22"/>
    <x v="1"/>
    <s v=""/>
    <s v=""/>
  </r>
  <r>
    <x v="2"/>
    <x v="45"/>
    <x v="22"/>
    <x v="1"/>
    <s v=""/>
    <s v=""/>
  </r>
  <r>
    <x v="2"/>
    <x v="46"/>
    <x v="22"/>
    <x v="1"/>
    <s v=""/>
    <s v=""/>
  </r>
  <r>
    <x v="2"/>
    <x v="47"/>
    <x v="22"/>
    <x v="1"/>
    <s v=""/>
    <s v=""/>
  </r>
  <r>
    <x v="2"/>
    <x v="44"/>
    <x v="22"/>
    <x v="1"/>
    <s v=""/>
    <s v=""/>
  </r>
  <r>
    <x v="3"/>
    <x v="42"/>
    <x v="23"/>
    <x v="1"/>
    <n v="95"/>
    <n v="114"/>
  </r>
  <r>
    <x v="3"/>
    <x v="43"/>
    <x v="24"/>
    <x v="1"/>
    <n v="108"/>
    <n v="129.6"/>
  </r>
  <r>
    <x v="3"/>
    <x v="43"/>
    <x v="25"/>
    <x v="1"/>
    <n v="115"/>
    <n v="138"/>
  </r>
  <r>
    <x v="3"/>
    <x v="42"/>
    <x v="26"/>
    <x v="1"/>
    <n v="108"/>
    <n v="129.6"/>
  </r>
  <r>
    <x v="3"/>
    <x v="45"/>
    <x v="26"/>
    <x v="1"/>
    <n v="108"/>
    <n v="129.6"/>
  </r>
  <r>
    <x v="3"/>
    <x v="46"/>
    <x v="26"/>
    <x v="1"/>
    <n v="108"/>
    <n v="129.6"/>
  </r>
  <r>
    <x v="3"/>
    <x v="47"/>
    <x v="26"/>
    <x v="1"/>
    <n v="108"/>
    <n v="129.6"/>
  </r>
  <r>
    <x v="3"/>
    <x v="44"/>
    <x v="26"/>
    <x v="1"/>
    <n v="108"/>
    <n v="129.6"/>
  </r>
  <r>
    <x v="3"/>
    <x v="43"/>
    <x v="27"/>
    <x v="1"/>
    <n v="88"/>
    <n v="105.6"/>
  </r>
  <r>
    <x v="3"/>
    <x v="42"/>
    <x v="28"/>
    <x v="1"/>
    <n v="91.8"/>
    <n v="110.16"/>
  </r>
  <r>
    <x v="3"/>
    <x v="45"/>
    <x v="28"/>
    <x v="1"/>
    <n v="91.8"/>
    <n v="110.16"/>
  </r>
  <r>
    <x v="3"/>
    <x v="46"/>
    <x v="28"/>
    <x v="1"/>
    <n v="91.8"/>
    <n v="110.16"/>
  </r>
  <r>
    <x v="3"/>
    <x v="47"/>
    <x v="28"/>
    <x v="1"/>
    <n v="91.8"/>
    <n v="110.16"/>
  </r>
  <r>
    <x v="3"/>
    <x v="44"/>
    <x v="28"/>
    <x v="1"/>
    <n v="91.8"/>
    <n v="110.16"/>
  </r>
  <r>
    <x v="3"/>
    <x v="43"/>
    <x v="29"/>
    <x v="1"/>
    <n v="95"/>
    <n v="114"/>
  </r>
  <r>
    <x v="3"/>
    <x v="43"/>
    <x v="30"/>
    <x v="1"/>
    <n v="115"/>
    <n v="138"/>
  </r>
  <r>
    <x v="4"/>
    <x v="42"/>
    <x v="31"/>
    <x v="1"/>
    <n v="156.75"/>
    <n v="188.1"/>
  </r>
  <r>
    <x v="4"/>
    <x v="43"/>
    <x v="32"/>
    <x v="1"/>
    <n v="101"/>
    <n v="121.19999999999999"/>
  </r>
  <r>
    <x v="4"/>
    <x v="42"/>
    <x v="33"/>
    <x v="1"/>
    <n v="149.75"/>
    <n v="179.7"/>
  </r>
  <r>
    <x v="4"/>
    <x v="43"/>
    <x v="34"/>
    <x v="1"/>
    <n v="135"/>
    <n v="162"/>
  </r>
  <r>
    <x v="4"/>
    <x v="42"/>
    <x v="35"/>
    <x v="1"/>
    <n v="128"/>
    <n v="153.6"/>
  </r>
  <r>
    <x v="4"/>
    <x v="43"/>
    <x v="36"/>
    <x v="1"/>
    <n v="135"/>
    <n v="162"/>
  </r>
  <r>
    <x v="4"/>
    <x v="43"/>
    <x v="37"/>
    <x v="1"/>
    <n v="95"/>
    <n v="114"/>
  </r>
  <r>
    <x v="5"/>
    <x v="42"/>
    <x v="38"/>
    <x v="1"/>
    <n v="122"/>
    <n v="146.4"/>
  </r>
  <r>
    <x v="5"/>
    <x v="44"/>
    <x v="39"/>
    <x v="1"/>
    <n v="135"/>
    <n v="162"/>
  </r>
  <r>
    <x v="5"/>
    <x v="43"/>
    <x v="40"/>
    <x v="1"/>
    <n v="108"/>
    <n v="129.6"/>
  </r>
  <r>
    <x v="5"/>
    <x v="43"/>
    <x v="41"/>
    <x v="1"/>
    <n v="121.5"/>
    <n v="145.79999999999998"/>
  </r>
  <r>
    <x v="5"/>
    <x v="43"/>
    <x v="42"/>
    <x v="1"/>
    <n v="115"/>
    <n v="138"/>
  </r>
  <r>
    <x v="5"/>
    <x v="42"/>
    <x v="43"/>
    <x v="1"/>
    <s v=""/>
    <s v=""/>
  </r>
  <r>
    <x v="5"/>
    <x v="45"/>
    <x v="43"/>
    <x v="1"/>
    <s v=""/>
    <s v=""/>
  </r>
  <r>
    <x v="5"/>
    <x v="46"/>
    <x v="43"/>
    <x v="1"/>
    <s v=""/>
    <s v=""/>
  </r>
  <r>
    <x v="5"/>
    <x v="47"/>
    <x v="43"/>
    <x v="1"/>
    <s v=""/>
    <s v=""/>
  </r>
  <r>
    <x v="5"/>
    <x v="44"/>
    <x v="43"/>
    <x v="1"/>
    <s v=""/>
    <s v=""/>
  </r>
  <r>
    <x v="6"/>
    <x v="42"/>
    <x v="44"/>
    <x v="1"/>
    <n v="201"/>
    <n v="241.2"/>
  </r>
  <r>
    <x v="6"/>
    <x v="43"/>
    <x v="45"/>
    <x v="1"/>
    <n v="129"/>
    <n v="154.79999999999998"/>
  </r>
  <r>
    <x v="6"/>
    <x v="43"/>
    <x v="46"/>
    <x v="1"/>
    <n v="135"/>
    <n v="162"/>
  </r>
  <r>
    <x v="7"/>
    <x v="42"/>
    <x v="47"/>
    <x v="1"/>
    <n v="108"/>
    <n v="129.6"/>
  </r>
  <r>
    <x v="7"/>
    <x v="43"/>
    <x v="48"/>
    <x v="1"/>
    <n v="117"/>
    <n v="140.4"/>
  </r>
  <r>
    <x v="7"/>
    <x v="42"/>
    <x v="49"/>
    <x v="1"/>
    <n v="101.25"/>
    <n v="121.5"/>
  </r>
  <r>
    <x v="7"/>
    <x v="46"/>
    <x v="50"/>
    <x v="1"/>
    <n v="87.75"/>
    <n v="105.3"/>
  </r>
  <r>
    <x v="7"/>
    <x v="44"/>
    <x v="51"/>
    <x v="1"/>
    <n v="108"/>
    <n v="129.6"/>
  </r>
  <r>
    <x v="7"/>
    <x v="43"/>
    <x v="52"/>
    <x v="1"/>
    <n v="81"/>
    <n v="97.2"/>
  </r>
  <r>
    <x v="8"/>
    <x v="42"/>
    <x v="53"/>
    <x v="1"/>
    <n v="114.4"/>
    <n v="137.28"/>
  </r>
  <r>
    <x v="8"/>
    <x v="44"/>
    <x v="54"/>
    <x v="1"/>
    <n v="104.55"/>
    <n v="125.46"/>
  </r>
  <r>
    <x v="8"/>
    <x v="43"/>
    <x v="55"/>
    <x v="1"/>
    <n v="135"/>
    <n v="162"/>
  </r>
  <r>
    <x v="8"/>
    <x v="43"/>
    <x v="56"/>
    <x v="1"/>
    <n v="95"/>
    <n v="114"/>
  </r>
  <r>
    <x v="9"/>
    <x v="44"/>
    <x v="57"/>
    <x v="1"/>
    <n v="127"/>
    <n v="152.4"/>
  </r>
  <r>
    <x v="9"/>
    <x v="43"/>
    <x v="58"/>
    <x v="1"/>
    <n v="124"/>
    <n v="148.79999999999998"/>
  </r>
  <r>
    <x v="9"/>
    <x v="43"/>
    <x v="59"/>
    <x v="1"/>
    <n v="115"/>
    <n v="138"/>
  </r>
  <r>
    <x v="9"/>
    <x v="43"/>
    <x v="60"/>
    <x v="1"/>
    <n v="148"/>
    <n v="177.6"/>
  </r>
  <r>
    <x v="0"/>
    <x v="48"/>
    <x v="0"/>
    <x v="2"/>
    <n v="95"/>
    <n v="114"/>
  </r>
  <r>
    <x v="0"/>
    <x v="49"/>
    <x v="1"/>
    <x v="2"/>
    <n v="108"/>
    <n v="129.6"/>
  </r>
  <r>
    <x v="0"/>
    <x v="48"/>
    <x v="2"/>
    <x v="2"/>
    <n v="101"/>
    <n v="121.19999999999999"/>
  </r>
  <r>
    <x v="0"/>
    <x v="50"/>
    <x v="2"/>
    <x v="2"/>
    <n v="101"/>
    <n v="121.19999999999999"/>
  </r>
  <r>
    <x v="0"/>
    <x v="49"/>
    <x v="3"/>
    <x v="2"/>
    <n v="155"/>
    <n v="186"/>
  </r>
  <r>
    <x v="1"/>
    <x v="48"/>
    <x v="4"/>
    <x v="2"/>
    <n v="123.6"/>
    <n v="148.32"/>
  </r>
  <r>
    <x v="1"/>
    <x v="49"/>
    <x v="5"/>
    <x v="2"/>
    <n v="108"/>
    <n v="129.6"/>
  </r>
  <r>
    <x v="1"/>
    <x v="48"/>
    <x v="6"/>
    <x v="2"/>
    <n v="135.25"/>
    <n v="162.29999999999998"/>
  </r>
  <r>
    <x v="1"/>
    <x v="50"/>
    <x v="7"/>
    <x v="2"/>
    <n v="87.75"/>
    <n v="105.3"/>
  </r>
  <r>
    <x v="1"/>
    <x v="49"/>
    <x v="8"/>
    <x v="2"/>
    <n v="108"/>
    <n v="129.6"/>
  </r>
  <r>
    <x v="1"/>
    <x v="48"/>
    <x v="9"/>
    <x v="2"/>
    <n v="81"/>
    <n v="97.2"/>
  </r>
  <r>
    <x v="1"/>
    <x v="51"/>
    <x v="9"/>
    <x v="2"/>
    <n v="81"/>
    <n v="97.2"/>
  </r>
  <r>
    <x v="1"/>
    <x v="52"/>
    <x v="9"/>
    <x v="2"/>
    <n v="81"/>
    <n v="97.2"/>
  </r>
  <r>
    <x v="1"/>
    <x v="53"/>
    <x v="9"/>
    <x v="2"/>
    <n v="81"/>
    <n v="97.2"/>
  </r>
  <r>
    <x v="1"/>
    <x v="50"/>
    <x v="9"/>
    <x v="2"/>
    <n v="81"/>
    <n v="97.2"/>
  </r>
  <r>
    <x v="1"/>
    <x v="49"/>
    <x v="10"/>
    <x v="2"/>
    <n v="115"/>
    <n v="138"/>
  </r>
  <r>
    <x v="1"/>
    <x v="48"/>
    <x v="11"/>
    <x v="2"/>
    <n v="108"/>
    <n v="129.6"/>
  </r>
  <r>
    <x v="1"/>
    <x v="51"/>
    <x v="11"/>
    <x v="2"/>
    <n v="108"/>
    <n v="129.6"/>
  </r>
  <r>
    <x v="1"/>
    <x v="52"/>
    <x v="11"/>
    <x v="2"/>
    <n v="108"/>
    <n v="129.6"/>
  </r>
  <r>
    <x v="1"/>
    <x v="53"/>
    <x v="11"/>
    <x v="2"/>
    <n v="108"/>
    <n v="129.6"/>
  </r>
  <r>
    <x v="1"/>
    <x v="50"/>
    <x v="11"/>
    <x v="2"/>
    <n v="108"/>
    <n v="129.6"/>
  </r>
  <r>
    <x v="1"/>
    <x v="49"/>
    <x v="12"/>
    <x v="2"/>
    <n v="115"/>
    <n v="138"/>
  </r>
  <r>
    <x v="1"/>
    <x v="49"/>
    <x v="13"/>
    <x v="2"/>
    <n v="155"/>
    <n v="186"/>
  </r>
  <r>
    <x v="1"/>
    <x v="49"/>
    <x v="14"/>
    <x v="2"/>
    <n v="108"/>
    <n v="129.6"/>
  </r>
  <r>
    <x v="1"/>
    <x v="49"/>
    <x v="15"/>
    <x v="2"/>
    <n v="135"/>
    <n v="162"/>
  </r>
  <r>
    <x v="1"/>
    <x v="49"/>
    <x v="16"/>
    <x v="2"/>
    <n v="101"/>
    <n v="121.19999999999999"/>
  </r>
  <r>
    <x v="1"/>
    <x v="49"/>
    <x v="17"/>
    <x v="2"/>
    <n v="77"/>
    <n v="92.399999999999991"/>
  </r>
  <r>
    <x v="1"/>
    <x v="49"/>
    <x v="18"/>
    <x v="2"/>
    <n v="95"/>
    <n v="114"/>
  </r>
  <r>
    <x v="2"/>
    <x v="48"/>
    <x v="19"/>
    <x v="2"/>
    <n v="162"/>
    <n v="194.4"/>
  </r>
  <r>
    <x v="2"/>
    <x v="49"/>
    <x v="20"/>
    <x v="2"/>
    <n v="122"/>
    <n v="146.4"/>
  </r>
  <r>
    <x v="2"/>
    <x v="51"/>
    <x v="13"/>
    <x v="2"/>
    <n v="155"/>
    <n v="186"/>
  </r>
  <r>
    <x v="2"/>
    <x v="52"/>
    <x v="13"/>
    <x v="2"/>
    <n v="155"/>
    <n v="186"/>
  </r>
  <r>
    <x v="2"/>
    <x v="53"/>
    <x v="13"/>
    <x v="2"/>
    <n v="155"/>
    <n v="186"/>
  </r>
  <r>
    <x v="2"/>
    <x v="50"/>
    <x v="13"/>
    <x v="2"/>
    <n v="155"/>
    <n v="186"/>
  </r>
  <r>
    <x v="2"/>
    <x v="48"/>
    <x v="21"/>
    <x v="2"/>
    <n v="108"/>
    <n v="129.6"/>
  </r>
  <r>
    <x v="2"/>
    <x v="51"/>
    <x v="21"/>
    <x v="2"/>
    <n v="108"/>
    <n v="129.6"/>
  </r>
  <r>
    <x v="2"/>
    <x v="52"/>
    <x v="21"/>
    <x v="2"/>
    <n v="108"/>
    <n v="129.6"/>
  </r>
  <r>
    <x v="2"/>
    <x v="53"/>
    <x v="21"/>
    <x v="2"/>
    <n v="108"/>
    <n v="129.6"/>
  </r>
  <r>
    <x v="2"/>
    <x v="50"/>
    <x v="21"/>
    <x v="2"/>
    <n v="108"/>
    <n v="129.6"/>
  </r>
  <r>
    <x v="2"/>
    <x v="48"/>
    <x v="22"/>
    <x v="2"/>
    <s v=""/>
    <s v=""/>
  </r>
  <r>
    <x v="2"/>
    <x v="51"/>
    <x v="22"/>
    <x v="2"/>
    <s v=""/>
    <s v=""/>
  </r>
  <r>
    <x v="2"/>
    <x v="52"/>
    <x v="22"/>
    <x v="2"/>
    <s v=""/>
    <s v=""/>
  </r>
  <r>
    <x v="2"/>
    <x v="53"/>
    <x v="22"/>
    <x v="2"/>
    <s v=""/>
    <s v=""/>
  </r>
  <r>
    <x v="2"/>
    <x v="50"/>
    <x v="22"/>
    <x v="2"/>
    <s v=""/>
    <s v=""/>
  </r>
  <r>
    <x v="3"/>
    <x v="48"/>
    <x v="23"/>
    <x v="2"/>
    <n v="95"/>
    <n v="114"/>
  </r>
  <r>
    <x v="3"/>
    <x v="49"/>
    <x v="24"/>
    <x v="2"/>
    <n v="108"/>
    <n v="129.6"/>
  </r>
  <r>
    <x v="3"/>
    <x v="49"/>
    <x v="25"/>
    <x v="2"/>
    <n v="115"/>
    <n v="138"/>
  </r>
  <r>
    <x v="3"/>
    <x v="48"/>
    <x v="26"/>
    <x v="2"/>
    <n v="108"/>
    <n v="129.6"/>
  </r>
  <r>
    <x v="3"/>
    <x v="51"/>
    <x v="26"/>
    <x v="2"/>
    <n v="108"/>
    <n v="129.6"/>
  </r>
  <r>
    <x v="3"/>
    <x v="52"/>
    <x v="26"/>
    <x v="2"/>
    <n v="108"/>
    <n v="129.6"/>
  </r>
  <r>
    <x v="3"/>
    <x v="53"/>
    <x v="26"/>
    <x v="2"/>
    <n v="108"/>
    <n v="129.6"/>
  </r>
  <r>
    <x v="3"/>
    <x v="50"/>
    <x v="26"/>
    <x v="2"/>
    <n v="108"/>
    <n v="129.6"/>
  </r>
  <r>
    <x v="3"/>
    <x v="49"/>
    <x v="27"/>
    <x v="2"/>
    <n v="88"/>
    <n v="105.6"/>
  </r>
  <r>
    <x v="3"/>
    <x v="48"/>
    <x v="28"/>
    <x v="2"/>
    <n v="91.8"/>
    <n v="110.16"/>
  </r>
  <r>
    <x v="3"/>
    <x v="51"/>
    <x v="28"/>
    <x v="2"/>
    <n v="91.8"/>
    <n v="110.16"/>
  </r>
  <r>
    <x v="3"/>
    <x v="52"/>
    <x v="28"/>
    <x v="2"/>
    <n v="91.8"/>
    <n v="110.16"/>
  </r>
  <r>
    <x v="3"/>
    <x v="53"/>
    <x v="28"/>
    <x v="2"/>
    <n v="91.8"/>
    <n v="110.16"/>
  </r>
  <r>
    <x v="3"/>
    <x v="50"/>
    <x v="28"/>
    <x v="2"/>
    <n v="91.8"/>
    <n v="110.16"/>
  </r>
  <r>
    <x v="3"/>
    <x v="49"/>
    <x v="29"/>
    <x v="2"/>
    <n v="95"/>
    <n v="114"/>
  </r>
  <r>
    <x v="3"/>
    <x v="49"/>
    <x v="30"/>
    <x v="2"/>
    <n v="115"/>
    <n v="138"/>
  </r>
  <r>
    <x v="4"/>
    <x v="48"/>
    <x v="31"/>
    <x v="2"/>
    <n v="156.75"/>
    <n v="188.1"/>
  </r>
  <r>
    <x v="4"/>
    <x v="49"/>
    <x v="32"/>
    <x v="2"/>
    <n v="101"/>
    <n v="121.19999999999999"/>
  </r>
  <r>
    <x v="4"/>
    <x v="48"/>
    <x v="33"/>
    <x v="2"/>
    <n v="149.75"/>
    <n v="179.7"/>
  </r>
  <r>
    <x v="4"/>
    <x v="49"/>
    <x v="34"/>
    <x v="2"/>
    <n v="135"/>
    <n v="162"/>
  </r>
  <r>
    <x v="4"/>
    <x v="48"/>
    <x v="35"/>
    <x v="2"/>
    <n v="128"/>
    <n v="153.6"/>
  </r>
  <r>
    <x v="4"/>
    <x v="49"/>
    <x v="36"/>
    <x v="2"/>
    <n v="135"/>
    <n v="162"/>
  </r>
  <r>
    <x v="4"/>
    <x v="49"/>
    <x v="37"/>
    <x v="2"/>
    <n v="95"/>
    <n v="114"/>
  </r>
  <r>
    <x v="5"/>
    <x v="48"/>
    <x v="38"/>
    <x v="2"/>
    <n v="122"/>
    <n v="146.4"/>
  </r>
  <r>
    <x v="5"/>
    <x v="50"/>
    <x v="39"/>
    <x v="2"/>
    <n v="135"/>
    <n v="162"/>
  </r>
  <r>
    <x v="5"/>
    <x v="49"/>
    <x v="40"/>
    <x v="2"/>
    <n v="108"/>
    <n v="129.6"/>
  </r>
  <r>
    <x v="5"/>
    <x v="49"/>
    <x v="41"/>
    <x v="2"/>
    <n v="121.5"/>
    <n v="145.79999999999998"/>
  </r>
  <r>
    <x v="5"/>
    <x v="49"/>
    <x v="42"/>
    <x v="2"/>
    <n v="115"/>
    <n v="138"/>
  </r>
  <r>
    <x v="5"/>
    <x v="48"/>
    <x v="43"/>
    <x v="2"/>
    <s v=""/>
    <s v=""/>
  </r>
  <r>
    <x v="5"/>
    <x v="51"/>
    <x v="43"/>
    <x v="2"/>
    <s v=""/>
    <s v=""/>
  </r>
  <r>
    <x v="5"/>
    <x v="52"/>
    <x v="43"/>
    <x v="2"/>
    <s v=""/>
    <s v=""/>
  </r>
  <r>
    <x v="5"/>
    <x v="53"/>
    <x v="43"/>
    <x v="2"/>
    <s v=""/>
    <s v=""/>
  </r>
  <r>
    <x v="5"/>
    <x v="50"/>
    <x v="43"/>
    <x v="2"/>
    <s v=""/>
    <s v=""/>
  </r>
  <r>
    <x v="6"/>
    <x v="48"/>
    <x v="44"/>
    <x v="2"/>
    <n v="201"/>
    <n v="241.2"/>
  </r>
  <r>
    <x v="6"/>
    <x v="49"/>
    <x v="45"/>
    <x v="2"/>
    <n v="129"/>
    <n v="154.79999999999998"/>
  </r>
  <r>
    <x v="6"/>
    <x v="49"/>
    <x v="46"/>
    <x v="2"/>
    <n v="135"/>
    <n v="162"/>
  </r>
  <r>
    <x v="7"/>
    <x v="48"/>
    <x v="47"/>
    <x v="2"/>
    <n v="108"/>
    <n v="129.6"/>
  </r>
  <r>
    <x v="7"/>
    <x v="49"/>
    <x v="48"/>
    <x v="2"/>
    <n v="117"/>
    <n v="140.4"/>
  </r>
  <r>
    <x v="7"/>
    <x v="48"/>
    <x v="49"/>
    <x v="2"/>
    <n v="101.25"/>
    <n v="121.5"/>
  </r>
  <r>
    <x v="7"/>
    <x v="52"/>
    <x v="50"/>
    <x v="2"/>
    <n v="87.75"/>
    <n v="105.3"/>
  </r>
  <r>
    <x v="7"/>
    <x v="50"/>
    <x v="51"/>
    <x v="2"/>
    <n v="108"/>
    <n v="129.6"/>
  </r>
  <r>
    <x v="7"/>
    <x v="49"/>
    <x v="52"/>
    <x v="2"/>
    <n v="81"/>
    <n v="97.2"/>
  </r>
  <r>
    <x v="8"/>
    <x v="48"/>
    <x v="53"/>
    <x v="2"/>
    <n v="114.4"/>
    <n v="137.28"/>
  </r>
  <r>
    <x v="8"/>
    <x v="50"/>
    <x v="54"/>
    <x v="2"/>
    <n v="104.55"/>
    <n v="125.46"/>
  </r>
  <r>
    <x v="8"/>
    <x v="49"/>
    <x v="55"/>
    <x v="2"/>
    <n v="135"/>
    <n v="162"/>
  </r>
  <r>
    <x v="8"/>
    <x v="49"/>
    <x v="56"/>
    <x v="2"/>
    <n v="95"/>
    <n v="114"/>
  </r>
  <r>
    <x v="9"/>
    <x v="50"/>
    <x v="57"/>
    <x v="2"/>
    <n v="127"/>
    <n v="152.4"/>
  </r>
  <r>
    <x v="9"/>
    <x v="49"/>
    <x v="58"/>
    <x v="2"/>
    <n v="124"/>
    <n v="148.79999999999998"/>
  </r>
  <r>
    <x v="9"/>
    <x v="49"/>
    <x v="59"/>
    <x v="2"/>
    <n v="115"/>
    <n v="138"/>
  </r>
  <r>
    <x v="9"/>
    <x v="49"/>
    <x v="60"/>
    <x v="2"/>
    <n v="148"/>
    <n v="177.6"/>
  </r>
  <r>
    <x v="0"/>
    <x v="54"/>
    <x v="0"/>
    <x v="2"/>
    <n v="95"/>
    <n v="114"/>
  </r>
  <r>
    <x v="0"/>
    <x v="55"/>
    <x v="1"/>
    <x v="2"/>
    <n v="108"/>
    <n v="129.6"/>
  </r>
  <r>
    <x v="0"/>
    <x v="54"/>
    <x v="2"/>
    <x v="2"/>
    <n v="101"/>
    <n v="121.19999999999999"/>
  </r>
  <r>
    <x v="0"/>
    <x v="56"/>
    <x v="2"/>
    <x v="2"/>
    <n v="101"/>
    <n v="121.19999999999999"/>
  </r>
  <r>
    <x v="0"/>
    <x v="55"/>
    <x v="3"/>
    <x v="2"/>
    <n v="155"/>
    <n v="186"/>
  </r>
  <r>
    <x v="1"/>
    <x v="54"/>
    <x v="4"/>
    <x v="2"/>
    <n v="123.6"/>
    <n v="148.32"/>
  </r>
  <r>
    <x v="1"/>
    <x v="55"/>
    <x v="5"/>
    <x v="2"/>
    <n v="108"/>
    <n v="129.6"/>
  </r>
  <r>
    <x v="1"/>
    <x v="54"/>
    <x v="6"/>
    <x v="2"/>
    <n v="135.25"/>
    <n v="162.29999999999998"/>
  </r>
  <r>
    <x v="1"/>
    <x v="56"/>
    <x v="7"/>
    <x v="2"/>
    <n v="87.75"/>
    <n v="105.3"/>
  </r>
  <r>
    <x v="1"/>
    <x v="55"/>
    <x v="8"/>
    <x v="2"/>
    <n v="108"/>
    <n v="129.6"/>
  </r>
  <r>
    <x v="1"/>
    <x v="54"/>
    <x v="9"/>
    <x v="2"/>
    <n v="81"/>
    <n v="97.2"/>
  </r>
  <r>
    <x v="1"/>
    <x v="57"/>
    <x v="9"/>
    <x v="2"/>
    <n v="81"/>
    <n v="97.2"/>
  </r>
  <r>
    <x v="1"/>
    <x v="58"/>
    <x v="9"/>
    <x v="2"/>
    <n v="81"/>
    <n v="97.2"/>
  </r>
  <r>
    <x v="1"/>
    <x v="59"/>
    <x v="9"/>
    <x v="2"/>
    <n v="81"/>
    <n v="97.2"/>
  </r>
  <r>
    <x v="1"/>
    <x v="56"/>
    <x v="9"/>
    <x v="2"/>
    <n v="81"/>
    <n v="97.2"/>
  </r>
  <r>
    <x v="1"/>
    <x v="55"/>
    <x v="10"/>
    <x v="2"/>
    <n v="115"/>
    <n v="138"/>
  </r>
  <r>
    <x v="1"/>
    <x v="54"/>
    <x v="11"/>
    <x v="2"/>
    <n v="108"/>
    <n v="129.6"/>
  </r>
  <r>
    <x v="1"/>
    <x v="57"/>
    <x v="11"/>
    <x v="2"/>
    <n v="108"/>
    <n v="129.6"/>
  </r>
  <r>
    <x v="1"/>
    <x v="58"/>
    <x v="11"/>
    <x v="2"/>
    <n v="108"/>
    <n v="129.6"/>
  </r>
  <r>
    <x v="1"/>
    <x v="59"/>
    <x v="11"/>
    <x v="2"/>
    <n v="108"/>
    <n v="129.6"/>
  </r>
  <r>
    <x v="1"/>
    <x v="56"/>
    <x v="11"/>
    <x v="2"/>
    <n v="108"/>
    <n v="129.6"/>
  </r>
  <r>
    <x v="1"/>
    <x v="55"/>
    <x v="12"/>
    <x v="2"/>
    <n v="115"/>
    <n v="138"/>
  </r>
  <r>
    <x v="1"/>
    <x v="55"/>
    <x v="13"/>
    <x v="2"/>
    <n v="155"/>
    <n v="186"/>
  </r>
  <r>
    <x v="1"/>
    <x v="55"/>
    <x v="14"/>
    <x v="2"/>
    <n v="108"/>
    <n v="129.6"/>
  </r>
  <r>
    <x v="1"/>
    <x v="55"/>
    <x v="15"/>
    <x v="2"/>
    <n v="135"/>
    <n v="162"/>
  </r>
  <r>
    <x v="1"/>
    <x v="55"/>
    <x v="16"/>
    <x v="2"/>
    <n v="101"/>
    <n v="121.19999999999999"/>
  </r>
  <r>
    <x v="1"/>
    <x v="55"/>
    <x v="17"/>
    <x v="2"/>
    <n v="77"/>
    <n v="92.399999999999991"/>
  </r>
  <r>
    <x v="1"/>
    <x v="55"/>
    <x v="18"/>
    <x v="2"/>
    <n v="95"/>
    <n v="114"/>
  </r>
  <r>
    <x v="2"/>
    <x v="54"/>
    <x v="19"/>
    <x v="2"/>
    <n v="162"/>
    <n v="194.4"/>
  </r>
  <r>
    <x v="2"/>
    <x v="55"/>
    <x v="20"/>
    <x v="2"/>
    <n v="122"/>
    <n v="146.4"/>
  </r>
  <r>
    <x v="2"/>
    <x v="57"/>
    <x v="13"/>
    <x v="2"/>
    <n v="155"/>
    <n v="186"/>
  </r>
  <r>
    <x v="2"/>
    <x v="58"/>
    <x v="13"/>
    <x v="2"/>
    <n v="155"/>
    <n v="186"/>
  </r>
  <r>
    <x v="2"/>
    <x v="59"/>
    <x v="13"/>
    <x v="2"/>
    <n v="155"/>
    <n v="186"/>
  </r>
  <r>
    <x v="2"/>
    <x v="56"/>
    <x v="13"/>
    <x v="2"/>
    <n v="155"/>
    <n v="186"/>
  </r>
  <r>
    <x v="2"/>
    <x v="54"/>
    <x v="21"/>
    <x v="2"/>
    <n v="108"/>
    <n v="129.6"/>
  </r>
  <r>
    <x v="2"/>
    <x v="57"/>
    <x v="21"/>
    <x v="2"/>
    <n v="108"/>
    <n v="129.6"/>
  </r>
  <r>
    <x v="2"/>
    <x v="58"/>
    <x v="21"/>
    <x v="2"/>
    <n v="108"/>
    <n v="129.6"/>
  </r>
  <r>
    <x v="2"/>
    <x v="59"/>
    <x v="21"/>
    <x v="2"/>
    <n v="108"/>
    <n v="129.6"/>
  </r>
  <r>
    <x v="2"/>
    <x v="56"/>
    <x v="21"/>
    <x v="2"/>
    <n v="108"/>
    <n v="129.6"/>
  </r>
  <r>
    <x v="2"/>
    <x v="54"/>
    <x v="22"/>
    <x v="2"/>
    <s v=""/>
    <s v=""/>
  </r>
  <r>
    <x v="2"/>
    <x v="57"/>
    <x v="22"/>
    <x v="2"/>
    <s v=""/>
    <s v=""/>
  </r>
  <r>
    <x v="2"/>
    <x v="58"/>
    <x v="22"/>
    <x v="2"/>
    <s v=""/>
    <s v=""/>
  </r>
  <r>
    <x v="2"/>
    <x v="59"/>
    <x v="22"/>
    <x v="2"/>
    <s v=""/>
    <s v=""/>
  </r>
  <r>
    <x v="2"/>
    <x v="56"/>
    <x v="22"/>
    <x v="2"/>
    <s v=""/>
    <s v=""/>
  </r>
  <r>
    <x v="3"/>
    <x v="54"/>
    <x v="23"/>
    <x v="2"/>
    <n v="95"/>
    <n v="114"/>
  </r>
  <r>
    <x v="3"/>
    <x v="55"/>
    <x v="24"/>
    <x v="2"/>
    <n v="108"/>
    <n v="129.6"/>
  </r>
  <r>
    <x v="3"/>
    <x v="55"/>
    <x v="25"/>
    <x v="2"/>
    <n v="115"/>
    <n v="138"/>
  </r>
  <r>
    <x v="3"/>
    <x v="54"/>
    <x v="26"/>
    <x v="2"/>
    <n v="108"/>
    <n v="129.6"/>
  </r>
  <r>
    <x v="3"/>
    <x v="57"/>
    <x v="26"/>
    <x v="2"/>
    <n v="108"/>
    <n v="129.6"/>
  </r>
  <r>
    <x v="3"/>
    <x v="58"/>
    <x v="26"/>
    <x v="2"/>
    <n v="108"/>
    <n v="129.6"/>
  </r>
  <r>
    <x v="3"/>
    <x v="59"/>
    <x v="26"/>
    <x v="2"/>
    <n v="108"/>
    <n v="129.6"/>
  </r>
  <r>
    <x v="3"/>
    <x v="56"/>
    <x v="26"/>
    <x v="2"/>
    <n v="108"/>
    <n v="129.6"/>
  </r>
  <r>
    <x v="3"/>
    <x v="55"/>
    <x v="27"/>
    <x v="2"/>
    <n v="88"/>
    <n v="105.6"/>
  </r>
  <r>
    <x v="3"/>
    <x v="54"/>
    <x v="28"/>
    <x v="2"/>
    <n v="91.8"/>
    <n v="110.16"/>
  </r>
  <r>
    <x v="3"/>
    <x v="57"/>
    <x v="28"/>
    <x v="2"/>
    <n v="91.8"/>
    <n v="110.16"/>
  </r>
  <r>
    <x v="3"/>
    <x v="58"/>
    <x v="28"/>
    <x v="2"/>
    <n v="91.8"/>
    <n v="110.16"/>
  </r>
  <r>
    <x v="3"/>
    <x v="59"/>
    <x v="28"/>
    <x v="2"/>
    <n v="91.8"/>
    <n v="110.16"/>
  </r>
  <r>
    <x v="3"/>
    <x v="56"/>
    <x v="28"/>
    <x v="2"/>
    <n v="91.8"/>
    <n v="110.16"/>
  </r>
  <r>
    <x v="3"/>
    <x v="55"/>
    <x v="29"/>
    <x v="2"/>
    <n v="95"/>
    <n v="114"/>
  </r>
  <r>
    <x v="3"/>
    <x v="55"/>
    <x v="30"/>
    <x v="2"/>
    <n v="115"/>
    <n v="138"/>
  </r>
  <r>
    <x v="4"/>
    <x v="54"/>
    <x v="31"/>
    <x v="2"/>
    <n v="156.75"/>
    <n v="188.1"/>
  </r>
  <r>
    <x v="4"/>
    <x v="55"/>
    <x v="32"/>
    <x v="2"/>
    <n v="101"/>
    <n v="121.19999999999999"/>
  </r>
  <r>
    <x v="4"/>
    <x v="54"/>
    <x v="33"/>
    <x v="2"/>
    <n v="149.75"/>
    <n v="179.7"/>
  </r>
  <r>
    <x v="4"/>
    <x v="55"/>
    <x v="34"/>
    <x v="2"/>
    <n v="135"/>
    <n v="162"/>
  </r>
  <r>
    <x v="4"/>
    <x v="54"/>
    <x v="35"/>
    <x v="2"/>
    <n v="128"/>
    <n v="153.6"/>
  </r>
  <r>
    <x v="4"/>
    <x v="55"/>
    <x v="36"/>
    <x v="2"/>
    <n v="135"/>
    <n v="162"/>
  </r>
  <r>
    <x v="4"/>
    <x v="55"/>
    <x v="37"/>
    <x v="2"/>
    <n v="95"/>
    <n v="114"/>
  </r>
  <r>
    <x v="5"/>
    <x v="54"/>
    <x v="38"/>
    <x v="2"/>
    <n v="122"/>
    <n v="146.4"/>
  </r>
  <r>
    <x v="5"/>
    <x v="56"/>
    <x v="39"/>
    <x v="2"/>
    <n v="135"/>
    <n v="162"/>
  </r>
  <r>
    <x v="5"/>
    <x v="55"/>
    <x v="40"/>
    <x v="2"/>
    <n v="108"/>
    <n v="129.6"/>
  </r>
  <r>
    <x v="5"/>
    <x v="55"/>
    <x v="41"/>
    <x v="2"/>
    <n v="121.5"/>
    <n v="145.79999999999998"/>
  </r>
  <r>
    <x v="5"/>
    <x v="55"/>
    <x v="42"/>
    <x v="2"/>
    <n v="115"/>
    <n v="138"/>
  </r>
  <r>
    <x v="5"/>
    <x v="54"/>
    <x v="43"/>
    <x v="2"/>
    <s v=""/>
    <s v=""/>
  </r>
  <r>
    <x v="5"/>
    <x v="57"/>
    <x v="43"/>
    <x v="2"/>
    <s v=""/>
    <s v=""/>
  </r>
  <r>
    <x v="5"/>
    <x v="58"/>
    <x v="43"/>
    <x v="2"/>
    <s v=""/>
    <s v=""/>
  </r>
  <r>
    <x v="5"/>
    <x v="59"/>
    <x v="43"/>
    <x v="2"/>
    <s v=""/>
    <s v=""/>
  </r>
  <r>
    <x v="5"/>
    <x v="56"/>
    <x v="43"/>
    <x v="2"/>
    <s v=""/>
    <s v=""/>
  </r>
  <r>
    <x v="6"/>
    <x v="54"/>
    <x v="44"/>
    <x v="2"/>
    <n v="201"/>
    <n v="241.2"/>
  </r>
  <r>
    <x v="6"/>
    <x v="55"/>
    <x v="45"/>
    <x v="2"/>
    <n v="129"/>
    <n v="154.79999999999998"/>
  </r>
  <r>
    <x v="6"/>
    <x v="55"/>
    <x v="46"/>
    <x v="2"/>
    <n v="135"/>
    <n v="162"/>
  </r>
  <r>
    <x v="7"/>
    <x v="54"/>
    <x v="47"/>
    <x v="2"/>
    <n v="108"/>
    <n v="129.6"/>
  </r>
  <r>
    <x v="7"/>
    <x v="55"/>
    <x v="48"/>
    <x v="2"/>
    <n v="117"/>
    <n v="140.4"/>
  </r>
  <r>
    <x v="7"/>
    <x v="54"/>
    <x v="49"/>
    <x v="2"/>
    <n v="101.25"/>
    <n v="121.5"/>
  </r>
  <r>
    <x v="7"/>
    <x v="58"/>
    <x v="50"/>
    <x v="2"/>
    <n v="87.75"/>
    <n v="105.3"/>
  </r>
  <r>
    <x v="7"/>
    <x v="56"/>
    <x v="51"/>
    <x v="2"/>
    <n v="108"/>
    <n v="129.6"/>
  </r>
  <r>
    <x v="7"/>
    <x v="55"/>
    <x v="52"/>
    <x v="2"/>
    <n v="81"/>
    <n v="97.2"/>
  </r>
  <r>
    <x v="8"/>
    <x v="54"/>
    <x v="53"/>
    <x v="2"/>
    <n v="114.4"/>
    <n v="137.28"/>
  </r>
  <r>
    <x v="8"/>
    <x v="56"/>
    <x v="54"/>
    <x v="2"/>
    <n v="104.55"/>
    <n v="125.46"/>
  </r>
  <r>
    <x v="8"/>
    <x v="55"/>
    <x v="55"/>
    <x v="2"/>
    <n v="135"/>
    <n v="162"/>
  </r>
  <r>
    <x v="8"/>
    <x v="55"/>
    <x v="56"/>
    <x v="2"/>
    <n v="95"/>
    <n v="114"/>
  </r>
  <r>
    <x v="9"/>
    <x v="56"/>
    <x v="57"/>
    <x v="2"/>
    <n v="127"/>
    <n v="152.4"/>
  </r>
  <r>
    <x v="9"/>
    <x v="55"/>
    <x v="58"/>
    <x v="2"/>
    <n v="124"/>
    <n v="148.79999999999998"/>
  </r>
  <r>
    <x v="9"/>
    <x v="55"/>
    <x v="59"/>
    <x v="2"/>
    <n v="115"/>
    <n v="138"/>
  </r>
  <r>
    <x v="9"/>
    <x v="55"/>
    <x v="60"/>
    <x v="2"/>
    <n v="148"/>
    <n v="177.6"/>
  </r>
  <r>
    <x v="0"/>
    <x v="60"/>
    <x v="0"/>
    <x v="2"/>
    <n v="95"/>
    <n v="114"/>
  </r>
  <r>
    <x v="0"/>
    <x v="61"/>
    <x v="1"/>
    <x v="2"/>
    <n v="108"/>
    <n v="129.6"/>
  </r>
  <r>
    <x v="0"/>
    <x v="60"/>
    <x v="2"/>
    <x v="2"/>
    <n v="101"/>
    <n v="121.19999999999999"/>
  </r>
  <r>
    <x v="0"/>
    <x v="62"/>
    <x v="2"/>
    <x v="2"/>
    <n v="101"/>
    <n v="121.19999999999999"/>
  </r>
  <r>
    <x v="0"/>
    <x v="61"/>
    <x v="3"/>
    <x v="2"/>
    <n v="155"/>
    <n v="186"/>
  </r>
  <r>
    <x v="1"/>
    <x v="60"/>
    <x v="4"/>
    <x v="2"/>
    <n v="123.6"/>
    <n v="148.32"/>
  </r>
  <r>
    <x v="1"/>
    <x v="61"/>
    <x v="5"/>
    <x v="2"/>
    <n v="108"/>
    <n v="129.6"/>
  </r>
  <r>
    <x v="1"/>
    <x v="60"/>
    <x v="6"/>
    <x v="2"/>
    <n v="135.25"/>
    <n v="162.29999999999998"/>
  </r>
  <r>
    <x v="1"/>
    <x v="62"/>
    <x v="7"/>
    <x v="2"/>
    <n v="87.75"/>
    <n v="105.3"/>
  </r>
  <r>
    <x v="1"/>
    <x v="61"/>
    <x v="8"/>
    <x v="2"/>
    <n v="108"/>
    <n v="129.6"/>
  </r>
  <r>
    <x v="1"/>
    <x v="60"/>
    <x v="9"/>
    <x v="2"/>
    <n v="81"/>
    <n v="97.2"/>
  </r>
  <r>
    <x v="1"/>
    <x v="63"/>
    <x v="9"/>
    <x v="2"/>
    <n v="81"/>
    <n v="97.2"/>
  </r>
  <r>
    <x v="1"/>
    <x v="64"/>
    <x v="9"/>
    <x v="2"/>
    <n v="81"/>
    <n v="97.2"/>
  </r>
  <r>
    <x v="1"/>
    <x v="65"/>
    <x v="9"/>
    <x v="2"/>
    <n v="81"/>
    <n v="97.2"/>
  </r>
  <r>
    <x v="1"/>
    <x v="62"/>
    <x v="9"/>
    <x v="2"/>
    <n v="81"/>
    <n v="97.2"/>
  </r>
  <r>
    <x v="1"/>
    <x v="61"/>
    <x v="10"/>
    <x v="2"/>
    <n v="115"/>
    <n v="138"/>
  </r>
  <r>
    <x v="1"/>
    <x v="60"/>
    <x v="11"/>
    <x v="2"/>
    <n v="108"/>
    <n v="129.6"/>
  </r>
  <r>
    <x v="1"/>
    <x v="63"/>
    <x v="11"/>
    <x v="2"/>
    <n v="108"/>
    <n v="129.6"/>
  </r>
  <r>
    <x v="1"/>
    <x v="64"/>
    <x v="11"/>
    <x v="2"/>
    <n v="108"/>
    <n v="129.6"/>
  </r>
  <r>
    <x v="1"/>
    <x v="65"/>
    <x v="11"/>
    <x v="2"/>
    <n v="108"/>
    <n v="129.6"/>
  </r>
  <r>
    <x v="1"/>
    <x v="62"/>
    <x v="11"/>
    <x v="2"/>
    <n v="108"/>
    <n v="129.6"/>
  </r>
  <r>
    <x v="1"/>
    <x v="61"/>
    <x v="12"/>
    <x v="2"/>
    <n v="115"/>
    <n v="138"/>
  </r>
  <r>
    <x v="1"/>
    <x v="61"/>
    <x v="13"/>
    <x v="2"/>
    <n v="155"/>
    <n v="186"/>
  </r>
  <r>
    <x v="1"/>
    <x v="61"/>
    <x v="14"/>
    <x v="2"/>
    <n v="108"/>
    <n v="129.6"/>
  </r>
  <r>
    <x v="1"/>
    <x v="61"/>
    <x v="15"/>
    <x v="2"/>
    <n v="135"/>
    <n v="162"/>
  </r>
  <r>
    <x v="1"/>
    <x v="61"/>
    <x v="16"/>
    <x v="2"/>
    <n v="101"/>
    <n v="121.19999999999999"/>
  </r>
  <r>
    <x v="1"/>
    <x v="61"/>
    <x v="17"/>
    <x v="2"/>
    <n v="77"/>
    <n v="92.399999999999991"/>
  </r>
  <r>
    <x v="1"/>
    <x v="61"/>
    <x v="18"/>
    <x v="2"/>
    <n v="95"/>
    <n v="114"/>
  </r>
  <r>
    <x v="2"/>
    <x v="60"/>
    <x v="19"/>
    <x v="2"/>
    <n v="162"/>
    <n v="194.4"/>
  </r>
  <r>
    <x v="2"/>
    <x v="61"/>
    <x v="20"/>
    <x v="2"/>
    <n v="122"/>
    <n v="146.4"/>
  </r>
  <r>
    <x v="2"/>
    <x v="63"/>
    <x v="13"/>
    <x v="2"/>
    <n v="155"/>
    <n v="186"/>
  </r>
  <r>
    <x v="2"/>
    <x v="64"/>
    <x v="13"/>
    <x v="2"/>
    <n v="155"/>
    <n v="186"/>
  </r>
  <r>
    <x v="2"/>
    <x v="65"/>
    <x v="13"/>
    <x v="2"/>
    <n v="155"/>
    <n v="186"/>
  </r>
  <r>
    <x v="2"/>
    <x v="62"/>
    <x v="13"/>
    <x v="2"/>
    <n v="155"/>
    <n v="186"/>
  </r>
  <r>
    <x v="2"/>
    <x v="60"/>
    <x v="21"/>
    <x v="2"/>
    <n v="108"/>
    <n v="129.6"/>
  </r>
  <r>
    <x v="2"/>
    <x v="63"/>
    <x v="21"/>
    <x v="2"/>
    <n v="108"/>
    <n v="129.6"/>
  </r>
  <r>
    <x v="2"/>
    <x v="64"/>
    <x v="21"/>
    <x v="2"/>
    <n v="108"/>
    <n v="129.6"/>
  </r>
  <r>
    <x v="2"/>
    <x v="65"/>
    <x v="21"/>
    <x v="2"/>
    <n v="108"/>
    <n v="129.6"/>
  </r>
  <r>
    <x v="2"/>
    <x v="62"/>
    <x v="21"/>
    <x v="2"/>
    <n v="108"/>
    <n v="129.6"/>
  </r>
  <r>
    <x v="2"/>
    <x v="60"/>
    <x v="22"/>
    <x v="2"/>
    <s v=""/>
    <s v=""/>
  </r>
  <r>
    <x v="2"/>
    <x v="63"/>
    <x v="22"/>
    <x v="2"/>
    <s v=""/>
    <s v=""/>
  </r>
  <r>
    <x v="2"/>
    <x v="64"/>
    <x v="22"/>
    <x v="2"/>
    <s v=""/>
    <s v=""/>
  </r>
  <r>
    <x v="2"/>
    <x v="65"/>
    <x v="22"/>
    <x v="2"/>
    <s v=""/>
    <s v=""/>
  </r>
  <r>
    <x v="2"/>
    <x v="62"/>
    <x v="22"/>
    <x v="2"/>
    <s v=""/>
    <s v=""/>
  </r>
  <r>
    <x v="3"/>
    <x v="60"/>
    <x v="23"/>
    <x v="2"/>
    <n v="95"/>
    <n v="114"/>
  </r>
  <r>
    <x v="3"/>
    <x v="61"/>
    <x v="24"/>
    <x v="2"/>
    <n v="108"/>
    <n v="129.6"/>
  </r>
  <r>
    <x v="3"/>
    <x v="61"/>
    <x v="25"/>
    <x v="2"/>
    <n v="115"/>
    <n v="138"/>
  </r>
  <r>
    <x v="3"/>
    <x v="60"/>
    <x v="26"/>
    <x v="2"/>
    <n v="108"/>
    <n v="129.6"/>
  </r>
  <r>
    <x v="3"/>
    <x v="63"/>
    <x v="26"/>
    <x v="2"/>
    <n v="108"/>
    <n v="129.6"/>
  </r>
  <r>
    <x v="3"/>
    <x v="64"/>
    <x v="26"/>
    <x v="2"/>
    <n v="108"/>
    <n v="129.6"/>
  </r>
  <r>
    <x v="3"/>
    <x v="65"/>
    <x v="26"/>
    <x v="2"/>
    <n v="108"/>
    <n v="129.6"/>
  </r>
  <r>
    <x v="3"/>
    <x v="62"/>
    <x v="26"/>
    <x v="2"/>
    <n v="108"/>
    <n v="129.6"/>
  </r>
  <r>
    <x v="3"/>
    <x v="61"/>
    <x v="27"/>
    <x v="2"/>
    <n v="88"/>
    <n v="105.6"/>
  </r>
  <r>
    <x v="3"/>
    <x v="60"/>
    <x v="28"/>
    <x v="2"/>
    <n v="91.8"/>
    <n v="110.16"/>
  </r>
  <r>
    <x v="3"/>
    <x v="63"/>
    <x v="28"/>
    <x v="2"/>
    <n v="91.8"/>
    <n v="110.16"/>
  </r>
  <r>
    <x v="3"/>
    <x v="64"/>
    <x v="28"/>
    <x v="2"/>
    <n v="91.8"/>
    <n v="110.16"/>
  </r>
  <r>
    <x v="3"/>
    <x v="65"/>
    <x v="28"/>
    <x v="2"/>
    <n v="91.8"/>
    <n v="110.16"/>
  </r>
  <r>
    <x v="3"/>
    <x v="62"/>
    <x v="28"/>
    <x v="2"/>
    <n v="91.8"/>
    <n v="110.16"/>
  </r>
  <r>
    <x v="3"/>
    <x v="61"/>
    <x v="29"/>
    <x v="2"/>
    <n v="95"/>
    <n v="114"/>
  </r>
  <r>
    <x v="3"/>
    <x v="61"/>
    <x v="30"/>
    <x v="2"/>
    <n v="115"/>
    <n v="138"/>
  </r>
  <r>
    <x v="4"/>
    <x v="60"/>
    <x v="31"/>
    <x v="2"/>
    <n v="156.75"/>
    <n v="188.1"/>
  </r>
  <r>
    <x v="4"/>
    <x v="61"/>
    <x v="32"/>
    <x v="2"/>
    <n v="101"/>
    <n v="121.19999999999999"/>
  </r>
  <r>
    <x v="4"/>
    <x v="60"/>
    <x v="33"/>
    <x v="2"/>
    <n v="149.75"/>
    <n v="179.7"/>
  </r>
  <r>
    <x v="4"/>
    <x v="61"/>
    <x v="34"/>
    <x v="2"/>
    <n v="135"/>
    <n v="162"/>
  </r>
  <r>
    <x v="4"/>
    <x v="60"/>
    <x v="35"/>
    <x v="2"/>
    <n v="128"/>
    <n v="153.6"/>
  </r>
  <r>
    <x v="4"/>
    <x v="61"/>
    <x v="36"/>
    <x v="2"/>
    <n v="135"/>
    <n v="162"/>
  </r>
  <r>
    <x v="4"/>
    <x v="61"/>
    <x v="37"/>
    <x v="2"/>
    <n v="95"/>
    <n v="114"/>
  </r>
  <r>
    <x v="5"/>
    <x v="60"/>
    <x v="38"/>
    <x v="2"/>
    <n v="122"/>
    <n v="146.4"/>
  </r>
  <r>
    <x v="5"/>
    <x v="62"/>
    <x v="39"/>
    <x v="2"/>
    <n v="135"/>
    <n v="162"/>
  </r>
  <r>
    <x v="5"/>
    <x v="61"/>
    <x v="40"/>
    <x v="2"/>
    <n v="108"/>
    <n v="129.6"/>
  </r>
  <r>
    <x v="5"/>
    <x v="61"/>
    <x v="41"/>
    <x v="2"/>
    <n v="121.5"/>
    <n v="145.79999999999998"/>
  </r>
  <r>
    <x v="5"/>
    <x v="61"/>
    <x v="42"/>
    <x v="2"/>
    <n v="115"/>
    <n v="138"/>
  </r>
  <r>
    <x v="5"/>
    <x v="60"/>
    <x v="43"/>
    <x v="2"/>
    <s v=""/>
    <s v=""/>
  </r>
  <r>
    <x v="5"/>
    <x v="63"/>
    <x v="43"/>
    <x v="2"/>
    <s v=""/>
    <s v=""/>
  </r>
  <r>
    <x v="5"/>
    <x v="64"/>
    <x v="43"/>
    <x v="2"/>
    <s v=""/>
    <s v=""/>
  </r>
  <r>
    <x v="5"/>
    <x v="65"/>
    <x v="43"/>
    <x v="2"/>
    <s v=""/>
    <s v=""/>
  </r>
  <r>
    <x v="5"/>
    <x v="62"/>
    <x v="43"/>
    <x v="2"/>
    <s v=""/>
    <s v=""/>
  </r>
  <r>
    <x v="6"/>
    <x v="60"/>
    <x v="44"/>
    <x v="2"/>
    <n v="201"/>
    <n v="241.2"/>
  </r>
  <r>
    <x v="6"/>
    <x v="61"/>
    <x v="45"/>
    <x v="2"/>
    <n v="129"/>
    <n v="154.79999999999998"/>
  </r>
  <r>
    <x v="6"/>
    <x v="61"/>
    <x v="46"/>
    <x v="2"/>
    <n v="135"/>
    <n v="162"/>
  </r>
  <r>
    <x v="7"/>
    <x v="60"/>
    <x v="47"/>
    <x v="2"/>
    <n v="108"/>
    <n v="129.6"/>
  </r>
  <r>
    <x v="7"/>
    <x v="61"/>
    <x v="48"/>
    <x v="2"/>
    <n v="117"/>
    <n v="140.4"/>
  </r>
  <r>
    <x v="7"/>
    <x v="60"/>
    <x v="49"/>
    <x v="2"/>
    <n v="101.25"/>
    <n v="121.5"/>
  </r>
  <r>
    <x v="7"/>
    <x v="64"/>
    <x v="50"/>
    <x v="2"/>
    <n v="87.75"/>
    <n v="105.3"/>
  </r>
  <r>
    <x v="7"/>
    <x v="62"/>
    <x v="51"/>
    <x v="2"/>
    <n v="108"/>
    <n v="129.6"/>
  </r>
  <r>
    <x v="7"/>
    <x v="61"/>
    <x v="52"/>
    <x v="2"/>
    <n v="81"/>
    <n v="97.2"/>
  </r>
  <r>
    <x v="8"/>
    <x v="60"/>
    <x v="53"/>
    <x v="2"/>
    <n v="114.4"/>
    <n v="137.28"/>
  </r>
  <r>
    <x v="8"/>
    <x v="62"/>
    <x v="54"/>
    <x v="2"/>
    <n v="104.55"/>
    <n v="125.46"/>
  </r>
  <r>
    <x v="8"/>
    <x v="61"/>
    <x v="55"/>
    <x v="2"/>
    <n v="135"/>
    <n v="162"/>
  </r>
  <r>
    <x v="8"/>
    <x v="61"/>
    <x v="56"/>
    <x v="2"/>
    <n v="95"/>
    <n v="114"/>
  </r>
  <r>
    <x v="9"/>
    <x v="62"/>
    <x v="57"/>
    <x v="2"/>
    <n v="127"/>
    <n v="152.4"/>
  </r>
  <r>
    <x v="9"/>
    <x v="61"/>
    <x v="58"/>
    <x v="2"/>
    <n v="124"/>
    <n v="148.79999999999998"/>
  </r>
  <r>
    <x v="9"/>
    <x v="61"/>
    <x v="59"/>
    <x v="2"/>
    <n v="115"/>
    <n v="138"/>
  </r>
  <r>
    <x v="9"/>
    <x v="61"/>
    <x v="60"/>
    <x v="2"/>
    <n v="148"/>
    <n v="177.6"/>
  </r>
  <r>
    <x v="0"/>
    <x v="66"/>
    <x v="0"/>
    <x v="2"/>
    <n v="95"/>
    <n v="114"/>
  </r>
  <r>
    <x v="0"/>
    <x v="67"/>
    <x v="1"/>
    <x v="2"/>
    <n v="108"/>
    <n v="129.6"/>
  </r>
  <r>
    <x v="0"/>
    <x v="66"/>
    <x v="2"/>
    <x v="2"/>
    <n v="101"/>
    <n v="121.19999999999999"/>
  </r>
  <r>
    <x v="0"/>
    <x v="68"/>
    <x v="2"/>
    <x v="2"/>
    <n v="101"/>
    <n v="121.19999999999999"/>
  </r>
  <r>
    <x v="0"/>
    <x v="67"/>
    <x v="3"/>
    <x v="2"/>
    <n v="155"/>
    <n v="186"/>
  </r>
  <r>
    <x v="1"/>
    <x v="66"/>
    <x v="4"/>
    <x v="2"/>
    <n v="123.6"/>
    <n v="148.32"/>
  </r>
  <r>
    <x v="1"/>
    <x v="67"/>
    <x v="5"/>
    <x v="2"/>
    <n v="108"/>
    <n v="129.6"/>
  </r>
  <r>
    <x v="1"/>
    <x v="66"/>
    <x v="6"/>
    <x v="2"/>
    <n v="135.25"/>
    <n v="162.29999999999998"/>
  </r>
  <r>
    <x v="1"/>
    <x v="68"/>
    <x v="7"/>
    <x v="2"/>
    <n v="87.75"/>
    <n v="105.3"/>
  </r>
  <r>
    <x v="1"/>
    <x v="67"/>
    <x v="8"/>
    <x v="2"/>
    <n v="108"/>
    <n v="129.6"/>
  </r>
  <r>
    <x v="1"/>
    <x v="66"/>
    <x v="9"/>
    <x v="2"/>
    <n v="81"/>
    <n v="97.2"/>
  </r>
  <r>
    <x v="1"/>
    <x v="69"/>
    <x v="9"/>
    <x v="2"/>
    <n v="81"/>
    <n v="97.2"/>
  </r>
  <r>
    <x v="1"/>
    <x v="70"/>
    <x v="9"/>
    <x v="2"/>
    <n v="81"/>
    <n v="97.2"/>
  </r>
  <r>
    <x v="1"/>
    <x v="71"/>
    <x v="9"/>
    <x v="2"/>
    <n v="81"/>
    <n v="97.2"/>
  </r>
  <r>
    <x v="1"/>
    <x v="68"/>
    <x v="9"/>
    <x v="2"/>
    <n v="81"/>
    <n v="97.2"/>
  </r>
  <r>
    <x v="1"/>
    <x v="67"/>
    <x v="10"/>
    <x v="2"/>
    <n v="115"/>
    <n v="138"/>
  </r>
  <r>
    <x v="1"/>
    <x v="66"/>
    <x v="11"/>
    <x v="2"/>
    <n v="108"/>
    <n v="129.6"/>
  </r>
  <r>
    <x v="1"/>
    <x v="69"/>
    <x v="11"/>
    <x v="2"/>
    <n v="108"/>
    <n v="129.6"/>
  </r>
  <r>
    <x v="1"/>
    <x v="70"/>
    <x v="11"/>
    <x v="2"/>
    <n v="108"/>
    <n v="129.6"/>
  </r>
  <r>
    <x v="1"/>
    <x v="71"/>
    <x v="11"/>
    <x v="2"/>
    <n v="108"/>
    <n v="129.6"/>
  </r>
  <r>
    <x v="1"/>
    <x v="68"/>
    <x v="11"/>
    <x v="2"/>
    <n v="108"/>
    <n v="129.6"/>
  </r>
  <r>
    <x v="1"/>
    <x v="67"/>
    <x v="12"/>
    <x v="2"/>
    <n v="115"/>
    <n v="138"/>
  </r>
  <r>
    <x v="1"/>
    <x v="67"/>
    <x v="13"/>
    <x v="2"/>
    <n v="155"/>
    <n v="186"/>
  </r>
  <r>
    <x v="1"/>
    <x v="67"/>
    <x v="14"/>
    <x v="2"/>
    <n v="108"/>
    <n v="129.6"/>
  </r>
  <r>
    <x v="1"/>
    <x v="67"/>
    <x v="15"/>
    <x v="2"/>
    <n v="135"/>
    <n v="162"/>
  </r>
  <r>
    <x v="1"/>
    <x v="67"/>
    <x v="16"/>
    <x v="2"/>
    <n v="101"/>
    <n v="121.19999999999999"/>
  </r>
  <r>
    <x v="1"/>
    <x v="67"/>
    <x v="17"/>
    <x v="2"/>
    <n v="77"/>
    <n v="92.399999999999991"/>
  </r>
  <r>
    <x v="1"/>
    <x v="67"/>
    <x v="18"/>
    <x v="2"/>
    <n v="95"/>
    <n v="114"/>
  </r>
  <r>
    <x v="2"/>
    <x v="66"/>
    <x v="19"/>
    <x v="2"/>
    <n v="162"/>
    <n v="194.4"/>
  </r>
  <r>
    <x v="2"/>
    <x v="67"/>
    <x v="20"/>
    <x v="2"/>
    <n v="122"/>
    <n v="146.4"/>
  </r>
  <r>
    <x v="2"/>
    <x v="69"/>
    <x v="13"/>
    <x v="2"/>
    <n v="155"/>
    <n v="186"/>
  </r>
  <r>
    <x v="2"/>
    <x v="70"/>
    <x v="13"/>
    <x v="2"/>
    <n v="155"/>
    <n v="186"/>
  </r>
  <r>
    <x v="2"/>
    <x v="71"/>
    <x v="13"/>
    <x v="2"/>
    <n v="155"/>
    <n v="186"/>
  </r>
  <r>
    <x v="2"/>
    <x v="68"/>
    <x v="13"/>
    <x v="2"/>
    <n v="155"/>
    <n v="186"/>
  </r>
  <r>
    <x v="2"/>
    <x v="66"/>
    <x v="21"/>
    <x v="2"/>
    <n v="108"/>
    <n v="129.6"/>
  </r>
  <r>
    <x v="2"/>
    <x v="69"/>
    <x v="21"/>
    <x v="2"/>
    <n v="108"/>
    <n v="129.6"/>
  </r>
  <r>
    <x v="2"/>
    <x v="70"/>
    <x v="21"/>
    <x v="2"/>
    <n v="108"/>
    <n v="129.6"/>
  </r>
  <r>
    <x v="2"/>
    <x v="71"/>
    <x v="21"/>
    <x v="2"/>
    <n v="108"/>
    <n v="129.6"/>
  </r>
  <r>
    <x v="2"/>
    <x v="68"/>
    <x v="21"/>
    <x v="2"/>
    <n v="108"/>
    <n v="129.6"/>
  </r>
  <r>
    <x v="2"/>
    <x v="66"/>
    <x v="22"/>
    <x v="2"/>
    <s v=""/>
    <s v=""/>
  </r>
  <r>
    <x v="2"/>
    <x v="69"/>
    <x v="22"/>
    <x v="2"/>
    <s v=""/>
    <s v=""/>
  </r>
  <r>
    <x v="2"/>
    <x v="70"/>
    <x v="22"/>
    <x v="2"/>
    <s v=""/>
    <s v=""/>
  </r>
  <r>
    <x v="2"/>
    <x v="71"/>
    <x v="22"/>
    <x v="2"/>
    <s v=""/>
    <s v=""/>
  </r>
  <r>
    <x v="2"/>
    <x v="68"/>
    <x v="22"/>
    <x v="2"/>
    <s v=""/>
    <s v=""/>
  </r>
  <r>
    <x v="3"/>
    <x v="66"/>
    <x v="23"/>
    <x v="2"/>
    <n v="95"/>
    <n v="114"/>
  </r>
  <r>
    <x v="3"/>
    <x v="67"/>
    <x v="24"/>
    <x v="2"/>
    <n v="108"/>
    <n v="129.6"/>
  </r>
  <r>
    <x v="3"/>
    <x v="67"/>
    <x v="25"/>
    <x v="2"/>
    <n v="115"/>
    <n v="138"/>
  </r>
  <r>
    <x v="3"/>
    <x v="66"/>
    <x v="26"/>
    <x v="2"/>
    <n v="108"/>
    <n v="129.6"/>
  </r>
  <r>
    <x v="3"/>
    <x v="69"/>
    <x v="26"/>
    <x v="2"/>
    <n v="108"/>
    <n v="129.6"/>
  </r>
  <r>
    <x v="3"/>
    <x v="70"/>
    <x v="26"/>
    <x v="2"/>
    <n v="108"/>
    <n v="129.6"/>
  </r>
  <r>
    <x v="3"/>
    <x v="71"/>
    <x v="26"/>
    <x v="2"/>
    <n v="108"/>
    <n v="129.6"/>
  </r>
  <r>
    <x v="3"/>
    <x v="68"/>
    <x v="26"/>
    <x v="2"/>
    <n v="108"/>
    <n v="129.6"/>
  </r>
  <r>
    <x v="3"/>
    <x v="67"/>
    <x v="27"/>
    <x v="2"/>
    <n v="88"/>
    <n v="105.6"/>
  </r>
  <r>
    <x v="3"/>
    <x v="66"/>
    <x v="28"/>
    <x v="2"/>
    <n v="91.8"/>
    <n v="110.16"/>
  </r>
  <r>
    <x v="3"/>
    <x v="69"/>
    <x v="28"/>
    <x v="2"/>
    <n v="91.8"/>
    <n v="110.16"/>
  </r>
  <r>
    <x v="3"/>
    <x v="70"/>
    <x v="28"/>
    <x v="2"/>
    <n v="91.8"/>
    <n v="110.16"/>
  </r>
  <r>
    <x v="3"/>
    <x v="71"/>
    <x v="28"/>
    <x v="2"/>
    <n v="91.8"/>
    <n v="110.16"/>
  </r>
  <r>
    <x v="3"/>
    <x v="68"/>
    <x v="28"/>
    <x v="2"/>
    <n v="91.8"/>
    <n v="110.16"/>
  </r>
  <r>
    <x v="3"/>
    <x v="67"/>
    <x v="29"/>
    <x v="2"/>
    <n v="95"/>
    <n v="114"/>
  </r>
  <r>
    <x v="3"/>
    <x v="67"/>
    <x v="30"/>
    <x v="2"/>
    <n v="115"/>
    <n v="138"/>
  </r>
  <r>
    <x v="4"/>
    <x v="66"/>
    <x v="31"/>
    <x v="2"/>
    <n v="156.75"/>
    <n v="188.1"/>
  </r>
  <r>
    <x v="4"/>
    <x v="67"/>
    <x v="32"/>
    <x v="2"/>
    <n v="101"/>
    <n v="121.19999999999999"/>
  </r>
  <r>
    <x v="4"/>
    <x v="66"/>
    <x v="33"/>
    <x v="2"/>
    <n v="149.75"/>
    <n v="179.7"/>
  </r>
  <r>
    <x v="4"/>
    <x v="67"/>
    <x v="34"/>
    <x v="2"/>
    <n v="135"/>
    <n v="162"/>
  </r>
  <r>
    <x v="4"/>
    <x v="66"/>
    <x v="35"/>
    <x v="2"/>
    <n v="128"/>
    <n v="153.6"/>
  </r>
  <r>
    <x v="4"/>
    <x v="67"/>
    <x v="36"/>
    <x v="2"/>
    <n v="135"/>
    <n v="162"/>
  </r>
  <r>
    <x v="4"/>
    <x v="67"/>
    <x v="37"/>
    <x v="2"/>
    <n v="95"/>
    <n v="114"/>
  </r>
  <r>
    <x v="5"/>
    <x v="66"/>
    <x v="38"/>
    <x v="2"/>
    <n v="122"/>
    <n v="146.4"/>
  </r>
  <r>
    <x v="5"/>
    <x v="68"/>
    <x v="39"/>
    <x v="2"/>
    <n v="135"/>
    <n v="162"/>
  </r>
  <r>
    <x v="5"/>
    <x v="67"/>
    <x v="40"/>
    <x v="2"/>
    <n v="108"/>
    <n v="129.6"/>
  </r>
  <r>
    <x v="5"/>
    <x v="67"/>
    <x v="41"/>
    <x v="2"/>
    <n v="121.5"/>
    <n v="145.79999999999998"/>
  </r>
  <r>
    <x v="5"/>
    <x v="67"/>
    <x v="42"/>
    <x v="2"/>
    <n v="115"/>
    <n v="138"/>
  </r>
  <r>
    <x v="5"/>
    <x v="66"/>
    <x v="43"/>
    <x v="2"/>
    <s v=""/>
    <s v=""/>
  </r>
  <r>
    <x v="5"/>
    <x v="69"/>
    <x v="43"/>
    <x v="2"/>
    <s v=""/>
    <s v=""/>
  </r>
  <r>
    <x v="5"/>
    <x v="70"/>
    <x v="43"/>
    <x v="2"/>
    <s v=""/>
    <s v=""/>
  </r>
  <r>
    <x v="5"/>
    <x v="71"/>
    <x v="43"/>
    <x v="2"/>
    <s v=""/>
    <s v=""/>
  </r>
  <r>
    <x v="5"/>
    <x v="68"/>
    <x v="43"/>
    <x v="2"/>
    <s v=""/>
    <s v=""/>
  </r>
  <r>
    <x v="6"/>
    <x v="66"/>
    <x v="44"/>
    <x v="2"/>
    <n v="201"/>
    <n v="241.2"/>
  </r>
  <r>
    <x v="6"/>
    <x v="67"/>
    <x v="45"/>
    <x v="2"/>
    <n v="129"/>
    <n v="154.79999999999998"/>
  </r>
  <r>
    <x v="6"/>
    <x v="67"/>
    <x v="46"/>
    <x v="2"/>
    <n v="135"/>
    <n v="162"/>
  </r>
  <r>
    <x v="7"/>
    <x v="66"/>
    <x v="47"/>
    <x v="2"/>
    <n v="108"/>
    <n v="129.6"/>
  </r>
  <r>
    <x v="7"/>
    <x v="67"/>
    <x v="48"/>
    <x v="2"/>
    <n v="117"/>
    <n v="140.4"/>
  </r>
  <r>
    <x v="7"/>
    <x v="66"/>
    <x v="49"/>
    <x v="2"/>
    <n v="101.25"/>
    <n v="121.5"/>
  </r>
  <r>
    <x v="7"/>
    <x v="70"/>
    <x v="50"/>
    <x v="2"/>
    <n v="87.75"/>
    <n v="105.3"/>
  </r>
  <r>
    <x v="7"/>
    <x v="68"/>
    <x v="51"/>
    <x v="2"/>
    <n v="108"/>
    <n v="129.6"/>
  </r>
  <r>
    <x v="7"/>
    <x v="67"/>
    <x v="52"/>
    <x v="2"/>
    <n v="81"/>
    <n v="97.2"/>
  </r>
  <r>
    <x v="8"/>
    <x v="66"/>
    <x v="53"/>
    <x v="2"/>
    <n v="114.4"/>
    <n v="137.28"/>
  </r>
  <r>
    <x v="8"/>
    <x v="68"/>
    <x v="54"/>
    <x v="2"/>
    <n v="104.55"/>
    <n v="125.46"/>
  </r>
  <r>
    <x v="8"/>
    <x v="67"/>
    <x v="55"/>
    <x v="2"/>
    <n v="135"/>
    <n v="162"/>
  </r>
  <r>
    <x v="8"/>
    <x v="67"/>
    <x v="56"/>
    <x v="2"/>
    <n v="95"/>
    <n v="114"/>
  </r>
  <r>
    <x v="9"/>
    <x v="68"/>
    <x v="57"/>
    <x v="2"/>
    <n v="127"/>
    <n v="152.4"/>
  </r>
  <r>
    <x v="9"/>
    <x v="67"/>
    <x v="58"/>
    <x v="2"/>
    <n v="124"/>
    <n v="148.79999999999998"/>
  </r>
  <r>
    <x v="9"/>
    <x v="67"/>
    <x v="59"/>
    <x v="2"/>
    <n v="115"/>
    <n v="138"/>
  </r>
  <r>
    <x v="9"/>
    <x v="67"/>
    <x v="60"/>
    <x v="2"/>
    <n v="148"/>
    <n v="177.6"/>
  </r>
  <r>
    <x v="0"/>
    <x v="72"/>
    <x v="0"/>
    <x v="2"/>
    <n v="95"/>
    <n v="114"/>
  </r>
  <r>
    <x v="0"/>
    <x v="73"/>
    <x v="1"/>
    <x v="3"/>
    <n v="108"/>
    <n v="129.6"/>
  </r>
  <r>
    <x v="0"/>
    <x v="72"/>
    <x v="2"/>
    <x v="2"/>
    <n v="101"/>
    <n v="121.19999999999999"/>
  </r>
  <r>
    <x v="0"/>
    <x v="74"/>
    <x v="2"/>
    <x v="3"/>
    <n v="101"/>
    <n v="121.19999999999999"/>
  </r>
  <r>
    <x v="0"/>
    <x v="73"/>
    <x v="3"/>
    <x v="3"/>
    <n v="155"/>
    <n v="186"/>
  </r>
  <r>
    <x v="1"/>
    <x v="72"/>
    <x v="4"/>
    <x v="2"/>
    <n v="123.6"/>
    <n v="148.32"/>
  </r>
  <r>
    <x v="1"/>
    <x v="73"/>
    <x v="5"/>
    <x v="3"/>
    <n v="108"/>
    <n v="129.6"/>
  </r>
  <r>
    <x v="1"/>
    <x v="72"/>
    <x v="6"/>
    <x v="2"/>
    <n v="135.25"/>
    <n v="162.29999999999998"/>
  </r>
  <r>
    <x v="1"/>
    <x v="74"/>
    <x v="7"/>
    <x v="3"/>
    <n v="87.75"/>
    <n v="105.3"/>
  </r>
  <r>
    <x v="1"/>
    <x v="73"/>
    <x v="8"/>
    <x v="3"/>
    <n v="108"/>
    <n v="129.6"/>
  </r>
  <r>
    <x v="1"/>
    <x v="72"/>
    <x v="9"/>
    <x v="2"/>
    <n v="81"/>
    <n v="97.2"/>
  </r>
  <r>
    <x v="1"/>
    <x v="75"/>
    <x v="9"/>
    <x v="2"/>
    <n v="81"/>
    <n v="97.2"/>
  </r>
  <r>
    <x v="1"/>
    <x v="76"/>
    <x v="9"/>
    <x v="2"/>
    <n v="81"/>
    <n v="97.2"/>
  </r>
  <r>
    <x v="1"/>
    <x v="77"/>
    <x v="9"/>
    <x v="3"/>
    <n v="81"/>
    <n v="97.2"/>
  </r>
  <r>
    <x v="1"/>
    <x v="74"/>
    <x v="9"/>
    <x v="3"/>
    <n v="81"/>
    <n v="97.2"/>
  </r>
  <r>
    <x v="1"/>
    <x v="73"/>
    <x v="10"/>
    <x v="3"/>
    <n v="115"/>
    <n v="138"/>
  </r>
  <r>
    <x v="1"/>
    <x v="72"/>
    <x v="11"/>
    <x v="2"/>
    <n v="108"/>
    <n v="129.6"/>
  </r>
  <r>
    <x v="1"/>
    <x v="75"/>
    <x v="11"/>
    <x v="2"/>
    <n v="108"/>
    <n v="129.6"/>
  </r>
  <r>
    <x v="1"/>
    <x v="76"/>
    <x v="11"/>
    <x v="2"/>
    <n v="108"/>
    <n v="129.6"/>
  </r>
  <r>
    <x v="1"/>
    <x v="77"/>
    <x v="11"/>
    <x v="3"/>
    <n v="108"/>
    <n v="129.6"/>
  </r>
  <r>
    <x v="1"/>
    <x v="74"/>
    <x v="11"/>
    <x v="3"/>
    <n v="108"/>
    <n v="129.6"/>
  </r>
  <r>
    <x v="1"/>
    <x v="73"/>
    <x v="12"/>
    <x v="3"/>
    <n v="115"/>
    <n v="138"/>
  </r>
  <r>
    <x v="1"/>
    <x v="73"/>
    <x v="13"/>
    <x v="3"/>
    <n v="155"/>
    <n v="186"/>
  </r>
  <r>
    <x v="1"/>
    <x v="73"/>
    <x v="14"/>
    <x v="3"/>
    <n v="108"/>
    <n v="129.6"/>
  </r>
  <r>
    <x v="1"/>
    <x v="73"/>
    <x v="15"/>
    <x v="3"/>
    <n v="135"/>
    <n v="162"/>
  </r>
  <r>
    <x v="1"/>
    <x v="73"/>
    <x v="16"/>
    <x v="3"/>
    <n v="101"/>
    <n v="121.19999999999999"/>
  </r>
  <r>
    <x v="1"/>
    <x v="73"/>
    <x v="17"/>
    <x v="3"/>
    <n v="77"/>
    <n v="92.399999999999991"/>
  </r>
  <r>
    <x v="1"/>
    <x v="73"/>
    <x v="18"/>
    <x v="3"/>
    <n v="95"/>
    <n v="114"/>
  </r>
  <r>
    <x v="2"/>
    <x v="72"/>
    <x v="19"/>
    <x v="2"/>
    <n v="162"/>
    <n v="194.4"/>
  </r>
  <r>
    <x v="2"/>
    <x v="73"/>
    <x v="20"/>
    <x v="3"/>
    <n v="122"/>
    <n v="146.4"/>
  </r>
  <r>
    <x v="2"/>
    <x v="75"/>
    <x v="13"/>
    <x v="2"/>
    <n v="155"/>
    <n v="186"/>
  </r>
  <r>
    <x v="2"/>
    <x v="76"/>
    <x v="13"/>
    <x v="2"/>
    <n v="155"/>
    <n v="186"/>
  </r>
  <r>
    <x v="2"/>
    <x v="77"/>
    <x v="13"/>
    <x v="3"/>
    <n v="155"/>
    <n v="186"/>
  </r>
  <r>
    <x v="2"/>
    <x v="74"/>
    <x v="13"/>
    <x v="3"/>
    <n v="155"/>
    <n v="186"/>
  </r>
  <r>
    <x v="2"/>
    <x v="72"/>
    <x v="21"/>
    <x v="2"/>
    <n v="108"/>
    <n v="129.6"/>
  </r>
  <r>
    <x v="2"/>
    <x v="75"/>
    <x v="21"/>
    <x v="2"/>
    <n v="108"/>
    <n v="129.6"/>
  </r>
  <r>
    <x v="2"/>
    <x v="76"/>
    <x v="21"/>
    <x v="2"/>
    <n v="108"/>
    <n v="129.6"/>
  </r>
  <r>
    <x v="2"/>
    <x v="77"/>
    <x v="21"/>
    <x v="3"/>
    <n v="108"/>
    <n v="129.6"/>
  </r>
  <r>
    <x v="2"/>
    <x v="74"/>
    <x v="21"/>
    <x v="3"/>
    <n v="108"/>
    <n v="129.6"/>
  </r>
  <r>
    <x v="2"/>
    <x v="72"/>
    <x v="22"/>
    <x v="2"/>
    <s v=""/>
    <s v=""/>
  </r>
  <r>
    <x v="2"/>
    <x v="75"/>
    <x v="22"/>
    <x v="2"/>
    <s v=""/>
    <s v=""/>
  </r>
  <r>
    <x v="2"/>
    <x v="76"/>
    <x v="22"/>
    <x v="2"/>
    <s v=""/>
    <s v=""/>
  </r>
  <r>
    <x v="2"/>
    <x v="77"/>
    <x v="22"/>
    <x v="3"/>
    <s v=""/>
    <s v=""/>
  </r>
  <r>
    <x v="2"/>
    <x v="74"/>
    <x v="22"/>
    <x v="3"/>
    <s v=""/>
    <s v=""/>
  </r>
  <r>
    <x v="3"/>
    <x v="72"/>
    <x v="23"/>
    <x v="2"/>
    <n v="95"/>
    <n v="114"/>
  </r>
  <r>
    <x v="3"/>
    <x v="73"/>
    <x v="24"/>
    <x v="3"/>
    <n v="108"/>
    <n v="129.6"/>
  </r>
  <r>
    <x v="3"/>
    <x v="73"/>
    <x v="25"/>
    <x v="3"/>
    <n v="115"/>
    <n v="138"/>
  </r>
  <r>
    <x v="3"/>
    <x v="72"/>
    <x v="26"/>
    <x v="2"/>
    <n v="108"/>
    <n v="129.6"/>
  </r>
  <r>
    <x v="3"/>
    <x v="75"/>
    <x v="26"/>
    <x v="2"/>
    <n v="108"/>
    <n v="129.6"/>
  </r>
  <r>
    <x v="3"/>
    <x v="76"/>
    <x v="26"/>
    <x v="2"/>
    <n v="108"/>
    <n v="129.6"/>
  </r>
  <r>
    <x v="3"/>
    <x v="77"/>
    <x v="26"/>
    <x v="3"/>
    <n v="108"/>
    <n v="129.6"/>
  </r>
  <r>
    <x v="3"/>
    <x v="74"/>
    <x v="26"/>
    <x v="3"/>
    <n v="108"/>
    <n v="129.6"/>
  </r>
  <r>
    <x v="3"/>
    <x v="73"/>
    <x v="27"/>
    <x v="3"/>
    <n v="88"/>
    <n v="105.6"/>
  </r>
  <r>
    <x v="3"/>
    <x v="72"/>
    <x v="28"/>
    <x v="2"/>
    <n v="91.8"/>
    <n v="110.16"/>
  </r>
  <r>
    <x v="3"/>
    <x v="75"/>
    <x v="28"/>
    <x v="2"/>
    <n v="91.8"/>
    <n v="110.16"/>
  </r>
  <r>
    <x v="3"/>
    <x v="76"/>
    <x v="28"/>
    <x v="2"/>
    <n v="91.8"/>
    <n v="110.16"/>
  </r>
  <r>
    <x v="3"/>
    <x v="77"/>
    <x v="28"/>
    <x v="3"/>
    <n v="91.8"/>
    <n v="110.16"/>
  </r>
  <r>
    <x v="3"/>
    <x v="74"/>
    <x v="28"/>
    <x v="3"/>
    <n v="91.8"/>
    <n v="110.16"/>
  </r>
  <r>
    <x v="3"/>
    <x v="73"/>
    <x v="29"/>
    <x v="3"/>
    <n v="95"/>
    <n v="114"/>
  </r>
  <r>
    <x v="3"/>
    <x v="73"/>
    <x v="30"/>
    <x v="3"/>
    <n v="115"/>
    <n v="138"/>
  </r>
  <r>
    <x v="4"/>
    <x v="72"/>
    <x v="31"/>
    <x v="2"/>
    <n v="156.75"/>
    <n v="188.1"/>
  </r>
  <r>
    <x v="4"/>
    <x v="73"/>
    <x v="32"/>
    <x v="3"/>
    <n v="101"/>
    <n v="121.19999999999999"/>
  </r>
  <r>
    <x v="4"/>
    <x v="72"/>
    <x v="33"/>
    <x v="2"/>
    <n v="149.75"/>
    <n v="179.7"/>
  </r>
  <r>
    <x v="4"/>
    <x v="73"/>
    <x v="34"/>
    <x v="3"/>
    <n v="135"/>
    <n v="162"/>
  </r>
  <r>
    <x v="4"/>
    <x v="72"/>
    <x v="35"/>
    <x v="2"/>
    <n v="128"/>
    <n v="153.6"/>
  </r>
  <r>
    <x v="4"/>
    <x v="73"/>
    <x v="36"/>
    <x v="3"/>
    <n v="135"/>
    <n v="162"/>
  </r>
  <r>
    <x v="4"/>
    <x v="73"/>
    <x v="37"/>
    <x v="3"/>
    <n v="95"/>
    <n v="114"/>
  </r>
  <r>
    <x v="5"/>
    <x v="72"/>
    <x v="38"/>
    <x v="2"/>
    <n v="122"/>
    <n v="146.4"/>
  </r>
  <r>
    <x v="5"/>
    <x v="74"/>
    <x v="39"/>
    <x v="3"/>
    <n v="135"/>
    <n v="162"/>
  </r>
  <r>
    <x v="5"/>
    <x v="73"/>
    <x v="40"/>
    <x v="3"/>
    <n v="108"/>
    <n v="129.6"/>
  </r>
  <r>
    <x v="5"/>
    <x v="73"/>
    <x v="41"/>
    <x v="3"/>
    <n v="121.5"/>
    <n v="145.79999999999998"/>
  </r>
  <r>
    <x v="5"/>
    <x v="73"/>
    <x v="42"/>
    <x v="3"/>
    <n v="115"/>
    <n v="138"/>
  </r>
  <r>
    <x v="5"/>
    <x v="72"/>
    <x v="43"/>
    <x v="2"/>
    <s v=""/>
    <s v=""/>
  </r>
  <r>
    <x v="5"/>
    <x v="75"/>
    <x v="43"/>
    <x v="2"/>
    <s v=""/>
    <s v=""/>
  </r>
  <r>
    <x v="5"/>
    <x v="76"/>
    <x v="43"/>
    <x v="2"/>
    <s v=""/>
    <s v=""/>
  </r>
  <r>
    <x v="5"/>
    <x v="77"/>
    <x v="43"/>
    <x v="3"/>
    <s v=""/>
    <s v=""/>
  </r>
  <r>
    <x v="5"/>
    <x v="74"/>
    <x v="43"/>
    <x v="3"/>
    <s v=""/>
    <s v=""/>
  </r>
  <r>
    <x v="6"/>
    <x v="72"/>
    <x v="44"/>
    <x v="2"/>
    <n v="201"/>
    <n v="241.2"/>
  </r>
  <r>
    <x v="6"/>
    <x v="73"/>
    <x v="45"/>
    <x v="3"/>
    <n v="129"/>
    <n v="154.79999999999998"/>
  </r>
  <r>
    <x v="6"/>
    <x v="73"/>
    <x v="46"/>
    <x v="3"/>
    <n v="135"/>
    <n v="162"/>
  </r>
  <r>
    <x v="7"/>
    <x v="72"/>
    <x v="47"/>
    <x v="2"/>
    <n v="108"/>
    <n v="129.6"/>
  </r>
  <r>
    <x v="7"/>
    <x v="73"/>
    <x v="48"/>
    <x v="3"/>
    <n v="117"/>
    <n v="140.4"/>
  </r>
  <r>
    <x v="7"/>
    <x v="72"/>
    <x v="49"/>
    <x v="2"/>
    <n v="101.25"/>
    <n v="121.5"/>
  </r>
  <r>
    <x v="7"/>
    <x v="76"/>
    <x v="50"/>
    <x v="2"/>
    <n v="87.75"/>
    <n v="105.3"/>
  </r>
  <r>
    <x v="7"/>
    <x v="74"/>
    <x v="51"/>
    <x v="3"/>
    <n v="108"/>
    <n v="129.6"/>
  </r>
  <r>
    <x v="7"/>
    <x v="73"/>
    <x v="52"/>
    <x v="3"/>
    <n v="81"/>
    <n v="97.2"/>
  </r>
  <r>
    <x v="8"/>
    <x v="72"/>
    <x v="53"/>
    <x v="2"/>
    <n v="114.4"/>
    <n v="137.28"/>
  </r>
  <r>
    <x v="8"/>
    <x v="74"/>
    <x v="54"/>
    <x v="3"/>
    <n v="104.55"/>
    <n v="125.46"/>
  </r>
  <r>
    <x v="8"/>
    <x v="73"/>
    <x v="55"/>
    <x v="3"/>
    <n v="135"/>
    <n v="162"/>
  </r>
  <r>
    <x v="8"/>
    <x v="73"/>
    <x v="56"/>
    <x v="3"/>
    <n v="95"/>
    <n v="114"/>
  </r>
  <r>
    <x v="9"/>
    <x v="74"/>
    <x v="57"/>
    <x v="3"/>
    <n v="127"/>
    <n v="152.4"/>
  </r>
  <r>
    <x v="9"/>
    <x v="73"/>
    <x v="58"/>
    <x v="3"/>
    <n v="124"/>
    <n v="148.79999999999998"/>
  </r>
  <r>
    <x v="9"/>
    <x v="73"/>
    <x v="59"/>
    <x v="3"/>
    <n v="115"/>
    <n v="138"/>
  </r>
  <r>
    <x v="9"/>
    <x v="73"/>
    <x v="60"/>
    <x v="3"/>
    <n v="148"/>
    <n v="177.6"/>
  </r>
  <r>
    <x v="0"/>
    <x v="78"/>
    <x v="1"/>
    <x v="3"/>
    <n v="108"/>
    <n v="129.6"/>
  </r>
  <r>
    <x v="0"/>
    <x v="79"/>
    <x v="2"/>
    <x v="3"/>
    <n v="101"/>
    <n v="121.19999999999999"/>
  </r>
  <r>
    <x v="0"/>
    <x v="78"/>
    <x v="3"/>
    <x v="3"/>
    <n v="155"/>
    <n v="186"/>
  </r>
  <r>
    <x v="1"/>
    <x v="78"/>
    <x v="5"/>
    <x v="3"/>
    <n v="108"/>
    <n v="129.6"/>
  </r>
  <r>
    <x v="1"/>
    <x v="79"/>
    <x v="7"/>
    <x v="3"/>
    <n v="87.75"/>
    <n v="105.3"/>
  </r>
  <r>
    <x v="1"/>
    <x v="78"/>
    <x v="8"/>
    <x v="3"/>
    <n v="108"/>
    <n v="129.6"/>
  </r>
  <r>
    <x v="1"/>
    <x v="80"/>
    <x v="9"/>
    <x v="3"/>
    <n v="81"/>
    <n v="97.2"/>
  </r>
  <r>
    <x v="1"/>
    <x v="81"/>
    <x v="9"/>
    <x v="3"/>
    <n v="81"/>
    <n v="97.2"/>
  </r>
  <r>
    <x v="1"/>
    <x v="82"/>
    <x v="9"/>
    <x v="3"/>
    <n v="81"/>
    <n v="97.2"/>
  </r>
  <r>
    <x v="1"/>
    <x v="79"/>
    <x v="9"/>
    <x v="3"/>
    <n v="81"/>
    <n v="97.2"/>
  </r>
  <r>
    <x v="1"/>
    <x v="78"/>
    <x v="10"/>
    <x v="3"/>
    <n v="115"/>
    <n v="138"/>
  </r>
  <r>
    <x v="1"/>
    <x v="80"/>
    <x v="11"/>
    <x v="3"/>
    <n v="108"/>
    <n v="129.6"/>
  </r>
  <r>
    <x v="1"/>
    <x v="81"/>
    <x v="11"/>
    <x v="3"/>
    <n v="108"/>
    <n v="129.6"/>
  </r>
  <r>
    <x v="1"/>
    <x v="82"/>
    <x v="11"/>
    <x v="3"/>
    <n v="108"/>
    <n v="129.6"/>
  </r>
  <r>
    <x v="1"/>
    <x v="79"/>
    <x v="11"/>
    <x v="3"/>
    <n v="108"/>
    <n v="129.6"/>
  </r>
  <r>
    <x v="1"/>
    <x v="78"/>
    <x v="12"/>
    <x v="3"/>
    <n v="115"/>
    <n v="138"/>
  </r>
  <r>
    <x v="1"/>
    <x v="78"/>
    <x v="13"/>
    <x v="3"/>
    <n v="155"/>
    <n v="186"/>
  </r>
  <r>
    <x v="1"/>
    <x v="78"/>
    <x v="14"/>
    <x v="3"/>
    <n v="108"/>
    <n v="129.6"/>
  </r>
  <r>
    <x v="1"/>
    <x v="78"/>
    <x v="15"/>
    <x v="3"/>
    <n v="135"/>
    <n v="162"/>
  </r>
  <r>
    <x v="1"/>
    <x v="78"/>
    <x v="16"/>
    <x v="3"/>
    <n v="101"/>
    <n v="121.19999999999999"/>
  </r>
  <r>
    <x v="1"/>
    <x v="78"/>
    <x v="17"/>
    <x v="3"/>
    <n v="77"/>
    <n v="92.399999999999991"/>
  </r>
  <r>
    <x v="1"/>
    <x v="78"/>
    <x v="18"/>
    <x v="3"/>
    <n v="95"/>
    <n v="114"/>
  </r>
  <r>
    <x v="2"/>
    <x v="78"/>
    <x v="20"/>
    <x v="3"/>
    <n v="122"/>
    <n v="146.4"/>
  </r>
  <r>
    <x v="2"/>
    <x v="80"/>
    <x v="13"/>
    <x v="3"/>
    <n v="155"/>
    <n v="186"/>
  </r>
  <r>
    <x v="2"/>
    <x v="81"/>
    <x v="13"/>
    <x v="3"/>
    <n v="155"/>
    <n v="186"/>
  </r>
  <r>
    <x v="2"/>
    <x v="82"/>
    <x v="13"/>
    <x v="3"/>
    <n v="155"/>
    <n v="186"/>
  </r>
  <r>
    <x v="2"/>
    <x v="79"/>
    <x v="13"/>
    <x v="3"/>
    <n v="155"/>
    <n v="186"/>
  </r>
  <r>
    <x v="2"/>
    <x v="80"/>
    <x v="21"/>
    <x v="3"/>
    <n v="108"/>
    <n v="129.6"/>
  </r>
  <r>
    <x v="2"/>
    <x v="81"/>
    <x v="21"/>
    <x v="3"/>
    <n v="108"/>
    <n v="129.6"/>
  </r>
  <r>
    <x v="2"/>
    <x v="82"/>
    <x v="21"/>
    <x v="3"/>
    <n v="108"/>
    <n v="129.6"/>
  </r>
  <r>
    <x v="2"/>
    <x v="79"/>
    <x v="21"/>
    <x v="3"/>
    <n v="108"/>
    <n v="129.6"/>
  </r>
  <r>
    <x v="2"/>
    <x v="80"/>
    <x v="22"/>
    <x v="3"/>
    <s v=""/>
    <s v=""/>
  </r>
  <r>
    <x v="2"/>
    <x v="81"/>
    <x v="22"/>
    <x v="3"/>
    <s v=""/>
    <s v=""/>
  </r>
  <r>
    <x v="2"/>
    <x v="82"/>
    <x v="22"/>
    <x v="3"/>
    <s v=""/>
    <s v=""/>
  </r>
  <r>
    <x v="2"/>
    <x v="79"/>
    <x v="22"/>
    <x v="3"/>
    <s v=""/>
    <s v=""/>
  </r>
  <r>
    <x v="3"/>
    <x v="78"/>
    <x v="24"/>
    <x v="3"/>
    <n v="108"/>
    <n v="129.6"/>
  </r>
  <r>
    <x v="3"/>
    <x v="78"/>
    <x v="25"/>
    <x v="3"/>
    <n v="115"/>
    <n v="138"/>
  </r>
  <r>
    <x v="3"/>
    <x v="80"/>
    <x v="26"/>
    <x v="3"/>
    <n v="108"/>
    <n v="129.6"/>
  </r>
  <r>
    <x v="3"/>
    <x v="81"/>
    <x v="26"/>
    <x v="3"/>
    <n v="108"/>
    <n v="129.6"/>
  </r>
  <r>
    <x v="3"/>
    <x v="82"/>
    <x v="26"/>
    <x v="3"/>
    <n v="108"/>
    <n v="129.6"/>
  </r>
  <r>
    <x v="3"/>
    <x v="79"/>
    <x v="26"/>
    <x v="3"/>
    <n v="108"/>
    <n v="129.6"/>
  </r>
  <r>
    <x v="3"/>
    <x v="78"/>
    <x v="27"/>
    <x v="3"/>
    <n v="88"/>
    <n v="105.6"/>
  </r>
  <r>
    <x v="3"/>
    <x v="80"/>
    <x v="28"/>
    <x v="3"/>
    <n v="91.8"/>
    <n v="110.16"/>
  </r>
  <r>
    <x v="3"/>
    <x v="81"/>
    <x v="28"/>
    <x v="3"/>
    <n v="91.8"/>
    <n v="110.16"/>
  </r>
  <r>
    <x v="3"/>
    <x v="82"/>
    <x v="28"/>
    <x v="3"/>
    <n v="91.8"/>
    <n v="110.16"/>
  </r>
  <r>
    <x v="3"/>
    <x v="79"/>
    <x v="28"/>
    <x v="3"/>
    <n v="91.8"/>
    <n v="110.16"/>
  </r>
  <r>
    <x v="3"/>
    <x v="78"/>
    <x v="29"/>
    <x v="3"/>
    <n v="95"/>
    <n v="114"/>
  </r>
  <r>
    <x v="3"/>
    <x v="78"/>
    <x v="30"/>
    <x v="3"/>
    <n v="115"/>
    <n v="138"/>
  </r>
  <r>
    <x v="4"/>
    <x v="78"/>
    <x v="32"/>
    <x v="3"/>
    <n v="101"/>
    <n v="121.19999999999999"/>
  </r>
  <r>
    <x v="4"/>
    <x v="78"/>
    <x v="34"/>
    <x v="3"/>
    <n v="135"/>
    <n v="162"/>
  </r>
  <r>
    <x v="4"/>
    <x v="78"/>
    <x v="36"/>
    <x v="3"/>
    <n v="135"/>
    <n v="162"/>
  </r>
  <r>
    <x v="4"/>
    <x v="78"/>
    <x v="37"/>
    <x v="3"/>
    <n v="95"/>
    <n v="114"/>
  </r>
  <r>
    <x v="5"/>
    <x v="79"/>
    <x v="39"/>
    <x v="3"/>
    <n v="135"/>
    <n v="162"/>
  </r>
  <r>
    <x v="5"/>
    <x v="78"/>
    <x v="40"/>
    <x v="3"/>
    <n v="108"/>
    <n v="129.6"/>
  </r>
  <r>
    <x v="5"/>
    <x v="78"/>
    <x v="41"/>
    <x v="3"/>
    <n v="121.5"/>
    <n v="145.79999999999998"/>
  </r>
  <r>
    <x v="5"/>
    <x v="78"/>
    <x v="42"/>
    <x v="3"/>
    <n v="115"/>
    <n v="138"/>
  </r>
  <r>
    <x v="5"/>
    <x v="80"/>
    <x v="43"/>
    <x v="3"/>
    <s v=""/>
    <s v=""/>
  </r>
  <r>
    <x v="5"/>
    <x v="81"/>
    <x v="43"/>
    <x v="3"/>
    <s v=""/>
    <s v=""/>
  </r>
  <r>
    <x v="5"/>
    <x v="82"/>
    <x v="43"/>
    <x v="3"/>
    <s v=""/>
    <s v=""/>
  </r>
  <r>
    <x v="5"/>
    <x v="79"/>
    <x v="43"/>
    <x v="3"/>
    <s v=""/>
    <s v=""/>
  </r>
  <r>
    <x v="6"/>
    <x v="78"/>
    <x v="45"/>
    <x v="3"/>
    <n v="129"/>
    <n v="154.79999999999998"/>
  </r>
  <r>
    <x v="6"/>
    <x v="78"/>
    <x v="46"/>
    <x v="3"/>
    <n v="135"/>
    <n v="162"/>
  </r>
  <r>
    <x v="7"/>
    <x v="78"/>
    <x v="48"/>
    <x v="3"/>
    <n v="117"/>
    <n v="140.4"/>
  </r>
  <r>
    <x v="7"/>
    <x v="81"/>
    <x v="50"/>
    <x v="3"/>
    <n v="87.75"/>
    <n v="105.3"/>
  </r>
  <r>
    <x v="7"/>
    <x v="79"/>
    <x v="51"/>
    <x v="3"/>
    <n v="108"/>
    <n v="129.6"/>
  </r>
  <r>
    <x v="7"/>
    <x v="78"/>
    <x v="52"/>
    <x v="3"/>
    <n v="81"/>
    <n v="97.2"/>
  </r>
  <r>
    <x v="8"/>
    <x v="79"/>
    <x v="54"/>
    <x v="3"/>
    <n v="104.55"/>
    <n v="125.46"/>
  </r>
  <r>
    <x v="8"/>
    <x v="78"/>
    <x v="55"/>
    <x v="3"/>
    <n v="135"/>
    <n v="162"/>
  </r>
  <r>
    <x v="8"/>
    <x v="78"/>
    <x v="56"/>
    <x v="3"/>
    <n v="95"/>
    <n v="114"/>
  </r>
  <r>
    <x v="9"/>
    <x v="79"/>
    <x v="57"/>
    <x v="3"/>
    <n v="127"/>
    <n v="152.4"/>
  </r>
  <r>
    <x v="9"/>
    <x v="78"/>
    <x v="58"/>
    <x v="3"/>
    <n v="124"/>
    <n v="148.79999999999998"/>
  </r>
  <r>
    <x v="9"/>
    <x v="78"/>
    <x v="59"/>
    <x v="3"/>
    <n v="115"/>
    <n v="138"/>
  </r>
  <r>
    <x v="9"/>
    <x v="78"/>
    <x v="60"/>
    <x v="3"/>
    <n v="148"/>
    <n v="177.6"/>
  </r>
  <r>
    <x v="0"/>
    <x v="83"/>
    <x v="0"/>
    <x v="3"/>
    <n v="95"/>
    <n v="114"/>
  </r>
  <r>
    <x v="0"/>
    <x v="84"/>
    <x v="1"/>
    <x v="3"/>
    <n v="108"/>
    <n v="129.6"/>
  </r>
  <r>
    <x v="0"/>
    <x v="83"/>
    <x v="2"/>
    <x v="3"/>
    <n v="101"/>
    <n v="121.19999999999999"/>
  </r>
  <r>
    <x v="0"/>
    <x v="85"/>
    <x v="2"/>
    <x v="3"/>
    <n v="101"/>
    <n v="121.19999999999999"/>
  </r>
  <r>
    <x v="0"/>
    <x v="84"/>
    <x v="3"/>
    <x v="3"/>
    <n v="155"/>
    <n v="186"/>
  </r>
  <r>
    <x v="1"/>
    <x v="83"/>
    <x v="4"/>
    <x v="3"/>
    <n v="123.6"/>
    <n v="148.32"/>
  </r>
  <r>
    <x v="1"/>
    <x v="84"/>
    <x v="5"/>
    <x v="3"/>
    <n v="108"/>
    <n v="129.6"/>
  </r>
  <r>
    <x v="1"/>
    <x v="83"/>
    <x v="6"/>
    <x v="3"/>
    <n v="135.25"/>
    <n v="162.29999999999998"/>
  </r>
  <r>
    <x v="1"/>
    <x v="85"/>
    <x v="7"/>
    <x v="3"/>
    <n v="87.75"/>
    <n v="105.3"/>
  </r>
  <r>
    <x v="1"/>
    <x v="84"/>
    <x v="8"/>
    <x v="3"/>
    <n v="108"/>
    <n v="129.6"/>
  </r>
  <r>
    <x v="1"/>
    <x v="83"/>
    <x v="9"/>
    <x v="3"/>
    <n v="81"/>
    <n v="97.2"/>
  </r>
  <r>
    <x v="1"/>
    <x v="86"/>
    <x v="9"/>
    <x v="3"/>
    <n v="81"/>
    <n v="97.2"/>
  </r>
  <r>
    <x v="1"/>
    <x v="87"/>
    <x v="9"/>
    <x v="3"/>
    <n v="81"/>
    <n v="97.2"/>
  </r>
  <r>
    <x v="1"/>
    <x v="88"/>
    <x v="9"/>
    <x v="3"/>
    <n v="81"/>
    <n v="97.2"/>
  </r>
  <r>
    <x v="1"/>
    <x v="85"/>
    <x v="9"/>
    <x v="3"/>
    <n v="81"/>
    <n v="97.2"/>
  </r>
  <r>
    <x v="1"/>
    <x v="84"/>
    <x v="10"/>
    <x v="3"/>
    <n v="115"/>
    <n v="138"/>
  </r>
  <r>
    <x v="1"/>
    <x v="83"/>
    <x v="11"/>
    <x v="3"/>
    <n v="108"/>
    <n v="129.6"/>
  </r>
  <r>
    <x v="1"/>
    <x v="86"/>
    <x v="11"/>
    <x v="3"/>
    <n v="108"/>
    <n v="129.6"/>
  </r>
  <r>
    <x v="1"/>
    <x v="87"/>
    <x v="11"/>
    <x v="3"/>
    <n v="108"/>
    <n v="129.6"/>
  </r>
  <r>
    <x v="1"/>
    <x v="88"/>
    <x v="11"/>
    <x v="3"/>
    <n v="108"/>
    <n v="129.6"/>
  </r>
  <r>
    <x v="1"/>
    <x v="85"/>
    <x v="11"/>
    <x v="3"/>
    <n v="108"/>
    <n v="129.6"/>
  </r>
  <r>
    <x v="1"/>
    <x v="84"/>
    <x v="12"/>
    <x v="3"/>
    <n v="115"/>
    <n v="138"/>
  </r>
  <r>
    <x v="1"/>
    <x v="84"/>
    <x v="13"/>
    <x v="3"/>
    <n v="155"/>
    <n v="186"/>
  </r>
  <r>
    <x v="1"/>
    <x v="84"/>
    <x v="14"/>
    <x v="3"/>
    <n v="108"/>
    <n v="129.6"/>
  </r>
  <r>
    <x v="1"/>
    <x v="84"/>
    <x v="15"/>
    <x v="3"/>
    <n v="135"/>
    <n v="162"/>
  </r>
  <r>
    <x v="1"/>
    <x v="84"/>
    <x v="16"/>
    <x v="3"/>
    <n v="101"/>
    <n v="121.19999999999999"/>
  </r>
  <r>
    <x v="1"/>
    <x v="84"/>
    <x v="17"/>
    <x v="3"/>
    <n v="77"/>
    <n v="92.399999999999991"/>
  </r>
  <r>
    <x v="1"/>
    <x v="84"/>
    <x v="18"/>
    <x v="3"/>
    <n v="95"/>
    <n v="114"/>
  </r>
  <r>
    <x v="2"/>
    <x v="83"/>
    <x v="19"/>
    <x v="3"/>
    <n v="162"/>
    <n v="194.4"/>
  </r>
  <r>
    <x v="2"/>
    <x v="84"/>
    <x v="20"/>
    <x v="3"/>
    <n v="122"/>
    <n v="146.4"/>
  </r>
  <r>
    <x v="2"/>
    <x v="86"/>
    <x v="13"/>
    <x v="3"/>
    <n v="155"/>
    <n v="186"/>
  </r>
  <r>
    <x v="2"/>
    <x v="87"/>
    <x v="13"/>
    <x v="3"/>
    <n v="155"/>
    <n v="186"/>
  </r>
  <r>
    <x v="2"/>
    <x v="88"/>
    <x v="13"/>
    <x v="3"/>
    <n v="155"/>
    <n v="186"/>
  </r>
  <r>
    <x v="2"/>
    <x v="85"/>
    <x v="13"/>
    <x v="3"/>
    <n v="155"/>
    <n v="186"/>
  </r>
  <r>
    <x v="2"/>
    <x v="83"/>
    <x v="21"/>
    <x v="3"/>
    <n v="108"/>
    <n v="129.6"/>
  </r>
  <r>
    <x v="2"/>
    <x v="86"/>
    <x v="21"/>
    <x v="3"/>
    <n v="108"/>
    <n v="129.6"/>
  </r>
  <r>
    <x v="2"/>
    <x v="87"/>
    <x v="21"/>
    <x v="3"/>
    <n v="108"/>
    <n v="129.6"/>
  </r>
  <r>
    <x v="2"/>
    <x v="88"/>
    <x v="21"/>
    <x v="3"/>
    <n v="108"/>
    <n v="129.6"/>
  </r>
  <r>
    <x v="2"/>
    <x v="85"/>
    <x v="21"/>
    <x v="3"/>
    <n v="108"/>
    <n v="129.6"/>
  </r>
  <r>
    <x v="2"/>
    <x v="83"/>
    <x v="22"/>
    <x v="3"/>
    <s v=""/>
    <s v=""/>
  </r>
  <r>
    <x v="2"/>
    <x v="86"/>
    <x v="22"/>
    <x v="3"/>
    <s v=""/>
    <s v=""/>
  </r>
  <r>
    <x v="2"/>
    <x v="87"/>
    <x v="22"/>
    <x v="3"/>
    <s v=""/>
    <s v=""/>
  </r>
  <r>
    <x v="2"/>
    <x v="88"/>
    <x v="22"/>
    <x v="3"/>
    <s v=""/>
    <s v=""/>
  </r>
  <r>
    <x v="2"/>
    <x v="85"/>
    <x v="22"/>
    <x v="3"/>
    <s v=""/>
    <s v=""/>
  </r>
  <r>
    <x v="3"/>
    <x v="83"/>
    <x v="23"/>
    <x v="3"/>
    <n v="95"/>
    <n v="114"/>
  </r>
  <r>
    <x v="3"/>
    <x v="84"/>
    <x v="24"/>
    <x v="3"/>
    <n v="108"/>
    <n v="129.6"/>
  </r>
  <r>
    <x v="3"/>
    <x v="84"/>
    <x v="25"/>
    <x v="3"/>
    <n v="115"/>
    <n v="138"/>
  </r>
  <r>
    <x v="3"/>
    <x v="83"/>
    <x v="26"/>
    <x v="3"/>
    <n v="108"/>
    <n v="129.6"/>
  </r>
  <r>
    <x v="3"/>
    <x v="86"/>
    <x v="26"/>
    <x v="3"/>
    <n v="108"/>
    <n v="129.6"/>
  </r>
  <r>
    <x v="3"/>
    <x v="87"/>
    <x v="26"/>
    <x v="3"/>
    <n v="108"/>
    <n v="129.6"/>
  </r>
  <r>
    <x v="3"/>
    <x v="88"/>
    <x v="26"/>
    <x v="3"/>
    <n v="108"/>
    <n v="129.6"/>
  </r>
  <r>
    <x v="3"/>
    <x v="85"/>
    <x v="26"/>
    <x v="3"/>
    <n v="108"/>
    <n v="129.6"/>
  </r>
  <r>
    <x v="3"/>
    <x v="84"/>
    <x v="27"/>
    <x v="3"/>
    <n v="88"/>
    <n v="105.6"/>
  </r>
  <r>
    <x v="3"/>
    <x v="83"/>
    <x v="28"/>
    <x v="3"/>
    <n v="91.8"/>
    <n v="110.16"/>
  </r>
  <r>
    <x v="3"/>
    <x v="86"/>
    <x v="28"/>
    <x v="3"/>
    <n v="91.8"/>
    <n v="110.16"/>
  </r>
  <r>
    <x v="3"/>
    <x v="87"/>
    <x v="28"/>
    <x v="3"/>
    <n v="91.8"/>
    <n v="110.16"/>
  </r>
  <r>
    <x v="3"/>
    <x v="88"/>
    <x v="28"/>
    <x v="3"/>
    <n v="91.8"/>
    <n v="110.16"/>
  </r>
  <r>
    <x v="3"/>
    <x v="85"/>
    <x v="28"/>
    <x v="3"/>
    <n v="91.8"/>
    <n v="110.16"/>
  </r>
  <r>
    <x v="3"/>
    <x v="84"/>
    <x v="29"/>
    <x v="3"/>
    <n v="95"/>
    <n v="114"/>
  </r>
  <r>
    <x v="3"/>
    <x v="84"/>
    <x v="30"/>
    <x v="3"/>
    <n v="115"/>
    <n v="138"/>
  </r>
  <r>
    <x v="4"/>
    <x v="83"/>
    <x v="31"/>
    <x v="3"/>
    <n v="156.75"/>
    <n v="188.1"/>
  </r>
  <r>
    <x v="4"/>
    <x v="84"/>
    <x v="32"/>
    <x v="3"/>
    <n v="101"/>
    <n v="121.19999999999999"/>
  </r>
  <r>
    <x v="4"/>
    <x v="83"/>
    <x v="33"/>
    <x v="3"/>
    <n v="149.75"/>
    <n v="179.7"/>
  </r>
  <r>
    <x v="4"/>
    <x v="84"/>
    <x v="34"/>
    <x v="3"/>
    <n v="135"/>
    <n v="162"/>
  </r>
  <r>
    <x v="4"/>
    <x v="83"/>
    <x v="35"/>
    <x v="3"/>
    <n v="128"/>
    <n v="153.6"/>
  </r>
  <r>
    <x v="4"/>
    <x v="84"/>
    <x v="36"/>
    <x v="3"/>
    <n v="135"/>
    <n v="162"/>
  </r>
  <r>
    <x v="4"/>
    <x v="84"/>
    <x v="37"/>
    <x v="3"/>
    <n v="95"/>
    <n v="114"/>
  </r>
  <r>
    <x v="5"/>
    <x v="83"/>
    <x v="38"/>
    <x v="3"/>
    <n v="122"/>
    <n v="146.4"/>
  </r>
  <r>
    <x v="5"/>
    <x v="85"/>
    <x v="39"/>
    <x v="3"/>
    <n v="135"/>
    <n v="162"/>
  </r>
  <r>
    <x v="5"/>
    <x v="84"/>
    <x v="40"/>
    <x v="3"/>
    <n v="108"/>
    <n v="129.6"/>
  </r>
  <r>
    <x v="5"/>
    <x v="84"/>
    <x v="41"/>
    <x v="3"/>
    <n v="121.5"/>
    <n v="145.79999999999998"/>
  </r>
  <r>
    <x v="5"/>
    <x v="84"/>
    <x v="42"/>
    <x v="3"/>
    <n v="115"/>
    <n v="138"/>
  </r>
  <r>
    <x v="5"/>
    <x v="83"/>
    <x v="43"/>
    <x v="3"/>
    <s v=""/>
    <s v=""/>
  </r>
  <r>
    <x v="5"/>
    <x v="86"/>
    <x v="43"/>
    <x v="3"/>
    <s v=""/>
    <s v=""/>
  </r>
  <r>
    <x v="5"/>
    <x v="87"/>
    <x v="43"/>
    <x v="3"/>
    <s v=""/>
    <s v=""/>
  </r>
  <r>
    <x v="5"/>
    <x v="88"/>
    <x v="43"/>
    <x v="3"/>
    <s v=""/>
    <s v=""/>
  </r>
  <r>
    <x v="5"/>
    <x v="85"/>
    <x v="43"/>
    <x v="3"/>
    <s v=""/>
    <s v=""/>
  </r>
  <r>
    <x v="6"/>
    <x v="83"/>
    <x v="44"/>
    <x v="3"/>
    <n v="201"/>
    <n v="241.2"/>
  </r>
  <r>
    <x v="6"/>
    <x v="84"/>
    <x v="45"/>
    <x v="3"/>
    <n v="129"/>
    <n v="154.79999999999998"/>
  </r>
  <r>
    <x v="6"/>
    <x v="84"/>
    <x v="46"/>
    <x v="3"/>
    <n v="135"/>
    <n v="162"/>
  </r>
  <r>
    <x v="7"/>
    <x v="83"/>
    <x v="47"/>
    <x v="3"/>
    <n v="108"/>
    <n v="129.6"/>
  </r>
  <r>
    <x v="7"/>
    <x v="84"/>
    <x v="48"/>
    <x v="3"/>
    <n v="117"/>
    <n v="140.4"/>
  </r>
  <r>
    <x v="7"/>
    <x v="83"/>
    <x v="49"/>
    <x v="3"/>
    <n v="101.25"/>
    <n v="121.5"/>
  </r>
  <r>
    <x v="7"/>
    <x v="87"/>
    <x v="50"/>
    <x v="3"/>
    <n v="87.75"/>
    <n v="105.3"/>
  </r>
  <r>
    <x v="7"/>
    <x v="85"/>
    <x v="51"/>
    <x v="3"/>
    <n v="108"/>
    <n v="129.6"/>
  </r>
  <r>
    <x v="7"/>
    <x v="84"/>
    <x v="52"/>
    <x v="3"/>
    <n v="81"/>
    <n v="97.2"/>
  </r>
  <r>
    <x v="8"/>
    <x v="83"/>
    <x v="53"/>
    <x v="3"/>
    <n v="114.4"/>
    <n v="137.28"/>
  </r>
  <r>
    <x v="8"/>
    <x v="85"/>
    <x v="54"/>
    <x v="3"/>
    <n v="104.55"/>
    <n v="125.46"/>
  </r>
  <r>
    <x v="8"/>
    <x v="84"/>
    <x v="55"/>
    <x v="3"/>
    <n v="135"/>
    <n v="162"/>
  </r>
  <r>
    <x v="8"/>
    <x v="84"/>
    <x v="56"/>
    <x v="3"/>
    <n v="95"/>
    <n v="114"/>
  </r>
  <r>
    <x v="9"/>
    <x v="85"/>
    <x v="57"/>
    <x v="3"/>
    <n v="127"/>
    <n v="152.4"/>
  </r>
  <r>
    <x v="9"/>
    <x v="84"/>
    <x v="58"/>
    <x v="3"/>
    <n v="124"/>
    <n v="148.79999999999998"/>
  </r>
  <r>
    <x v="9"/>
    <x v="84"/>
    <x v="59"/>
    <x v="3"/>
    <n v="115"/>
    <n v="138"/>
  </r>
  <r>
    <x v="9"/>
    <x v="84"/>
    <x v="60"/>
    <x v="3"/>
    <n v="148"/>
    <n v="177.6"/>
  </r>
  <r>
    <x v="0"/>
    <x v="89"/>
    <x v="0"/>
    <x v="3"/>
    <n v="95"/>
    <n v="114"/>
  </r>
  <r>
    <x v="0"/>
    <x v="90"/>
    <x v="1"/>
    <x v="3"/>
    <n v="108"/>
    <n v="129.6"/>
  </r>
  <r>
    <x v="0"/>
    <x v="89"/>
    <x v="2"/>
    <x v="3"/>
    <n v="101"/>
    <n v="121.19999999999999"/>
  </r>
  <r>
    <x v="0"/>
    <x v="91"/>
    <x v="2"/>
    <x v="3"/>
    <n v="101"/>
    <n v="121.19999999999999"/>
  </r>
  <r>
    <x v="0"/>
    <x v="90"/>
    <x v="3"/>
    <x v="3"/>
    <n v="155"/>
    <n v="186"/>
  </r>
  <r>
    <x v="1"/>
    <x v="89"/>
    <x v="4"/>
    <x v="3"/>
    <n v="123.6"/>
    <n v="148.32"/>
  </r>
  <r>
    <x v="1"/>
    <x v="90"/>
    <x v="5"/>
    <x v="3"/>
    <n v="108"/>
    <n v="129.6"/>
  </r>
  <r>
    <x v="1"/>
    <x v="89"/>
    <x v="6"/>
    <x v="3"/>
    <n v="135.25"/>
    <n v="162.29999999999998"/>
  </r>
  <r>
    <x v="1"/>
    <x v="91"/>
    <x v="7"/>
    <x v="3"/>
    <n v="87.75"/>
    <n v="105.3"/>
  </r>
  <r>
    <x v="1"/>
    <x v="90"/>
    <x v="8"/>
    <x v="3"/>
    <n v="108"/>
    <n v="129.6"/>
  </r>
  <r>
    <x v="1"/>
    <x v="89"/>
    <x v="9"/>
    <x v="3"/>
    <n v="81"/>
    <n v="97.2"/>
  </r>
  <r>
    <x v="1"/>
    <x v="92"/>
    <x v="9"/>
    <x v="3"/>
    <n v="81"/>
    <n v="97.2"/>
  </r>
  <r>
    <x v="1"/>
    <x v="93"/>
    <x v="9"/>
    <x v="3"/>
    <n v="81"/>
    <n v="97.2"/>
  </r>
  <r>
    <x v="1"/>
    <x v="94"/>
    <x v="9"/>
    <x v="3"/>
    <n v="81"/>
    <n v="97.2"/>
  </r>
  <r>
    <x v="1"/>
    <x v="91"/>
    <x v="9"/>
    <x v="3"/>
    <n v="81"/>
    <n v="97.2"/>
  </r>
  <r>
    <x v="1"/>
    <x v="90"/>
    <x v="10"/>
    <x v="3"/>
    <n v="115"/>
    <n v="138"/>
  </r>
  <r>
    <x v="1"/>
    <x v="89"/>
    <x v="11"/>
    <x v="3"/>
    <n v="108"/>
    <n v="129.6"/>
  </r>
  <r>
    <x v="1"/>
    <x v="92"/>
    <x v="11"/>
    <x v="3"/>
    <n v="108"/>
    <n v="129.6"/>
  </r>
  <r>
    <x v="1"/>
    <x v="93"/>
    <x v="11"/>
    <x v="3"/>
    <n v="108"/>
    <n v="129.6"/>
  </r>
  <r>
    <x v="1"/>
    <x v="94"/>
    <x v="11"/>
    <x v="3"/>
    <n v="108"/>
    <n v="129.6"/>
  </r>
  <r>
    <x v="1"/>
    <x v="91"/>
    <x v="11"/>
    <x v="3"/>
    <n v="108"/>
    <n v="129.6"/>
  </r>
  <r>
    <x v="1"/>
    <x v="90"/>
    <x v="12"/>
    <x v="3"/>
    <n v="115"/>
    <n v="138"/>
  </r>
  <r>
    <x v="1"/>
    <x v="90"/>
    <x v="13"/>
    <x v="3"/>
    <n v="155"/>
    <n v="186"/>
  </r>
  <r>
    <x v="1"/>
    <x v="90"/>
    <x v="14"/>
    <x v="3"/>
    <n v="108"/>
    <n v="129.6"/>
  </r>
  <r>
    <x v="1"/>
    <x v="90"/>
    <x v="15"/>
    <x v="3"/>
    <n v="135"/>
    <n v="162"/>
  </r>
  <r>
    <x v="1"/>
    <x v="90"/>
    <x v="16"/>
    <x v="3"/>
    <n v="101"/>
    <n v="121.19999999999999"/>
  </r>
  <r>
    <x v="1"/>
    <x v="90"/>
    <x v="17"/>
    <x v="3"/>
    <n v="77"/>
    <n v="92.399999999999991"/>
  </r>
  <r>
    <x v="1"/>
    <x v="90"/>
    <x v="18"/>
    <x v="3"/>
    <n v="95"/>
    <n v="114"/>
  </r>
  <r>
    <x v="2"/>
    <x v="89"/>
    <x v="19"/>
    <x v="3"/>
    <n v="162"/>
    <n v="194.4"/>
  </r>
  <r>
    <x v="2"/>
    <x v="90"/>
    <x v="20"/>
    <x v="3"/>
    <n v="122"/>
    <n v="146.4"/>
  </r>
  <r>
    <x v="2"/>
    <x v="92"/>
    <x v="13"/>
    <x v="3"/>
    <n v="155"/>
    <n v="186"/>
  </r>
  <r>
    <x v="2"/>
    <x v="93"/>
    <x v="13"/>
    <x v="3"/>
    <n v="155"/>
    <n v="186"/>
  </r>
  <r>
    <x v="2"/>
    <x v="94"/>
    <x v="13"/>
    <x v="3"/>
    <n v="155"/>
    <n v="186"/>
  </r>
  <r>
    <x v="2"/>
    <x v="91"/>
    <x v="13"/>
    <x v="3"/>
    <n v="155"/>
    <n v="186"/>
  </r>
  <r>
    <x v="2"/>
    <x v="89"/>
    <x v="21"/>
    <x v="3"/>
    <n v="108"/>
    <n v="129.6"/>
  </r>
  <r>
    <x v="2"/>
    <x v="92"/>
    <x v="21"/>
    <x v="3"/>
    <n v="108"/>
    <n v="129.6"/>
  </r>
  <r>
    <x v="2"/>
    <x v="93"/>
    <x v="21"/>
    <x v="3"/>
    <n v="108"/>
    <n v="129.6"/>
  </r>
  <r>
    <x v="2"/>
    <x v="94"/>
    <x v="21"/>
    <x v="3"/>
    <n v="108"/>
    <n v="129.6"/>
  </r>
  <r>
    <x v="2"/>
    <x v="91"/>
    <x v="21"/>
    <x v="3"/>
    <n v="108"/>
    <n v="129.6"/>
  </r>
  <r>
    <x v="2"/>
    <x v="89"/>
    <x v="22"/>
    <x v="3"/>
    <s v=""/>
    <s v=""/>
  </r>
  <r>
    <x v="2"/>
    <x v="92"/>
    <x v="22"/>
    <x v="3"/>
    <s v=""/>
    <s v=""/>
  </r>
  <r>
    <x v="2"/>
    <x v="93"/>
    <x v="22"/>
    <x v="3"/>
    <s v=""/>
    <s v=""/>
  </r>
  <r>
    <x v="2"/>
    <x v="94"/>
    <x v="22"/>
    <x v="3"/>
    <s v=""/>
    <s v=""/>
  </r>
  <r>
    <x v="2"/>
    <x v="91"/>
    <x v="22"/>
    <x v="3"/>
    <s v=""/>
    <s v=""/>
  </r>
  <r>
    <x v="3"/>
    <x v="89"/>
    <x v="23"/>
    <x v="3"/>
    <n v="95"/>
    <n v="114"/>
  </r>
  <r>
    <x v="3"/>
    <x v="90"/>
    <x v="24"/>
    <x v="3"/>
    <n v="108"/>
    <n v="129.6"/>
  </r>
  <r>
    <x v="3"/>
    <x v="90"/>
    <x v="25"/>
    <x v="3"/>
    <n v="115"/>
    <n v="138"/>
  </r>
  <r>
    <x v="3"/>
    <x v="89"/>
    <x v="26"/>
    <x v="3"/>
    <n v="108"/>
    <n v="129.6"/>
  </r>
  <r>
    <x v="3"/>
    <x v="92"/>
    <x v="26"/>
    <x v="3"/>
    <n v="108"/>
    <n v="129.6"/>
  </r>
  <r>
    <x v="3"/>
    <x v="93"/>
    <x v="26"/>
    <x v="3"/>
    <n v="108"/>
    <n v="129.6"/>
  </r>
  <r>
    <x v="3"/>
    <x v="94"/>
    <x v="26"/>
    <x v="3"/>
    <n v="108"/>
    <n v="129.6"/>
  </r>
  <r>
    <x v="3"/>
    <x v="91"/>
    <x v="26"/>
    <x v="3"/>
    <n v="108"/>
    <n v="129.6"/>
  </r>
  <r>
    <x v="3"/>
    <x v="90"/>
    <x v="27"/>
    <x v="3"/>
    <n v="88"/>
    <n v="105.6"/>
  </r>
  <r>
    <x v="3"/>
    <x v="89"/>
    <x v="28"/>
    <x v="3"/>
    <n v="91.8"/>
    <n v="110.16"/>
  </r>
  <r>
    <x v="3"/>
    <x v="92"/>
    <x v="28"/>
    <x v="3"/>
    <n v="91.8"/>
    <n v="110.16"/>
  </r>
  <r>
    <x v="3"/>
    <x v="93"/>
    <x v="28"/>
    <x v="3"/>
    <n v="91.8"/>
    <n v="110.16"/>
  </r>
  <r>
    <x v="3"/>
    <x v="94"/>
    <x v="28"/>
    <x v="3"/>
    <n v="91.8"/>
    <n v="110.16"/>
  </r>
  <r>
    <x v="3"/>
    <x v="91"/>
    <x v="28"/>
    <x v="3"/>
    <n v="91.8"/>
    <n v="110.16"/>
  </r>
  <r>
    <x v="3"/>
    <x v="90"/>
    <x v="29"/>
    <x v="3"/>
    <n v="95"/>
    <n v="114"/>
  </r>
  <r>
    <x v="3"/>
    <x v="90"/>
    <x v="30"/>
    <x v="3"/>
    <n v="115"/>
    <n v="138"/>
  </r>
  <r>
    <x v="4"/>
    <x v="89"/>
    <x v="31"/>
    <x v="3"/>
    <n v="156.75"/>
    <n v="188.1"/>
  </r>
  <r>
    <x v="4"/>
    <x v="90"/>
    <x v="32"/>
    <x v="3"/>
    <n v="101"/>
    <n v="121.19999999999999"/>
  </r>
  <r>
    <x v="4"/>
    <x v="89"/>
    <x v="33"/>
    <x v="3"/>
    <n v="149.75"/>
    <n v="179.7"/>
  </r>
  <r>
    <x v="4"/>
    <x v="90"/>
    <x v="34"/>
    <x v="3"/>
    <n v="135"/>
    <n v="162"/>
  </r>
  <r>
    <x v="4"/>
    <x v="89"/>
    <x v="35"/>
    <x v="3"/>
    <n v="128"/>
    <n v="153.6"/>
  </r>
  <r>
    <x v="4"/>
    <x v="90"/>
    <x v="36"/>
    <x v="3"/>
    <n v="135"/>
    <n v="162"/>
  </r>
  <r>
    <x v="4"/>
    <x v="90"/>
    <x v="37"/>
    <x v="3"/>
    <n v="95"/>
    <n v="114"/>
  </r>
  <r>
    <x v="5"/>
    <x v="89"/>
    <x v="38"/>
    <x v="3"/>
    <n v="122"/>
    <n v="146.4"/>
  </r>
  <r>
    <x v="5"/>
    <x v="91"/>
    <x v="39"/>
    <x v="3"/>
    <n v="135"/>
    <n v="162"/>
  </r>
  <r>
    <x v="5"/>
    <x v="90"/>
    <x v="40"/>
    <x v="3"/>
    <n v="108"/>
    <n v="129.6"/>
  </r>
  <r>
    <x v="5"/>
    <x v="90"/>
    <x v="41"/>
    <x v="3"/>
    <n v="121.5"/>
    <n v="145.79999999999998"/>
  </r>
  <r>
    <x v="5"/>
    <x v="90"/>
    <x v="42"/>
    <x v="3"/>
    <n v="115"/>
    <n v="138"/>
  </r>
  <r>
    <x v="5"/>
    <x v="89"/>
    <x v="43"/>
    <x v="3"/>
    <s v=""/>
    <s v=""/>
  </r>
  <r>
    <x v="5"/>
    <x v="92"/>
    <x v="43"/>
    <x v="3"/>
    <s v=""/>
    <s v=""/>
  </r>
  <r>
    <x v="5"/>
    <x v="93"/>
    <x v="43"/>
    <x v="3"/>
    <s v=""/>
    <s v=""/>
  </r>
  <r>
    <x v="5"/>
    <x v="94"/>
    <x v="43"/>
    <x v="3"/>
    <s v=""/>
    <s v=""/>
  </r>
  <r>
    <x v="5"/>
    <x v="91"/>
    <x v="43"/>
    <x v="3"/>
    <s v=""/>
    <s v=""/>
  </r>
  <r>
    <x v="6"/>
    <x v="89"/>
    <x v="44"/>
    <x v="3"/>
    <n v="201"/>
    <n v="241.2"/>
  </r>
  <r>
    <x v="6"/>
    <x v="90"/>
    <x v="45"/>
    <x v="3"/>
    <n v="129"/>
    <n v="154.79999999999998"/>
  </r>
  <r>
    <x v="6"/>
    <x v="90"/>
    <x v="46"/>
    <x v="3"/>
    <n v="135"/>
    <n v="162"/>
  </r>
  <r>
    <x v="7"/>
    <x v="89"/>
    <x v="47"/>
    <x v="3"/>
    <n v="108"/>
    <n v="129.6"/>
  </r>
  <r>
    <x v="7"/>
    <x v="90"/>
    <x v="48"/>
    <x v="3"/>
    <n v="117"/>
    <n v="140.4"/>
  </r>
  <r>
    <x v="7"/>
    <x v="89"/>
    <x v="49"/>
    <x v="3"/>
    <n v="101.25"/>
    <n v="121.5"/>
  </r>
  <r>
    <x v="7"/>
    <x v="93"/>
    <x v="50"/>
    <x v="3"/>
    <n v="87.75"/>
    <n v="105.3"/>
  </r>
  <r>
    <x v="7"/>
    <x v="91"/>
    <x v="51"/>
    <x v="3"/>
    <n v="108"/>
    <n v="129.6"/>
  </r>
  <r>
    <x v="7"/>
    <x v="90"/>
    <x v="52"/>
    <x v="3"/>
    <n v="81"/>
    <n v="97.2"/>
  </r>
  <r>
    <x v="8"/>
    <x v="89"/>
    <x v="53"/>
    <x v="3"/>
    <n v="114.4"/>
    <n v="137.28"/>
  </r>
  <r>
    <x v="8"/>
    <x v="91"/>
    <x v="54"/>
    <x v="3"/>
    <n v="104.55"/>
    <n v="125.46"/>
  </r>
  <r>
    <x v="8"/>
    <x v="90"/>
    <x v="55"/>
    <x v="3"/>
    <n v="135"/>
    <n v="162"/>
  </r>
  <r>
    <x v="8"/>
    <x v="90"/>
    <x v="56"/>
    <x v="3"/>
    <n v="95"/>
    <n v="114"/>
  </r>
  <r>
    <x v="9"/>
    <x v="91"/>
    <x v="57"/>
    <x v="3"/>
    <n v="127"/>
    <n v="152.4"/>
  </r>
  <r>
    <x v="9"/>
    <x v="90"/>
    <x v="58"/>
    <x v="3"/>
    <n v="124"/>
    <n v="148.79999999999998"/>
  </r>
  <r>
    <x v="9"/>
    <x v="90"/>
    <x v="59"/>
    <x v="3"/>
    <n v="115"/>
    <n v="138"/>
  </r>
  <r>
    <x v="9"/>
    <x v="90"/>
    <x v="60"/>
    <x v="3"/>
    <n v="148"/>
    <n v="177.6"/>
  </r>
  <r>
    <x v="0"/>
    <x v="95"/>
    <x v="0"/>
    <x v="3"/>
    <n v="95"/>
    <n v="114"/>
  </r>
  <r>
    <x v="0"/>
    <x v="95"/>
    <x v="2"/>
    <x v="3"/>
    <n v="101"/>
    <n v="121.19999999999999"/>
  </r>
  <r>
    <x v="0"/>
    <x v="96"/>
    <x v="2"/>
    <x v="3"/>
    <n v="101"/>
    <n v="121.19999999999999"/>
  </r>
  <r>
    <x v="1"/>
    <x v="95"/>
    <x v="4"/>
    <x v="3"/>
    <n v="123.6"/>
    <n v="148.32"/>
  </r>
  <r>
    <x v="1"/>
    <x v="95"/>
    <x v="6"/>
    <x v="3"/>
    <n v="135.25"/>
    <n v="162.29999999999998"/>
  </r>
  <r>
    <x v="1"/>
    <x v="96"/>
    <x v="7"/>
    <x v="3"/>
    <n v="87.75"/>
    <n v="105.3"/>
  </r>
  <r>
    <x v="1"/>
    <x v="95"/>
    <x v="9"/>
    <x v="3"/>
    <n v="81"/>
    <n v="97.2"/>
  </r>
  <r>
    <x v="1"/>
    <x v="97"/>
    <x v="9"/>
    <x v="3"/>
    <n v="81"/>
    <n v="97.2"/>
  </r>
  <r>
    <x v="1"/>
    <x v="98"/>
    <x v="9"/>
    <x v="3"/>
    <n v="81"/>
    <n v="97.2"/>
  </r>
  <r>
    <x v="1"/>
    <x v="99"/>
    <x v="9"/>
    <x v="3"/>
    <n v="81"/>
    <n v="97.2"/>
  </r>
  <r>
    <x v="1"/>
    <x v="96"/>
    <x v="9"/>
    <x v="3"/>
    <n v="81"/>
    <n v="97.2"/>
  </r>
  <r>
    <x v="1"/>
    <x v="95"/>
    <x v="11"/>
    <x v="3"/>
    <n v="108"/>
    <n v="129.6"/>
  </r>
  <r>
    <x v="1"/>
    <x v="97"/>
    <x v="11"/>
    <x v="3"/>
    <n v="108"/>
    <n v="129.6"/>
  </r>
  <r>
    <x v="1"/>
    <x v="98"/>
    <x v="11"/>
    <x v="3"/>
    <n v="108"/>
    <n v="129.6"/>
  </r>
  <r>
    <x v="1"/>
    <x v="99"/>
    <x v="11"/>
    <x v="3"/>
    <n v="108"/>
    <n v="129.6"/>
  </r>
  <r>
    <x v="1"/>
    <x v="96"/>
    <x v="11"/>
    <x v="3"/>
    <n v="108"/>
    <n v="129.6"/>
  </r>
  <r>
    <x v="2"/>
    <x v="95"/>
    <x v="19"/>
    <x v="3"/>
    <n v="162"/>
    <n v="194.4"/>
  </r>
  <r>
    <x v="2"/>
    <x v="97"/>
    <x v="13"/>
    <x v="3"/>
    <n v="155"/>
    <n v="186"/>
  </r>
  <r>
    <x v="2"/>
    <x v="98"/>
    <x v="13"/>
    <x v="3"/>
    <n v="155"/>
    <n v="186"/>
  </r>
  <r>
    <x v="2"/>
    <x v="99"/>
    <x v="13"/>
    <x v="3"/>
    <n v="155"/>
    <n v="186"/>
  </r>
  <r>
    <x v="2"/>
    <x v="96"/>
    <x v="13"/>
    <x v="3"/>
    <n v="155"/>
    <n v="186"/>
  </r>
  <r>
    <x v="2"/>
    <x v="95"/>
    <x v="21"/>
    <x v="3"/>
    <n v="108"/>
    <n v="129.6"/>
  </r>
  <r>
    <x v="2"/>
    <x v="97"/>
    <x v="21"/>
    <x v="3"/>
    <n v="108"/>
    <n v="129.6"/>
  </r>
  <r>
    <x v="2"/>
    <x v="98"/>
    <x v="21"/>
    <x v="3"/>
    <n v="108"/>
    <n v="129.6"/>
  </r>
  <r>
    <x v="2"/>
    <x v="99"/>
    <x v="21"/>
    <x v="3"/>
    <n v="108"/>
    <n v="129.6"/>
  </r>
  <r>
    <x v="2"/>
    <x v="96"/>
    <x v="21"/>
    <x v="3"/>
    <n v="108"/>
    <n v="129.6"/>
  </r>
  <r>
    <x v="2"/>
    <x v="95"/>
    <x v="22"/>
    <x v="3"/>
    <s v=""/>
    <s v=""/>
  </r>
  <r>
    <x v="2"/>
    <x v="97"/>
    <x v="22"/>
    <x v="3"/>
    <s v=""/>
    <s v=""/>
  </r>
  <r>
    <x v="2"/>
    <x v="98"/>
    <x v="22"/>
    <x v="3"/>
    <s v=""/>
    <s v=""/>
  </r>
  <r>
    <x v="2"/>
    <x v="99"/>
    <x v="22"/>
    <x v="3"/>
    <s v=""/>
    <s v=""/>
  </r>
  <r>
    <x v="2"/>
    <x v="96"/>
    <x v="22"/>
    <x v="3"/>
    <s v=""/>
    <s v=""/>
  </r>
  <r>
    <x v="3"/>
    <x v="95"/>
    <x v="23"/>
    <x v="3"/>
    <n v="95"/>
    <n v="114"/>
  </r>
  <r>
    <x v="3"/>
    <x v="95"/>
    <x v="26"/>
    <x v="3"/>
    <n v="108"/>
    <n v="129.6"/>
  </r>
  <r>
    <x v="3"/>
    <x v="97"/>
    <x v="26"/>
    <x v="3"/>
    <n v="108"/>
    <n v="129.6"/>
  </r>
  <r>
    <x v="3"/>
    <x v="98"/>
    <x v="26"/>
    <x v="3"/>
    <n v="108"/>
    <n v="129.6"/>
  </r>
  <r>
    <x v="3"/>
    <x v="99"/>
    <x v="26"/>
    <x v="3"/>
    <n v="108"/>
    <n v="129.6"/>
  </r>
  <r>
    <x v="3"/>
    <x v="96"/>
    <x v="26"/>
    <x v="3"/>
    <n v="108"/>
    <n v="129.6"/>
  </r>
  <r>
    <x v="3"/>
    <x v="95"/>
    <x v="28"/>
    <x v="3"/>
    <n v="91.8"/>
    <n v="110.16"/>
  </r>
  <r>
    <x v="3"/>
    <x v="97"/>
    <x v="28"/>
    <x v="3"/>
    <n v="91.8"/>
    <n v="110.16"/>
  </r>
  <r>
    <x v="3"/>
    <x v="98"/>
    <x v="28"/>
    <x v="3"/>
    <n v="91.8"/>
    <n v="110.16"/>
  </r>
  <r>
    <x v="3"/>
    <x v="99"/>
    <x v="28"/>
    <x v="3"/>
    <n v="91.8"/>
    <n v="110.16"/>
  </r>
  <r>
    <x v="3"/>
    <x v="96"/>
    <x v="28"/>
    <x v="3"/>
    <n v="91.8"/>
    <n v="110.16"/>
  </r>
  <r>
    <x v="4"/>
    <x v="95"/>
    <x v="31"/>
    <x v="3"/>
    <n v="156.75"/>
    <n v="188.1"/>
  </r>
  <r>
    <x v="4"/>
    <x v="95"/>
    <x v="33"/>
    <x v="3"/>
    <n v="149.75"/>
    <n v="179.7"/>
  </r>
  <r>
    <x v="4"/>
    <x v="95"/>
    <x v="35"/>
    <x v="3"/>
    <n v="128"/>
    <n v="153.6"/>
  </r>
  <r>
    <x v="5"/>
    <x v="95"/>
    <x v="38"/>
    <x v="3"/>
    <n v="122"/>
    <n v="146.4"/>
  </r>
  <r>
    <x v="5"/>
    <x v="96"/>
    <x v="39"/>
    <x v="3"/>
    <n v="135"/>
    <n v="162"/>
  </r>
  <r>
    <x v="5"/>
    <x v="95"/>
    <x v="43"/>
    <x v="3"/>
    <s v=""/>
    <s v=""/>
  </r>
  <r>
    <x v="5"/>
    <x v="97"/>
    <x v="43"/>
    <x v="3"/>
    <s v=""/>
    <s v=""/>
  </r>
  <r>
    <x v="5"/>
    <x v="98"/>
    <x v="43"/>
    <x v="3"/>
    <s v=""/>
    <s v=""/>
  </r>
  <r>
    <x v="5"/>
    <x v="99"/>
    <x v="43"/>
    <x v="3"/>
    <s v=""/>
    <s v=""/>
  </r>
  <r>
    <x v="5"/>
    <x v="96"/>
    <x v="43"/>
    <x v="3"/>
    <s v=""/>
    <s v=""/>
  </r>
  <r>
    <x v="6"/>
    <x v="95"/>
    <x v="44"/>
    <x v="3"/>
    <n v="201"/>
    <n v="241.2"/>
  </r>
  <r>
    <x v="7"/>
    <x v="95"/>
    <x v="47"/>
    <x v="3"/>
    <n v="108"/>
    <n v="129.6"/>
  </r>
  <r>
    <x v="7"/>
    <x v="95"/>
    <x v="49"/>
    <x v="3"/>
    <n v="101.25"/>
    <n v="121.5"/>
  </r>
  <r>
    <x v="7"/>
    <x v="98"/>
    <x v="50"/>
    <x v="3"/>
    <n v="87.75"/>
    <n v="105.3"/>
  </r>
  <r>
    <x v="7"/>
    <x v="96"/>
    <x v="51"/>
    <x v="3"/>
    <n v="108"/>
    <n v="129.6"/>
  </r>
  <r>
    <x v="8"/>
    <x v="95"/>
    <x v="53"/>
    <x v="3"/>
    <n v="114.4"/>
    <n v="137.28"/>
  </r>
  <r>
    <x v="8"/>
    <x v="96"/>
    <x v="54"/>
    <x v="3"/>
    <n v="104.55"/>
    <n v="125.46"/>
  </r>
  <r>
    <x v="9"/>
    <x v="96"/>
    <x v="57"/>
    <x v="3"/>
    <n v="127"/>
    <n v="152.4"/>
  </r>
  <r>
    <x v="0"/>
    <x v="100"/>
    <x v="0"/>
    <x v="4"/>
    <n v="95"/>
    <n v="114"/>
  </r>
  <r>
    <x v="0"/>
    <x v="100"/>
    <x v="2"/>
    <x v="4"/>
    <n v="101"/>
    <n v="121.19999999999999"/>
  </r>
  <r>
    <x v="0"/>
    <x v="101"/>
    <x v="2"/>
    <x v="4"/>
    <n v="101"/>
    <n v="121.19999999999999"/>
  </r>
  <r>
    <x v="1"/>
    <x v="100"/>
    <x v="4"/>
    <x v="4"/>
    <n v="123.6"/>
    <n v="148.32"/>
  </r>
  <r>
    <x v="1"/>
    <x v="100"/>
    <x v="6"/>
    <x v="4"/>
    <n v="135.25"/>
    <n v="162.29999999999998"/>
  </r>
  <r>
    <x v="1"/>
    <x v="101"/>
    <x v="7"/>
    <x v="4"/>
    <n v="87.75"/>
    <n v="105.3"/>
  </r>
  <r>
    <x v="1"/>
    <x v="100"/>
    <x v="9"/>
    <x v="4"/>
    <n v="81"/>
    <n v="97.2"/>
  </r>
  <r>
    <x v="1"/>
    <x v="102"/>
    <x v="9"/>
    <x v="4"/>
    <n v="81"/>
    <n v="97.2"/>
  </r>
  <r>
    <x v="1"/>
    <x v="103"/>
    <x v="9"/>
    <x v="4"/>
    <n v="81"/>
    <n v="97.2"/>
  </r>
  <r>
    <x v="1"/>
    <x v="104"/>
    <x v="9"/>
    <x v="4"/>
    <n v="81"/>
    <n v="97.2"/>
  </r>
  <r>
    <x v="1"/>
    <x v="101"/>
    <x v="9"/>
    <x v="4"/>
    <n v="81"/>
    <n v="97.2"/>
  </r>
  <r>
    <x v="1"/>
    <x v="100"/>
    <x v="11"/>
    <x v="4"/>
    <n v="108"/>
    <n v="129.6"/>
  </r>
  <r>
    <x v="1"/>
    <x v="102"/>
    <x v="11"/>
    <x v="4"/>
    <n v="108"/>
    <n v="129.6"/>
  </r>
  <r>
    <x v="1"/>
    <x v="103"/>
    <x v="11"/>
    <x v="4"/>
    <n v="108"/>
    <n v="129.6"/>
  </r>
  <r>
    <x v="1"/>
    <x v="104"/>
    <x v="11"/>
    <x v="4"/>
    <n v="108"/>
    <n v="129.6"/>
  </r>
  <r>
    <x v="1"/>
    <x v="101"/>
    <x v="11"/>
    <x v="4"/>
    <n v="108"/>
    <n v="129.6"/>
  </r>
  <r>
    <x v="2"/>
    <x v="100"/>
    <x v="19"/>
    <x v="4"/>
    <n v="162"/>
    <n v="194.4"/>
  </r>
  <r>
    <x v="2"/>
    <x v="102"/>
    <x v="13"/>
    <x v="4"/>
    <n v="155"/>
    <n v="186"/>
  </r>
  <r>
    <x v="2"/>
    <x v="103"/>
    <x v="13"/>
    <x v="4"/>
    <n v="155"/>
    <n v="186"/>
  </r>
  <r>
    <x v="2"/>
    <x v="104"/>
    <x v="13"/>
    <x v="4"/>
    <n v="155"/>
    <n v="186"/>
  </r>
  <r>
    <x v="2"/>
    <x v="101"/>
    <x v="13"/>
    <x v="4"/>
    <n v="155"/>
    <n v="186"/>
  </r>
  <r>
    <x v="2"/>
    <x v="100"/>
    <x v="21"/>
    <x v="4"/>
    <n v="108"/>
    <n v="129.6"/>
  </r>
  <r>
    <x v="2"/>
    <x v="102"/>
    <x v="21"/>
    <x v="4"/>
    <n v="108"/>
    <n v="129.6"/>
  </r>
  <r>
    <x v="2"/>
    <x v="103"/>
    <x v="21"/>
    <x v="4"/>
    <n v="108"/>
    <n v="129.6"/>
  </r>
  <r>
    <x v="2"/>
    <x v="104"/>
    <x v="21"/>
    <x v="4"/>
    <n v="108"/>
    <n v="129.6"/>
  </r>
  <r>
    <x v="2"/>
    <x v="101"/>
    <x v="21"/>
    <x v="4"/>
    <n v="108"/>
    <n v="129.6"/>
  </r>
  <r>
    <x v="2"/>
    <x v="100"/>
    <x v="22"/>
    <x v="4"/>
    <s v=""/>
    <s v=""/>
  </r>
  <r>
    <x v="2"/>
    <x v="102"/>
    <x v="22"/>
    <x v="4"/>
    <s v=""/>
    <s v=""/>
  </r>
  <r>
    <x v="2"/>
    <x v="103"/>
    <x v="22"/>
    <x v="4"/>
    <s v=""/>
    <s v=""/>
  </r>
  <r>
    <x v="2"/>
    <x v="104"/>
    <x v="22"/>
    <x v="4"/>
    <s v=""/>
    <s v=""/>
  </r>
  <r>
    <x v="2"/>
    <x v="101"/>
    <x v="22"/>
    <x v="4"/>
    <s v=""/>
    <s v=""/>
  </r>
  <r>
    <x v="3"/>
    <x v="100"/>
    <x v="23"/>
    <x v="4"/>
    <n v="95"/>
    <n v="114"/>
  </r>
  <r>
    <x v="3"/>
    <x v="100"/>
    <x v="26"/>
    <x v="4"/>
    <n v="108"/>
    <n v="129.6"/>
  </r>
  <r>
    <x v="3"/>
    <x v="102"/>
    <x v="26"/>
    <x v="4"/>
    <n v="108"/>
    <n v="129.6"/>
  </r>
  <r>
    <x v="3"/>
    <x v="103"/>
    <x v="26"/>
    <x v="4"/>
    <n v="108"/>
    <n v="129.6"/>
  </r>
  <r>
    <x v="3"/>
    <x v="104"/>
    <x v="26"/>
    <x v="4"/>
    <n v="108"/>
    <n v="129.6"/>
  </r>
  <r>
    <x v="3"/>
    <x v="101"/>
    <x v="26"/>
    <x v="4"/>
    <n v="108"/>
    <n v="129.6"/>
  </r>
  <r>
    <x v="3"/>
    <x v="100"/>
    <x v="28"/>
    <x v="4"/>
    <n v="91.8"/>
    <n v="110.16"/>
  </r>
  <r>
    <x v="3"/>
    <x v="102"/>
    <x v="28"/>
    <x v="4"/>
    <n v="91.8"/>
    <n v="110.16"/>
  </r>
  <r>
    <x v="3"/>
    <x v="103"/>
    <x v="28"/>
    <x v="4"/>
    <n v="91.8"/>
    <n v="110.16"/>
  </r>
  <r>
    <x v="3"/>
    <x v="104"/>
    <x v="28"/>
    <x v="4"/>
    <n v="91.8"/>
    <n v="110.16"/>
  </r>
  <r>
    <x v="3"/>
    <x v="101"/>
    <x v="28"/>
    <x v="4"/>
    <n v="91.8"/>
    <n v="110.16"/>
  </r>
  <r>
    <x v="4"/>
    <x v="100"/>
    <x v="31"/>
    <x v="4"/>
    <n v="156.75"/>
    <n v="188.1"/>
  </r>
  <r>
    <x v="4"/>
    <x v="100"/>
    <x v="33"/>
    <x v="4"/>
    <n v="149.75"/>
    <n v="179.7"/>
  </r>
  <r>
    <x v="4"/>
    <x v="100"/>
    <x v="35"/>
    <x v="4"/>
    <n v="128"/>
    <n v="153.6"/>
  </r>
  <r>
    <x v="5"/>
    <x v="100"/>
    <x v="38"/>
    <x v="4"/>
    <n v="122"/>
    <n v="146.4"/>
  </r>
  <r>
    <x v="5"/>
    <x v="101"/>
    <x v="39"/>
    <x v="4"/>
    <n v="135"/>
    <n v="162"/>
  </r>
  <r>
    <x v="5"/>
    <x v="100"/>
    <x v="43"/>
    <x v="4"/>
    <s v=""/>
    <s v=""/>
  </r>
  <r>
    <x v="5"/>
    <x v="102"/>
    <x v="43"/>
    <x v="4"/>
    <s v=""/>
    <s v=""/>
  </r>
  <r>
    <x v="5"/>
    <x v="103"/>
    <x v="43"/>
    <x v="4"/>
    <s v=""/>
    <s v=""/>
  </r>
  <r>
    <x v="5"/>
    <x v="104"/>
    <x v="43"/>
    <x v="4"/>
    <s v=""/>
    <s v=""/>
  </r>
  <r>
    <x v="5"/>
    <x v="101"/>
    <x v="43"/>
    <x v="4"/>
    <s v=""/>
    <s v=""/>
  </r>
  <r>
    <x v="6"/>
    <x v="100"/>
    <x v="44"/>
    <x v="4"/>
    <n v="201"/>
    <n v="241.2"/>
  </r>
  <r>
    <x v="7"/>
    <x v="100"/>
    <x v="47"/>
    <x v="4"/>
    <n v="108"/>
    <n v="129.6"/>
  </r>
  <r>
    <x v="7"/>
    <x v="100"/>
    <x v="49"/>
    <x v="4"/>
    <n v="101.25"/>
    <n v="121.5"/>
  </r>
  <r>
    <x v="7"/>
    <x v="103"/>
    <x v="50"/>
    <x v="4"/>
    <n v="87.75"/>
    <n v="105.3"/>
  </r>
  <r>
    <x v="7"/>
    <x v="101"/>
    <x v="51"/>
    <x v="4"/>
    <n v="108"/>
    <n v="129.6"/>
  </r>
  <r>
    <x v="8"/>
    <x v="100"/>
    <x v="53"/>
    <x v="4"/>
    <n v="114.4"/>
    <n v="137.28"/>
  </r>
  <r>
    <x v="8"/>
    <x v="101"/>
    <x v="54"/>
    <x v="4"/>
    <n v="104.55"/>
    <n v="125.46"/>
  </r>
  <r>
    <x v="9"/>
    <x v="101"/>
    <x v="57"/>
    <x v="4"/>
    <n v="127"/>
    <n v="152.4"/>
  </r>
  <r>
    <x v="0"/>
    <x v="105"/>
    <x v="0"/>
    <x v="4"/>
    <n v="95"/>
    <n v="114"/>
  </r>
  <r>
    <x v="0"/>
    <x v="106"/>
    <x v="1"/>
    <x v="4"/>
    <n v="108"/>
    <n v="129.6"/>
  </r>
  <r>
    <x v="0"/>
    <x v="105"/>
    <x v="2"/>
    <x v="4"/>
    <n v="101"/>
    <n v="121.19999999999999"/>
  </r>
  <r>
    <x v="0"/>
    <x v="107"/>
    <x v="2"/>
    <x v="4"/>
    <n v="101"/>
    <n v="121.19999999999999"/>
  </r>
  <r>
    <x v="0"/>
    <x v="106"/>
    <x v="3"/>
    <x v="4"/>
    <n v="155"/>
    <n v="186"/>
  </r>
  <r>
    <x v="1"/>
    <x v="105"/>
    <x v="4"/>
    <x v="4"/>
    <n v="123.6"/>
    <n v="148.32"/>
  </r>
  <r>
    <x v="1"/>
    <x v="106"/>
    <x v="5"/>
    <x v="4"/>
    <n v="108"/>
    <n v="129.6"/>
  </r>
  <r>
    <x v="1"/>
    <x v="105"/>
    <x v="6"/>
    <x v="4"/>
    <n v="135.25"/>
    <n v="162.29999999999998"/>
  </r>
  <r>
    <x v="1"/>
    <x v="107"/>
    <x v="7"/>
    <x v="4"/>
    <n v="87.75"/>
    <n v="105.3"/>
  </r>
  <r>
    <x v="1"/>
    <x v="106"/>
    <x v="8"/>
    <x v="4"/>
    <n v="108"/>
    <n v="129.6"/>
  </r>
  <r>
    <x v="1"/>
    <x v="105"/>
    <x v="9"/>
    <x v="4"/>
    <n v="81"/>
    <n v="97.2"/>
  </r>
  <r>
    <x v="1"/>
    <x v="108"/>
    <x v="9"/>
    <x v="4"/>
    <n v="81"/>
    <n v="97.2"/>
  </r>
  <r>
    <x v="1"/>
    <x v="109"/>
    <x v="9"/>
    <x v="4"/>
    <n v="81"/>
    <n v="97.2"/>
  </r>
  <r>
    <x v="1"/>
    <x v="107"/>
    <x v="9"/>
    <x v="4"/>
    <n v="81"/>
    <n v="97.2"/>
  </r>
  <r>
    <x v="1"/>
    <x v="106"/>
    <x v="10"/>
    <x v="4"/>
    <n v="115"/>
    <n v="138"/>
  </r>
  <r>
    <x v="1"/>
    <x v="105"/>
    <x v="11"/>
    <x v="4"/>
    <n v="108"/>
    <n v="129.6"/>
  </r>
  <r>
    <x v="1"/>
    <x v="108"/>
    <x v="11"/>
    <x v="4"/>
    <n v="108"/>
    <n v="129.6"/>
  </r>
  <r>
    <x v="1"/>
    <x v="109"/>
    <x v="11"/>
    <x v="4"/>
    <n v="108"/>
    <n v="129.6"/>
  </r>
  <r>
    <x v="1"/>
    <x v="107"/>
    <x v="11"/>
    <x v="4"/>
    <n v="108"/>
    <n v="129.6"/>
  </r>
  <r>
    <x v="1"/>
    <x v="106"/>
    <x v="12"/>
    <x v="4"/>
    <n v="115"/>
    <n v="138"/>
  </r>
  <r>
    <x v="1"/>
    <x v="106"/>
    <x v="13"/>
    <x v="4"/>
    <n v="155"/>
    <n v="186"/>
  </r>
  <r>
    <x v="1"/>
    <x v="106"/>
    <x v="14"/>
    <x v="4"/>
    <n v="108"/>
    <n v="129.6"/>
  </r>
  <r>
    <x v="1"/>
    <x v="106"/>
    <x v="15"/>
    <x v="4"/>
    <n v="135"/>
    <n v="162"/>
  </r>
  <r>
    <x v="1"/>
    <x v="106"/>
    <x v="16"/>
    <x v="4"/>
    <n v="101"/>
    <n v="121.19999999999999"/>
  </r>
  <r>
    <x v="1"/>
    <x v="106"/>
    <x v="17"/>
    <x v="4"/>
    <n v="77"/>
    <n v="92.399999999999991"/>
  </r>
  <r>
    <x v="1"/>
    <x v="106"/>
    <x v="18"/>
    <x v="4"/>
    <n v="95"/>
    <n v="114"/>
  </r>
  <r>
    <x v="2"/>
    <x v="105"/>
    <x v="19"/>
    <x v="4"/>
    <n v="162"/>
    <n v="194.4"/>
  </r>
  <r>
    <x v="2"/>
    <x v="106"/>
    <x v="20"/>
    <x v="4"/>
    <n v="122"/>
    <n v="146.4"/>
  </r>
  <r>
    <x v="2"/>
    <x v="108"/>
    <x v="13"/>
    <x v="4"/>
    <n v="155"/>
    <n v="186"/>
  </r>
  <r>
    <x v="2"/>
    <x v="109"/>
    <x v="13"/>
    <x v="4"/>
    <n v="155"/>
    <n v="186"/>
  </r>
  <r>
    <x v="2"/>
    <x v="107"/>
    <x v="13"/>
    <x v="4"/>
    <n v="155"/>
    <n v="186"/>
  </r>
  <r>
    <x v="2"/>
    <x v="105"/>
    <x v="21"/>
    <x v="4"/>
    <n v="108"/>
    <n v="129.6"/>
  </r>
  <r>
    <x v="2"/>
    <x v="108"/>
    <x v="21"/>
    <x v="4"/>
    <n v="108"/>
    <n v="129.6"/>
  </r>
  <r>
    <x v="2"/>
    <x v="109"/>
    <x v="21"/>
    <x v="4"/>
    <n v="108"/>
    <n v="129.6"/>
  </r>
  <r>
    <x v="2"/>
    <x v="107"/>
    <x v="21"/>
    <x v="4"/>
    <n v="108"/>
    <n v="129.6"/>
  </r>
  <r>
    <x v="2"/>
    <x v="105"/>
    <x v="22"/>
    <x v="4"/>
    <s v=""/>
    <s v=""/>
  </r>
  <r>
    <x v="2"/>
    <x v="108"/>
    <x v="22"/>
    <x v="4"/>
    <s v=""/>
    <s v=""/>
  </r>
  <r>
    <x v="2"/>
    <x v="109"/>
    <x v="22"/>
    <x v="4"/>
    <s v=""/>
    <s v=""/>
  </r>
  <r>
    <x v="2"/>
    <x v="107"/>
    <x v="22"/>
    <x v="4"/>
    <s v=""/>
    <s v=""/>
  </r>
  <r>
    <x v="3"/>
    <x v="105"/>
    <x v="23"/>
    <x v="4"/>
    <n v="95"/>
    <n v="114"/>
  </r>
  <r>
    <x v="3"/>
    <x v="106"/>
    <x v="24"/>
    <x v="4"/>
    <n v="108"/>
    <n v="129.6"/>
  </r>
  <r>
    <x v="3"/>
    <x v="106"/>
    <x v="25"/>
    <x v="4"/>
    <n v="115"/>
    <n v="138"/>
  </r>
  <r>
    <x v="3"/>
    <x v="105"/>
    <x v="26"/>
    <x v="4"/>
    <n v="108"/>
    <n v="129.6"/>
  </r>
  <r>
    <x v="3"/>
    <x v="108"/>
    <x v="26"/>
    <x v="4"/>
    <n v="108"/>
    <n v="129.6"/>
  </r>
  <r>
    <x v="3"/>
    <x v="109"/>
    <x v="26"/>
    <x v="4"/>
    <n v="108"/>
    <n v="129.6"/>
  </r>
  <r>
    <x v="3"/>
    <x v="107"/>
    <x v="26"/>
    <x v="4"/>
    <n v="108"/>
    <n v="129.6"/>
  </r>
  <r>
    <x v="3"/>
    <x v="106"/>
    <x v="27"/>
    <x v="4"/>
    <n v="88"/>
    <n v="105.6"/>
  </r>
  <r>
    <x v="3"/>
    <x v="105"/>
    <x v="28"/>
    <x v="4"/>
    <n v="91.8"/>
    <n v="110.16"/>
  </r>
  <r>
    <x v="3"/>
    <x v="108"/>
    <x v="28"/>
    <x v="4"/>
    <n v="91.8"/>
    <n v="110.16"/>
  </r>
  <r>
    <x v="3"/>
    <x v="109"/>
    <x v="28"/>
    <x v="4"/>
    <n v="91.8"/>
    <n v="110.16"/>
  </r>
  <r>
    <x v="3"/>
    <x v="107"/>
    <x v="28"/>
    <x v="4"/>
    <n v="91.8"/>
    <n v="110.16"/>
  </r>
  <r>
    <x v="3"/>
    <x v="106"/>
    <x v="29"/>
    <x v="4"/>
    <n v="95"/>
    <n v="114"/>
  </r>
  <r>
    <x v="3"/>
    <x v="106"/>
    <x v="30"/>
    <x v="4"/>
    <n v="115"/>
    <n v="138"/>
  </r>
  <r>
    <x v="4"/>
    <x v="105"/>
    <x v="31"/>
    <x v="4"/>
    <n v="156.75"/>
    <n v="188.1"/>
  </r>
  <r>
    <x v="4"/>
    <x v="106"/>
    <x v="32"/>
    <x v="4"/>
    <n v="101"/>
    <n v="121.19999999999999"/>
  </r>
  <r>
    <x v="4"/>
    <x v="105"/>
    <x v="33"/>
    <x v="4"/>
    <n v="149.75"/>
    <n v="179.7"/>
  </r>
  <r>
    <x v="4"/>
    <x v="106"/>
    <x v="34"/>
    <x v="4"/>
    <n v="135"/>
    <n v="162"/>
  </r>
  <r>
    <x v="4"/>
    <x v="105"/>
    <x v="35"/>
    <x v="4"/>
    <n v="128"/>
    <n v="153.6"/>
  </r>
  <r>
    <x v="4"/>
    <x v="106"/>
    <x v="36"/>
    <x v="4"/>
    <n v="135"/>
    <n v="162"/>
  </r>
  <r>
    <x v="4"/>
    <x v="106"/>
    <x v="37"/>
    <x v="4"/>
    <n v="95"/>
    <n v="114"/>
  </r>
  <r>
    <x v="5"/>
    <x v="105"/>
    <x v="38"/>
    <x v="4"/>
    <n v="122"/>
    <n v="146.4"/>
  </r>
  <r>
    <x v="5"/>
    <x v="107"/>
    <x v="39"/>
    <x v="4"/>
    <n v="135"/>
    <n v="162"/>
  </r>
  <r>
    <x v="5"/>
    <x v="106"/>
    <x v="40"/>
    <x v="4"/>
    <n v="108"/>
    <n v="129.6"/>
  </r>
  <r>
    <x v="5"/>
    <x v="106"/>
    <x v="41"/>
    <x v="4"/>
    <n v="121.5"/>
    <n v="145.79999999999998"/>
  </r>
  <r>
    <x v="5"/>
    <x v="106"/>
    <x v="42"/>
    <x v="4"/>
    <n v="115"/>
    <n v="138"/>
  </r>
  <r>
    <x v="5"/>
    <x v="105"/>
    <x v="43"/>
    <x v="4"/>
    <s v=""/>
    <s v=""/>
  </r>
  <r>
    <x v="5"/>
    <x v="108"/>
    <x v="43"/>
    <x v="4"/>
    <s v=""/>
    <s v=""/>
  </r>
  <r>
    <x v="5"/>
    <x v="109"/>
    <x v="43"/>
    <x v="4"/>
    <s v=""/>
    <s v=""/>
  </r>
  <r>
    <x v="5"/>
    <x v="107"/>
    <x v="43"/>
    <x v="4"/>
    <s v=""/>
    <s v=""/>
  </r>
  <r>
    <x v="6"/>
    <x v="105"/>
    <x v="44"/>
    <x v="4"/>
    <n v="201"/>
    <n v="241.2"/>
  </r>
  <r>
    <x v="6"/>
    <x v="106"/>
    <x v="45"/>
    <x v="4"/>
    <n v="129"/>
    <n v="154.79999999999998"/>
  </r>
  <r>
    <x v="6"/>
    <x v="106"/>
    <x v="46"/>
    <x v="4"/>
    <n v="135"/>
    <n v="162"/>
  </r>
  <r>
    <x v="7"/>
    <x v="105"/>
    <x v="47"/>
    <x v="4"/>
    <n v="108"/>
    <n v="129.6"/>
  </r>
  <r>
    <x v="7"/>
    <x v="106"/>
    <x v="48"/>
    <x v="4"/>
    <n v="117"/>
    <n v="140.4"/>
  </r>
  <r>
    <x v="7"/>
    <x v="105"/>
    <x v="49"/>
    <x v="4"/>
    <n v="101.25"/>
    <n v="121.5"/>
  </r>
  <r>
    <x v="7"/>
    <x v="109"/>
    <x v="50"/>
    <x v="4"/>
    <n v="87.75"/>
    <n v="105.3"/>
  </r>
  <r>
    <x v="7"/>
    <x v="107"/>
    <x v="51"/>
    <x v="4"/>
    <n v="108"/>
    <n v="129.6"/>
  </r>
  <r>
    <x v="7"/>
    <x v="106"/>
    <x v="52"/>
    <x v="4"/>
    <n v="81"/>
    <n v="97.2"/>
  </r>
  <r>
    <x v="8"/>
    <x v="105"/>
    <x v="53"/>
    <x v="4"/>
    <n v="114.4"/>
    <n v="137.28"/>
  </r>
  <r>
    <x v="8"/>
    <x v="107"/>
    <x v="54"/>
    <x v="4"/>
    <n v="104.55"/>
    <n v="125.46"/>
  </r>
  <r>
    <x v="8"/>
    <x v="106"/>
    <x v="55"/>
    <x v="4"/>
    <n v="135"/>
    <n v="162"/>
  </r>
  <r>
    <x v="8"/>
    <x v="106"/>
    <x v="56"/>
    <x v="4"/>
    <n v="95"/>
    <n v="114"/>
  </r>
  <r>
    <x v="9"/>
    <x v="107"/>
    <x v="57"/>
    <x v="4"/>
    <n v="127"/>
    <n v="152.4"/>
  </r>
  <r>
    <x v="9"/>
    <x v="106"/>
    <x v="58"/>
    <x v="4"/>
    <n v="124"/>
    <n v="148.79999999999998"/>
  </r>
  <r>
    <x v="9"/>
    <x v="106"/>
    <x v="59"/>
    <x v="4"/>
    <n v="115"/>
    <n v="138"/>
  </r>
  <r>
    <x v="9"/>
    <x v="106"/>
    <x v="60"/>
    <x v="4"/>
    <n v="148"/>
    <n v="177.6"/>
  </r>
  <r>
    <x v="0"/>
    <x v="110"/>
    <x v="0"/>
    <x v="4"/>
    <n v="95"/>
    <n v="114"/>
  </r>
  <r>
    <x v="0"/>
    <x v="111"/>
    <x v="1"/>
    <x v="4"/>
    <n v="108"/>
    <n v="129.6"/>
  </r>
  <r>
    <x v="0"/>
    <x v="110"/>
    <x v="2"/>
    <x v="4"/>
    <n v="101"/>
    <n v="121.19999999999999"/>
  </r>
  <r>
    <x v="0"/>
    <x v="112"/>
    <x v="2"/>
    <x v="4"/>
    <n v="101"/>
    <n v="121.19999999999999"/>
  </r>
  <r>
    <x v="0"/>
    <x v="111"/>
    <x v="3"/>
    <x v="4"/>
    <n v="155"/>
    <n v="186"/>
  </r>
  <r>
    <x v="1"/>
    <x v="110"/>
    <x v="4"/>
    <x v="4"/>
    <n v="123.6"/>
    <n v="148.32"/>
  </r>
  <r>
    <x v="1"/>
    <x v="111"/>
    <x v="5"/>
    <x v="4"/>
    <n v="108"/>
    <n v="129.6"/>
  </r>
  <r>
    <x v="1"/>
    <x v="110"/>
    <x v="6"/>
    <x v="4"/>
    <n v="135.25"/>
    <n v="162.29999999999998"/>
  </r>
  <r>
    <x v="1"/>
    <x v="112"/>
    <x v="7"/>
    <x v="4"/>
    <n v="87.75"/>
    <n v="105.3"/>
  </r>
  <r>
    <x v="1"/>
    <x v="111"/>
    <x v="8"/>
    <x v="4"/>
    <n v="108"/>
    <n v="129.6"/>
  </r>
  <r>
    <x v="1"/>
    <x v="110"/>
    <x v="9"/>
    <x v="4"/>
    <n v="81"/>
    <n v="97.2"/>
  </r>
  <r>
    <x v="1"/>
    <x v="113"/>
    <x v="9"/>
    <x v="4"/>
    <n v="81"/>
    <n v="97.2"/>
  </r>
  <r>
    <x v="1"/>
    <x v="114"/>
    <x v="9"/>
    <x v="4"/>
    <n v="81"/>
    <n v="97.2"/>
  </r>
  <r>
    <x v="1"/>
    <x v="115"/>
    <x v="9"/>
    <x v="4"/>
    <n v="81"/>
    <n v="97.2"/>
  </r>
  <r>
    <x v="1"/>
    <x v="112"/>
    <x v="9"/>
    <x v="4"/>
    <n v="81"/>
    <n v="97.2"/>
  </r>
  <r>
    <x v="1"/>
    <x v="111"/>
    <x v="10"/>
    <x v="4"/>
    <n v="115"/>
    <n v="138"/>
  </r>
  <r>
    <x v="1"/>
    <x v="110"/>
    <x v="11"/>
    <x v="4"/>
    <n v="108"/>
    <n v="129.6"/>
  </r>
  <r>
    <x v="1"/>
    <x v="113"/>
    <x v="11"/>
    <x v="4"/>
    <n v="108"/>
    <n v="129.6"/>
  </r>
  <r>
    <x v="1"/>
    <x v="114"/>
    <x v="11"/>
    <x v="4"/>
    <n v="108"/>
    <n v="129.6"/>
  </r>
  <r>
    <x v="1"/>
    <x v="115"/>
    <x v="11"/>
    <x v="4"/>
    <n v="108"/>
    <n v="129.6"/>
  </r>
  <r>
    <x v="1"/>
    <x v="112"/>
    <x v="11"/>
    <x v="4"/>
    <n v="108"/>
    <n v="129.6"/>
  </r>
  <r>
    <x v="1"/>
    <x v="111"/>
    <x v="12"/>
    <x v="4"/>
    <n v="115"/>
    <n v="138"/>
  </r>
  <r>
    <x v="1"/>
    <x v="111"/>
    <x v="13"/>
    <x v="4"/>
    <n v="155"/>
    <n v="186"/>
  </r>
  <r>
    <x v="1"/>
    <x v="111"/>
    <x v="14"/>
    <x v="4"/>
    <n v="108"/>
    <n v="129.6"/>
  </r>
  <r>
    <x v="1"/>
    <x v="111"/>
    <x v="15"/>
    <x v="4"/>
    <n v="135"/>
    <n v="162"/>
  </r>
  <r>
    <x v="1"/>
    <x v="111"/>
    <x v="16"/>
    <x v="4"/>
    <n v="101"/>
    <n v="121.19999999999999"/>
  </r>
  <r>
    <x v="1"/>
    <x v="111"/>
    <x v="17"/>
    <x v="4"/>
    <n v="77"/>
    <n v="92.399999999999991"/>
  </r>
  <r>
    <x v="1"/>
    <x v="111"/>
    <x v="18"/>
    <x v="4"/>
    <n v="95"/>
    <n v="114"/>
  </r>
  <r>
    <x v="2"/>
    <x v="110"/>
    <x v="19"/>
    <x v="4"/>
    <n v="162"/>
    <n v="194.4"/>
  </r>
  <r>
    <x v="2"/>
    <x v="111"/>
    <x v="20"/>
    <x v="4"/>
    <n v="122"/>
    <n v="146.4"/>
  </r>
  <r>
    <x v="2"/>
    <x v="113"/>
    <x v="13"/>
    <x v="4"/>
    <n v="155"/>
    <n v="186"/>
  </r>
  <r>
    <x v="2"/>
    <x v="114"/>
    <x v="13"/>
    <x v="4"/>
    <n v="155"/>
    <n v="186"/>
  </r>
  <r>
    <x v="2"/>
    <x v="115"/>
    <x v="13"/>
    <x v="4"/>
    <n v="155"/>
    <n v="186"/>
  </r>
  <r>
    <x v="2"/>
    <x v="112"/>
    <x v="13"/>
    <x v="4"/>
    <n v="155"/>
    <n v="186"/>
  </r>
  <r>
    <x v="2"/>
    <x v="110"/>
    <x v="21"/>
    <x v="4"/>
    <n v="108"/>
    <n v="129.6"/>
  </r>
  <r>
    <x v="2"/>
    <x v="113"/>
    <x v="21"/>
    <x v="4"/>
    <n v="108"/>
    <n v="129.6"/>
  </r>
  <r>
    <x v="2"/>
    <x v="114"/>
    <x v="21"/>
    <x v="4"/>
    <n v="108"/>
    <n v="129.6"/>
  </r>
  <r>
    <x v="2"/>
    <x v="115"/>
    <x v="21"/>
    <x v="4"/>
    <n v="108"/>
    <n v="129.6"/>
  </r>
  <r>
    <x v="2"/>
    <x v="112"/>
    <x v="21"/>
    <x v="4"/>
    <n v="108"/>
    <n v="129.6"/>
  </r>
  <r>
    <x v="2"/>
    <x v="110"/>
    <x v="22"/>
    <x v="4"/>
    <s v=""/>
    <s v=""/>
  </r>
  <r>
    <x v="2"/>
    <x v="113"/>
    <x v="22"/>
    <x v="4"/>
    <s v=""/>
    <s v=""/>
  </r>
  <r>
    <x v="2"/>
    <x v="114"/>
    <x v="22"/>
    <x v="4"/>
    <s v=""/>
    <s v=""/>
  </r>
  <r>
    <x v="2"/>
    <x v="115"/>
    <x v="22"/>
    <x v="4"/>
    <s v=""/>
    <s v=""/>
  </r>
  <r>
    <x v="2"/>
    <x v="112"/>
    <x v="22"/>
    <x v="4"/>
    <s v=""/>
    <s v=""/>
  </r>
  <r>
    <x v="3"/>
    <x v="110"/>
    <x v="23"/>
    <x v="4"/>
    <n v="95"/>
    <n v="114"/>
  </r>
  <r>
    <x v="3"/>
    <x v="111"/>
    <x v="24"/>
    <x v="4"/>
    <n v="108"/>
    <n v="129.6"/>
  </r>
  <r>
    <x v="3"/>
    <x v="111"/>
    <x v="25"/>
    <x v="4"/>
    <n v="115"/>
    <n v="138"/>
  </r>
  <r>
    <x v="3"/>
    <x v="110"/>
    <x v="26"/>
    <x v="4"/>
    <n v="108"/>
    <n v="129.6"/>
  </r>
  <r>
    <x v="3"/>
    <x v="113"/>
    <x v="26"/>
    <x v="4"/>
    <n v="108"/>
    <n v="129.6"/>
  </r>
  <r>
    <x v="3"/>
    <x v="114"/>
    <x v="26"/>
    <x v="4"/>
    <n v="108"/>
    <n v="129.6"/>
  </r>
  <r>
    <x v="3"/>
    <x v="115"/>
    <x v="26"/>
    <x v="4"/>
    <n v="108"/>
    <n v="129.6"/>
  </r>
  <r>
    <x v="3"/>
    <x v="112"/>
    <x v="26"/>
    <x v="4"/>
    <n v="108"/>
    <n v="129.6"/>
  </r>
  <r>
    <x v="3"/>
    <x v="111"/>
    <x v="27"/>
    <x v="4"/>
    <n v="88"/>
    <n v="105.6"/>
  </r>
  <r>
    <x v="3"/>
    <x v="110"/>
    <x v="28"/>
    <x v="4"/>
    <n v="91.8"/>
    <n v="110.16"/>
  </r>
  <r>
    <x v="3"/>
    <x v="113"/>
    <x v="28"/>
    <x v="4"/>
    <n v="91.8"/>
    <n v="110.16"/>
  </r>
  <r>
    <x v="3"/>
    <x v="114"/>
    <x v="28"/>
    <x v="4"/>
    <n v="91.8"/>
    <n v="110.16"/>
  </r>
  <r>
    <x v="3"/>
    <x v="115"/>
    <x v="28"/>
    <x v="4"/>
    <n v="91.8"/>
    <n v="110.16"/>
  </r>
  <r>
    <x v="3"/>
    <x v="112"/>
    <x v="28"/>
    <x v="4"/>
    <n v="91.8"/>
    <n v="110.16"/>
  </r>
  <r>
    <x v="3"/>
    <x v="111"/>
    <x v="29"/>
    <x v="4"/>
    <n v="95"/>
    <n v="114"/>
  </r>
  <r>
    <x v="3"/>
    <x v="111"/>
    <x v="30"/>
    <x v="4"/>
    <n v="115"/>
    <n v="138"/>
  </r>
  <r>
    <x v="4"/>
    <x v="110"/>
    <x v="31"/>
    <x v="4"/>
    <n v="156.75"/>
    <n v="188.1"/>
  </r>
  <r>
    <x v="4"/>
    <x v="111"/>
    <x v="32"/>
    <x v="4"/>
    <n v="101"/>
    <n v="121.19999999999999"/>
  </r>
  <r>
    <x v="4"/>
    <x v="110"/>
    <x v="33"/>
    <x v="4"/>
    <n v="149.75"/>
    <n v="179.7"/>
  </r>
  <r>
    <x v="4"/>
    <x v="111"/>
    <x v="34"/>
    <x v="4"/>
    <n v="135"/>
    <n v="162"/>
  </r>
  <r>
    <x v="4"/>
    <x v="110"/>
    <x v="35"/>
    <x v="4"/>
    <n v="128"/>
    <n v="153.6"/>
  </r>
  <r>
    <x v="4"/>
    <x v="111"/>
    <x v="36"/>
    <x v="4"/>
    <n v="135"/>
    <n v="162"/>
  </r>
  <r>
    <x v="4"/>
    <x v="111"/>
    <x v="37"/>
    <x v="4"/>
    <n v="95"/>
    <n v="114"/>
  </r>
  <r>
    <x v="5"/>
    <x v="110"/>
    <x v="38"/>
    <x v="4"/>
    <n v="122"/>
    <n v="146.4"/>
  </r>
  <r>
    <x v="5"/>
    <x v="112"/>
    <x v="39"/>
    <x v="4"/>
    <n v="135"/>
    <n v="162"/>
  </r>
  <r>
    <x v="5"/>
    <x v="111"/>
    <x v="40"/>
    <x v="4"/>
    <n v="108"/>
    <n v="129.6"/>
  </r>
  <r>
    <x v="5"/>
    <x v="111"/>
    <x v="41"/>
    <x v="4"/>
    <n v="121.5"/>
    <n v="145.79999999999998"/>
  </r>
  <r>
    <x v="5"/>
    <x v="111"/>
    <x v="42"/>
    <x v="4"/>
    <n v="115"/>
    <n v="138"/>
  </r>
  <r>
    <x v="5"/>
    <x v="110"/>
    <x v="43"/>
    <x v="4"/>
    <s v=""/>
    <s v=""/>
  </r>
  <r>
    <x v="5"/>
    <x v="113"/>
    <x v="43"/>
    <x v="4"/>
    <s v=""/>
    <s v=""/>
  </r>
  <r>
    <x v="5"/>
    <x v="114"/>
    <x v="43"/>
    <x v="4"/>
    <s v=""/>
    <s v=""/>
  </r>
  <r>
    <x v="5"/>
    <x v="115"/>
    <x v="43"/>
    <x v="4"/>
    <s v=""/>
    <s v=""/>
  </r>
  <r>
    <x v="5"/>
    <x v="112"/>
    <x v="43"/>
    <x v="4"/>
    <s v=""/>
    <s v=""/>
  </r>
  <r>
    <x v="6"/>
    <x v="110"/>
    <x v="44"/>
    <x v="4"/>
    <n v="201"/>
    <n v="241.2"/>
  </r>
  <r>
    <x v="6"/>
    <x v="111"/>
    <x v="45"/>
    <x v="4"/>
    <n v="129"/>
    <n v="154.79999999999998"/>
  </r>
  <r>
    <x v="6"/>
    <x v="111"/>
    <x v="46"/>
    <x v="4"/>
    <n v="135"/>
    <n v="162"/>
  </r>
  <r>
    <x v="7"/>
    <x v="110"/>
    <x v="47"/>
    <x v="4"/>
    <n v="108"/>
    <n v="129.6"/>
  </r>
  <r>
    <x v="7"/>
    <x v="111"/>
    <x v="48"/>
    <x v="4"/>
    <n v="117"/>
    <n v="140.4"/>
  </r>
  <r>
    <x v="7"/>
    <x v="110"/>
    <x v="49"/>
    <x v="4"/>
    <n v="101.25"/>
    <n v="121.5"/>
  </r>
  <r>
    <x v="7"/>
    <x v="114"/>
    <x v="50"/>
    <x v="4"/>
    <n v="87.75"/>
    <n v="105.3"/>
  </r>
  <r>
    <x v="7"/>
    <x v="112"/>
    <x v="51"/>
    <x v="4"/>
    <n v="108"/>
    <n v="129.6"/>
  </r>
  <r>
    <x v="7"/>
    <x v="111"/>
    <x v="52"/>
    <x v="4"/>
    <n v="81"/>
    <n v="97.2"/>
  </r>
  <r>
    <x v="8"/>
    <x v="110"/>
    <x v="53"/>
    <x v="4"/>
    <n v="114.4"/>
    <n v="137.28"/>
  </r>
  <r>
    <x v="8"/>
    <x v="112"/>
    <x v="54"/>
    <x v="4"/>
    <n v="104.55"/>
    <n v="125.46"/>
  </r>
  <r>
    <x v="8"/>
    <x v="111"/>
    <x v="55"/>
    <x v="4"/>
    <n v="135"/>
    <n v="162"/>
  </r>
  <r>
    <x v="8"/>
    <x v="111"/>
    <x v="56"/>
    <x v="4"/>
    <n v="95"/>
    <n v="114"/>
  </r>
  <r>
    <x v="9"/>
    <x v="112"/>
    <x v="57"/>
    <x v="4"/>
    <n v="127"/>
    <n v="152.4"/>
  </r>
  <r>
    <x v="9"/>
    <x v="111"/>
    <x v="58"/>
    <x v="4"/>
    <n v="124"/>
    <n v="148.79999999999998"/>
  </r>
  <r>
    <x v="9"/>
    <x v="111"/>
    <x v="59"/>
    <x v="4"/>
    <n v="115"/>
    <n v="138"/>
  </r>
  <r>
    <x v="9"/>
    <x v="111"/>
    <x v="60"/>
    <x v="4"/>
    <n v="148"/>
    <n v="177.6"/>
  </r>
  <r>
    <x v="0"/>
    <x v="116"/>
    <x v="1"/>
    <x v="4"/>
    <n v="108"/>
    <n v="129.6"/>
  </r>
  <r>
    <x v="0"/>
    <x v="117"/>
    <x v="2"/>
    <x v="4"/>
    <n v="101"/>
    <n v="121.19999999999999"/>
  </r>
  <r>
    <x v="0"/>
    <x v="116"/>
    <x v="3"/>
    <x v="4"/>
    <n v="155"/>
    <n v="186"/>
  </r>
  <r>
    <x v="1"/>
    <x v="116"/>
    <x v="5"/>
    <x v="4"/>
    <n v="108"/>
    <n v="129.6"/>
  </r>
  <r>
    <x v="1"/>
    <x v="117"/>
    <x v="7"/>
    <x v="4"/>
    <n v="87.75"/>
    <n v="105.3"/>
  </r>
  <r>
    <x v="1"/>
    <x v="116"/>
    <x v="8"/>
    <x v="4"/>
    <n v="108"/>
    <n v="129.6"/>
  </r>
  <r>
    <x v="1"/>
    <x v="118"/>
    <x v="9"/>
    <x v="4"/>
    <n v="81"/>
    <n v="97.2"/>
  </r>
  <r>
    <x v="1"/>
    <x v="119"/>
    <x v="9"/>
    <x v="4"/>
    <n v="81"/>
    <n v="97.2"/>
  </r>
  <r>
    <x v="1"/>
    <x v="120"/>
    <x v="9"/>
    <x v="4"/>
    <n v="81"/>
    <n v="97.2"/>
  </r>
  <r>
    <x v="1"/>
    <x v="117"/>
    <x v="9"/>
    <x v="4"/>
    <n v="81"/>
    <n v="97.2"/>
  </r>
  <r>
    <x v="1"/>
    <x v="116"/>
    <x v="10"/>
    <x v="4"/>
    <n v="115"/>
    <n v="138"/>
  </r>
  <r>
    <x v="1"/>
    <x v="118"/>
    <x v="11"/>
    <x v="4"/>
    <n v="108"/>
    <n v="129.6"/>
  </r>
  <r>
    <x v="1"/>
    <x v="119"/>
    <x v="11"/>
    <x v="4"/>
    <n v="108"/>
    <n v="129.6"/>
  </r>
  <r>
    <x v="1"/>
    <x v="120"/>
    <x v="11"/>
    <x v="4"/>
    <n v="108"/>
    <n v="129.6"/>
  </r>
  <r>
    <x v="1"/>
    <x v="117"/>
    <x v="11"/>
    <x v="4"/>
    <n v="108"/>
    <n v="129.6"/>
  </r>
  <r>
    <x v="1"/>
    <x v="116"/>
    <x v="12"/>
    <x v="4"/>
    <n v="115"/>
    <n v="138"/>
  </r>
  <r>
    <x v="1"/>
    <x v="116"/>
    <x v="13"/>
    <x v="4"/>
    <n v="155"/>
    <n v="186"/>
  </r>
  <r>
    <x v="1"/>
    <x v="116"/>
    <x v="14"/>
    <x v="4"/>
    <n v="108"/>
    <n v="129.6"/>
  </r>
  <r>
    <x v="1"/>
    <x v="116"/>
    <x v="15"/>
    <x v="4"/>
    <n v="135"/>
    <n v="162"/>
  </r>
  <r>
    <x v="1"/>
    <x v="116"/>
    <x v="16"/>
    <x v="4"/>
    <n v="101"/>
    <n v="121.19999999999999"/>
  </r>
  <r>
    <x v="1"/>
    <x v="116"/>
    <x v="17"/>
    <x v="4"/>
    <n v="77"/>
    <n v="92.399999999999991"/>
  </r>
  <r>
    <x v="1"/>
    <x v="116"/>
    <x v="18"/>
    <x v="4"/>
    <n v="95"/>
    <n v="114"/>
  </r>
  <r>
    <x v="2"/>
    <x v="116"/>
    <x v="20"/>
    <x v="4"/>
    <n v="122"/>
    <n v="146.4"/>
  </r>
  <r>
    <x v="2"/>
    <x v="118"/>
    <x v="13"/>
    <x v="4"/>
    <n v="155"/>
    <n v="186"/>
  </r>
  <r>
    <x v="2"/>
    <x v="119"/>
    <x v="13"/>
    <x v="4"/>
    <n v="155"/>
    <n v="186"/>
  </r>
  <r>
    <x v="2"/>
    <x v="120"/>
    <x v="13"/>
    <x v="4"/>
    <n v="155"/>
    <n v="186"/>
  </r>
  <r>
    <x v="2"/>
    <x v="117"/>
    <x v="13"/>
    <x v="4"/>
    <n v="155"/>
    <n v="186"/>
  </r>
  <r>
    <x v="2"/>
    <x v="118"/>
    <x v="21"/>
    <x v="4"/>
    <n v="108"/>
    <n v="129.6"/>
  </r>
  <r>
    <x v="2"/>
    <x v="119"/>
    <x v="21"/>
    <x v="4"/>
    <n v="108"/>
    <n v="129.6"/>
  </r>
  <r>
    <x v="2"/>
    <x v="120"/>
    <x v="21"/>
    <x v="4"/>
    <n v="108"/>
    <n v="129.6"/>
  </r>
  <r>
    <x v="2"/>
    <x v="117"/>
    <x v="21"/>
    <x v="4"/>
    <n v="108"/>
    <n v="129.6"/>
  </r>
  <r>
    <x v="2"/>
    <x v="118"/>
    <x v="22"/>
    <x v="4"/>
    <s v=""/>
    <s v=""/>
  </r>
  <r>
    <x v="2"/>
    <x v="119"/>
    <x v="22"/>
    <x v="4"/>
    <s v=""/>
    <s v=""/>
  </r>
  <r>
    <x v="2"/>
    <x v="120"/>
    <x v="22"/>
    <x v="4"/>
    <s v=""/>
    <s v=""/>
  </r>
  <r>
    <x v="2"/>
    <x v="117"/>
    <x v="22"/>
    <x v="4"/>
    <s v=""/>
    <s v=""/>
  </r>
  <r>
    <x v="3"/>
    <x v="116"/>
    <x v="24"/>
    <x v="4"/>
    <n v="108"/>
    <n v="129.6"/>
  </r>
  <r>
    <x v="3"/>
    <x v="116"/>
    <x v="25"/>
    <x v="4"/>
    <n v="115"/>
    <n v="138"/>
  </r>
  <r>
    <x v="3"/>
    <x v="118"/>
    <x v="26"/>
    <x v="4"/>
    <n v="108"/>
    <n v="129.6"/>
  </r>
  <r>
    <x v="3"/>
    <x v="119"/>
    <x v="26"/>
    <x v="4"/>
    <n v="108"/>
    <n v="129.6"/>
  </r>
  <r>
    <x v="3"/>
    <x v="120"/>
    <x v="26"/>
    <x v="4"/>
    <n v="108"/>
    <n v="129.6"/>
  </r>
  <r>
    <x v="3"/>
    <x v="117"/>
    <x v="26"/>
    <x v="4"/>
    <n v="108"/>
    <n v="129.6"/>
  </r>
  <r>
    <x v="3"/>
    <x v="116"/>
    <x v="27"/>
    <x v="4"/>
    <n v="88"/>
    <n v="105.6"/>
  </r>
  <r>
    <x v="3"/>
    <x v="118"/>
    <x v="28"/>
    <x v="4"/>
    <n v="91.8"/>
    <n v="110.16"/>
  </r>
  <r>
    <x v="3"/>
    <x v="119"/>
    <x v="28"/>
    <x v="4"/>
    <n v="91.8"/>
    <n v="110.16"/>
  </r>
  <r>
    <x v="3"/>
    <x v="120"/>
    <x v="28"/>
    <x v="4"/>
    <n v="91.8"/>
    <n v="110.16"/>
  </r>
  <r>
    <x v="3"/>
    <x v="117"/>
    <x v="28"/>
    <x v="4"/>
    <n v="91.8"/>
    <n v="110.16"/>
  </r>
  <r>
    <x v="3"/>
    <x v="116"/>
    <x v="29"/>
    <x v="4"/>
    <n v="95"/>
    <n v="114"/>
  </r>
  <r>
    <x v="3"/>
    <x v="116"/>
    <x v="30"/>
    <x v="4"/>
    <n v="115"/>
    <n v="138"/>
  </r>
  <r>
    <x v="4"/>
    <x v="116"/>
    <x v="32"/>
    <x v="4"/>
    <n v="101"/>
    <n v="121.19999999999999"/>
  </r>
  <r>
    <x v="4"/>
    <x v="116"/>
    <x v="34"/>
    <x v="4"/>
    <n v="135"/>
    <n v="162"/>
  </r>
  <r>
    <x v="4"/>
    <x v="116"/>
    <x v="36"/>
    <x v="4"/>
    <n v="135"/>
    <n v="162"/>
  </r>
  <r>
    <x v="4"/>
    <x v="116"/>
    <x v="37"/>
    <x v="4"/>
    <n v="95"/>
    <n v="114"/>
  </r>
  <r>
    <x v="5"/>
    <x v="117"/>
    <x v="39"/>
    <x v="4"/>
    <n v="135"/>
    <n v="162"/>
  </r>
  <r>
    <x v="5"/>
    <x v="116"/>
    <x v="40"/>
    <x v="4"/>
    <n v="108"/>
    <n v="129.6"/>
  </r>
  <r>
    <x v="5"/>
    <x v="116"/>
    <x v="41"/>
    <x v="4"/>
    <n v="121.5"/>
    <n v="145.79999999999998"/>
  </r>
  <r>
    <x v="5"/>
    <x v="116"/>
    <x v="42"/>
    <x v="4"/>
    <n v="115"/>
    <n v="138"/>
  </r>
  <r>
    <x v="5"/>
    <x v="118"/>
    <x v="43"/>
    <x v="4"/>
    <s v=""/>
    <s v=""/>
  </r>
  <r>
    <x v="5"/>
    <x v="119"/>
    <x v="43"/>
    <x v="4"/>
    <s v=""/>
    <s v=""/>
  </r>
  <r>
    <x v="5"/>
    <x v="120"/>
    <x v="43"/>
    <x v="4"/>
    <s v=""/>
    <s v=""/>
  </r>
  <r>
    <x v="5"/>
    <x v="117"/>
    <x v="43"/>
    <x v="4"/>
    <s v=""/>
    <s v=""/>
  </r>
  <r>
    <x v="6"/>
    <x v="116"/>
    <x v="45"/>
    <x v="4"/>
    <n v="129"/>
    <n v="154.79999999999998"/>
  </r>
  <r>
    <x v="6"/>
    <x v="116"/>
    <x v="46"/>
    <x v="4"/>
    <n v="135"/>
    <n v="162"/>
  </r>
  <r>
    <x v="7"/>
    <x v="116"/>
    <x v="48"/>
    <x v="4"/>
    <n v="117"/>
    <n v="140.4"/>
  </r>
  <r>
    <x v="7"/>
    <x v="119"/>
    <x v="50"/>
    <x v="4"/>
    <n v="87.75"/>
    <n v="105.3"/>
  </r>
  <r>
    <x v="7"/>
    <x v="117"/>
    <x v="51"/>
    <x v="4"/>
    <n v="108"/>
    <n v="129.6"/>
  </r>
  <r>
    <x v="7"/>
    <x v="116"/>
    <x v="52"/>
    <x v="4"/>
    <n v="81"/>
    <n v="97.2"/>
  </r>
  <r>
    <x v="8"/>
    <x v="117"/>
    <x v="54"/>
    <x v="4"/>
    <n v="104.55"/>
    <n v="125.46"/>
  </r>
  <r>
    <x v="8"/>
    <x v="116"/>
    <x v="55"/>
    <x v="4"/>
    <n v="135"/>
    <n v="162"/>
  </r>
  <r>
    <x v="8"/>
    <x v="116"/>
    <x v="56"/>
    <x v="4"/>
    <n v="95"/>
    <n v="114"/>
  </r>
  <r>
    <x v="9"/>
    <x v="117"/>
    <x v="57"/>
    <x v="4"/>
    <n v="127"/>
    <n v="152.4"/>
  </r>
  <r>
    <x v="9"/>
    <x v="116"/>
    <x v="58"/>
    <x v="4"/>
    <n v="124"/>
    <n v="148.79999999999998"/>
  </r>
  <r>
    <x v="9"/>
    <x v="116"/>
    <x v="59"/>
    <x v="4"/>
    <n v="115"/>
    <n v="138"/>
  </r>
  <r>
    <x v="9"/>
    <x v="116"/>
    <x v="60"/>
    <x v="4"/>
    <n v="148"/>
    <n v="177.6"/>
  </r>
  <r>
    <x v="0"/>
    <x v="121"/>
    <x v="0"/>
    <x v="4"/>
    <n v="95"/>
    <n v="114"/>
  </r>
  <r>
    <x v="0"/>
    <x v="122"/>
    <x v="1"/>
    <x v="5"/>
    <n v="108"/>
    <n v="129.6"/>
  </r>
  <r>
    <x v="0"/>
    <x v="121"/>
    <x v="2"/>
    <x v="4"/>
    <n v="101"/>
    <n v="121.19999999999999"/>
  </r>
  <r>
    <x v="0"/>
    <x v="123"/>
    <x v="2"/>
    <x v="5"/>
    <n v="101"/>
    <n v="121.19999999999999"/>
  </r>
  <r>
    <x v="0"/>
    <x v="122"/>
    <x v="3"/>
    <x v="5"/>
    <n v="155"/>
    <n v="186"/>
  </r>
  <r>
    <x v="1"/>
    <x v="121"/>
    <x v="4"/>
    <x v="4"/>
    <n v="123.6"/>
    <n v="148.32"/>
  </r>
  <r>
    <x v="1"/>
    <x v="122"/>
    <x v="5"/>
    <x v="5"/>
    <n v="108"/>
    <n v="129.6"/>
  </r>
  <r>
    <x v="1"/>
    <x v="121"/>
    <x v="6"/>
    <x v="4"/>
    <n v="135.25"/>
    <n v="162.29999999999998"/>
  </r>
  <r>
    <x v="1"/>
    <x v="123"/>
    <x v="7"/>
    <x v="5"/>
    <n v="87.75"/>
    <n v="105.3"/>
  </r>
  <r>
    <x v="1"/>
    <x v="122"/>
    <x v="8"/>
    <x v="5"/>
    <n v="108"/>
    <n v="129.6"/>
  </r>
  <r>
    <x v="1"/>
    <x v="121"/>
    <x v="9"/>
    <x v="4"/>
    <n v="81"/>
    <n v="97.2"/>
  </r>
  <r>
    <x v="1"/>
    <x v="124"/>
    <x v="9"/>
    <x v="5"/>
    <n v="81"/>
    <n v="97.2"/>
  </r>
  <r>
    <x v="1"/>
    <x v="125"/>
    <x v="9"/>
    <x v="5"/>
    <n v="81"/>
    <n v="97.2"/>
  </r>
  <r>
    <x v="1"/>
    <x v="126"/>
    <x v="9"/>
    <x v="5"/>
    <n v="81"/>
    <n v="97.2"/>
  </r>
  <r>
    <x v="1"/>
    <x v="123"/>
    <x v="9"/>
    <x v="5"/>
    <n v="81"/>
    <n v="97.2"/>
  </r>
  <r>
    <x v="1"/>
    <x v="122"/>
    <x v="10"/>
    <x v="5"/>
    <n v="115"/>
    <n v="138"/>
  </r>
  <r>
    <x v="1"/>
    <x v="121"/>
    <x v="11"/>
    <x v="4"/>
    <n v="108"/>
    <n v="129.6"/>
  </r>
  <r>
    <x v="1"/>
    <x v="124"/>
    <x v="11"/>
    <x v="5"/>
    <n v="108"/>
    <n v="129.6"/>
  </r>
  <r>
    <x v="1"/>
    <x v="125"/>
    <x v="11"/>
    <x v="5"/>
    <n v="108"/>
    <n v="129.6"/>
  </r>
  <r>
    <x v="1"/>
    <x v="126"/>
    <x v="11"/>
    <x v="5"/>
    <n v="108"/>
    <n v="129.6"/>
  </r>
  <r>
    <x v="1"/>
    <x v="123"/>
    <x v="11"/>
    <x v="5"/>
    <n v="108"/>
    <n v="129.6"/>
  </r>
  <r>
    <x v="1"/>
    <x v="122"/>
    <x v="12"/>
    <x v="5"/>
    <n v="115"/>
    <n v="138"/>
  </r>
  <r>
    <x v="1"/>
    <x v="122"/>
    <x v="13"/>
    <x v="5"/>
    <n v="155"/>
    <n v="186"/>
  </r>
  <r>
    <x v="1"/>
    <x v="122"/>
    <x v="14"/>
    <x v="5"/>
    <n v="108"/>
    <n v="129.6"/>
  </r>
  <r>
    <x v="1"/>
    <x v="122"/>
    <x v="15"/>
    <x v="5"/>
    <n v="135"/>
    <n v="162"/>
  </r>
  <r>
    <x v="1"/>
    <x v="122"/>
    <x v="16"/>
    <x v="5"/>
    <n v="101"/>
    <n v="121.19999999999999"/>
  </r>
  <r>
    <x v="1"/>
    <x v="122"/>
    <x v="17"/>
    <x v="5"/>
    <n v="77"/>
    <n v="92.399999999999991"/>
  </r>
  <r>
    <x v="1"/>
    <x v="122"/>
    <x v="18"/>
    <x v="5"/>
    <n v="95"/>
    <n v="114"/>
  </r>
  <r>
    <x v="2"/>
    <x v="121"/>
    <x v="19"/>
    <x v="4"/>
    <n v="162"/>
    <n v="194.4"/>
  </r>
  <r>
    <x v="2"/>
    <x v="122"/>
    <x v="20"/>
    <x v="5"/>
    <n v="122"/>
    <n v="146.4"/>
  </r>
  <r>
    <x v="2"/>
    <x v="124"/>
    <x v="13"/>
    <x v="5"/>
    <n v="155"/>
    <n v="186"/>
  </r>
  <r>
    <x v="2"/>
    <x v="125"/>
    <x v="13"/>
    <x v="5"/>
    <n v="155"/>
    <n v="186"/>
  </r>
  <r>
    <x v="2"/>
    <x v="126"/>
    <x v="13"/>
    <x v="5"/>
    <n v="155"/>
    <n v="186"/>
  </r>
  <r>
    <x v="2"/>
    <x v="123"/>
    <x v="13"/>
    <x v="5"/>
    <n v="155"/>
    <n v="186"/>
  </r>
  <r>
    <x v="2"/>
    <x v="121"/>
    <x v="21"/>
    <x v="4"/>
    <n v="108"/>
    <n v="129.6"/>
  </r>
  <r>
    <x v="2"/>
    <x v="124"/>
    <x v="21"/>
    <x v="5"/>
    <n v="108"/>
    <n v="129.6"/>
  </r>
  <r>
    <x v="2"/>
    <x v="125"/>
    <x v="21"/>
    <x v="5"/>
    <n v="108"/>
    <n v="129.6"/>
  </r>
  <r>
    <x v="2"/>
    <x v="126"/>
    <x v="21"/>
    <x v="5"/>
    <n v="108"/>
    <n v="129.6"/>
  </r>
  <r>
    <x v="2"/>
    <x v="123"/>
    <x v="21"/>
    <x v="5"/>
    <n v="108"/>
    <n v="129.6"/>
  </r>
  <r>
    <x v="2"/>
    <x v="121"/>
    <x v="22"/>
    <x v="4"/>
    <s v=""/>
    <s v=""/>
  </r>
  <r>
    <x v="2"/>
    <x v="124"/>
    <x v="22"/>
    <x v="5"/>
    <s v=""/>
    <s v=""/>
  </r>
  <r>
    <x v="2"/>
    <x v="125"/>
    <x v="22"/>
    <x v="5"/>
    <s v=""/>
    <s v=""/>
  </r>
  <r>
    <x v="2"/>
    <x v="126"/>
    <x v="22"/>
    <x v="5"/>
    <s v=""/>
    <s v=""/>
  </r>
  <r>
    <x v="2"/>
    <x v="123"/>
    <x v="22"/>
    <x v="5"/>
    <s v=""/>
    <s v=""/>
  </r>
  <r>
    <x v="3"/>
    <x v="121"/>
    <x v="23"/>
    <x v="4"/>
    <n v="95"/>
    <n v="114"/>
  </r>
  <r>
    <x v="3"/>
    <x v="122"/>
    <x v="24"/>
    <x v="5"/>
    <n v="108"/>
    <n v="129.6"/>
  </r>
  <r>
    <x v="3"/>
    <x v="122"/>
    <x v="25"/>
    <x v="5"/>
    <n v="115"/>
    <n v="138"/>
  </r>
  <r>
    <x v="3"/>
    <x v="121"/>
    <x v="26"/>
    <x v="4"/>
    <n v="108"/>
    <n v="129.6"/>
  </r>
  <r>
    <x v="3"/>
    <x v="124"/>
    <x v="26"/>
    <x v="5"/>
    <n v="108"/>
    <n v="129.6"/>
  </r>
  <r>
    <x v="3"/>
    <x v="125"/>
    <x v="26"/>
    <x v="5"/>
    <n v="108"/>
    <n v="129.6"/>
  </r>
  <r>
    <x v="3"/>
    <x v="126"/>
    <x v="26"/>
    <x v="5"/>
    <n v="108"/>
    <n v="129.6"/>
  </r>
  <r>
    <x v="3"/>
    <x v="123"/>
    <x v="26"/>
    <x v="5"/>
    <n v="108"/>
    <n v="129.6"/>
  </r>
  <r>
    <x v="3"/>
    <x v="122"/>
    <x v="27"/>
    <x v="5"/>
    <n v="88"/>
    <n v="105.6"/>
  </r>
  <r>
    <x v="3"/>
    <x v="121"/>
    <x v="28"/>
    <x v="4"/>
    <n v="91.8"/>
    <n v="110.16"/>
  </r>
  <r>
    <x v="3"/>
    <x v="124"/>
    <x v="28"/>
    <x v="5"/>
    <n v="91.8"/>
    <n v="110.16"/>
  </r>
  <r>
    <x v="3"/>
    <x v="125"/>
    <x v="28"/>
    <x v="5"/>
    <n v="91.8"/>
    <n v="110.16"/>
  </r>
  <r>
    <x v="3"/>
    <x v="126"/>
    <x v="28"/>
    <x v="5"/>
    <n v="91.8"/>
    <n v="110.16"/>
  </r>
  <r>
    <x v="3"/>
    <x v="123"/>
    <x v="28"/>
    <x v="5"/>
    <n v="91.8"/>
    <n v="110.16"/>
  </r>
  <r>
    <x v="3"/>
    <x v="122"/>
    <x v="29"/>
    <x v="5"/>
    <n v="95"/>
    <n v="114"/>
  </r>
  <r>
    <x v="3"/>
    <x v="122"/>
    <x v="30"/>
    <x v="5"/>
    <n v="115"/>
    <n v="138"/>
  </r>
  <r>
    <x v="4"/>
    <x v="121"/>
    <x v="31"/>
    <x v="4"/>
    <n v="156.75"/>
    <n v="188.1"/>
  </r>
  <r>
    <x v="4"/>
    <x v="122"/>
    <x v="32"/>
    <x v="5"/>
    <n v="101"/>
    <n v="121.19999999999999"/>
  </r>
  <r>
    <x v="4"/>
    <x v="121"/>
    <x v="33"/>
    <x v="4"/>
    <n v="149.75"/>
    <n v="179.7"/>
  </r>
  <r>
    <x v="4"/>
    <x v="122"/>
    <x v="34"/>
    <x v="5"/>
    <n v="135"/>
    <n v="162"/>
  </r>
  <r>
    <x v="4"/>
    <x v="121"/>
    <x v="35"/>
    <x v="4"/>
    <n v="128"/>
    <n v="153.6"/>
  </r>
  <r>
    <x v="4"/>
    <x v="122"/>
    <x v="36"/>
    <x v="5"/>
    <n v="135"/>
    <n v="162"/>
  </r>
  <r>
    <x v="4"/>
    <x v="122"/>
    <x v="37"/>
    <x v="5"/>
    <n v="95"/>
    <n v="114"/>
  </r>
  <r>
    <x v="5"/>
    <x v="121"/>
    <x v="38"/>
    <x v="4"/>
    <n v="122"/>
    <n v="146.4"/>
  </r>
  <r>
    <x v="5"/>
    <x v="123"/>
    <x v="39"/>
    <x v="5"/>
    <n v="135"/>
    <n v="162"/>
  </r>
  <r>
    <x v="5"/>
    <x v="122"/>
    <x v="40"/>
    <x v="5"/>
    <n v="108"/>
    <n v="129.6"/>
  </r>
  <r>
    <x v="5"/>
    <x v="122"/>
    <x v="41"/>
    <x v="5"/>
    <n v="121.5"/>
    <n v="145.79999999999998"/>
  </r>
  <r>
    <x v="5"/>
    <x v="122"/>
    <x v="42"/>
    <x v="5"/>
    <n v="115"/>
    <n v="138"/>
  </r>
  <r>
    <x v="5"/>
    <x v="121"/>
    <x v="43"/>
    <x v="4"/>
    <s v=""/>
    <s v=""/>
  </r>
  <r>
    <x v="5"/>
    <x v="124"/>
    <x v="43"/>
    <x v="5"/>
    <s v=""/>
    <s v=""/>
  </r>
  <r>
    <x v="5"/>
    <x v="125"/>
    <x v="43"/>
    <x v="5"/>
    <s v=""/>
    <s v=""/>
  </r>
  <r>
    <x v="5"/>
    <x v="126"/>
    <x v="43"/>
    <x v="5"/>
    <s v=""/>
    <s v=""/>
  </r>
  <r>
    <x v="5"/>
    <x v="123"/>
    <x v="43"/>
    <x v="5"/>
    <s v=""/>
    <s v=""/>
  </r>
  <r>
    <x v="6"/>
    <x v="121"/>
    <x v="44"/>
    <x v="4"/>
    <n v="201"/>
    <n v="241.2"/>
  </r>
  <r>
    <x v="6"/>
    <x v="122"/>
    <x v="45"/>
    <x v="5"/>
    <n v="129"/>
    <n v="154.79999999999998"/>
  </r>
  <r>
    <x v="6"/>
    <x v="122"/>
    <x v="46"/>
    <x v="5"/>
    <n v="135"/>
    <n v="162"/>
  </r>
  <r>
    <x v="7"/>
    <x v="121"/>
    <x v="47"/>
    <x v="4"/>
    <n v="108"/>
    <n v="129.6"/>
  </r>
  <r>
    <x v="7"/>
    <x v="122"/>
    <x v="48"/>
    <x v="5"/>
    <n v="117"/>
    <n v="140.4"/>
  </r>
  <r>
    <x v="7"/>
    <x v="121"/>
    <x v="49"/>
    <x v="4"/>
    <n v="101.25"/>
    <n v="121.5"/>
  </r>
  <r>
    <x v="7"/>
    <x v="125"/>
    <x v="50"/>
    <x v="5"/>
    <n v="87.75"/>
    <n v="105.3"/>
  </r>
  <r>
    <x v="7"/>
    <x v="123"/>
    <x v="51"/>
    <x v="5"/>
    <n v="108"/>
    <n v="129.6"/>
  </r>
  <r>
    <x v="7"/>
    <x v="122"/>
    <x v="52"/>
    <x v="5"/>
    <n v="81"/>
    <n v="97.2"/>
  </r>
  <r>
    <x v="8"/>
    <x v="121"/>
    <x v="53"/>
    <x v="4"/>
    <n v="114.4"/>
    <n v="137.28"/>
  </r>
  <r>
    <x v="8"/>
    <x v="123"/>
    <x v="54"/>
    <x v="5"/>
    <n v="104.55"/>
    <n v="125.46"/>
  </r>
  <r>
    <x v="8"/>
    <x v="122"/>
    <x v="55"/>
    <x v="5"/>
    <n v="135"/>
    <n v="162"/>
  </r>
  <r>
    <x v="8"/>
    <x v="122"/>
    <x v="56"/>
    <x v="5"/>
    <n v="95"/>
    <n v="114"/>
  </r>
  <r>
    <x v="9"/>
    <x v="123"/>
    <x v="57"/>
    <x v="5"/>
    <n v="127"/>
    <n v="152.4"/>
  </r>
  <r>
    <x v="9"/>
    <x v="122"/>
    <x v="58"/>
    <x v="5"/>
    <n v="124"/>
    <n v="148.79999999999998"/>
  </r>
  <r>
    <x v="9"/>
    <x v="122"/>
    <x v="59"/>
    <x v="5"/>
    <n v="115"/>
    <n v="138"/>
  </r>
  <r>
    <x v="9"/>
    <x v="122"/>
    <x v="60"/>
    <x v="5"/>
    <n v="148"/>
    <n v="177.6"/>
  </r>
  <r>
    <x v="0"/>
    <x v="127"/>
    <x v="0"/>
    <x v="5"/>
    <n v="95"/>
    <n v="114"/>
  </r>
  <r>
    <x v="0"/>
    <x v="128"/>
    <x v="1"/>
    <x v="5"/>
    <n v="108"/>
    <n v="129.6"/>
  </r>
  <r>
    <x v="0"/>
    <x v="127"/>
    <x v="2"/>
    <x v="5"/>
    <n v="101"/>
    <n v="121.19999999999999"/>
  </r>
  <r>
    <x v="0"/>
    <x v="129"/>
    <x v="2"/>
    <x v="5"/>
    <n v="101"/>
    <n v="121.19999999999999"/>
  </r>
  <r>
    <x v="0"/>
    <x v="128"/>
    <x v="3"/>
    <x v="5"/>
    <n v="155"/>
    <n v="186"/>
  </r>
  <r>
    <x v="1"/>
    <x v="127"/>
    <x v="4"/>
    <x v="5"/>
    <n v="123.6"/>
    <n v="148.32"/>
  </r>
  <r>
    <x v="1"/>
    <x v="128"/>
    <x v="5"/>
    <x v="5"/>
    <n v="108"/>
    <n v="129.6"/>
  </r>
  <r>
    <x v="1"/>
    <x v="127"/>
    <x v="6"/>
    <x v="5"/>
    <n v="135.25"/>
    <n v="162.29999999999998"/>
  </r>
  <r>
    <x v="1"/>
    <x v="129"/>
    <x v="7"/>
    <x v="5"/>
    <n v="87.75"/>
    <n v="105.3"/>
  </r>
  <r>
    <x v="1"/>
    <x v="128"/>
    <x v="8"/>
    <x v="5"/>
    <n v="108"/>
    <n v="129.6"/>
  </r>
  <r>
    <x v="1"/>
    <x v="127"/>
    <x v="9"/>
    <x v="5"/>
    <n v="81"/>
    <n v="97.2"/>
  </r>
  <r>
    <x v="1"/>
    <x v="130"/>
    <x v="9"/>
    <x v="5"/>
    <n v="81"/>
    <n v="97.2"/>
  </r>
  <r>
    <x v="1"/>
    <x v="131"/>
    <x v="9"/>
    <x v="5"/>
    <n v="81"/>
    <n v="97.2"/>
  </r>
  <r>
    <x v="1"/>
    <x v="132"/>
    <x v="9"/>
    <x v="5"/>
    <n v="81"/>
    <n v="97.2"/>
  </r>
  <r>
    <x v="1"/>
    <x v="129"/>
    <x v="9"/>
    <x v="5"/>
    <n v="81"/>
    <n v="97.2"/>
  </r>
  <r>
    <x v="1"/>
    <x v="128"/>
    <x v="10"/>
    <x v="5"/>
    <n v="115"/>
    <n v="138"/>
  </r>
  <r>
    <x v="1"/>
    <x v="127"/>
    <x v="11"/>
    <x v="5"/>
    <n v="108"/>
    <n v="129.6"/>
  </r>
  <r>
    <x v="1"/>
    <x v="130"/>
    <x v="11"/>
    <x v="5"/>
    <n v="108"/>
    <n v="129.6"/>
  </r>
  <r>
    <x v="1"/>
    <x v="131"/>
    <x v="11"/>
    <x v="5"/>
    <n v="108"/>
    <n v="129.6"/>
  </r>
  <r>
    <x v="1"/>
    <x v="132"/>
    <x v="11"/>
    <x v="5"/>
    <n v="108"/>
    <n v="129.6"/>
  </r>
  <r>
    <x v="1"/>
    <x v="129"/>
    <x v="11"/>
    <x v="5"/>
    <n v="108"/>
    <n v="129.6"/>
  </r>
  <r>
    <x v="1"/>
    <x v="128"/>
    <x v="12"/>
    <x v="5"/>
    <n v="115"/>
    <n v="138"/>
  </r>
  <r>
    <x v="1"/>
    <x v="128"/>
    <x v="13"/>
    <x v="5"/>
    <n v="155"/>
    <n v="186"/>
  </r>
  <r>
    <x v="1"/>
    <x v="128"/>
    <x v="14"/>
    <x v="5"/>
    <n v="108"/>
    <n v="129.6"/>
  </r>
  <r>
    <x v="1"/>
    <x v="128"/>
    <x v="15"/>
    <x v="5"/>
    <n v="135"/>
    <n v="162"/>
  </r>
  <r>
    <x v="1"/>
    <x v="128"/>
    <x v="16"/>
    <x v="5"/>
    <n v="101"/>
    <n v="121.19999999999999"/>
  </r>
  <r>
    <x v="1"/>
    <x v="128"/>
    <x v="17"/>
    <x v="5"/>
    <n v="77"/>
    <n v="92.399999999999991"/>
  </r>
  <r>
    <x v="1"/>
    <x v="128"/>
    <x v="18"/>
    <x v="5"/>
    <n v="95"/>
    <n v="114"/>
  </r>
  <r>
    <x v="2"/>
    <x v="127"/>
    <x v="19"/>
    <x v="5"/>
    <n v="162"/>
    <n v="194.4"/>
  </r>
  <r>
    <x v="2"/>
    <x v="128"/>
    <x v="20"/>
    <x v="5"/>
    <n v="122"/>
    <n v="146.4"/>
  </r>
  <r>
    <x v="2"/>
    <x v="130"/>
    <x v="13"/>
    <x v="5"/>
    <n v="155"/>
    <n v="186"/>
  </r>
  <r>
    <x v="2"/>
    <x v="131"/>
    <x v="13"/>
    <x v="5"/>
    <n v="155"/>
    <n v="186"/>
  </r>
  <r>
    <x v="2"/>
    <x v="132"/>
    <x v="13"/>
    <x v="5"/>
    <n v="155"/>
    <n v="186"/>
  </r>
  <r>
    <x v="2"/>
    <x v="129"/>
    <x v="13"/>
    <x v="5"/>
    <n v="155"/>
    <n v="186"/>
  </r>
  <r>
    <x v="2"/>
    <x v="127"/>
    <x v="21"/>
    <x v="5"/>
    <n v="108"/>
    <n v="129.6"/>
  </r>
  <r>
    <x v="2"/>
    <x v="130"/>
    <x v="21"/>
    <x v="5"/>
    <n v="108"/>
    <n v="129.6"/>
  </r>
  <r>
    <x v="2"/>
    <x v="131"/>
    <x v="21"/>
    <x v="5"/>
    <n v="108"/>
    <n v="129.6"/>
  </r>
  <r>
    <x v="2"/>
    <x v="132"/>
    <x v="21"/>
    <x v="5"/>
    <n v="108"/>
    <n v="129.6"/>
  </r>
  <r>
    <x v="2"/>
    <x v="129"/>
    <x v="21"/>
    <x v="5"/>
    <n v="108"/>
    <n v="129.6"/>
  </r>
  <r>
    <x v="2"/>
    <x v="127"/>
    <x v="22"/>
    <x v="5"/>
    <s v=""/>
    <s v=""/>
  </r>
  <r>
    <x v="2"/>
    <x v="130"/>
    <x v="22"/>
    <x v="5"/>
    <s v=""/>
    <s v=""/>
  </r>
  <r>
    <x v="2"/>
    <x v="131"/>
    <x v="22"/>
    <x v="5"/>
    <s v=""/>
    <s v=""/>
  </r>
  <r>
    <x v="2"/>
    <x v="132"/>
    <x v="22"/>
    <x v="5"/>
    <s v=""/>
    <s v=""/>
  </r>
  <r>
    <x v="2"/>
    <x v="129"/>
    <x v="22"/>
    <x v="5"/>
    <s v=""/>
    <s v=""/>
  </r>
  <r>
    <x v="3"/>
    <x v="127"/>
    <x v="23"/>
    <x v="5"/>
    <n v="95"/>
    <n v="114"/>
  </r>
  <r>
    <x v="3"/>
    <x v="128"/>
    <x v="24"/>
    <x v="5"/>
    <n v="108"/>
    <n v="129.6"/>
  </r>
  <r>
    <x v="3"/>
    <x v="128"/>
    <x v="25"/>
    <x v="5"/>
    <n v="115"/>
    <n v="138"/>
  </r>
  <r>
    <x v="3"/>
    <x v="127"/>
    <x v="26"/>
    <x v="5"/>
    <n v="108"/>
    <n v="129.6"/>
  </r>
  <r>
    <x v="3"/>
    <x v="130"/>
    <x v="26"/>
    <x v="5"/>
    <n v="108"/>
    <n v="129.6"/>
  </r>
  <r>
    <x v="3"/>
    <x v="131"/>
    <x v="26"/>
    <x v="5"/>
    <n v="108"/>
    <n v="129.6"/>
  </r>
  <r>
    <x v="3"/>
    <x v="132"/>
    <x v="26"/>
    <x v="5"/>
    <n v="108"/>
    <n v="129.6"/>
  </r>
  <r>
    <x v="3"/>
    <x v="129"/>
    <x v="26"/>
    <x v="5"/>
    <n v="108"/>
    <n v="129.6"/>
  </r>
  <r>
    <x v="3"/>
    <x v="128"/>
    <x v="27"/>
    <x v="5"/>
    <n v="88"/>
    <n v="105.6"/>
  </r>
  <r>
    <x v="3"/>
    <x v="127"/>
    <x v="28"/>
    <x v="5"/>
    <n v="91.8"/>
    <n v="110.16"/>
  </r>
  <r>
    <x v="3"/>
    <x v="130"/>
    <x v="28"/>
    <x v="5"/>
    <n v="91.8"/>
    <n v="110.16"/>
  </r>
  <r>
    <x v="3"/>
    <x v="131"/>
    <x v="28"/>
    <x v="5"/>
    <n v="91.8"/>
    <n v="110.16"/>
  </r>
  <r>
    <x v="3"/>
    <x v="132"/>
    <x v="28"/>
    <x v="5"/>
    <n v="91.8"/>
    <n v="110.16"/>
  </r>
  <r>
    <x v="3"/>
    <x v="129"/>
    <x v="28"/>
    <x v="5"/>
    <n v="91.8"/>
    <n v="110.16"/>
  </r>
  <r>
    <x v="3"/>
    <x v="128"/>
    <x v="29"/>
    <x v="5"/>
    <n v="95"/>
    <n v="114"/>
  </r>
  <r>
    <x v="3"/>
    <x v="128"/>
    <x v="30"/>
    <x v="5"/>
    <n v="115"/>
    <n v="138"/>
  </r>
  <r>
    <x v="4"/>
    <x v="127"/>
    <x v="31"/>
    <x v="5"/>
    <n v="156.75"/>
    <n v="188.1"/>
  </r>
  <r>
    <x v="4"/>
    <x v="128"/>
    <x v="32"/>
    <x v="5"/>
    <n v="101"/>
    <n v="121.19999999999999"/>
  </r>
  <r>
    <x v="4"/>
    <x v="127"/>
    <x v="33"/>
    <x v="5"/>
    <n v="149.75"/>
    <n v="179.7"/>
  </r>
  <r>
    <x v="4"/>
    <x v="128"/>
    <x v="34"/>
    <x v="5"/>
    <n v="135"/>
    <n v="162"/>
  </r>
  <r>
    <x v="4"/>
    <x v="127"/>
    <x v="35"/>
    <x v="5"/>
    <n v="128"/>
    <n v="153.6"/>
  </r>
  <r>
    <x v="4"/>
    <x v="128"/>
    <x v="36"/>
    <x v="5"/>
    <n v="135"/>
    <n v="162"/>
  </r>
  <r>
    <x v="4"/>
    <x v="128"/>
    <x v="37"/>
    <x v="5"/>
    <n v="95"/>
    <n v="114"/>
  </r>
  <r>
    <x v="5"/>
    <x v="127"/>
    <x v="38"/>
    <x v="5"/>
    <n v="122"/>
    <n v="146.4"/>
  </r>
  <r>
    <x v="5"/>
    <x v="129"/>
    <x v="39"/>
    <x v="5"/>
    <n v="135"/>
    <n v="162"/>
  </r>
  <r>
    <x v="5"/>
    <x v="128"/>
    <x v="40"/>
    <x v="5"/>
    <n v="108"/>
    <n v="129.6"/>
  </r>
  <r>
    <x v="5"/>
    <x v="128"/>
    <x v="41"/>
    <x v="5"/>
    <n v="121.5"/>
    <n v="145.79999999999998"/>
  </r>
  <r>
    <x v="5"/>
    <x v="128"/>
    <x v="42"/>
    <x v="5"/>
    <n v="115"/>
    <n v="138"/>
  </r>
  <r>
    <x v="5"/>
    <x v="127"/>
    <x v="43"/>
    <x v="5"/>
    <s v=""/>
    <s v=""/>
  </r>
  <r>
    <x v="5"/>
    <x v="130"/>
    <x v="43"/>
    <x v="5"/>
    <s v=""/>
    <s v=""/>
  </r>
  <r>
    <x v="5"/>
    <x v="131"/>
    <x v="43"/>
    <x v="5"/>
    <s v=""/>
    <s v=""/>
  </r>
  <r>
    <x v="5"/>
    <x v="132"/>
    <x v="43"/>
    <x v="5"/>
    <s v=""/>
    <s v=""/>
  </r>
  <r>
    <x v="5"/>
    <x v="129"/>
    <x v="43"/>
    <x v="5"/>
    <s v=""/>
    <s v=""/>
  </r>
  <r>
    <x v="6"/>
    <x v="127"/>
    <x v="44"/>
    <x v="5"/>
    <n v="201"/>
    <n v="241.2"/>
  </r>
  <r>
    <x v="6"/>
    <x v="128"/>
    <x v="45"/>
    <x v="5"/>
    <n v="129"/>
    <n v="154.79999999999998"/>
  </r>
  <r>
    <x v="6"/>
    <x v="128"/>
    <x v="46"/>
    <x v="5"/>
    <n v="135"/>
    <n v="162"/>
  </r>
  <r>
    <x v="7"/>
    <x v="127"/>
    <x v="47"/>
    <x v="5"/>
    <n v="108"/>
    <n v="129.6"/>
  </r>
  <r>
    <x v="7"/>
    <x v="128"/>
    <x v="48"/>
    <x v="5"/>
    <n v="117"/>
    <n v="140.4"/>
  </r>
  <r>
    <x v="7"/>
    <x v="127"/>
    <x v="49"/>
    <x v="5"/>
    <n v="101.25"/>
    <n v="121.5"/>
  </r>
  <r>
    <x v="7"/>
    <x v="131"/>
    <x v="50"/>
    <x v="5"/>
    <n v="87.75"/>
    <n v="105.3"/>
  </r>
  <r>
    <x v="7"/>
    <x v="129"/>
    <x v="51"/>
    <x v="5"/>
    <n v="108"/>
    <n v="129.6"/>
  </r>
  <r>
    <x v="7"/>
    <x v="128"/>
    <x v="52"/>
    <x v="5"/>
    <n v="81"/>
    <n v="97.2"/>
  </r>
  <r>
    <x v="8"/>
    <x v="127"/>
    <x v="53"/>
    <x v="5"/>
    <n v="114.4"/>
    <n v="137.28"/>
  </r>
  <r>
    <x v="8"/>
    <x v="129"/>
    <x v="54"/>
    <x v="5"/>
    <n v="104.55"/>
    <n v="125.46"/>
  </r>
  <r>
    <x v="8"/>
    <x v="128"/>
    <x v="55"/>
    <x v="5"/>
    <n v="135"/>
    <n v="162"/>
  </r>
  <r>
    <x v="8"/>
    <x v="128"/>
    <x v="56"/>
    <x v="5"/>
    <n v="95"/>
    <n v="114"/>
  </r>
  <r>
    <x v="9"/>
    <x v="129"/>
    <x v="57"/>
    <x v="5"/>
    <n v="127"/>
    <n v="152.4"/>
  </r>
  <r>
    <x v="9"/>
    <x v="128"/>
    <x v="58"/>
    <x v="5"/>
    <n v="124"/>
    <n v="148.79999999999998"/>
  </r>
  <r>
    <x v="9"/>
    <x v="128"/>
    <x v="59"/>
    <x v="5"/>
    <n v="115"/>
    <n v="138"/>
  </r>
  <r>
    <x v="9"/>
    <x v="128"/>
    <x v="60"/>
    <x v="5"/>
    <n v="148"/>
    <n v="177.6"/>
  </r>
  <r>
    <x v="0"/>
    <x v="133"/>
    <x v="0"/>
    <x v="5"/>
    <n v="95"/>
    <n v="114"/>
  </r>
  <r>
    <x v="0"/>
    <x v="134"/>
    <x v="1"/>
    <x v="5"/>
    <n v="108"/>
    <n v="129.6"/>
  </r>
  <r>
    <x v="0"/>
    <x v="133"/>
    <x v="2"/>
    <x v="5"/>
    <n v="101"/>
    <n v="121.19999999999999"/>
  </r>
  <r>
    <x v="0"/>
    <x v="135"/>
    <x v="2"/>
    <x v="5"/>
    <n v="101"/>
    <n v="121.19999999999999"/>
  </r>
  <r>
    <x v="0"/>
    <x v="134"/>
    <x v="3"/>
    <x v="5"/>
    <n v="155"/>
    <n v="186"/>
  </r>
  <r>
    <x v="1"/>
    <x v="133"/>
    <x v="4"/>
    <x v="5"/>
    <n v="123.6"/>
    <n v="148.32"/>
  </r>
  <r>
    <x v="1"/>
    <x v="134"/>
    <x v="5"/>
    <x v="5"/>
    <n v="108"/>
    <n v="129.6"/>
  </r>
  <r>
    <x v="1"/>
    <x v="133"/>
    <x v="6"/>
    <x v="5"/>
    <n v="135.25"/>
    <n v="162.29999999999998"/>
  </r>
  <r>
    <x v="1"/>
    <x v="135"/>
    <x v="7"/>
    <x v="5"/>
    <n v="87.75"/>
    <n v="105.3"/>
  </r>
  <r>
    <x v="1"/>
    <x v="134"/>
    <x v="8"/>
    <x v="5"/>
    <n v="108"/>
    <n v="129.6"/>
  </r>
  <r>
    <x v="1"/>
    <x v="133"/>
    <x v="9"/>
    <x v="5"/>
    <n v="81"/>
    <n v="97.2"/>
  </r>
  <r>
    <x v="1"/>
    <x v="136"/>
    <x v="9"/>
    <x v="5"/>
    <n v="81"/>
    <n v="97.2"/>
  </r>
  <r>
    <x v="1"/>
    <x v="137"/>
    <x v="9"/>
    <x v="5"/>
    <n v="81"/>
    <n v="97.2"/>
  </r>
  <r>
    <x v="1"/>
    <x v="138"/>
    <x v="9"/>
    <x v="5"/>
    <n v="81"/>
    <n v="97.2"/>
  </r>
  <r>
    <x v="1"/>
    <x v="135"/>
    <x v="9"/>
    <x v="5"/>
    <n v="81"/>
    <n v="97.2"/>
  </r>
  <r>
    <x v="1"/>
    <x v="134"/>
    <x v="10"/>
    <x v="5"/>
    <n v="115"/>
    <n v="138"/>
  </r>
  <r>
    <x v="1"/>
    <x v="133"/>
    <x v="11"/>
    <x v="5"/>
    <n v="108"/>
    <n v="129.6"/>
  </r>
  <r>
    <x v="1"/>
    <x v="136"/>
    <x v="11"/>
    <x v="5"/>
    <n v="108"/>
    <n v="129.6"/>
  </r>
  <r>
    <x v="1"/>
    <x v="137"/>
    <x v="11"/>
    <x v="5"/>
    <n v="108"/>
    <n v="129.6"/>
  </r>
  <r>
    <x v="1"/>
    <x v="138"/>
    <x v="11"/>
    <x v="5"/>
    <n v="108"/>
    <n v="129.6"/>
  </r>
  <r>
    <x v="1"/>
    <x v="135"/>
    <x v="11"/>
    <x v="5"/>
    <n v="108"/>
    <n v="129.6"/>
  </r>
  <r>
    <x v="1"/>
    <x v="134"/>
    <x v="12"/>
    <x v="5"/>
    <n v="115"/>
    <n v="138"/>
  </r>
  <r>
    <x v="1"/>
    <x v="134"/>
    <x v="13"/>
    <x v="5"/>
    <n v="155"/>
    <n v="186"/>
  </r>
  <r>
    <x v="1"/>
    <x v="134"/>
    <x v="14"/>
    <x v="5"/>
    <n v="108"/>
    <n v="129.6"/>
  </r>
  <r>
    <x v="1"/>
    <x v="134"/>
    <x v="15"/>
    <x v="5"/>
    <n v="135"/>
    <n v="162"/>
  </r>
  <r>
    <x v="1"/>
    <x v="134"/>
    <x v="16"/>
    <x v="5"/>
    <n v="101"/>
    <n v="121.19999999999999"/>
  </r>
  <r>
    <x v="1"/>
    <x v="134"/>
    <x v="17"/>
    <x v="5"/>
    <n v="77"/>
    <n v="92.399999999999991"/>
  </r>
  <r>
    <x v="1"/>
    <x v="134"/>
    <x v="18"/>
    <x v="5"/>
    <n v="95"/>
    <n v="114"/>
  </r>
  <r>
    <x v="2"/>
    <x v="133"/>
    <x v="19"/>
    <x v="5"/>
    <n v="162"/>
    <n v="194.4"/>
  </r>
  <r>
    <x v="2"/>
    <x v="134"/>
    <x v="20"/>
    <x v="5"/>
    <n v="122"/>
    <n v="146.4"/>
  </r>
  <r>
    <x v="2"/>
    <x v="136"/>
    <x v="13"/>
    <x v="5"/>
    <n v="155"/>
    <n v="186"/>
  </r>
  <r>
    <x v="2"/>
    <x v="137"/>
    <x v="13"/>
    <x v="5"/>
    <n v="155"/>
    <n v="186"/>
  </r>
  <r>
    <x v="2"/>
    <x v="138"/>
    <x v="13"/>
    <x v="5"/>
    <n v="155"/>
    <n v="186"/>
  </r>
  <r>
    <x v="2"/>
    <x v="135"/>
    <x v="13"/>
    <x v="5"/>
    <n v="155"/>
    <n v="186"/>
  </r>
  <r>
    <x v="2"/>
    <x v="133"/>
    <x v="21"/>
    <x v="5"/>
    <n v="108"/>
    <n v="129.6"/>
  </r>
  <r>
    <x v="2"/>
    <x v="136"/>
    <x v="21"/>
    <x v="5"/>
    <n v="108"/>
    <n v="129.6"/>
  </r>
  <r>
    <x v="2"/>
    <x v="137"/>
    <x v="21"/>
    <x v="5"/>
    <n v="108"/>
    <n v="129.6"/>
  </r>
  <r>
    <x v="2"/>
    <x v="138"/>
    <x v="21"/>
    <x v="5"/>
    <n v="108"/>
    <n v="129.6"/>
  </r>
  <r>
    <x v="2"/>
    <x v="135"/>
    <x v="21"/>
    <x v="5"/>
    <n v="108"/>
    <n v="129.6"/>
  </r>
  <r>
    <x v="2"/>
    <x v="133"/>
    <x v="22"/>
    <x v="5"/>
    <s v=""/>
    <s v=""/>
  </r>
  <r>
    <x v="2"/>
    <x v="136"/>
    <x v="22"/>
    <x v="5"/>
    <s v=""/>
    <s v=""/>
  </r>
  <r>
    <x v="2"/>
    <x v="137"/>
    <x v="22"/>
    <x v="5"/>
    <s v=""/>
    <s v=""/>
  </r>
  <r>
    <x v="2"/>
    <x v="138"/>
    <x v="22"/>
    <x v="5"/>
    <s v=""/>
    <s v=""/>
  </r>
  <r>
    <x v="2"/>
    <x v="135"/>
    <x v="22"/>
    <x v="5"/>
    <s v=""/>
    <s v=""/>
  </r>
  <r>
    <x v="3"/>
    <x v="133"/>
    <x v="23"/>
    <x v="5"/>
    <n v="95"/>
    <n v="114"/>
  </r>
  <r>
    <x v="3"/>
    <x v="134"/>
    <x v="24"/>
    <x v="5"/>
    <n v="108"/>
    <n v="129.6"/>
  </r>
  <r>
    <x v="3"/>
    <x v="134"/>
    <x v="25"/>
    <x v="5"/>
    <n v="115"/>
    <n v="138"/>
  </r>
  <r>
    <x v="3"/>
    <x v="133"/>
    <x v="26"/>
    <x v="5"/>
    <n v="108"/>
    <n v="129.6"/>
  </r>
  <r>
    <x v="3"/>
    <x v="136"/>
    <x v="26"/>
    <x v="5"/>
    <n v="108"/>
    <n v="129.6"/>
  </r>
  <r>
    <x v="3"/>
    <x v="137"/>
    <x v="26"/>
    <x v="5"/>
    <n v="108"/>
    <n v="129.6"/>
  </r>
  <r>
    <x v="3"/>
    <x v="138"/>
    <x v="26"/>
    <x v="5"/>
    <n v="108"/>
    <n v="129.6"/>
  </r>
  <r>
    <x v="3"/>
    <x v="135"/>
    <x v="26"/>
    <x v="5"/>
    <n v="108"/>
    <n v="129.6"/>
  </r>
  <r>
    <x v="3"/>
    <x v="134"/>
    <x v="27"/>
    <x v="5"/>
    <n v="88"/>
    <n v="105.6"/>
  </r>
  <r>
    <x v="3"/>
    <x v="133"/>
    <x v="28"/>
    <x v="5"/>
    <n v="91.8"/>
    <n v="110.16"/>
  </r>
  <r>
    <x v="3"/>
    <x v="136"/>
    <x v="28"/>
    <x v="5"/>
    <n v="91.8"/>
    <n v="110.16"/>
  </r>
  <r>
    <x v="3"/>
    <x v="137"/>
    <x v="28"/>
    <x v="5"/>
    <n v="91.8"/>
    <n v="110.16"/>
  </r>
  <r>
    <x v="3"/>
    <x v="138"/>
    <x v="28"/>
    <x v="5"/>
    <n v="91.8"/>
    <n v="110.16"/>
  </r>
  <r>
    <x v="3"/>
    <x v="135"/>
    <x v="28"/>
    <x v="5"/>
    <n v="91.8"/>
    <n v="110.16"/>
  </r>
  <r>
    <x v="3"/>
    <x v="134"/>
    <x v="29"/>
    <x v="5"/>
    <n v="95"/>
    <n v="114"/>
  </r>
  <r>
    <x v="3"/>
    <x v="134"/>
    <x v="30"/>
    <x v="5"/>
    <n v="115"/>
    <n v="138"/>
  </r>
  <r>
    <x v="4"/>
    <x v="133"/>
    <x v="31"/>
    <x v="5"/>
    <n v="156.75"/>
    <n v="188.1"/>
  </r>
  <r>
    <x v="4"/>
    <x v="134"/>
    <x v="32"/>
    <x v="5"/>
    <n v="101"/>
    <n v="121.19999999999999"/>
  </r>
  <r>
    <x v="4"/>
    <x v="133"/>
    <x v="33"/>
    <x v="5"/>
    <n v="149.75"/>
    <n v="179.7"/>
  </r>
  <r>
    <x v="4"/>
    <x v="134"/>
    <x v="34"/>
    <x v="5"/>
    <n v="135"/>
    <n v="162"/>
  </r>
  <r>
    <x v="4"/>
    <x v="133"/>
    <x v="35"/>
    <x v="5"/>
    <n v="128"/>
    <n v="153.6"/>
  </r>
  <r>
    <x v="4"/>
    <x v="134"/>
    <x v="36"/>
    <x v="5"/>
    <n v="135"/>
    <n v="162"/>
  </r>
  <r>
    <x v="4"/>
    <x v="134"/>
    <x v="37"/>
    <x v="5"/>
    <n v="95"/>
    <n v="114"/>
  </r>
  <r>
    <x v="5"/>
    <x v="133"/>
    <x v="38"/>
    <x v="5"/>
    <n v="122"/>
    <n v="146.4"/>
  </r>
  <r>
    <x v="5"/>
    <x v="135"/>
    <x v="39"/>
    <x v="5"/>
    <n v="135"/>
    <n v="162"/>
  </r>
  <r>
    <x v="5"/>
    <x v="134"/>
    <x v="40"/>
    <x v="5"/>
    <n v="108"/>
    <n v="129.6"/>
  </r>
  <r>
    <x v="5"/>
    <x v="134"/>
    <x v="41"/>
    <x v="5"/>
    <n v="121.5"/>
    <n v="145.79999999999998"/>
  </r>
  <r>
    <x v="5"/>
    <x v="134"/>
    <x v="42"/>
    <x v="5"/>
    <n v="115"/>
    <n v="138"/>
  </r>
  <r>
    <x v="5"/>
    <x v="133"/>
    <x v="43"/>
    <x v="5"/>
    <s v=""/>
    <s v=""/>
  </r>
  <r>
    <x v="5"/>
    <x v="136"/>
    <x v="43"/>
    <x v="5"/>
    <s v=""/>
    <s v=""/>
  </r>
  <r>
    <x v="5"/>
    <x v="137"/>
    <x v="43"/>
    <x v="5"/>
    <s v=""/>
    <s v=""/>
  </r>
  <r>
    <x v="5"/>
    <x v="138"/>
    <x v="43"/>
    <x v="5"/>
    <s v=""/>
    <s v=""/>
  </r>
  <r>
    <x v="5"/>
    <x v="135"/>
    <x v="43"/>
    <x v="5"/>
    <s v=""/>
    <s v=""/>
  </r>
  <r>
    <x v="6"/>
    <x v="133"/>
    <x v="44"/>
    <x v="5"/>
    <n v="201"/>
    <n v="241.2"/>
  </r>
  <r>
    <x v="6"/>
    <x v="134"/>
    <x v="45"/>
    <x v="5"/>
    <n v="129"/>
    <n v="154.79999999999998"/>
  </r>
  <r>
    <x v="6"/>
    <x v="134"/>
    <x v="46"/>
    <x v="5"/>
    <n v="135"/>
    <n v="162"/>
  </r>
  <r>
    <x v="7"/>
    <x v="133"/>
    <x v="47"/>
    <x v="5"/>
    <n v="108"/>
    <n v="129.6"/>
  </r>
  <r>
    <x v="7"/>
    <x v="134"/>
    <x v="48"/>
    <x v="5"/>
    <n v="117"/>
    <n v="140.4"/>
  </r>
  <r>
    <x v="7"/>
    <x v="133"/>
    <x v="49"/>
    <x v="5"/>
    <n v="101.25"/>
    <n v="121.5"/>
  </r>
  <r>
    <x v="7"/>
    <x v="137"/>
    <x v="50"/>
    <x v="5"/>
    <n v="87.75"/>
    <n v="105.3"/>
  </r>
  <r>
    <x v="7"/>
    <x v="135"/>
    <x v="51"/>
    <x v="5"/>
    <n v="108"/>
    <n v="129.6"/>
  </r>
  <r>
    <x v="7"/>
    <x v="134"/>
    <x v="52"/>
    <x v="5"/>
    <n v="81"/>
    <n v="97.2"/>
  </r>
  <r>
    <x v="8"/>
    <x v="133"/>
    <x v="53"/>
    <x v="5"/>
    <n v="114.4"/>
    <n v="137.28"/>
  </r>
  <r>
    <x v="8"/>
    <x v="135"/>
    <x v="54"/>
    <x v="5"/>
    <n v="104.55"/>
    <n v="125.46"/>
  </r>
  <r>
    <x v="8"/>
    <x v="134"/>
    <x v="55"/>
    <x v="5"/>
    <n v="135"/>
    <n v="162"/>
  </r>
  <r>
    <x v="8"/>
    <x v="134"/>
    <x v="56"/>
    <x v="5"/>
    <n v="95"/>
    <n v="114"/>
  </r>
  <r>
    <x v="9"/>
    <x v="135"/>
    <x v="57"/>
    <x v="5"/>
    <n v="127"/>
    <n v="152.4"/>
  </r>
  <r>
    <x v="9"/>
    <x v="134"/>
    <x v="58"/>
    <x v="5"/>
    <n v="124"/>
    <n v="148.79999999999998"/>
  </r>
  <r>
    <x v="9"/>
    <x v="134"/>
    <x v="59"/>
    <x v="5"/>
    <n v="115"/>
    <n v="138"/>
  </r>
  <r>
    <x v="9"/>
    <x v="134"/>
    <x v="60"/>
    <x v="5"/>
    <n v="148"/>
    <n v="177.6"/>
  </r>
  <r>
    <x v="0"/>
    <x v="139"/>
    <x v="0"/>
    <x v="5"/>
    <n v="95"/>
    <n v="114"/>
  </r>
  <r>
    <x v="0"/>
    <x v="140"/>
    <x v="1"/>
    <x v="5"/>
    <n v="108"/>
    <n v="129.6"/>
  </r>
  <r>
    <x v="0"/>
    <x v="139"/>
    <x v="2"/>
    <x v="5"/>
    <n v="101"/>
    <n v="121.19999999999999"/>
  </r>
  <r>
    <x v="0"/>
    <x v="141"/>
    <x v="2"/>
    <x v="5"/>
    <n v="101"/>
    <n v="121.19999999999999"/>
  </r>
  <r>
    <x v="0"/>
    <x v="140"/>
    <x v="3"/>
    <x v="5"/>
    <n v="155"/>
    <n v="186"/>
  </r>
  <r>
    <x v="1"/>
    <x v="139"/>
    <x v="4"/>
    <x v="5"/>
    <n v="123.6"/>
    <n v="148.32"/>
  </r>
  <r>
    <x v="1"/>
    <x v="140"/>
    <x v="5"/>
    <x v="5"/>
    <n v="108"/>
    <n v="129.6"/>
  </r>
  <r>
    <x v="1"/>
    <x v="139"/>
    <x v="6"/>
    <x v="5"/>
    <n v="135.25"/>
    <n v="162.29999999999998"/>
  </r>
  <r>
    <x v="1"/>
    <x v="141"/>
    <x v="7"/>
    <x v="5"/>
    <n v="87.75"/>
    <n v="105.3"/>
  </r>
  <r>
    <x v="1"/>
    <x v="140"/>
    <x v="8"/>
    <x v="5"/>
    <n v="108"/>
    <n v="129.6"/>
  </r>
  <r>
    <x v="1"/>
    <x v="139"/>
    <x v="9"/>
    <x v="5"/>
    <n v="81"/>
    <n v="97.2"/>
  </r>
  <r>
    <x v="1"/>
    <x v="142"/>
    <x v="9"/>
    <x v="5"/>
    <n v="81"/>
    <n v="97.2"/>
  </r>
  <r>
    <x v="1"/>
    <x v="143"/>
    <x v="9"/>
    <x v="5"/>
    <n v="81"/>
    <n v="97.2"/>
  </r>
  <r>
    <x v="1"/>
    <x v="144"/>
    <x v="9"/>
    <x v="5"/>
    <n v="81"/>
    <n v="97.2"/>
  </r>
  <r>
    <x v="1"/>
    <x v="141"/>
    <x v="9"/>
    <x v="5"/>
    <n v="81"/>
    <n v="97.2"/>
  </r>
  <r>
    <x v="1"/>
    <x v="140"/>
    <x v="10"/>
    <x v="5"/>
    <n v="115"/>
    <n v="138"/>
  </r>
  <r>
    <x v="1"/>
    <x v="139"/>
    <x v="11"/>
    <x v="5"/>
    <n v="108"/>
    <n v="129.6"/>
  </r>
  <r>
    <x v="1"/>
    <x v="142"/>
    <x v="11"/>
    <x v="5"/>
    <n v="108"/>
    <n v="129.6"/>
  </r>
  <r>
    <x v="1"/>
    <x v="143"/>
    <x v="11"/>
    <x v="5"/>
    <n v="108"/>
    <n v="129.6"/>
  </r>
  <r>
    <x v="1"/>
    <x v="144"/>
    <x v="11"/>
    <x v="5"/>
    <n v="108"/>
    <n v="129.6"/>
  </r>
  <r>
    <x v="1"/>
    <x v="141"/>
    <x v="11"/>
    <x v="5"/>
    <n v="108"/>
    <n v="129.6"/>
  </r>
  <r>
    <x v="1"/>
    <x v="140"/>
    <x v="12"/>
    <x v="5"/>
    <n v="115"/>
    <n v="138"/>
  </r>
  <r>
    <x v="1"/>
    <x v="140"/>
    <x v="13"/>
    <x v="5"/>
    <n v="155"/>
    <n v="186"/>
  </r>
  <r>
    <x v="1"/>
    <x v="140"/>
    <x v="14"/>
    <x v="5"/>
    <n v="108"/>
    <n v="129.6"/>
  </r>
  <r>
    <x v="1"/>
    <x v="140"/>
    <x v="15"/>
    <x v="5"/>
    <n v="135"/>
    <n v="162"/>
  </r>
  <r>
    <x v="1"/>
    <x v="140"/>
    <x v="16"/>
    <x v="5"/>
    <n v="101"/>
    <n v="121.19999999999999"/>
  </r>
  <r>
    <x v="1"/>
    <x v="140"/>
    <x v="17"/>
    <x v="5"/>
    <n v="77"/>
    <n v="92.399999999999991"/>
  </r>
  <r>
    <x v="1"/>
    <x v="140"/>
    <x v="18"/>
    <x v="5"/>
    <n v="95"/>
    <n v="114"/>
  </r>
  <r>
    <x v="2"/>
    <x v="139"/>
    <x v="19"/>
    <x v="5"/>
    <n v="162"/>
    <n v="194.4"/>
  </r>
  <r>
    <x v="2"/>
    <x v="140"/>
    <x v="20"/>
    <x v="5"/>
    <n v="122"/>
    <n v="146.4"/>
  </r>
  <r>
    <x v="2"/>
    <x v="142"/>
    <x v="13"/>
    <x v="5"/>
    <n v="155"/>
    <n v="186"/>
  </r>
  <r>
    <x v="2"/>
    <x v="143"/>
    <x v="13"/>
    <x v="5"/>
    <n v="155"/>
    <n v="186"/>
  </r>
  <r>
    <x v="2"/>
    <x v="144"/>
    <x v="13"/>
    <x v="5"/>
    <n v="155"/>
    <n v="186"/>
  </r>
  <r>
    <x v="2"/>
    <x v="141"/>
    <x v="13"/>
    <x v="5"/>
    <n v="155"/>
    <n v="186"/>
  </r>
  <r>
    <x v="2"/>
    <x v="139"/>
    <x v="21"/>
    <x v="5"/>
    <n v="108"/>
    <n v="129.6"/>
  </r>
  <r>
    <x v="2"/>
    <x v="142"/>
    <x v="21"/>
    <x v="5"/>
    <n v="108"/>
    <n v="129.6"/>
  </r>
  <r>
    <x v="2"/>
    <x v="143"/>
    <x v="21"/>
    <x v="5"/>
    <n v="108"/>
    <n v="129.6"/>
  </r>
  <r>
    <x v="2"/>
    <x v="144"/>
    <x v="21"/>
    <x v="5"/>
    <n v="108"/>
    <n v="129.6"/>
  </r>
  <r>
    <x v="2"/>
    <x v="141"/>
    <x v="21"/>
    <x v="5"/>
    <n v="108"/>
    <n v="129.6"/>
  </r>
  <r>
    <x v="2"/>
    <x v="139"/>
    <x v="22"/>
    <x v="5"/>
    <s v=""/>
    <s v=""/>
  </r>
  <r>
    <x v="2"/>
    <x v="142"/>
    <x v="22"/>
    <x v="5"/>
    <s v=""/>
    <s v=""/>
  </r>
  <r>
    <x v="2"/>
    <x v="143"/>
    <x v="22"/>
    <x v="5"/>
    <s v=""/>
    <s v=""/>
  </r>
  <r>
    <x v="2"/>
    <x v="144"/>
    <x v="22"/>
    <x v="5"/>
    <s v=""/>
    <s v=""/>
  </r>
  <r>
    <x v="2"/>
    <x v="141"/>
    <x v="22"/>
    <x v="5"/>
    <s v=""/>
    <s v=""/>
  </r>
  <r>
    <x v="3"/>
    <x v="139"/>
    <x v="23"/>
    <x v="5"/>
    <n v="95"/>
    <n v="114"/>
  </r>
  <r>
    <x v="3"/>
    <x v="140"/>
    <x v="24"/>
    <x v="5"/>
    <n v="108"/>
    <n v="129.6"/>
  </r>
  <r>
    <x v="3"/>
    <x v="140"/>
    <x v="25"/>
    <x v="5"/>
    <n v="115"/>
    <n v="138"/>
  </r>
  <r>
    <x v="3"/>
    <x v="139"/>
    <x v="26"/>
    <x v="5"/>
    <n v="108"/>
    <n v="129.6"/>
  </r>
  <r>
    <x v="3"/>
    <x v="142"/>
    <x v="26"/>
    <x v="5"/>
    <n v="108"/>
    <n v="129.6"/>
  </r>
  <r>
    <x v="3"/>
    <x v="143"/>
    <x v="26"/>
    <x v="5"/>
    <n v="108"/>
    <n v="129.6"/>
  </r>
  <r>
    <x v="3"/>
    <x v="144"/>
    <x v="26"/>
    <x v="5"/>
    <n v="108"/>
    <n v="129.6"/>
  </r>
  <r>
    <x v="3"/>
    <x v="141"/>
    <x v="26"/>
    <x v="5"/>
    <n v="108"/>
    <n v="129.6"/>
  </r>
  <r>
    <x v="3"/>
    <x v="140"/>
    <x v="27"/>
    <x v="5"/>
    <n v="88"/>
    <n v="105.6"/>
  </r>
  <r>
    <x v="3"/>
    <x v="139"/>
    <x v="28"/>
    <x v="5"/>
    <n v="91.8"/>
    <n v="110.16"/>
  </r>
  <r>
    <x v="3"/>
    <x v="142"/>
    <x v="28"/>
    <x v="5"/>
    <n v="91.8"/>
    <n v="110.16"/>
  </r>
  <r>
    <x v="3"/>
    <x v="143"/>
    <x v="28"/>
    <x v="5"/>
    <n v="91.8"/>
    <n v="110.16"/>
  </r>
  <r>
    <x v="3"/>
    <x v="144"/>
    <x v="28"/>
    <x v="5"/>
    <n v="91.8"/>
    <n v="110.16"/>
  </r>
  <r>
    <x v="3"/>
    <x v="141"/>
    <x v="28"/>
    <x v="5"/>
    <n v="91.8"/>
    <n v="110.16"/>
  </r>
  <r>
    <x v="3"/>
    <x v="140"/>
    <x v="29"/>
    <x v="5"/>
    <n v="95"/>
    <n v="114"/>
  </r>
  <r>
    <x v="3"/>
    <x v="140"/>
    <x v="30"/>
    <x v="5"/>
    <n v="115"/>
    <n v="138"/>
  </r>
  <r>
    <x v="4"/>
    <x v="139"/>
    <x v="31"/>
    <x v="5"/>
    <n v="156.75"/>
    <n v="188.1"/>
  </r>
  <r>
    <x v="4"/>
    <x v="140"/>
    <x v="32"/>
    <x v="5"/>
    <n v="101"/>
    <n v="121.19999999999999"/>
  </r>
  <r>
    <x v="4"/>
    <x v="139"/>
    <x v="33"/>
    <x v="5"/>
    <n v="149.75"/>
    <n v="179.7"/>
  </r>
  <r>
    <x v="4"/>
    <x v="140"/>
    <x v="34"/>
    <x v="5"/>
    <n v="135"/>
    <n v="162"/>
  </r>
  <r>
    <x v="4"/>
    <x v="139"/>
    <x v="35"/>
    <x v="5"/>
    <n v="128"/>
    <n v="153.6"/>
  </r>
  <r>
    <x v="4"/>
    <x v="140"/>
    <x v="36"/>
    <x v="5"/>
    <n v="135"/>
    <n v="162"/>
  </r>
  <r>
    <x v="4"/>
    <x v="140"/>
    <x v="37"/>
    <x v="5"/>
    <n v="95"/>
    <n v="114"/>
  </r>
  <r>
    <x v="5"/>
    <x v="139"/>
    <x v="38"/>
    <x v="5"/>
    <n v="122"/>
    <n v="146.4"/>
  </r>
  <r>
    <x v="5"/>
    <x v="141"/>
    <x v="39"/>
    <x v="5"/>
    <n v="135"/>
    <n v="162"/>
  </r>
  <r>
    <x v="5"/>
    <x v="140"/>
    <x v="40"/>
    <x v="5"/>
    <n v="108"/>
    <n v="129.6"/>
  </r>
  <r>
    <x v="5"/>
    <x v="140"/>
    <x v="41"/>
    <x v="5"/>
    <n v="121.5"/>
    <n v="145.79999999999998"/>
  </r>
  <r>
    <x v="5"/>
    <x v="140"/>
    <x v="42"/>
    <x v="5"/>
    <n v="115"/>
    <n v="138"/>
  </r>
  <r>
    <x v="5"/>
    <x v="139"/>
    <x v="43"/>
    <x v="5"/>
    <s v=""/>
    <s v=""/>
  </r>
  <r>
    <x v="5"/>
    <x v="142"/>
    <x v="43"/>
    <x v="5"/>
    <s v=""/>
    <s v=""/>
  </r>
  <r>
    <x v="5"/>
    <x v="143"/>
    <x v="43"/>
    <x v="5"/>
    <s v=""/>
    <s v=""/>
  </r>
  <r>
    <x v="5"/>
    <x v="144"/>
    <x v="43"/>
    <x v="5"/>
    <s v=""/>
    <s v=""/>
  </r>
  <r>
    <x v="5"/>
    <x v="141"/>
    <x v="43"/>
    <x v="5"/>
    <s v=""/>
    <s v=""/>
  </r>
  <r>
    <x v="6"/>
    <x v="139"/>
    <x v="44"/>
    <x v="5"/>
    <n v="201"/>
    <n v="241.2"/>
  </r>
  <r>
    <x v="6"/>
    <x v="140"/>
    <x v="45"/>
    <x v="5"/>
    <n v="129"/>
    <n v="154.79999999999998"/>
  </r>
  <r>
    <x v="6"/>
    <x v="140"/>
    <x v="46"/>
    <x v="5"/>
    <n v="135"/>
    <n v="162"/>
  </r>
  <r>
    <x v="7"/>
    <x v="139"/>
    <x v="47"/>
    <x v="5"/>
    <n v="108"/>
    <n v="129.6"/>
  </r>
  <r>
    <x v="7"/>
    <x v="140"/>
    <x v="48"/>
    <x v="5"/>
    <n v="117"/>
    <n v="140.4"/>
  </r>
  <r>
    <x v="7"/>
    <x v="139"/>
    <x v="49"/>
    <x v="5"/>
    <n v="101.25"/>
    <n v="121.5"/>
  </r>
  <r>
    <x v="7"/>
    <x v="143"/>
    <x v="50"/>
    <x v="5"/>
    <n v="87.75"/>
    <n v="105.3"/>
  </r>
  <r>
    <x v="7"/>
    <x v="141"/>
    <x v="51"/>
    <x v="5"/>
    <n v="108"/>
    <n v="129.6"/>
  </r>
  <r>
    <x v="7"/>
    <x v="140"/>
    <x v="52"/>
    <x v="5"/>
    <n v="81"/>
    <n v="97.2"/>
  </r>
  <r>
    <x v="8"/>
    <x v="139"/>
    <x v="53"/>
    <x v="5"/>
    <n v="114.4"/>
    <n v="137.28"/>
  </r>
  <r>
    <x v="8"/>
    <x v="141"/>
    <x v="54"/>
    <x v="5"/>
    <n v="104.55"/>
    <n v="125.46"/>
  </r>
  <r>
    <x v="8"/>
    <x v="140"/>
    <x v="55"/>
    <x v="5"/>
    <n v="135"/>
    <n v="162"/>
  </r>
  <r>
    <x v="8"/>
    <x v="140"/>
    <x v="56"/>
    <x v="5"/>
    <n v="95"/>
    <n v="114"/>
  </r>
  <r>
    <x v="9"/>
    <x v="141"/>
    <x v="57"/>
    <x v="5"/>
    <n v="127"/>
    <n v="152.4"/>
  </r>
  <r>
    <x v="9"/>
    <x v="140"/>
    <x v="58"/>
    <x v="5"/>
    <n v="124"/>
    <n v="148.79999999999998"/>
  </r>
  <r>
    <x v="9"/>
    <x v="140"/>
    <x v="59"/>
    <x v="5"/>
    <n v="115"/>
    <n v="138"/>
  </r>
  <r>
    <x v="9"/>
    <x v="140"/>
    <x v="60"/>
    <x v="5"/>
    <n v="148"/>
    <n v="177.6"/>
  </r>
  <r>
    <x v="0"/>
    <x v="145"/>
    <x v="0"/>
    <x v="5"/>
    <n v="95"/>
    <n v="114"/>
  </r>
  <r>
    <x v="0"/>
    <x v="146"/>
    <x v="1"/>
    <x v="6"/>
    <n v="108"/>
    <n v="129.6"/>
  </r>
  <r>
    <x v="0"/>
    <x v="145"/>
    <x v="2"/>
    <x v="5"/>
    <n v="101"/>
    <n v="121.19999999999999"/>
  </r>
  <r>
    <x v="0"/>
    <x v="147"/>
    <x v="2"/>
    <x v="6"/>
    <n v="101"/>
    <n v="121.19999999999999"/>
  </r>
  <r>
    <x v="0"/>
    <x v="146"/>
    <x v="3"/>
    <x v="6"/>
    <n v="155"/>
    <n v="186"/>
  </r>
  <r>
    <x v="1"/>
    <x v="145"/>
    <x v="4"/>
    <x v="5"/>
    <n v="123.6"/>
    <n v="148.32"/>
  </r>
  <r>
    <x v="1"/>
    <x v="146"/>
    <x v="5"/>
    <x v="6"/>
    <n v="108"/>
    <n v="129.6"/>
  </r>
  <r>
    <x v="1"/>
    <x v="145"/>
    <x v="6"/>
    <x v="5"/>
    <n v="135.25"/>
    <n v="162.29999999999998"/>
  </r>
  <r>
    <x v="1"/>
    <x v="147"/>
    <x v="7"/>
    <x v="6"/>
    <n v="87.75"/>
    <n v="105.3"/>
  </r>
  <r>
    <x v="1"/>
    <x v="146"/>
    <x v="8"/>
    <x v="6"/>
    <n v="108"/>
    <n v="129.6"/>
  </r>
  <r>
    <x v="1"/>
    <x v="145"/>
    <x v="9"/>
    <x v="5"/>
    <n v="81"/>
    <n v="97.2"/>
  </r>
  <r>
    <x v="1"/>
    <x v="148"/>
    <x v="9"/>
    <x v="5"/>
    <n v="81"/>
    <n v="97.2"/>
  </r>
  <r>
    <x v="1"/>
    <x v="149"/>
    <x v="9"/>
    <x v="5"/>
    <n v="81"/>
    <n v="97.2"/>
  </r>
  <r>
    <x v="1"/>
    <x v="150"/>
    <x v="9"/>
    <x v="6"/>
    <n v="81"/>
    <n v="97.2"/>
  </r>
  <r>
    <x v="1"/>
    <x v="147"/>
    <x v="9"/>
    <x v="6"/>
    <n v="81"/>
    <n v="97.2"/>
  </r>
  <r>
    <x v="1"/>
    <x v="146"/>
    <x v="10"/>
    <x v="6"/>
    <n v="115"/>
    <n v="138"/>
  </r>
  <r>
    <x v="1"/>
    <x v="145"/>
    <x v="11"/>
    <x v="5"/>
    <n v="108"/>
    <n v="129.6"/>
  </r>
  <r>
    <x v="1"/>
    <x v="148"/>
    <x v="11"/>
    <x v="5"/>
    <n v="108"/>
    <n v="129.6"/>
  </r>
  <r>
    <x v="1"/>
    <x v="149"/>
    <x v="11"/>
    <x v="5"/>
    <n v="108"/>
    <n v="129.6"/>
  </r>
  <r>
    <x v="1"/>
    <x v="150"/>
    <x v="11"/>
    <x v="6"/>
    <n v="108"/>
    <n v="129.6"/>
  </r>
  <r>
    <x v="1"/>
    <x v="147"/>
    <x v="11"/>
    <x v="6"/>
    <n v="108"/>
    <n v="129.6"/>
  </r>
  <r>
    <x v="1"/>
    <x v="146"/>
    <x v="12"/>
    <x v="6"/>
    <n v="115"/>
    <n v="138"/>
  </r>
  <r>
    <x v="1"/>
    <x v="146"/>
    <x v="13"/>
    <x v="6"/>
    <n v="155"/>
    <n v="186"/>
  </r>
  <r>
    <x v="1"/>
    <x v="146"/>
    <x v="14"/>
    <x v="6"/>
    <n v="108"/>
    <n v="129.6"/>
  </r>
  <r>
    <x v="1"/>
    <x v="146"/>
    <x v="15"/>
    <x v="6"/>
    <n v="135"/>
    <n v="162"/>
  </r>
  <r>
    <x v="1"/>
    <x v="146"/>
    <x v="16"/>
    <x v="6"/>
    <n v="101"/>
    <n v="121.19999999999999"/>
  </r>
  <r>
    <x v="1"/>
    <x v="146"/>
    <x v="17"/>
    <x v="6"/>
    <n v="77"/>
    <n v="92.399999999999991"/>
  </r>
  <r>
    <x v="1"/>
    <x v="146"/>
    <x v="18"/>
    <x v="6"/>
    <n v="95"/>
    <n v="114"/>
  </r>
  <r>
    <x v="2"/>
    <x v="145"/>
    <x v="19"/>
    <x v="5"/>
    <n v="162"/>
    <n v="194.4"/>
  </r>
  <r>
    <x v="2"/>
    <x v="146"/>
    <x v="20"/>
    <x v="6"/>
    <n v="122"/>
    <n v="146.4"/>
  </r>
  <r>
    <x v="2"/>
    <x v="148"/>
    <x v="13"/>
    <x v="5"/>
    <n v="155"/>
    <n v="186"/>
  </r>
  <r>
    <x v="2"/>
    <x v="149"/>
    <x v="13"/>
    <x v="5"/>
    <n v="155"/>
    <n v="186"/>
  </r>
  <r>
    <x v="2"/>
    <x v="150"/>
    <x v="13"/>
    <x v="6"/>
    <n v="155"/>
    <n v="186"/>
  </r>
  <r>
    <x v="2"/>
    <x v="147"/>
    <x v="13"/>
    <x v="6"/>
    <n v="155"/>
    <n v="186"/>
  </r>
  <r>
    <x v="2"/>
    <x v="145"/>
    <x v="21"/>
    <x v="5"/>
    <n v="108"/>
    <n v="129.6"/>
  </r>
  <r>
    <x v="2"/>
    <x v="148"/>
    <x v="21"/>
    <x v="5"/>
    <n v="108"/>
    <n v="129.6"/>
  </r>
  <r>
    <x v="2"/>
    <x v="149"/>
    <x v="21"/>
    <x v="5"/>
    <n v="108"/>
    <n v="129.6"/>
  </r>
  <r>
    <x v="2"/>
    <x v="150"/>
    <x v="21"/>
    <x v="6"/>
    <n v="108"/>
    <n v="129.6"/>
  </r>
  <r>
    <x v="2"/>
    <x v="147"/>
    <x v="21"/>
    <x v="6"/>
    <n v="108"/>
    <n v="129.6"/>
  </r>
  <r>
    <x v="2"/>
    <x v="145"/>
    <x v="22"/>
    <x v="5"/>
    <s v=""/>
    <s v=""/>
  </r>
  <r>
    <x v="2"/>
    <x v="148"/>
    <x v="22"/>
    <x v="5"/>
    <s v=""/>
    <s v=""/>
  </r>
  <r>
    <x v="2"/>
    <x v="149"/>
    <x v="22"/>
    <x v="5"/>
    <s v=""/>
    <s v=""/>
  </r>
  <r>
    <x v="2"/>
    <x v="150"/>
    <x v="22"/>
    <x v="6"/>
    <s v=""/>
    <s v=""/>
  </r>
  <r>
    <x v="2"/>
    <x v="147"/>
    <x v="22"/>
    <x v="6"/>
    <s v=""/>
    <s v=""/>
  </r>
  <r>
    <x v="3"/>
    <x v="145"/>
    <x v="23"/>
    <x v="5"/>
    <n v="95"/>
    <n v="114"/>
  </r>
  <r>
    <x v="3"/>
    <x v="146"/>
    <x v="24"/>
    <x v="6"/>
    <n v="108"/>
    <n v="129.6"/>
  </r>
  <r>
    <x v="3"/>
    <x v="146"/>
    <x v="25"/>
    <x v="6"/>
    <n v="115"/>
    <n v="138"/>
  </r>
  <r>
    <x v="3"/>
    <x v="145"/>
    <x v="26"/>
    <x v="5"/>
    <n v="108"/>
    <n v="129.6"/>
  </r>
  <r>
    <x v="3"/>
    <x v="148"/>
    <x v="26"/>
    <x v="5"/>
    <n v="108"/>
    <n v="129.6"/>
  </r>
  <r>
    <x v="3"/>
    <x v="149"/>
    <x v="26"/>
    <x v="5"/>
    <n v="108"/>
    <n v="129.6"/>
  </r>
  <r>
    <x v="3"/>
    <x v="150"/>
    <x v="26"/>
    <x v="6"/>
    <n v="108"/>
    <n v="129.6"/>
  </r>
  <r>
    <x v="3"/>
    <x v="147"/>
    <x v="26"/>
    <x v="6"/>
    <n v="108"/>
    <n v="129.6"/>
  </r>
  <r>
    <x v="3"/>
    <x v="146"/>
    <x v="27"/>
    <x v="6"/>
    <n v="88"/>
    <n v="105.6"/>
  </r>
  <r>
    <x v="3"/>
    <x v="145"/>
    <x v="28"/>
    <x v="5"/>
    <n v="91.8"/>
    <n v="110.16"/>
  </r>
  <r>
    <x v="3"/>
    <x v="148"/>
    <x v="28"/>
    <x v="5"/>
    <n v="91.8"/>
    <n v="110.16"/>
  </r>
  <r>
    <x v="3"/>
    <x v="149"/>
    <x v="28"/>
    <x v="5"/>
    <n v="91.8"/>
    <n v="110.16"/>
  </r>
  <r>
    <x v="3"/>
    <x v="150"/>
    <x v="28"/>
    <x v="6"/>
    <n v="91.8"/>
    <n v="110.16"/>
  </r>
  <r>
    <x v="3"/>
    <x v="147"/>
    <x v="28"/>
    <x v="6"/>
    <n v="91.8"/>
    <n v="110.16"/>
  </r>
  <r>
    <x v="3"/>
    <x v="146"/>
    <x v="29"/>
    <x v="6"/>
    <n v="95"/>
    <n v="114"/>
  </r>
  <r>
    <x v="3"/>
    <x v="146"/>
    <x v="30"/>
    <x v="6"/>
    <n v="115"/>
    <n v="138"/>
  </r>
  <r>
    <x v="4"/>
    <x v="145"/>
    <x v="31"/>
    <x v="5"/>
    <n v="156.75"/>
    <n v="188.1"/>
  </r>
  <r>
    <x v="4"/>
    <x v="146"/>
    <x v="32"/>
    <x v="6"/>
    <n v="101"/>
    <n v="121.19999999999999"/>
  </r>
  <r>
    <x v="4"/>
    <x v="145"/>
    <x v="33"/>
    <x v="5"/>
    <n v="149.75"/>
    <n v="179.7"/>
  </r>
  <r>
    <x v="4"/>
    <x v="146"/>
    <x v="34"/>
    <x v="6"/>
    <n v="135"/>
    <n v="162"/>
  </r>
  <r>
    <x v="4"/>
    <x v="145"/>
    <x v="35"/>
    <x v="5"/>
    <n v="128"/>
    <n v="153.6"/>
  </r>
  <r>
    <x v="4"/>
    <x v="146"/>
    <x v="36"/>
    <x v="6"/>
    <n v="135"/>
    <n v="162"/>
  </r>
  <r>
    <x v="4"/>
    <x v="146"/>
    <x v="37"/>
    <x v="6"/>
    <n v="95"/>
    <n v="114"/>
  </r>
  <r>
    <x v="5"/>
    <x v="145"/>
    <x v="38"/>
    <x v="5"/>
    <n v="122"/>
    <n v="146.4"/>
  </r>
  <r>
    <x v="5"/>
    <x v="147"/>
    <x v="39"/>
    <x v="6"/>
    <n v="135"/>
    <n v="162"/>
  </r>
  <r>
    <x v="5"/>
    <x v="146"/>
    <x v="40"/>
    <x v="6"/>
    <n v="108"/>
    <n v="129.6"/>
  </r>
  <r>
    <x v="5"/>
    <x v="146"/>
    <x v="41"/>
    <x v="6"/>
    <n v="121.5"/>
    <n v="145.79999999999998"/>
  </r>
  <r>
    <x v="5"/>
    <x v="146"/>
    <x v="42"/>
    <x v="6"/>
    <n v="115"/>
    <n v="138"/>
  </r>
  <r>
    <x v="5"/>
    <x v="145"/>
    <x v="43"/>
    <x v="5"/>
    <s v=""/>
    <s v=""/>
  </r>
  <r>
    <x v="5"/>
    <x v="148"/>
    <x v="43"/>
    <x v="5"/>
    <s v=""/>
    <s v=""/>
  </r>
  <r>
    <x v="5"/>
    <x v="149"/>
    <x v="43"/>
    <x v="5"/>
    <s v=""/>
    <s v=""/>
  </r>
  <r>
    <x v="5"/>
    <x v="150"/>
    <x v="43"/>
    <x v="6"/>
    <s v=""/>
    <s v=""/>
  </r>
  <r>
    <x v="5"/>
    <x v="147"/>
    <x v="43"/>
    <x v="6"/>
    <s v=""/>
    <s v=""/>
  </r>
  <r>
    <x v="6"/>
    <x v="145"/>
    <x v="44"/>
    <x v="5"/>
    <n v="201"/>
    <n v="241.2"/>
  </r>
  <r>
    <x v="6"/>
    <x v="146"/>
    <x v="45"/>
    <x v="6"/>
    <n v="129"/>
    <n v="154.79999999999998"/>
  </r>
  <r>
    <x v="6"/>
    <x v="146"/>
    <x v="46"/>
    <x v="6"/>
    <n v="135"/>
    <n v="162"/>
  </r>
  <r>
    <x v="7"/>
    <x v="145"/>
    <x v="47"/>
    <x v="5"/>
    <n v="108"/>
    <n v="129.6"/>
  </r>
  <r>
    <x v="7"/>
    <x v="146"/>
    <x v="48"/>
    <x v="6"/>
    <n v="117"/>
    <n v="140.4"/>
  </r>
  <r>
    <x v="7"/>
    <x v="145"/>
    <x v="49"/>
    <x v="5"/>
    <n v="101.25"/>
    <n v="121.5"/>
  </r>
  <r>
    <x v="7"/>
    <x v="149"/>
    <x v="50"/>
    <x v="5"/>
    <n v="87.75"/>
    <n v="105.3"/>
  </r>
  <r>
    <x v="7"/>
    <x v="147"/>
    <x v="51"/>
    <x v="6"/>
    <n v="108"/>
    <n v="129.6"/>
  </r>
  <r>
    <x v="7"/>
    <x v="146"/>
    <x v="52"/>
    <x v="6"/>
    <n v="81"/>
    <n v="97.2"/>
  </r>
  <r>
    <x v="8"/>
    <x v="145"/>
    <x v="53"/>
    <x v="5"/>
    <n v="114.4"/>
    <n v="137.28"/>
  </r>
  <r>
    <x v="8"/>
    <x v="147"/>
    <x v="54"/>
    <x v="6"/>
    <n v="104.55"/>
    <n v="125.46"/>
  </r>
  <r>
    <x v="8"/>
    <x v="146"/>
    <x v="55"/>
    <x v="6"/>
    <n v="135"/>
    <n v="162"/>
  </r>
  <r>
    <x v="8"/>
    <x v="146"/>
    <x v="56"/>
    <x v="6"/>
    <n v="95"/>
    <n v="114"/>
  </r>
  <r>
    <x v="9"/>
    <x v="147"/>
    <x v="57"/>
    <x v="6"/>
    <n v="127"/>
    <n v="152.4"/>
  </r>
  <r>
    <x v="9"/>
    <x v="146"/>
    <x v="58"/>
    <x v="6"/>
    <n v="124"/>
    <n v="148.79999999999998"/>
  </r>
  <r>
    <x v="9"/>
    <x v="146"/>
    <x v="59"/>
    <x v="6"/>
    <n v="115"/>
    <n v="138"/>
  </r>
  <r>
    <x v="9"/>
    <x v="146"/>
    <x v="60"/>
    <x v="6"/>
    <n v="148"/>
    <n v="177.6"/>
  </r>
  <r>
    <x v="0"/>
    <x v="151"/>
    <x v="0"/>
    <x v="6"/>
    <n v="95"/>
    <n v="114"/>
  </r>
  <r>
    <x v="0"/>
    <x v="152"/>
    <x v="1"/>
    <x v="6"/>
    <n v="108"/>
    <n v="129.6"/>
  </r>
  <r>
    <x v="0"/>
    <x v="151"/>
    <x v="2"/>
    <x v="6"/>
    <n v="101"/>
    <n v="121.19999999999999"/>
  </r>
  <r>
    <x v="0"/>
    <x v="153"/>
    <x v="2"/>
    <x v="6"/>
    <n v="101"/>
    <n v="121.19999999999999"/>
  </r>
  <r>
    <x v="0"/>
    <x v="152"/>
    <x v="3"/>
    <x v="6"/>
    <n v="155"/>
    <n v="186"/>
  </r>
  <r>
    <x v="1"/>
    <x v="151"/>
    <x v="4"/>
    <x v="6"/>
    <n v="123.6"/>
    <n v="148.32"/>
  </r>
  <r>
    <x v="1"/>
    <x v="152"/>
    <x v="5"/>
    <x v="6"/>
    <n v="108"/>
    <n v="129.6"/>
  </r>
  <r>
    <x v="1"/>
    <x v="151"/>
    <x v="6"/>
    <x v="6"/>
    <n v="135.25"/>
    <n v="162.29999999999998"/>
  </r>
  <r>
    <x v="1"/>
    <x v="153"/>
    <x v="7"/>
    <x v="6"/>
    <n v="87.75"/>
    <n v="105.3"/>
  </r>
  <r>
    <x v="1"/>
    <x v="152"/>
    <x v="8"/>
    <x v="6"/>
    <n v="108"/>
    <n v="129.6"/>
  </r>
  <r>
    <x v="1"/>
    <x v="151"/>
    <x v="9"/>
    <x v="6"/>
    <n v="81"/>
    <n v="97.2"/>
  </r>
  <r>
    <x v="1"/>
    <x v="154"/>
    <x v="9"/>
    <x v="6"/>
    <n v="81"/>
    <n v="97.2"/>
  </r>
  <r>
    <x v="1"/>
    <x v="155"/>
    <x v="9"/>
    <x v="6"/>
    <n v="81"/>
    <n v="97.2"/>
  </r>
  <r>
    <x v="1"/>
    <x v="156"/>
    <x v="9"/>
    <x v="6"/>
    <n v="81"/>
    <n v="97.2"/>
  </r>
  <r>
    <x v="1"/>
    <x v="153"/>
    <x v="9"/>
    <x v="6"/>
    <n v="81"/>
    <n v="97.2"/>
  </r>
  <r>
    <x v="1"/>
    <x v="152"/>
    <x v="10"/>
    <x v="6"/>
    <n v="115"/>
    <n v="138"/>
  </r>
  <r>
    <x v="1"/>
    <x v="151"/>
    <x v="11"/>
    <x v="6"/>
    <n v="108"/>
    <n v="129.6"/>
  </r>
  <r>
    <x v="1"/>
    <x v="154"/>
    <x v="11"/>
    <x v="6"/>
    <n v="108"/>
    <n v="129.6"/>
  </r>
  <r>
    <x v="1"/>
    <x v="155"/>
    <x v="11"/>
    <x v="6"/>
    <n v="108"/>
    <n v="129.6"/>
  </r>
  <r>
    <x v="1"/>
    <x v="156"/>
    <x v="11"/>
    <x v="6"/>
    <n v="108"/>
    <n v="129.6"/>
  </r>
  <r>
    <x v="1"/>
    <x v="153"/>
    <x v="11"/>
    <x v="6"/>
    <n v="108"/>
    <n v="129.6"/>
  </r>
  <r>
    <x v="1"/>
    <x v="152"/>
    <x v="12"/>
    <x v="6"/>
    <n v="115"/>
    <n v="138"/>
  </r>
  <r>
    <x v="1"/>
    <x v="152"/>
    <x v="13"/>
    <x v="6"/>
    <n v="155"/>
    <n v="186"/>
  </r>
  <r>
    <x v="1"/>
    <x v="152"/>
    <x v="14"/>
    <x v="6"/>
    <n v="108"/>
    <n v="129.6"/>
  </r>
  <r>
    <x v="1"/>
    <x v="152"/>
    <x v="15"/>
    <x v="6"/>
    <n v="135"/>
    <n v="162"/>
  </r>
  <r>
    <x v="1"/>
    <x v="152"/>
    <x v="16"/>
    <x v="6"/>
    <n v="101"/>
    <n v="121.19999999999999"/>
  </r>
  <r>
    <x v="1"/>
    <x v="152"/>
    <x v="17"/>
    <x v="6"/>
    <n v="77"/>
    <n v="92.399999999999991"/>
  </r>
  <r>
    <x v="1"/>
    <x v="152"/>
    <x v="18"/>
    <x v="6"/>
    <n v="95"/>
    <n v="114"/>
  </r>
  <r>
    <x v="2"/>
    <x v="151"/>
    <x v="19"/>
    <x v="6"/>
    <n v="162"/>
    <n v="194.4"/>
  </r>
  <r>
    <x v="2"/>
    <x v="152"/>
    <x v="20"/>
    <x v="6"/>
    <n v="122"/>
    <n v="146.4"/>
  </r>
  <r>
    <x v="2"/>
    <x v="154"/>
    <x v="13"/>
    <x v="6"/>
    <n v="155"/>
    <n v="186"/>
  </r>
  <r>
    <x v="2"/>
    <x v="155"/>
    <x v="13"/>
    <x v="6"/>
    <n v="155"/>
    <n v="186"/>
  </r>
  <r>
    <x v="2"/>
    <x v="156"/>
    <x v="13"/>
    <x v="6"/>
    <n v="155"/>
    <n v="186"/>
  </r>
  <r>
    <x v="2"/>
    <x v="153"/>
    <x v="13"/>
    <x v="6"/>
    <n v="155"/>
    <n v="186"/>
  </r>
  <r>
    <x v="2"/>
    <x v="151"/>
    <x v="21"/>
    <x v="6"/>
    <n v="108"/>
    <n v="129.6"/>
  </r>
  <r>
    <x v="2"/>
    <x v="154"/>
    <x v="21"/>
    <x v="6"/>
    <n v="108"/>
    <n v="129.6"/>
  </r>
  <r>
    <x v="2"/>
    <x v="155"/>
    <x v="21"/>
    <x v="6"/>
    <n v="108"/>
    <n v="129.6"/>
  </r>
  <r>
    <x v="2"/>
    <x v="156"/>
    <x v="21"/>
    <x v="6"/>
    <n v="108"/>
    <n v="129.6"/>
  </r>
  <r>
    <x v="2"/>
    <x v="153"/>
    <x v="21"/>
    <x v="6"/>
    <n v="108"/>
    <n v="129.6"/>
  </r>
  <r>
    <x v="2"/>
    <x v="151"/>
    <x v="22"/>
    <x v="6"/>
    <s v=""/>
    <s v=""/>
  </r>
  <r>
    <x v="2"/>
    <x v="154"/>
    <x v="22"/>
    <x v="6"/>
    <s v=""/>
    <s v=""/>
  </r>
  <r>
    <x v="2"/>
    <x v="155"/>
    <x v="22"/>
    <x v="6"/>
    <s v=""/>
    <s v=""/>
  </r>
  <r>
    <x v="2"/>
    <x v="156"/>
    <x v="22"/>
    <x v="6"/>
    <s v=""/>
    <s v=""/>
  </r>
  <r>
    <x v="2"/>
    <x v="153"/>
    <x v="22"/>
    <x v="6"/>
    <s v=""/>
    <s v=""/>
  </r>
  <r>
    <x v="3"/>
    <x v="151"/>
    <x v="23"/>
    <x v="6"/>
    <n v="95"/>
    <n v="114"/>
  </r>
  <r>
    <x v="3"/>
    <x v="152"/>
    <x v="24"/>
    <x v="6"/>
    <n v="108"/>
    <n v="129.6"/>
  </r>
  <r>
    <x v="3"/>
    <x v="152"/>
    <x v="25"/>
    <x v="6"/>
    <n v="115"/>
    <n v="138"/>
  </r>
  <r>
    <x v="3"/>
    <x v="151"/>
    <x v="26"/>
    <x v="6"/>
    <n v="108"/>
    <n v="129.6"/>
  </r>
  <r>
    <x v="3"/>
    <x v="154"/>
    <x v="26"/>
    <x v="6"/>
    <n v="108"/>
    <n v="129.6"/>
  </r>
  <r>
    <x v="3"/>
    <x v="155"/>
    <x v="26"/>
    <x v="6"/>
    <n v="108"/>
    <n v="129.6"/>
  </r>
  <r>
    <x v="3"/>
    <x v="156"/>
    <x v="26"/>
    <x v="6"/>
    <n v="108"/>
    <n v="129.6"/>
  </r>
  <r>
    <x v="3"/>
    <x v="153"/>
    <x v="26"/>
    <x v="6"/>
    <n v="108"/>
    <n v="129.6"/>
  </r>
  <r>
    <x v="3"/>
    <x v="152"/>
    <x v="27"/>
    <x v="6"/>
    <n v="88"/>
    <n v="105.6"/>
  </r>
  <r>
    <x v="3"/>
    <x v="151"/>
    <x v="28"/>
    <x v="6"/>
    <n v="91.8"/>
    <n v="110.16"/>
  </r>
  <r>
    <x v="3"/>
    <x v="154"/>
    <x v="28"/>
    <x v="6"/>
    <n v="91.8"/>
    <n v="110.16"/>
  </r>
  <r>
    <x v="3"/>
    <x v="155"/>
    <x v="28"/>
    <x v="6"/>
    <n v="91.8"/>
    <n v="110.16"/>
  </r>
  <r>
    <x v="3"/>
    <x v="156"/>
    <x v="28"/>
    <x v="6"/>
    <n v="91.8"/>
    <n v="110.16"/>
  </r>
  <r>
    <x v="3"/>
    <x v="153"/>
    <x v="28"/>
    <x v="6"/>
    <n v="91.8"/>
    <n v="110.16"/>
  </r>
  <r>
    <x v="3"/>
    <x v="152"/>
    <x v="29"/>
    <x v="6"/>
    <n v="95"/>
    <n v="114"/>
  </r>
  <r>
    <x v="3"/>
    <x v="152"/>
    <x v="30"/>
    <x v="6"/>
    <n v="115"/>
    <n v="138"/>
  </r>
  <r>
    <x v="4"/>
    <x v="151"/>
    <x v="31"/>
    <x v="6"/>
    <n v="156.75"/>
    <n v="188.1"/>
  </r>
  <r>
    <x v="4"/>
    <x v="152"/>
    <x v="32"/>
    <x v="6"/>
    <n v="101"/>
    <n v="121.19999999999999"/>
  </r>
  <r>
    <x v="4"/>
    <x v="151"/>
    <x v="33"/>
    <x v="6"/>
    <n v="149.75"/>
    <n v="179.7"/>
  </r>
  <r>
    <x v="4"/>
    <x v="152"/>
    <x v="34"/>
    <x v="6"/>
    <n v="135"/>
    <n v="162"/>
  </r>
  <r>
    <x v="4"/>
    <x v="151"/>
    <x v="35"/>
    <x v="6"/>
    <n v="128"/>
    <n v="153.6"/>
  </r>
  <r>
    <x v="4"/>
    <x v="152"/>
    <x v="36"/>
    <x v="6"/>
    <n v="135"/>
    <n v="162"/>
  </r>
  <r>
    <x v="4"/>
    <x v="152"/>
    <x v="37"/>
    <x v="6"/>
    <n v="95"/>
    <n v="114"/>
  </r>
  <r>
    <x v="5"/>
    <x v="151"/>
    <x v="38"/>
    <x v="6"/>
    <n v="122"/>
    <n v="146.4"/>
  </r>
  <r>
    <x v="5"/>
    <x v="153"/>
    <x v="39"/>
    <x v="6"/>
    <n v="135"/>
    <n v="162"/>
  </r>
  <r>
    <x v="5"/>
    <x v="152"/>
    <x v="40"/>
    <x v="6"/>
    <n v="108"/>
    <n v="129.6"/>
  </r>
  <r>
    <x v="5"/>
    <x v="152"/>
    <x v="41"/>
    <x v="6"/>
    <n v="121.5"/>
    <n v="145.79999999999998"/>
  </r>
  <r>
    <x v="5"/>
    <x v="152"/>
    <x v="42"/>
    <x v="6"/>
    <n v="115"/>
    <n v="138"/>
  </r>
  <r>
    <x v="5"/>
    <x v="151"/>
    <x v="43"/>
    <x v="6"/>
    <s v=""/>
    <s v=""/>
  </r>
  <r>
    <x v="5"/>
    <x v="154"/>
    <x v="43"/>
    <x v="6"/>
    <s v=""/>
    <s v=""/>
  </r>
  <r>
    <x v="5"/>
    <x v="155"/>
    <x v="43"/>
    <x v="6"/>
    <s v=""/>
    <s v=""/>
  </r>
  <r>
    <x v="5"/>
    <x v="156"/>
    <x v="43"/>
    <x v="6"/>
    <s v=""/>
    <s v=""/>
  </r>
  <r>
    <x v="5"/>
    <x v="153"/>
    <x v="43"/>
    <x v="6"/>
    <s v=""/>
    <s v=""/>
  </r>
  <r>
    <x v="6"/>
    <x v="151"/>
    <x v="44"/>
    <x v="6"/>
    <n v="201"/>
    <n v="241.2"/>
  </r>
  <r>
    <x v="6"/>
    <x v="152"/>
    <x v="45"/>
    <x v="6"/>
    <n v="129"/>
    <n v="154.79999999999998"/>
  </r>
  <r>
    <x v="6"/>
    <x v="152"/>
    <x v="46"/>
    <x v="6"/>
    <n v="135"/>
    <n v="162"/>
  </r>
  <r>
    <x v="7"/>
    <x v="151"/>
    <x v="47"/>
    <x v="6"/>
    <n v="108"/>
    <n v="129.6"/>
  </r>
  <r>
    <x v="7"/>
    <x v="152"/>
    <x v="48"/>
    <x v="6"/>
    <n v="117"/>
    <n v="140.4"/>
  </r>
  <r>
    <x v="7"/>
    <x v="151"/>
    <x v="49"/>
    <x v="6"/>
    <n v="101.25"/>
    <n v="121.5"/>
  </r>
  <r>
    <x v="7"/>
    <x v="155"/>
    <x v="50"/>
    <x v="6"/>
    <n v="87.75"/>
    <n v="105.3"/>
  </r>
  <r>
    <x v="7"/>
    <x v="153"/>
    <x v="51"/>
    <x v="6"/>
    <n v="108"/>
    <n v="129.6"/>
  </r>
  <r>
    <x v="7"/>
    <x v="152"/>
    <x v="52"/>
    <x v="6"/>
    <n v="81"/>
    <n v="97.2"/>
  </r>
  <r>
    <x v="8"/>
    <x v="151"/>
    <x v="53"/>
    <x v="6"/>
    <n v="114.4"/>
    <n v="137.28"/>
  </r>
  <r>
    <x v="8"/>
    <x v="153"/>
    <x v="54"/>
    <x v="6"/>
    <n v="104.55"/>
    <n v="125.46"/>
  </r>
  <r>
    <x v="8"/>
    <x v="152"/>
    <x v="55"/>
    <x v="6"/>
    <n v="135"/>
    <n v="162"/>
  </r>
  <r>
    <x v="8"/>
    <x v="152"/>
    <x v="56"/>
    <x v="6"/>
    <n v="95"/>
    <n v="114"/>
  </r>
  <r>
    <x v="9"/>
    <x v="153"/>
    <x v="57"/>
    <x v="6"/>
    <n v="127"/>
    <n v="152.4"/>
  </r>
  <r>
    <x v="9"/>
    <x v="152"/>
    <x v="58"/>
    <x v="6"/>
    <n v="124"/>
    <n v="148.79999999999998"/>
  </r>
  <r>
    <x v="9"/>
    <x v="152"/>
    <x v="59"/>
    <x v="6"/>
    <n v="115"/>
    <n v="138"/>
  </r>
  <r>
    <x v="9"/>
    <x v="152"/>
    <x v="60"/>
    <x v="6"/>
    <n v="148"/>
    <n v="177.6"/>
  </r>
  <r>
    <x v="0"/>
    <x v="157"/>
    <x v="0"/>
    <x v="6"/>
    <n v="95"/>
    <n v="114"/>
  </r>
  <r>
    <x v="0"/>
    <x v="158"/>
    <x v="1"/>
    <x v="6"/>
    <n v="108"/>
    <n v="129.6"/>
  </r>
  <r>
    <x v="0"/>
    <x v="157"/>
    <x v="2"/>
    <x v="6"/>
    <n v="101"/>
    <n v="121.19999999999999"/>
  </r>
  <r>
    <x v="0"/>
    <x v="159"/>
    <x v="2"/>
    <x v="6"/>
    <n v="101"/>
    <n v="121.19999999999999"/>
  </r>
  <r>
    <x v="0"/>
    <x v="158"/>
    <x v="3"/>
    <x v="6"/>
    <n v="155"/>
    <n v="186"/>
  </r>
  <r>
    <x v="1"/>
    <x v="157"/>
    <x v="4"/>
    <x v="6"/>
    <n v="123.6"/>
    <n v="148.32"/>
  </r>
  <r>
    <x v="1"/>
    <x v="158"/>
    <x v="5"/>
    <x v="6"/>
    <n v="108"/>
    <n v="129.6"/>
  </r>
  <r>
    <x v="1"/>
    <x v="157"/>
    <x v="6"/>
    <x v="6"/>
    <n v="135.25"/>
    <n v="162.29999999999998"/>
  </r>
  <r>
    <x v="1"/>
    <x v="159"/>
    <x v="7"/>
    <x v="6"/>
    <n v="87.75"/>
    <n v="105.3"/>
  </r>
  <r>
    <x v="1"/>
    <x v="158"/>
    <x v="8"/>
    <x v="6"/>
    <n v="108"/>
    <n v="129.6"/>
  </r>
  <r>
    <x v="1"/>
    <x v="157"/>
    <x v="9"/>
    <x v="6"/>
    <n v="81"/>
    <n v="97.2"/>
  </r>
  <r>
    <x v="1"/>
    <x v="160"/>
    <x v="9"/>
    <x v="6"/>
    <n v="81"/>
    <n v="97.2"/>
  </r>
  <r>
    <x v="1"/>
    <x v="161"/>
    <x v="9"/>
    <x v="6"/>
    <n v="81"/>
    <n v="97.2"/>
  </r>
  <r>
    <x v="1"/>
    <x v="159"/>
    <x v="9"/>
    <x v="6"/>
    <n v="81"/>
    <n v="97.2"/>
  </r>
  <r>
    <x v="1"/>
    <x v="158"/>
    <x v="10"/>
    <x v="6"/>
    <n v="115"/>
    <n v="138"/>
  </r>
  <r>
    <x v="1"/>
    <x v="157"/>
    <x v="11"/>
    <x v="6"/>
    <n v="108"/>
    <n v="129.6"/>
  </r>
  <r>
    <x v="1"/>
    <x v="160"/>
    <x v="11"/>
    <x v="6"/>
    <n v="108"/>
    <n v="129.6"/>
  </r>
  <r>
    <x v="1"/>
    <x v="161"/>
    <x v="11"/>
    <x v="6"/>
    <n v="108"/>
    <n v="129.6"/>
  </r>
  <r>
    <x v="1"/>
    <x v="159"/>
    <x v="11"/>
    <x v="6"/>
    <n v="108"/>
    <n v="129.6"/>
  </r>
  <r>
    <x v="1"/>
    <x v="158"/>
    <x v="12"/>
    <x v="6"/>
    <n v="115"/>
    <n v="138"/>
  </r>
  <r>
    <x v="1"/>
    <x v="158"/>
    <x v="13"/>
    <x v="6"/>
    <n v="155"/>
    <n v="186"/>
  </r>
  <r>
    <x v="1"/>
    <x v="158"/>
    <x v="14"/>
    <x v="6"/>
    <n v="108"/>
    <n v="129.6"/>
  </r>
  <r>
    <x v="1"/>
    <x v="158"/>
    <x v="15"/>
    <x v="6"/>
    <n v="135"/>
    <n v="162"/>
  </r>
  <r>
    <x v="1"/>
    <x v="158"/>
    <x v="16"/>
    <x v="6"/>
    <n v="101"/>
    <n v="121.19999999999999"/>
  </r>
  <r>
    <x v="1"/>
    <x v="158"/>
    <x v="17"/>
    <x v="6"/>
    <n v="77"/>
    <n v="92.399999999999991"/>
  </r>
  <r>
    <x v="1"/>
    <x v="158"/>
    <x v="18"/>
    <x v="6"/>
    <n v="95"/>
    <n v="114"/>
  </r>
  <r>
    <x v="2"/>
    <x v="157"/>
    <x v="19"/>
    <x v="6"/>
    <n v="162"/>
    <n v="194.4"/>
  </r>
  <r>
    <x v="2"/>
    <x v="158"/>
    <x v="20"/>
    <x v="6"/>
    <n v="122"/>
    <n v="146.4"/>
  </r>
  <r>
    <x v="2"/>
    <x v="160"/>
    <x v="13"/>
    <x v="6"/>
    <n v="155"/>
    <n v="186"/>
  </r>
  <r>
    <x v="2"/>
    <x v="161"/>
    <x v="13"/>
    <x v="6"/>
    <n v="155"/>
    <n v="186"/>
  </r>
  <r>
    <x v="2"/>
    <x v="159"/>
    <x v="13"/>
    <x v="6"/>
    <n v="155"/>
    <n v="186"/>
  </r>
  <r>
    <x v="2"/>
    <x v="157"/>
    <x v="21"/>
    <x v="6"/>
    <n v="108"/>
    <n v="129.6"/>
  </r>
  <r>
    <x v="2"/>
    <x v="160"/>
    <x v="21"/>
    <x v="6"/>
    <n v="108"/>
    <n v="129.6"/>
  </r>
  <r>
    <x v="2"/>
    <x v="161"/>
    <x v="21"/>
    <x v="6"/>
    <n v="108"/>
    <n v="129.6"/>
  </r>
  <r>
    <x v="2"/>
    <x v="159"/>
    <x v="21"/>
    <x v="6"/>
    <n v="108"/>
    <n v="129.6"/>
  </r>
  <r>
    <x v="2"/>
    <x v="157"/>
    <x v="22"/>
    <x v="6"/>
    <s v=""/>
    <s v=""/>
  </r>
  <r>
    <x v="2"/>
    <x v="160"/>
    <x v="22"/>
    <x v="6"/>
    <s v=""/>
    <s v=""/>
  </r>
  <r>
    <x v="2"/>
    <x v="161"/>
    <x v="22"/>
    <x v="6"/>
    <s v=""/>
    <s v=""/>
  </r>
  <r>
    <x v="2"/>
    <x v="159"/>
    <x v="22"/>
    <x v="6"/>
    <s v=""/>
    <s v=""/>
  </r>
  <r>
    <x v="3"/>
    <x v="157"/>
    <x v="23"/>
    <x v="6"/>
    <n v="95"/>
    <n v="114"/>
  </r>
  <r>
    <x v="3"/>
    <x v="158"/>
    <x v="24"/>
    <x v="6"/>
    <n v="108"/>
    <n v="129.6"/>
  </r>
  <r>
    <x v="3"/>
    <x v="158"/>
    <x v="25"/>
    <x v="6"/>
    <n v="115"/>
    <n v="138"/>
  </r>
  <r>
    <x v="3"/>
    <x v="157"/>
    <x v="26"/>
    <x v="6"/>
    <n v="108"/>
    <n v="129.6"/>
  </r>
  <r>
    <x v="3"/>
    <x v="160"/>
    <x v="26"/>
    <x v="6"/>
    <n v="108"/>
    <n v="129.6"/>
  </r>
  <r>
    <x v="3"/>
    <x v="161"/>
    <x v="26"/>
    <x v="6"/>
    <n v="108"/>
    <n v="129.6"/>
  </r>
  <r>
    <x v="3"/>
    <x v="159"/>
    <x v="26"/>
    <x v="6"/>
    <n v="108"/>
    <n v="129.6"/>
  </r>
  <r>
    <x v="3"/>
    <x v="158"/>
    <x v="27"/>
    <x v="6"/>
    <n v="88"/>
    <n v="105.6"/>
  </r>
  <r>
    <x v="3"/>
    <x v="157"/>
    <x v="28"/>
    <x v="6"/>
    <n v="91.8"/>
    <n v="110.16"/>
  </r>
  <r>
    <x v="3"/>
    <x v="160"/>
    <x v="28"/>
    <x v="6"/>
    <n v="91.8"/>
    <n v="110.16"/>
  </r>
  <r>
    <x v="3"/>
    <x v="161"/>
    <x v="28"/>
    <x v="6"/>
    <n v="91.8"/>
    <n v="110.16"/>
  </r>
  <r>
    <x v="3"/>
    <x v="159"/>
    <x v="28"/>
    <x v="6"/>
    <n v="91.8"/>
    <n v="110.16"/>
  </r>
  <r>
    <x v="3"/>
    <x v="158"/>
    <x v="29"/>
    <x v="6"/>
    <n v="95"/>
    <n v="114"/>
  </r>
  <r>
    <x v="3"/>
    <x v="158"/>
    <x v="30"/>
    <x v="6"/>
    <n v="115"/>
    <n v="138"/>
  </r>
  <r>
    <x v="4"/>
    <x v="157"/>
    <x v="31"/>
    <x v="6"/>
    <n v="156.75"/>
    <n v="188.1"/>
  </r>
  <r>
    <x v="4"/>
    <x v="158"/>
    <x v="32"/>
    <x v="6"/>
    <n v="101"/>
    <n v="121.19999999999999"/>
  </r>
  <r>
    <x v="4"/>
    <x v="157"/>
    <x v="33"/>
    <x v="6"/>
    <n v="149.75"/>
    <n v="179.7"/>
  </r>
  <r>
    <x v="4"/>
    <x v="158"/>
    <x v="34"/>
    <x v="6"/>
    <n v="135"/>
    <n v="162"/>
  </r>
  <r>
    <x v="4"/>
    <x v="157"/>
    <x v="35"/>
    <x v="6"/>
    <n v="128"/>
    <n v="153.6"/>
  </r>
  <r>
    <x v="4"/>
    <x v="158"/>
    <x v="36"/>
    <x v="6"/>
    <n v="135"/>
    <n v="162"/>
  </r>
  <r>
    <x v="4"/>
    <x v="158"/>
    <x v="37"/>
    <x v="6"/>
    <n v="95"/>
    <n v="114"/>
  </r>
  <r>
    <x v="5"/>
    <x v="157"/>
    <x v="38"/>
    <x v="6"/>
    <n v="122"/>
    <n v="146.4"/>
  </r>
  <r>
    <x v="5"/>
    <x v="159"/>
    <x v="39"/>
    <x v="6"/>
    <n v="135"/>
    <n v="162"/>
  </r>
  <r>
    <x v="5"/>
    <x v="158"/>
    <x v="40"/>
    <x v="6"/>
    <n v="108"/>
    <n v="129.6"/>
  </r>
  <r>
    <x v="5"/>
    <x v="158"/>
    <x v="41"/>
    <x v="6"/>
    <n v="121.5"/>
    <n v="145.79999999999998"/>
  </r>
  <r>
    <x v="5"/>
    <x v="158"/>
    <x v="42"/>
    <x v="6"/>
    <n v="115"/>
    <n v="138"/>
  </r>
  <r>
    <x v="5"/>
    <x v="157"/>
    <x v="43"/>
    <x v="6"/>
    <s v=""/>
    <s v=""/>
  </r>
  <r>
    <x v="5"/>
    <x v="160"/>
    <x v="43"/>
    <x v="6"/>
    <s v=""/>
    <s v=""/>
  </r>
  <r>
    <x v="5"/>
    <x v="161"/>
    <x v="43"/>
    <x v="6"/>
    <s v=""/>
    <s v=""/>
  </r>
  <r>
    <x v="5"/>
    <x v="159"/>
    <x v="43"/>
    <x v="6"/>
    <s v=""/>
    <s v=""/>
  </r>
  <r>
    <x v="6"/>
    <x v="157"/>
    <x v="44"/>
    <x v="6"/>
    <n v="201"/>
    <n v="241.2"/>
  </r>
  <r>
    <x v="6"/>
    <x v="158"/>
    <x v="45"/>
    <x v="6"/>
    <n v="129"/>
    <n v="154.79999999999998"/>
  </r>
  <r>
    <x v="6"/>
    <x v="158"/>
    <x v="46"/>
    <x v="6"/>
    <n v="135"/>
    <n v="162"/>
  </r>
  <r>
    <x v="7"/>
    <x v="157"/>
    <x v="47"/>
    <x v="6"/>
    <n v="108"/>
    <n v="129.6"/>
  </r>
  <r>
    <x v="7"/>
    <x v="158"/>
    <x v="48"/>
    <x v="6"/>
    <n v="117"/>
    <n v="140.4"/>
  </r>
  <r>
    <x v="7"/>
    <x v="157"/>
    <x v="49"/>
    <x v="6"/>
    <n v="101.25"/>
    <n v="121.5"/>
  </r>
  <r>
    <x v="7"/>
    <x v="159"/>
    <x v="51"/>
    <x v="6"/>
    <n v="108"/>
    <n v="129.6"/>
  </r>
  <r>
    <x v="7"/>
    <x v="158"/>
    <x v="52"/>
    <x v="6"/>
    <n v="81"/>
    <n v="97.2"/>
  </r>
  <r>
    <x v="8"/>
    <x v="157"/>
    <x v="53"/>
    <x v="6"/>
    <n v="114.4"/>
    <n v="137.28"/>
  </r>
  <r>
    <x v="8"/>
    <x v="159"/>
    <x v="54"/>
    <x v="6"/>
    <n v="104.55"/>
    <n v="125.46"/>
  </r>
  <r>
    <x v="8"/>
    <x v="158"/>
    <x v="55"/>
    <x v="6"/>
    <n v="135"/>
    <n v="162"/>
  </r>
  <r>
    <x v="8"/>
    <x v="158"/>
    <x v="56"/>
    <x v="6"/>
    <n v="95"/>
    <n v="114"/>
  </r>
  <r>
    <x v="9"/>
    <x v="159"/>
    <x v="57"/>
    <x v="6"/>
    <n v="127"/>
    <n v="152.4"/>
  </r>
  <r>
    <x v="9"/>
    <x v="158"/>
    <x v="58"/>
    <x v="6"/>
    <n v="124"/>
    <n v="148.79999999999998"/>
  </r>
  <r>
    <x v="9"/>
    <x v="158"/>
    <x v="59"/>
    <x v="6"/>
    <n v="115"/>
    <n v="138"/>
  </r>
  <r>
    <x v="9"/>
    <x v="158"/>
    <x v="60"/>
    <x v="6"/>
    <n v="148"/>
    <n v="177.6"/>
  </r>
  <r>
    <x v="0"/>
    <x v="162"/>
    <x v="0"/>
    <x v="6"/>
    <n v="95"/>
    <n v="114"/>
  </r>
  <r>
    <x v="0"/>
    <x v="163"/>
    <x v="1"/>
    <x v="6"/>
    <n v="108"/>
    <n v="129.6"/>
  </r>
  <r>
    <x v="0"/>
    <x v="162"/>
    <x v="2"/>
    <x v="6"/>
    <n v="101"/>
    <n v="121.19999999999999"/>
  </r>
  <r>
    <x v="0"/>
    <x v="164"/>
    <x v="2"/>
    <x v="6"/>
    <n v="101"/>
    <n v="121.19999999999999"/>
  </r>
  <r>
    <x v="0"/>
    <x v="163"/>
    <x v="3"/>
    <x v="6"/>
    <n v="155"/>
    <n v="186"/>
  </r>
  <r>
    <x v="1"/>
    <x v="162"/>
    <x v="4"/>
    <x v="6"/>
    <n v="123.6"/>
    <n v="148.32"/>
  </r>
  <r>
    <x v="1"/>
    <x v="163"/>
    <x v="5"/>
    <x v="6"/>
    <n v="108"/>
    <n v="129.6"/>
  </r>
  <r>
    <x v="1"/>
    <x v="162"/>
    <x v="6"/>
    <x v="6"/>
    <n v="135.25"/>
    <n v="162.29999999999998"/>
  </r>
  <r>
    <x v="1"/>
    <x v="164"/>
    <x v="7"/>
    <x v="6"/>
    <n v="87.75"/>
    <n v="105.3"/>
  </r>
  <r>
    <x v="1"/>
    <x v="163"/>
    <x v="8"/>
    <x v="6"/>
    <n v="108"/>
    <n v="129.6"/>
  </r>
  <r>
    <x v="1"/>
    <x v="162"/>
    <x v="9"/>
    <x v="6"/>
    <n v="81"/>
    <n v="97.2"/>
  </r>
  <r>
    <x v="1"/>
    <x v="165"/>
    <x v="9"/>
    <x v="6"/>
    <n v="81"/>
    <n v="97.2"/>
  </r>
  <r>
    <x v="1"/>
    <x v="166"/>
    <x v="9"/>
    <x v="6"/>
    <n v="81"/>
    <n v="97.2"/>
  </r>
  <r>
    <x v="1"/>
    <x v="167"/>
    <x v="9"/>
    <x v="6"/>
    <n v="81"/>
    <n v="97.2"/>
  </r>
  <r>
    <x v="1"/>
    <x v="164"/>
    <x v="9"/>
    <x v="6"/>
    <n v="81"/>
    <n v="97.2"/>
  </r>
  <r>
    <x v="1"/>
    <x v="163"/>
    <x v="10"/>
    <x v="6"/>
    <n v="115"/>
    <n v="138"/>
  </r>
  <r>
    <x v="1"/>
    <x v="162"/>
    <x v="11"/>
    <x v="6"/>
    <n v="108"/>
    <n v="129.6"/>
  </r>
  <r>
    <x v="1"/>
    <x v="165"/>
    <x v="11"/>
    <x v="6"/>
    <n v="108"/>
    <n v="129.6"/>
  </r>
  <r>
    <x v="1"/>
    <x v="166"/>
    <x v="11"/>
    <x v="6"/>
    <n v="108"/>
    <n v="129.6"/>
  </r>
  <r>
    <x v="1"/>
    <x v="167"/>
    <x v="11"/>
    <x v="6"/>
    <n v="108"/>
    <n v="129.6"/>
  </r>
  <r>
    <x v="1"/>
    <x v="164"/>
    <x v="11"/>
    <x v="6"/>
    <n v="108"/>
    <n v="129.6"/>
  </r>
  <r>
    <x v="1"/>
    <x v="163"/>
    <x v="12"/>
    <x v="6"/>
    <n v="115"/>
    <n v="138"/>
  </r>
  <r>
    <x v="1"/>
    <x v="163"/>
    <x v="13"/>
    <x v="6"/>
    <n v="155"/>
    <n v="186"/>
  </r>
  <r>
    <x v="1"/>
    <x v="163"/>
    <x v="14"/>
    <x v="6"/>
    <n v="108"/>
    <n v="129.6"/>
  </r>
  <r>
    <x v="1"/>
    <x v="163"/>
    <x v="15"/>
    <x v="6"/>
    <n v="135"/>
    <n v="162"/>
  </r>
  <r>
    <x v="1"/>
    <x v="163"/>
    <x v="16"/>
    <x v="6"/>
    <n v="101"/>
    <n v="121.19999999999999"/>
  </r>
  <r>
    <x v="1"/>
    <x v="163"/>
    <x v="17"/>
    <x v="6"/>
    <n v="77"/>
    <n v="92.399999999999991"/>
  </r>
  <r>
    <x v="1"/>
    <x v="163"/>
    <x v="18"/>
    <x v="6"/>
    <n v="95"/>
    <n v="114"/>
  </r>
  <r>
    <x v="2"/>
    <x v="162"/>
    <x v="19"/>
    <x v="6"/>
    <n v="162"/>
    <n v="194.4"/>
  </r>
  <r>
    <x v="2"/>
    <x v="163"/>
    <x v="20"/>
    <x v="6"/>
    <n v="122"/>
    <n v="146.4"/>
  </r>
  <r>
    <x v="2"/>
    <x v="165"/>
    <x v="13"/>
    <x v="6"/>
    <n v="155"/>
    <n v="186"/>
  </r>
  <r>
    <x v="2"/>
    <x v="166"/>
    <x v="13"/>
    <x v="6"/>
    <n v="155"/>
    <n v="186"/>
  </r>
  <r>
    <x v="2"/>
    <x v="167"/>
    <x v="13"/>
    <x v="6"/>
    <n v="155"/>
    <n v="186"/>
  </r>
  <r>
    <x v="2"/>
    <x v="164"/>
    <x v="13"/>
    <x v="6"/>
    <n v="155"/>
    <n v="186"/>
  </r>
  <r>
    <x v="2"/>
    <x v="162"/>
    <x v="21"/>
    <x v="6"/>
    <n v="108"/>
    <n v="129.6"/>
  </r>
  <r>
    <x v="2"/>
    <x v="165"/>
    <x v="21"/>
    <x v="6"/>
    <n v="108"/>
    <n v="129.6"/>
  </r>
  <r>
    <x v="2"/>
    <x v="166"/>
    <x v="21"/>
    <x v="6"/>
    <n v="108"/>
    <n v="129.6"/>
  </r>
  <r>
    <x v="2"/>
    <x v="167"/>
    <x v="21"/>
    <x v="6"/>
    <n v="108"/>
    <n v="129.6"/>
  </r>
  <r>
    <x v="2"/>
    <x v="164"/>
    <x v="21"/>
    <x v="6"/>
    <n v="108"/>
    <n v="129.6"/>
  </r>
  <r>
    <x v="2"/>
    <x v="162"/>
    <x v="22"/>
    <x v="6"/>
    <s v=""/>
    <s v=""/>
  </r>
  <r>
    <x v="2"/>
    <x v="165"/>
    <x v="22"/>
    <x v="6"/>
    <s v=""/>
    <s v=""/>
  </r>
  <r>
    <x v="2"/>
    <x v="166"/>
    <x v="22"/>
    <x v="6"/>
    <s v=""/>
    <s v=""/>
  </r>
  <r>
    <x v="2"/>
    <x v="167"/>
    <x v="22"/>
    <x v="6"/>
    <s v=""/>
    <s v=""/>
  </r>
  <r>
    <x v="2"/>
    <x v="164"/>
    <x v="22"/>
    <x v="6"/>
    <s v=""/>
    <s v=""/>
  </r>
  <r>
    <x v="3"/>
    <x v="162"/>
    <x v="23"/>
    <x v="6"/>
    <n v="95"/>
    <n v="114"/>
  </r>
  <r>
    <x v="3"/>
    <x v="163"/>
    <x v="24"/>
    <x v="6"/>
    <n v="108"/>
    <n v="129.6"/>
  </r>
  <r>
    <x v="3"/>
    <x v="163"/>
    <x v="25"/>
    <x v="6"/>
    <n v="115"/>
    <n v="138"/>
  </r>
  <r>
    <x v="3"/>
    <x v="162"/>
    <x v="26"/>
    <x v="6"/>
    <n v="108"/>
    <n v="129.6"/>
  </r>
  <r>
    <x v="3"/>
    <x v="165"/>
    <x v="26"/>
    <x v="6"/>
    <n v="108"/>
    <n v="129.6"/>
  </r>
  <r>
    <x v="3"/>
    <x v="166"/>
    <x v="26"/>
    <x v="6"/>
    <n v="108"/>
    <n v="129.6"/>
  </r>
  <r>
    <x v="3"/>
    <x v="167"/>
    <x v="26"/>
    <x v="6"/>
    <n v="108"/>
    <n v="129.6"/>
  </r>
  <r>
    <x v="3"/>
    <x v="164"/>
    <x v="26"/>
    <x v="6"/>
    <n v="108"/>
    <n v="129.6"/>
  </r>
  <r>
    <x v="3"/>
    <x v="163"/>
    <x v="27"/>
    <x v="6"/>
    <n v="88"/>
    <n v="105.6"/>
  </r>
  <r>
    <x v="3"/>
    <x v="162"/>
    <x v="28"/>
    <x v="6"/>
    <n v="91.8"/>
    <n v="110.16"/>
  </r>
  <r>
    <x v="3"/>
    <x v="165"/>
    <x v="28"/>
    <x v="6"/>
    <n v="91.8"/>
    <n v="110.16"/>
  </r>
  <r>
    <x v="3"/>
    <x v="166"/>
    <x v="28"/>
    <x v="6"/>
    <n v="91.8"/>
    <n v="110.16"/>
  </r>
  <r>
    <x v="3"/>
    <x v="167"/>
    <x v="28"/>
    <x v="6"/>
    <n v="91.8"/>
    <n v="110.16"/>
  </r>
  <r>
    <x v="3"/>
    <x v="164"/>
    <x v="28"/>
    <x v="6"/>
    <n v="91.8"/>
    <n v="110.16"/>
  </r>
  <r>
    <x v="3"/>
    <x v="163"/>
    <x v="29"/>
    <x v="6"/>
    <n v="95"/>
    <n v="114"/>
  </r>
  <r>
    <x v="3"/>
    <x v="163"/>
    <x v="30"/>
    <x v="6"/>
    <n v="115"/>
    <n v="138"/>
  </r>
  <r>
    <x v="4"/>
    <x v="162"/>
    <x v="31"/>
    <x v="6"/>
    <n v="156.75"/>
    <n v="188.1"/>
  </r>
  <r>
    <x v="4"/>
    <x v="163"/>
    <x v="32"/>
    <x v="6"/>
    <n v="101"/>
    <n v="121.19999999999999"/>
  </r>
  <r>
    <x v="4"/>
    <x v="162"/>
    <x v="33"/>
    <x v="6"/>
    <n v="149.75"/>
    <n v="179.7"/>
  </r>
  <r>
    <x v="4"/>
    <x v="163"/>
    <x v="34"/>
    <x v="6"/>
    <n v="135"/>
    <n v="162"/>
  </r>
  <r>
    <x v="4"/>
    <x v="162"/>
    <x v="35"/>
    <x v="6"/>
    <n v="128"/>
    <n v="153.6"/>
  </r>
  <r>
    <x v="4"/>
    <x v="163"/>
    <x v="36"/>
    <x v="6"/>
    <n v="135"/>
    <n v="162"/>
  </r>
  <r>
    <x v="4"/>
    <x v="163"/>
    <x v="37"/>
    <x v="6"/>
    <n v="95"/>
    <n v="114"/>
  </r>
  <r>
    <x v="5"/>
    <x v="162"/>
    <x v="38"/>
    <x v="6"/>
    <n v="122"/>
    <n v="146.4"/>
  </r>
  <r>
    <x v="5"/>
    <x v="164"/>
    <x v="39"/>
    <x v="6"/>
    <n v="135"/>
    <n v="162"/>
  </r>
  <r>
    <x v="5"/>
    <x v="163"/>
    <x v="40"/>
    <x v="6"/>
    <n v="108"/>
    <n v="129.6"/>
  </r>
  <r>
    <x v="5"/>
    <x v="163"/>
    <x v="41"/>
    <x v="6"/>
    <n v="121.5"/>
    <n v="145.79999999999998"/>
  </r>
  <r>
    <x v="5"/>
    <x v="163"/>
    <x v="42"/>
    <x v="6"/>
    <n v="115"/>
    <n v="138"/>
  </r>
  <r>
    <x v="5"/>
    <x v="162"/>
    <x v="43"/>
    <x v="6"/>
    <s v=""/>
    <s v=""/>
  </r>
  <r>
    <x v="5"/>
    <x v="165"/>
    <x v="43"/>
    <x v="6"/>
    <s v=""/>
    <s v=""/>
  </r>
  <r>
    <x v="5"/>
    <x v="166"/>
    <x v="43"/>
    <x v="6"/>
    <s v=""/>
    <s v=""/>
  </r>
  <r>
    <x v="5"/>
    <x v="167"/>
    <x v="43"/>
    <x v="6"/>
    <s v=""/>
    <s v=""/>
  </r>
  <r>
    <x v="5"/>
    <x v="164"/>
    <x v="43"/>
    <x v="6"/>
    <s v=""/>
    <s v=""/>
  </r>
  <r>
    <x v="6"/>
    <x v="162"/>
    <x v="44"/>
    <x v="6"/>
    <n v="201"/>
    <n v="241.2"/>
  </r>
  <r>
    <x v="6"/>
    <x v="163"/>
    <x v="45"/>
    <x v="6"/>
    <n v="129"/>
    <n v="154.79999999999998"/>
  </r>
  <r>
    <x v="6"/>
    <x v="163"/>
    <x v="46"/>
    <x v="6"/>
    <n v="135"/>
    <n v="162"/>
  </r>
  <r>
    <x v="7"/>
    <x v="162"/>
    <x v="47"/>
    <x v="6"/>
    <n v="108"/>
    <n v="129.6"/>
  </r>
  <r>
    <x v="7"/>
    <x v="163"/>
    <x v="48"/>
    <x v="6"/>
    <n v="117"/>
    <n v="140.4"/>
  </r>
  <r>
    <x v="7"/>
    <x v="162"/>
    <x v="49"/>
    <x v="6"/>
    <n v="101.25"/>
    <n v="121.5"/>
  </r>
  <r>
    <x v="7"/>
    <x v="166"/>
    <x v="50"/>
    <x v="6"/>
    <n v="87.75"/>
    <n v="105.3"/>
  </r>
  <r>
    <x v="7"/>
    <x v="164"/>
    <x v="51"/>
    <x v="6"/>
    <n v="108"/>
    <n v="129.6"/>
  </r>
  <r>
    <x v="7"/>
    <x v="163"/>
    <x v="52"/>
    <x v="6"/>
    <n v="81"/>
    <n v="97.2"/>
  </r>
  <r>
    <x v="8"/>
    <x v="162"/>
    <x v="53"/>
    <x v="6"/>
    <n v="114.4"/>
    <n v="137.28"/>
  </r>
  <r>
    <x v="8"/>
    <x v="164"/>
    <x v="54"/>
    <x v="6"/>
    <n v="104.55"/>
    <n v="125.46"/>
  </r>
  <r>
    <x v="8"/>
    <x v="163"/>
    <x v="55"/>
    <x v="6"/>
    <n v="135"/>
    <n v="162"/>
  </r>
  <r>
    <x v="8"/>
    <x v="163"/>
    <x v="56"/>
    <x v="6"/>
    <n v="95"/>
    <n v="114"/>
  </r>
  <r>
    <x v="9"/>
    <x v="164"/>
    <x v="57"/>
    <x v="6"/>
    <n v="127"/>
    <n v="152.4"/>
  </r>
  <r>
    <x v="9"/>
    <x v="163"/>
    <x v="58"/>
    <x v="6"/>
    <n v="124"/>
    <n v="148.79999999999998"/>
  </r>
  <r>
    <x v="9"/>
    <x v="163"/>
    <x v="59"/>
    <x v="6"/>
    <n v="115"/>
    <n v="138"/>
  </r>
  <r>
    <x v="9"/>
    <x v="163"/>
    <x v="60"/>
    <x v="6"/>
    <n v="148"/>
    <n v="177.6"/>
  </r>
  <r>
    <x v="0"/>
    <x v="168"/>
    <x v="0"/>
    <x v="6"/>
    <n v="95"/>
    <n v="114"/>
  </r>
  <r>
    <x v="0"/>
    <x v="169"/>
    <x v="1"/>
    <x v="6"/>
    <n v="108"/>
    <n v="129.6"/>
  </r>
  <r>
    <x v="0"/>
    <x v="168"/>
    <x v="2"/>
    <x v="6"/>
    <n v="101"/>
    <n v="121.19999999999999"/>
  </r>
  <r>
    <x v="0"/>
    <x v="170"/>
    <x v="2"/>
    <x v="6"/>
    <n v="101"/>
    <n v="121.19999999999999"/>
  </r>
  <r>
    <x v="0"/>
    <x v="169"/>
    <x v="3"/>
    <x v="6"/>
    <n v="155"/>
    <n v="186"/>
  </r>
  <r>
    <x v="1"/>
    <x v="168"/>
    <x v="4"/>
    <x v="6"/>
    <n v="123.6"/>
    <n v="148.32"/>
  </r>
  <r>
    <x v="1"/>
    <x v="169"/>
    <x v="5"/>
    <x v="6"/>
    <n v="108"/>
    <n v="129.6"/>
  </r>
  <r>
    <x v="1"/>
    <x v="168"/>
    <x v="6"/>
    <x v="6"/>
    <n v="135.25"/>
    <n v="162.29999999999998"/>
  </r>
  <r>
    <x v="1"/>
    <x v="170"/>
    <x v="7"/>
    <x v="6"/>
    <n v="87.75"/>
    <n v="105.3"/>
  </r>
  <r>
    <x v="1"/>
    <x v="169"/>
    <x v="8"/>
    <x v="6"/>
    <n v="108"/>
    <n v="129.6"/>
  </r>
  <r>
    <x v="1"/>
    <x v="168"/>
    <x v="9"/>
    <x v="6"/>
    <n v="81"/>
    <n v="97.2"/>
  </r>
  <r>
    <x v="1"/>
    <x v="171"/>
    <x v="9"/>
    <x v="6"/>
    <n v="81"/>
    <n v="97.2"/>
  </r>
  <r>
    <x v="1"/>
    <x v="172"/>
    <x v="9"/>
    <x v="6"/>
    <n v="81"/>
    <n v="97.2"/>
  </r>
  <r>
    <x v="1"/>
    <x v="173"/>
    <x v="9"/>
    <x v="6"/>
    <n v="81"/>
    <n v="97.2"/>
  </r>
  <r>
    <x v="1"/>
    <x v="170"/>
    <x v="9"/>
    <x v="6"/>
    <n v="81"/>
    <n v="97.2"/>
  </r>
  <r>
    <x v="1"/>
    <x v="169"/>
    <x v="10"/>
    <x v="6"/>
    <n v="115"/>
    <n v="138"/>
  </r>
  <r>
    <x v="1"/>
    <x v="168"/>
    <x v="11"/>
    <x v="6"/>
    <n v="108"/>
    <n v="129.6"/>
  </r>
  <r>
    <x v="1"/>
    <x v="171"/>
    <x v="11"/>
    <x v="6"/>
    <n v="108"/>
    <n v="129.6"/>
  </r>
  <r>
    <x v="1"/>
    <x v="172"/>
    <x v="11"/>
    <x v="6"/>
    <n v="108"/>
    <n v="129.6"/>
  </r>
  <r>
    <x v="1"/>
    <x v="173"/>
    <x v="11"/>
    <x v="6"/>
    <n v="108"/>
    <n v="129.6"/>
  </r>
  <r>
    <x v="1"/>
    <x v="170"/>
    <x v="11"/>
    <x v="6"/>
    <n v="108"/>
    <n v="129.6"/>
  </r>
  <r>
    <x v="1"/>
    <x v="169"/>
    <x v="12"/>
    <x v="6"/>
    <n v="115"/>
    <n v="138"/>
  </r>
  <r>
    <x v="1"/>
    <x v="169"/>
    <x v="13"/>
    <x v="6"/>
    <n v="155"/>
    <n v="186"/>
  </r>
  <r>
    <x v="1"/>
    <x v="169"/>
    <x v="14"/>
    <x v="6"/>
    <n v="108"/>
    <n v="129.6"/>
  </r>
  <r>
    <x v="1"/>
    <x v="169"/>
    <x v="15"/>
    <x v="6"/>
    <n v="135"/>
    <n v="162"/>
  </r>
  <r>
    <x v="1"/>
    <x v="169"/>
    <x v="16"/>
    <x v="6"/>
    <n v="101"/>
    <n v="121.19999999999999"/>
  </r>
  <r>
    <x v="1"/>
    <x v="169"/>
    <x v="17"/>
    <x v="6"/>
    <n v="77"/>
    <n v="92.399999999999991"/>
  </r>
  <r>
    <x v="1"/>
    <x v="169"/>
    <x v="18"/>
    <x v="6"/>
    <n v="95"/>
    <n v="114"/>
  </r>
  <r>
    <x v="2"/>
    <x v="168"/>
    <x v="19"/>
    <x v="6"/>
    <n v="162"/>
    <n v="194.4"/>
  </r>
  <r>
    <x v="2"/>
    <x v="169"/>
    <x v="20"/>
    <x v="6"/>
    <n v="122"/>
    <n v="146.4"/>
  </r>
  <r>
    <x v="2"/>
    <x v="171"/>
    <x v="13"/>
    <x v="6"/>
    <n v="155"/>
    <n v="186"/>
  </r>
  <r>
    <x v="2"/>
    <x v="172"/>
    <x v="13"/>
    <x v="6"/>
    <n v="155"/>
    <n v="186"/>
  </r>
  <r>
    <x v="2"/>
    <x v="173"/>
    <x v="13"/>
    <x v="6"/>
    <n v="155"/>
    <n v="186"/>
  </r>
  <r>
    <x v="2"/>
    <x v="170"/>
    <x v="13"/>
    <x v="6"/>
    <n v="155"/>
    <n v="186"/>
  </r>
  <r>
    <x v="2"/>
    <x v="168"/>
    <x v="21"/>
    <x v="6"/>
    <n v="108"/>
    <n v="129.6"/>
  </r>
  <r>
    <x v="2"/>
    <x v="171"/>
    <x v="21"/>
    <x v="6"/>
    <n v="108"/>
    <n v="129.6"/>
  </r>
  <r>
    <x v="2"/>
    <x v="172"/>
    <x v="21"/>
    <x v="6"/>
    <n v="108"/>
    <n v="129.6"/>
  </r>
  <r>
    <x v="2"/>
    <x v="173"/>
    <x v="21"/>
    <x v="6"/>
    <n v="108"/>
    <n v="129.6"/>
  </r>
  <r>
    <x v="2"/>
    <x v="170"/>
    <x v="21"/>
    <x v="6"/>
    <n v="108"/>
    <n v="129.6"/>
  </r>
  <r>
    <x v="2"/>
    <x v="168"/>
    <x v="22"/>
    <x v="6"/>
    <s v=""/>
    <s v=""/>
  </r>
  <r>
    <x v="2"/>
    <x v="171"/>
    <x v="22"/>
    <x v="6"/>
    <s v=""/>
    <s v=""/>
  </r>
  <r>
    <x v="2"/>
    <x v="172"/>
    <x v="22"/>
    <x v="6"/>
    <s v=""/>
    <s v=""/>
  </r>
  <r>
    <x v="2"/>
    <x v="173"/>
    <x v="22"/>
    <x v="6"/>
    <s v=""/>
    <s v=""/>
  </r>
  <r>
    <x v="2"/>
    <x v="170"/>
    <x v="22"/>
    <x v="6"/>
    <s v=""/>
    <s v=""/>
  </r>
  <r>
    <x v="3"/>
    <x v="168"/>
    <x v="23"/>
    <x v="6"/>
    <n v="95"/>
    <n v="114"/>
  </r>
  <r>
    <x v="3"/>
    <x v="169"/>
    <x v="24"/>
    <x v="6"/>
    <n v="108"/>
    <n v="129.6"/>
  </r>
  <r>
    <x v="3"/>
    <x v="169"/>
    <x v="25"/>
    <x v="6"/>
    <n v="115"/>
    <n v="138"/>
  </r>
  <r>
    <x v="3"/>
    <x v="168"/>
    <x v="26"/>
    <x v="6"/>
    <n v="108"/>
    <n v="129.6"/>
  </r>
  <r>
    <x v="3"/>
    <x v="171"/>
    <x v="26"/>
    <x v="6"/>
    <n v="108"/>
    <n v="129.6"/>
  </r>
  <r>
    <x v="3"/>
    <x v="172"/>
    <x v="26"/>
    <x v="6"/>
    <n v="108"/>
    <n v="129.6"/>
  </r>
  <r>
    <x v="3"/>
    <x v="173"/>
    <x v="26"/>
    <x v="6"/>
    <n v="108"/>
    <n v="129.6"/>
  </r>
  <r>
    <x v="3"/>
    <x v="170"/>
    <x v="26"/>
    <x v="6"/>
    <n v="108"/>
    <n v="129.6"/>
  </r>
  <r>
    <x v="3"/>
    <x v="169"/>
    <x v="27"/>
    <x v="6"/>
    <n v="88"/>
    <n v="105.6"/>
  </r>
  <r>
    <x v="3"/>
    <x v="168"/>
    <x v="28"/>
    <x v="6"/>
    <n v="91.8"/>
    <n v="110.16"/>
  </r>
  <r>
    <x v="3"/>
    <x v="171"/>
    <x v="28"/>
    <x v="6"/>
    <n v="91.8"/>
    <n v="110.16"/>
  </r>
  <r>
    <x v="3"/>
    <x v="172"/>
    <x v="28"/>
    <x v="6"/>
    <n v="91.8"/>
    <n v="110.16"/>
  </r>
  <r>
    <x v="3"/>
    <x v="173"/>
    <x v="28"/>
    <x v="6"/>
    <n v="91.8"/>
    <n v="110.16"/>
  </r>
  <r>
    <x v="3"/>
    <x v="170"/>
    <x v="28"/>
    <x v="6"/>
    <n v="91.8"/>
    <n v="110.16"/>
  </r>
  <r>
    <x v="3"/>
    <x v="169"/>
    <x v="29"/>
    <x v="6"/>
    <n v="95"/>
    <n v="114"/>
  </r>
  <r>
    <x v="3"/>
    <x v="169"/>
    <x v="30"/>
    <x v="6"/>
    <n v="115"/>
    <n v="138"/>
  </r>
  <r>
    <x v="4"/>
    <x v="168"/>
    <x v="31"/>
    <x v="6"/>
    <n v="156.75"/>
    <n v="188.1"/>
  </r>
  <r>
    <x v="4"/>
    <x v="169"/>
    <x v="32"/>
    <x v="6"/>
    <n v="101"/>
    <n v="121.19999999999999"/>
  </r>
  <r>
    <x v="4"/>
    <x v="168"/>
    <x v="33"/>
    <x v="6"/>
    <n v="149.75"/>
    <n v="179.7"/>
  </r>
  <r>
    <x v="4"/>
    <x v="169"/>
    <x v="34"/>
    <x v="6"/>
    <n v="135"/>
    <n v="162"/>
  </r>
  <r>
    <x v="4"/>
    <x v="168"/>
    <x v="35"/>
    <x v="6"/>
    <n v="128"/>
    <n v="153.6"/>
  </r>
  <r>
    <x v="4"/>
    <x v="169"/>
    <x v="36"/>
    <x v="6"/>
    <n v="135"/>
    <n v="162"/>
  </r>
  <r>
    <x v="4"/>
    <x v="169"/>
    <x v="37"/>
    <x v="6"/>
    <n v="95"/>
    <n v="114"/>
  </r>
  <r>
    <x v="5"/>
    <x v="168"/>
    <x v="38"/>
    <x v="6"/>
    <n v="122"/>
    <n v="146.4"/>
  </r>
  <r>
    <x v="5"/>
    <x v="170"/>
    <x v="39"/>
    <x v="6"/>
    <n v="135"/>
    <n v="162"/>
  </r>
  <r>
    <x v="5"/>
    <x v="169"/>
    <x v="40"/>
    <x v="6"/>
    <n v="108"/>
    <n v="129.6"/>
  </r>
  <r>
    <x v="5"/>
    <x v="169"/>
    <x v="41"/>
    <x v="6"/>
    <n v="121.5"/>
    <n v="145.79999999999998"/>
  </r>
  <r>
    <x v="5"/>
    <x v="169"/>
    <x v="42"/>
    <x v="6"/>
    <n v="115"/>
    <n v="138"/>
  </r>
  <r>
    <x v="5"/>
    <x v="168"/>
    <x v="43"/>
    <x v="6"/>
    <s v=""/>
    <s v=""/>
  </r>
  <r>
    <x v="5"/>
    <x v="171"/>
    <x v="43"/>
    <x v="6"/>
    <s v=""/>
    <s v=""/>
  </r>
  <r>
    <x v="5"/>
    <x v="172"/>
    <x v="43"/>
    <x v="6"/>
    <s v=""/>
    <s v=""/>
  </r>
  <r>
    <x v="5"/>
    <x v="173"/>
    <x v="43"/>
    <x v="6"/>
    <s v=""/>
    <s v=""/>
  </r>
  <r>
    <x v="5"/>
    <x v="170"/>
    <x v="43"/>
    <x v="6"/>
    <s v=""/>
    <s v=""/>
  </r>
  <r>
    <x v="6"/>
    <x v="168"/>
    <x v="44"/>
    <x v="6"/>
    <n v="201"/>
    <n v="241.2"/>
  </r>
  <r>
    <x v="6"/>
    <x v="169"/>
    <x v="45"/>
    <x v="6"/>
    <n v="129"/>
    <n v="154.79999999999998"/>
  </r>
  <r>
    <x v="6"/>
    <x v="169"/>
    <x v="46"/>
    <x v="6"/>
    <n v="135"/>
    <n v="162"/>
  </r>
  <r>
    <x v="7"/>
    <x v="168"/>
    <x v="47"/>
    <x v="6"/>
    <n v="108"/>
    <n v="129.6"/>
  </r>
  <r>
    <x v="7"/>
    <x v="169"/>
    <x v="48"/>
    <x v="6"/>
    <n v="117"/>
    <n v="140.4"/>
  </r>
  <r>
    <x v="7"/>
    <x v="168"/>
    <x v="49"/>
    <x v="6"/>
    <n v="101.25"/>
    <n v="121.5"/>
  </r>
  <r>
    <x v="7"/>
    <x v="172"/>
    <x v="50"/>
    <x v="6"/>
    <n v="87.75"/>
    <n v="105.3"/>
  </r>
  <r>
    <x v="7"/>
    <x v="170"/>
    <x v="51"/>
    <x v="6"/>
    <n v="108"/>
    <n v="129.6"/>
  </r>
  <r>
    <x v="7"/>
    <x v="169"/>
    <x v="52"/>
    <x v="6"/>
    <n v="81"/>
    <n v="97.2"/>
  </r>
  <r>
    <x v="8"/>
    <x v="168"/>
    <x v="53"/>
    <x v="6"/>
    <n v="114.4"/>
    <n v="137.28"/>
  </r>
  <r>
    <x v="8"/>
    <x v="170"/>
    <x v="54"/>
    <x v="6"/>
    <n v="104.55"/>
    <n v="125.46"/>
  </r>
  <r>
    <x v="8"/>
    <x v="169"/>
    <x v="55"/>
    <x v="6"/>
    <n v="135"/>
    <n v="162"/>
  </r>
  <r>
    <x v="8"/>
    <x v="169"/>
    <x v="56"/>
    <x v="6"/>
    <n v="95"/>
    <n v="114"/>
  </r>
  <r>
    <x v="9"/>
    <x v="170"/>
    <x v="57"/>
    <x v="6"/>
    <n v="127"/>
    <n v="152.4"/>
  </r>
  <r>
    <x v="9"/>
    <x v="169"/>
    <x v="58"/>
    <x v="6"/>
    <n v="124"/>
    <n v="148.79999999999998"/>
  </r>
  <r>
    <x v="9"/>
    <x v="169"/>
    <x v="59"/>
    <x v="6"/>
    <n v="115"/>
    <n v="138"/>
  </r>
  <r>
    <x v="9"/>
    <x v="169"/>
    <x v="60"/>
    <x v="6"/>
    <n v="148"/>
    <n v="177.6"/>
  </r>
  <r>
    <x v="0"/>
    <x v="174"/>
    <x v="0"/>
    <x v="7"/>
    <n v="95"/>
    <n v="114"/>
  </r>
  <r>
    <x v="0"/>
    <x v="175"/>
    <x v="1"/>
    <x v="7"/>
    <n v="108"/>
    <n v="129.6"/>
  </r>
  <r>
    <x v="0"/>
    <x v="174"/>
    <x v="2"/>
    <x v="7"/>
    <n v="101"/>
    <n v="121.19999999999999"/>
  </r>
  <r>
    <x v="0"/>
    <x v="176"/>
    <x v="2"/>
    <x v="7"/>
    <n v="101"/>
    <n v="121.19999999999999"/>
  </r>
  <r>
    <x v="0"/>
    <x v="175"/>
    <x v="3"/>
    <x v="7"/>
    <n v="155"/>
    <n v="186"/>
  </r>
  <r>
    <x v="1"/>
    <x v="174"/>
    <x v="4"/>
    <x v="7"/>
    <n v="123.6"/>
    <n v="148.32"/>
  </r>
  <r>
    <x v="1"/>
    <x v="175"/>
    <x v="5"/>
    <x v="7"/>
    <n v="108"/>
    <n v="129.6"/>
  </r>
  <r>
    <x v="1"/>
    <x v="174"/>
    <x v="6"/>
    <x v="7"/>
    <n v="135.25"/>
    <n v="162.29999999999998"/>
  </r>
  <r>
    <x v="1"/>
    <x v="176"/>
    <x v="7"/>
    <x v="7"/>
    <n v="87.75"/>
    <n v="105.3"/>
  </r>
  <r>
    <x v="1"/>
    <x v="175"/>
    <x v="8"/>
    <x v="7"/>
    <n v="108"/>
    <n v="129.6"/>
  </r>
  <r>
    <x v="1"/>
    <x v="174"/>
    <x v="9"/>
    <x v="7"/>
    <n v="81"/>
    <n v="97.2"/>
  </r>
  <r>
    <x v="1"/>
    <x v="177"/>
    <x v="9"/>
    <x v="7"/>
    <n v="81"/>
    <n v="97.2"/>
  </r>
  <r>
    <x v="1"/>
    <x v="178"/>
    <x v="9"/>
    <x v="7"/>
    <n v="81"/>
    <n v="97.2"/>
  </r>
  <r>
    <x v="1"/>
    <x v="179"/>
    <x v="9"/>
    <x v="7"/>
    <n v="81"/>
    <n v="97.2"/>
  </r>
  <r>
    <x v="1"/>
    <x v="176"/>
    <x v="9"/>
    <x v="7"/>
    <n v="81"/>
    <n v="97.2"/>
  </r>
  <r>
    <x v="1"/>
    <x v="175"/>
    <x v="10"/>
    <x v="7"/>
    <n v="115"/>
    <n v="138"/>
  </r>
  <r>
    <x v="1"/>
    <x v="174"/>
    <x v="11"/>
    <x v="7"/>
    <n v="108"/>
    <n v="129.6"/>
  </r>
  <r>
    <x v="1"/>
    <x v="177"/>
    <x v="11"/>
    <x v="7"/>
    <n v="108"/>
    <n v="129.6"/>
  </r>
  <r>
    <x v="1"/>
    <x v="178"/>
    <x v="11"/>
    <x v="7"/>
    <n v="108"/>
    <n v="129.6"/>
  </r>
  <r>
    <x v="1"/>
    <x v="179"/>
    <x v="11"/>
    <x v="7"/>
    <n v="108"/>
    <n v="129.6"/>
  </r>
  <r>
    <x v="1"/>
    <x v="176"/>
    <x v="11"/>
    <x v="7"/>
    <n v="108"/>
    <n v="129.6"/>
  </r>
  <r>
    <x v="1"/>
    <x v="175"/>
    <x v="12"/>
    <x v="7"/>
    <n v="115"/>
    <n v="138"/>
  </r>
  <r>
    <x v="1"/>
    <x v="175"/>
    <x v="13"/>
    <x v="7"/>
    <n v="155"/>
    <n v="186"/>
  </r>
  <r>
    <x v="1"/>
    <x v="175"/>
    <x v="14"/>
    <x v="7"/>
    <n v="108"/>
    <n v="129.6"/>
  </r>
  <r>
    <x v="1"/>
    <x v="175"/>
    <x v="15"/>
    <x v="7"/>
    <n v="135"/>
    <n v="162"/>
  </r>
  <r>
    <x v="1"/>
    <x v="175"/>
    <x v="16"/>
    <x v="7"/>
    <n v="101"/>
    <n v="121.19999999999999"/>
  </r>
  <r>
    <x v="1"/>
    <x v="175"/>
    <x v="17"/>
    <x v="7"/>
    <n v="77"/>
    <n v="92.399999999999991"/>
  </r>
  <r>
    <x v="1"/>
    <x v="175"/>
    <x v="18"/>
    <x v="7"/>
    <n v="95"/>
    <n v="114"/>
  </r>
  <r>
    <x v="2"/>
    <x v="174"/>
    <x v="19"/>
    <x v="7"/>
    <n v="162"/>
    <n v="194.4"/>
  </r>
  <r>
    <x v="2"/>
    <x v="175"/>
    <x v="20"/>
    <x v="7"/>
    <n v="122"/>
    <n v="146.4"/>
  </r>
  <r>
    <x v="2"/>
    <x v="177"/>
    <x v="13"/>
    <x v="7"/>
    <n v="155"/>
    <n v="186"/>
  </r>
  <r>
    <x v="2"/>
    <x v="178"/>
    <x v="13"/>
    <x v="7"/>
    <n v="155"/>
    <n v="186"/>
  </r>
  <r>
    <x v="2"/>
    <x v="179"/>
    <x v="13"/>
    <x v="7"/>
    <n v="155"/>
    <n v="186"/>
  </r>
  <r>
    <x v="2"/>
    <x v="176"/>
    <x v="13"/>
    <x v="7"/>
    <n v="155"/>
    <n v="186"/>
  </r>
  <r>
    <x v="2"/>
    <x v="174"/>
    <x v="21"/>
    <x v="7"/>
    <n v="108"/>
    <n v="129.6"/>
  </r>
  <r>
    <x v="2"/>
    <x v="177"/>
    <x v="21"/>
    <x v="7"/>
    <n v="108"/>
    <n v="129.6"/>
  </r>
  <r>
    <x v="2"/>
    <x v="178"/>
    <x v="21"/>
    <x v="7"/>
    <n v="108"/>
    <n v="129.6"/>
  </r>
  <r>
    <x v="2"/>
    <x v="179"/>
    <x v="21"/>
    <x v="7"/>
    <n v="108"/>
    <n v="129.6"/>
  </r>
  <r>
    <x v="2"/>
    <x v="176"/>
    <x v="21"/>
    <x v="7"/>
    <n v="108"/>
    <n v="129.6"/>
  </r>
  <r>
    <x v="2"/>
    <x v="174"/>
    <x v="22"/>
    <x v="7"/>
    <s v=""/>
    <s v=""/>
  </r>
  <r>
    <x v="2"/>
    <x v="177"/>
    <x v="22"/>
    <x v="7"/>
    <s v=""/>
    <s v=""/>
  </r>
  <r>
    <x v="2"/>
    <x v="178"/>
    <x v="22"/>
    <x v="7"/>
    <s v=""/>
    <s v=""/>
  </r>
  <r>
    <x v="2"/>
    <x v="179"/>
    <x v="22"/>
    <x v="7"/>
    <s v=""/>
    <s v=""/>
  </r>
  <r>
    <x v="2"/>
    <x v="176"/>
    <x v="22"/>
    <x v="7"/>
    <s v=""/>
    <s v=""/>
  </r>
  <r>
    <x v="3"/>
    <x v="174"/>
    <x v="23"/>
    <x v="7"/>
    <n v="95"/>
    <n v="114"/>
  </r>
  <r>
    <x v="3"/>
    <x v="175"/>
    <x v="24"/>
    <x v="7"/>
    <n v="108"/>
    <n v="129.6"/>
  </r>
  <r>
    <x v="3"/>
    <x v="175"/>
    <x v="25"/>
    <x v="7"/>
    <n v="115"/>
    <n v="138"/>
  </r>
  <r>
    <x v="3"/>
    <x v="174"/>
    <x v="26"/>
    <x v="7"/>
    <n v="108"/>
    <n v="129.6"/>
  </r>
  <r>
    <x v="3"/>
    <x v="177"/>
    <x v="26"/>
    <x v="7"/>
    <n v="108"/>
    <n v="129.6"/>
  </r>
  <r>
    <x v="3"/>
    <x v="178"/>
    <x v="26"/>
    <x v="7"/>
    <n v="108"/>
    <n v="129.6"/>
  </r>
  <r>
    <x v="3"/>
    <x v="179"/>
    <x v="26"/>
    <x v="7"/>
    <n v="108"/>
    <n v="129.6"/>
  </r>
  <r>
    <x v="3"/>
    <x v="176"/>
    <x v="26"/>
    <x v="7"/>
    <n v="108"/>
    <n v="129.6"/>
  </r>
  <r>
    <x v="3"/>
    <x v="175"/>
    <x v="27"/>
    <x v="7"/>
    <n v="88"/>
    <n v="105.6"/>
  </r>
  <r>
    <x v="3"/>
    <x v="174"/>
    <x v="28"/>
    <x v="7"/>
    <n v="91.8"/>
    <n v="110.16"/>
  </r>
  <r>
    <x v="3"/>
    <x v="177"/>
    <x v="28"/>
    <x v="7"/>
    <n v="91.8"/>
    <n v="110.16"/>
  </r>
  <r>
    <x v="3"/>
    <x v="178"/>
    <x v="28"/>
    <x v="7"/>
    <n v="91.8"/>
    <n v="110.16"/>
  </r>
  <r>
    <x v="3"/>
    <x v="179"/>
    <x v="28"/>
    <x v="7"/>
    <n v="91.8"/>
    <n v="110.16"/>
  </r>
  <r>
    <x v="3"/>
    <x v="176"/>
    <x v="28"/>
    <x v="7"/>
    <n v="91.8"/>
    <n v="110.16"/>
  </r>
  <r>
    <x v="3"/>
    <x v="175"/>
    <x v="29"/>
    <x v="7"/>
    <n v="95"/>
    <n v="114"/>
  </r>
  <r>
    <x v="3"/>
    <x v="175"/>
    <x v="30"/>
    <x v="7"/>
    <n v="115"/>
    <n v="138"/>
  </r>
  <r>
    <x v="4"/>
    <x v="174"/>
    <x v="31"/>
    <x v="7"/>
    <n v="156.75"/>
    <n v="188.1"/>
  </r>
  <r>
    <x v="4"/>
    <x v="175"/>
    <x v="32"/>
    <x v="7"/>
    <n v="101"/>
    <n v="121.19999999999999"/>
  </r>
  <r>
    <x v="4"/>
    <x v="174"/>
    <x v="33"/>
    <x v="7"/>
    <n v="149.75"/>
    <n v="179.7"/>
  </r>
  <r>
    <x v="4"/>
    <x v="175"/>
    <x v="34"/>
    <x v="7"/>
    <n v="135"/>
    <n v="162"/>
  </r>
  <r>
    <x v="4"/>
    <x v="174"/>
    <x v="35"/>
    <x v="7"/>
    <n v="128"/>
    <n v="153.6"/>
  </r>
  <r>
    <x v="4"/>
    <x v="175"/>
    <x v="36"/>
    <x v="7"/>
    <n v="135"/>
    <n v="162"/>
  </r>
  <r>
    <x v="4"/>
    <x v="175"/>
    <x v="37"/>
    <x v="7"/>
    <n v="95"/>
    <n v="114"/>
  </r>
  <r>
    <x v="5"/>
    <x v="174"/>
    <x v="38"/>
    <x v="7"/>
    <n v="122"/>
    <n v="146.4"/>
  </r>
  <r>
    <x v="5"/>
    <x v="176"/>
    <x v="39"/>
    <x v="7"/>
    <n v="135"/>
    <n v="162"/>
  </r>
  <r>
    <x v="5"/>
    <x v="175"/>
    <x v="40"/>
    <x v="7"/>
    <n v="108"/>
    <n v="129.6"/>
  </r>
  <r>
    <x v="5"/>
    <x v="175"/>
    <x v="41"/>
    <x v="7"/>
    <n v="121.5"/>
    <n v="145.79999999999998"/>
  </r>
  <r>
    <x v="5"/>
    <x v="175"/>
    <x v="42"/>
    <x v="7"/>
    <n v="115"/>
    <n v="138"/>
  </r>
  <r>
    <x v="5"/>
    <x v="174"/>
    <x v="43"/>
    <x v="7"/>
    <s v=""/>
    <s v=""/>
  </r>
  <r>
    <x v="5"/>
    <x v="177"/>
    <x v="43"/>
    <x v="7"/>
    <s v=""/>
    <s v=""/>
  </r>
  <r>
    <x v="5"/>
    <x v="178"/>
    <x v="43"/>
    <x v="7"/>
    <s v=""/>
    <s v=""/>
  </r>
  <r>
    <x v="5"/>
    <x v="179"/>
    <x v="43"/>
    <x v="7"/>
    <s v=""/>
    <s v=""/>
  </r>
  <r>
    <x v="5"/>
    <x v="176"/>
    <x v="43"/>
    <x v="7"/>
    <s v=""/>
    <s v=""/>
  </r>
  <r>
    <x v="6"/>
    <x v="174"/>
    <x v="44"/>
    <x v="7"/>
    <n v="201"/>
    <n v="241.2"/>
  </r>
  <r>
    <x v="6"/>
    <x v="175"/>
    <x v="45"/>
    <x v="7"/>
    <n v="129"/>
    <n v="154.79999999999998"/>
  </r>
  <r>
    <x v="6"/>
    <x v="175"/>
    <x v="46"/>
    <x v="7"/>
    <n v="135"/>
    <n v="162"/>
  </r>
  <r>
    <x v="7"/>
    <x v="174"/>
    <x v="47"/>
    <x v="7"/>
    <n v="108"/>
    <n v="129.6"/>
  </r>
  <r>
    <x v="7"/>
    <x v="175"/>
    <x v="48"/>
    <x v="7"/>
    <n v="117"/>
    <n v="140.4"/>
  </r>
  <r>
    <x v="7"/>
    <x v="174"/>
    <x v="49"/>
    <x v="7"/>
    <n v="101.25"/>
    <n v="121.5"/>
  </r>
  <r>
    <x v="7"/>
    <x v="178"/>
    <x v="50"/>
    <x v="7"/>
    <n v="87.75"/>
    <n v="105.3"/>
  </r>
  <r>
    <x v="7"/>
    <x v="176"/>
    <x v="51"/>
    <x v="7"/>
    <n v="108"/>
    <n v="129.6"/>
  </r>
  <r>
    <x v="7"/>
    <x v="175"/>
    <x v="52"/>
    <x v="7"/>
    <n v="81"/>
    <n v="97.2"/>
  </r>
  <r>
    <x v="8"/>
    <x v="174"/>
    <x v="53"/>
    <x v="7"/>
    <n v="114.4"/>
    <n v="137.28"/>
  </r>
  <r>
    <x v="8"/>
    <x v="176"/>
    <x v="54"/>
    <x v="7"/>
    <n v="104.55"/>
    <n v="125.46"/>
  </r>
  <r>
    <x v="8"/>
    <x v="175"/>
    <x v="55"/>
    <x v="7"/>
    <n v="135"/>
    <n v="162"/>
  </r>
  <r>
    <x v="8"/>
    <x v="175"/>
    <x v="56"/>
    <x v="7"/>
    <n v="95"/>
    <n v="114"/>
  </r>
  <r>
    <x v="9"/>
    <x v="176"/>
    <x v="57"/>
    <x v="7"/>
    <n v="127"/>
    <n v="152.4"/>
  </r>
  <r>
    <x v="9"/>
    <x v="175"/>
    <x v="58"/>
    <x v="7"/>
    <n v="124"/>
    <n v="148.79999999999998"/>
  </r>
  <r>
    <x v="9"/>
    <x v="175"/>
    <x v="59"/>
    <x v="7"/>
    <n v="115"/>
    <n v="138"/>
  </r>
  <r>
    <x v="9"/>
    <x v="175"/>
    <x v="60"/>
    <x v="7"/>
    <n v="148"/>
    <n v="177.6"/>
  </r>
  <r>
    <x v="0"/>
    <x v="180"/>
    <x v="0"/>
    <x v="7"/>
    <n v="95"/>
    <n v="114"/>
  </r>
  <r>
    <x v="0"/>
    <x v="181"/>
    <x v="1"/>
    <x v="7"/>
    <n v="108"/>
    <n v="129.6"/>
  </r>
  <r>
    <x v="0"/>
    <x v="180"/>
    <x v="2"/>
    <x v="7"/>
    <n v="101"/>
    <n v="121.19999999999999"/>
  </r>
  <r>
    <x v="0"/>
    <x v="182"/>
    <x v="2"/>
    <x v="7"/>
    <n v="101"/>
    <n v="121.19999999999999"/>
  </r>
  <r>
    <x v="0"/>
    <x v="181"/>
    <x v="3"/>
    <x v="7"/>
    <n v="155"/>
    <n v="186"/>
  </r>
  <r>
    <x v="1"/>
    <x v="180"/>
    <x v="4"/>
    <x v="7"/>
    <n v="123.6"/>
    <n v="148.32"/>
  </r>
  <r>
    <x v="1"/>
    <x v="181"/>
    <x v="5"/>
    <x v="7"/>
    <n v="108"/>
    <n v="129.6"/>
  </r>
  <r>
    <x v="1"/>
    <x v="180"/>
    <x v="6"/>
    <x v="7"/>
    <n v="135.25"/>
    <n v="162.29999999999998"/>
  </r>
  <r>
    <x v="1"/>
    <x v="182"/>
    <x v="7"/>
    <x v="7"/>
    <n v="87.75"/>
    <n v="105.3"/>
  </r>
  <r>
    <x v="1"/>
    <x v="181"/>
    <x v="8"/>
    <x v="7"/>
    <n v="108"/>
    <n v="129.6"/>
  </r>
  <r>
    <x v="1"/>
    <x v="180"/>
    <x v="9"/>
    <x v="7"/>
    <n v="81"/>
    <n v="97.2"/>
  </r>
  <r>
    <x v="1"/>
    <x v="183"/>
    <x v="9"/>
    <x v="7"/>
    <n v="81"/>
    <n v="97.2"/>
  </r>
  <r>
    <x v="1"/>
    <x v="184"/>
    <x v="9"/>
    <x v="7"/>
    <n v="81"/>
    <n v="97.2"/>
  </r>
  <r>
    <x v="1"/>
    <x v="185"/>
    <x v="9"/>
    <x v="7"/>
    <n v="81"/>
    <n v="97.2"/>
  </r>
  <r>
    <x v="1"/>
    <x v="182"/>
    <x v="9"/>
    <x v="7"/>
    <n v="81"/>
    <n v="97.2"/>
  </r>
  <r>
    <x v="1"/>
    <x v="181"/>
    <x v="10"/>
    <x v="7"/>
    <n v="115"/>
    <n v="138"/>
  </r>
  <r>
    <x v="1"/>
    <x v="180"/>
    <x v="11"/>
    <x v="7"/>
    <n v="108"/>
    <n v="129.6"/>
  </r>
  <r>
    <x v="1"/>
    <x v="183"/>
    <x v="11"/>
    <x v="7"/>
    <n v="108"/>
    <n v="129.6"/>
  </r>
  <r>
    <x v="1"/>
    <x v="184"/>
    <x v="11"/>
    <x v="7"/>
    <n v="108"/>
    <n v="129.6"/>
  </r>
  <r>
    <x v="1"/>
    <x v="185"/>
    <x v="11"/>
    <x v="7"/>
    <n v="108"/>
    <n v="129.6"/>
  </r>
  <r>
    <x v="1"/>
    <x v="182"/>
    <x v="11"/>
    <x v="7"/>
    <n v="108"/>
    <n v="129.6"/>
  </r>
  <r>
    <x v="1"/>
    <x v="181"/>
    <x v="12"/>
    <x v="7"/>
    <n v="115"/>
    <n v="138"/>
  </r>
  <r>
    <x v="1"/>
    <x v="181"/>
    <x v="13"/>
    <x v="7"/>
    <n v="155"/>
    <n v="186"/>
  </r>
  <r>
    <x v="1"/>
    <x v="181"/>
    <x v="14"/>
    <x v="7"/>
    <n v="108"/>
    <n v="129.6"/>
  </r>
  <r>
    <x v="1"/>
    <x v="181"/>
    <x v="15"/>
    <x v="7"/>
    <n v="135"/>
    <n v="162"/>
  </r>
  <r>
    <x v="1"/>
    <x v="181"/>
    <x v="16"/>
    <x v="7"/>
    <n v="101"/>
    <n v="121.19999999999999"/>
  </r>
  <r>
    <x v="1"/>
    <x v="181"/>
    <x v="17"/>
    <x v="7"/>
    <n v="77"/>
    <n v="92.399999999999991"/>
  </r>
  <r>
    <x v="1"/>
    <x v="181"/>
    <x v="18"/>
    <x v="7"/>
    <n v="95"/>
    <n v="114"/>
  </r>
  <r>
    <x v="2"/>
    <x v="180"/>
    <x v="19"/>
    <x v="7"/>
    <n v="162"/>
    <n v="194.4"/>
  </r>
  <r>
    <x v="2"/>
    <x v="181"/>
    <x v="20"/>
    <x v="7"/>
    <n v="122"/>
    <n v="146.4"/>
  </r>
  <r>
    <x v="2"/>
    <x v="183"/>
    <x v="13"/>
    <x v="7"/>
    <n v="155"/>
    <n v="186"/>
  </r>
  <r>
    <x v="2"/>
    <x v="184"/>
    <x v="13"/>
    <x v="7"/>
    <n v="155"/>
    <n v="186"/>
  </r>
  <r>
    <x v="2"/>
    <x v="185"/>
    <x v="13"/>
    <x v="7"/>
    <n v="155"/>
    <n v="186"/>
  </r>
  <r>
    <x v="2"/>
    <x v="182"/>
    <x v="13"/>
    <x v="7"/>
    <n v="155"/>
    <n v="186"/>
  </r>
  <r>
    <x v="2"/>
    <x v="180"/>
    <x v="21"/>
    <x v="7"/>
    <n v="108"/>
    <n v="129.6"/>
  </r>
  <r>
    <x v="2"/>
    <x v="183"/>
    <x v="21"/>
    <x v="7"/>
    <n v="108"/>
    <n v="129.6"/>
  </r>
  <r>
    <x v="2"/>
    <x v="184"/>
    <x v="21"/>
    <x v="7"/>
    <n v="108"/>
    <n v="129.6"/>
  </r>
  <r>
    <x v="2"/>
    <x v="185"/>
    <x v="21"/>
    <x v="7"/>
    <n v="108"/>
    <n v="129.6"/>
  </r>
  <r>
    <x v="2"/>
    <x v="182"/>
    <x v="21"/>
    <x v="7"/>
    <n v="108"/>
    <n v="129.6"/>
  </r>
  <r>
    <x v="2"/>
    <x v="180"/>
    <x v="22"/>
    <x v="7"/>
    <s v=""/>
    <s v=""/>
  </r>
  <r>
    <x v="2"/>
    <x v="183"/>
    <x v="22"/>
    <x v="7"/>
    <s v=""/>
    <s v=""/>
  </r>
  <r>
    <x v="2"/>
    <x v="184"/>
    <x v="22"/>
    <x v="7"/>
    <s v=""/>
    <s v=""/>
  </r>
  <r>
    <x v="2"/>
    <x v="185"/>
    <x v="22"/>
    <x v="7"/>
    <s v=""/>
    <s v=""/>
  </r>
  <r>
    <x v="2"/>
    <x v="182"/>
    <x v="22"/>
    <x v="7"/>
    <s v=""/>
    <s v=""/>
  </r>
  <r>
    <x v="3"/>
    <x v="180"/>
    <x v="23"/>
    <x v="7"/>
    <n v="95"/>
    <n v="114"/>
  </r>
  <r>
    <x v="3"/>
    <x v="181"/>
    <x v="24"/>
    <x v="7"/>
    <n v="108"/>
    <n v="129.6"/>
  </r>
  <r>
    <x v="3"/>
    <x v="181"/>
    <x v="25"/>
    <x v="7"/>
    <n v="115"/>
    <n v="138"/>
  </r>
  <r>
    <x v="3"/>
    <x v="180"/>
    <x v="26"/>
    <x v="7"/>
    <n v="108"/>
    <n v="129.6"/>
  </r>
  <r>
    <x v="3"/>
    <x v="183"/>
    <x v="26"/>
    <x v="7"/>
    <n v="108"/>
    <n v="129.6"/>
  </r>
  <r>
    <x v="3"/>
    <x v="184"/>
    <x v="26"/>
    <x v="7"/>
    <n v="108"/>
    <n v="129.6"/>
  </r>
  <r>
    <x v="3"/>
    <x v="185"/>
    <x v="26"/>
    <x v="7"/>
    <n v="108"/>
    <n v="129.6"/>
  </r>
  <r>
    <x v="3"/>
    <x v="182"/>
    <x v="26"/>
    <x v="7"/>
    <n v="108"/>
    <n v="129.6"/>
  </r>
  <r>
    <x v="3"/>
    <x v="181"/>
    <x v="27"/>
    <x v="7"/>
    <n v="88"/>
    <n v="105.6"/>
  </r>
  <r>
    <x v="3"/>
    <x v="180"/>
    <x v="28"/>
    <x v="7"/>
    <n v="91.8"/>
    <n v="110.16"/>
  </r>
  <r>
    <x v="3"/>
    <x v="183"/>
    <x v="28"/>
    <x v="7"/>
    <n v="91.8"/>
    <n v="110.16"/>
  </r>
  <r>
    <x v="3"/>
    <x v="184"/>
    <x v="28"/>
    <x v="7"/>
    <n v="91.8"/>
    <n v="110.16"/>
  </r>
  <r>
    <x v="3"/>
    <x v="185"/>
    <x v="28"/>
    <x v="7"/>
    <n v="91.8"/>
    <n v="110.16"/>
  </r>
  <r>
    <x v="3"/>
    <x v="182"/>
    <x v="28"/>
    <x v="7"/>
    <n v="91.8"/>
    <n v="110.16"/>
  </r>
  <r>
    <x v="3"/>
    <x v="181"/>
    <x v="29"/>
    <x v="7"/>
    <n v="95"/>
    <n v="114"/>
  </r>
  <r>
    <x v="3"/>
    <x v="181"/>
    <x v="30"/>
    <x v="7"/>
    <n v="115"/>
    <n v="138"/>
  </r>
  <r>
    <x v="4"/>
    <x v="180"/>
    <x v="31"/>
    <x v="7"/>
    <n v="156.75"/>
    <n v="188.1"/>
  </r>
  <r>
    <x v="4"/>
    <x v="181"/>
    <x v="32"/>
    <x v="7"/>
    <n v="101"/>
    <n v="121.19999999999999"/>
  </r>
  <r>
    <x v="4"/>
    <x v="180"/>
    <x v="33"/>
    <x v="7"/>
    <n v="149.75"/>
    <n v="179.7"/>
  </r>
  <r>
    <x v="4"/>
    <x v="181"/>
    <x v="34"/>
    <x v="7"/>
    <n v="135"/>
    <n v="162"/>
  </r>
  <r>
    <x v="4"/>
    <x v="180"/>
    <x v="35"/>
    <x v="7"/>
    <n v="128"/>
    <n v="153.6"/>
  </r>
  <r>
    <x v="4"/>
    <x v="181"/>
    <x v="36"/>
    <x v="7"/>
    <n v="135"/>
    <n v="162"/>
  </r>
  <r>
    <x v="4"/>
    <x v="181"/>
    <x v="37"/>
    <x v="7"/>
    <n v="95"/>
    <n v="114"/>
  </r>
  <r>
    <x v="5"/>
    <x v="180"/>
    <x v="38"/>
    <x v="7"/>
    <n v="122"/>
    <n v="146.4"/>
  </r>
  <r>
    <x v="5"/>
    <x v="182"/>
    <x v="39"/>
    <x v="7"/>
    <n v="135"/>
    <n v="162"/>
  </r>
  <r>
    <x v="5"/>
    <x v="181"/>
    <x v="40"/>
    <x v="7"/>
    <n v="108"/>
    <n v="129.6"/>
  </r>
  <r>
    <x v="5"/>
    <x v="181"/>
    <x v="41"/>
    <x v="7"/>
    <n v="121.5"/>
    <n v="145.79999999999998"/>
  </r>
  <r>
    <x v="5"/>
    <x v="181"/>
    <x v="42"/>
    <x v="7"/>
    <n v="115"/>
    <n v="138"/>
  </r>
  <r>
    <x v="5"/>
    <x v="180"/>
    <x v="43"/>
    <x v="7"/>
    <s v=""/>
    <s v=""/>
  </r>
  <r>
    <x v="5"/>
    <x v="183"/>
    <x v="43"/>
    <x v="7"/>
    <s v=""/>
    <s v=""/>
  </r>
  <r>
    <x v="5"/>
    <x v="184"/>
    <x v="43"/>
    <x v="7"/>
    <s v=""/>
    <s v=""/>
  </r>
  <r>
    <x v="5"/>
    <x v="185"/>
    <x v="43"/>
    <x v="7"/>
    <s v=""/>
    <s v=""/>
  </r>
  <r>
    <x v="5"/>
    <x v="182"/>
    <x v="43"/>
    <x v="7"/>
    <s v=""/>
    <s v=""/>
  </r>
  <r>
    <x v="6"/>
    <x v="180"/>
    <x v="44"/>
    <x v="7"/>
    <n v="201"/>
    <n v="241.2"/>
  </r>
  <r>
    <x v="6"/>
    <x v="181"/>
    <x v="45"/>
    <x v="7"/>
    <n v="129"/>
    <n v="154.79999999999998"/>
  </r>
  <r>
    <x v="6"/>
    <x v="181"/>
    <x v="46"/>
    <x v="7"/>
    <n v="135"/>
    <n v="162"/>
  </r>
  <r>
    <x v="7"/>
    <x v="180"/>
    <x v="47"/>
    <x v="7"/>
    <n v="108"/>
    <n v="129.6"/>
  </r>
  <r>
    <x v="7"/>
    <x v="181"/>
    <x v="48"/>
    <x v="7"/>
    <n v="117"/>
    <n v="140.4"/>
  </r>
  <r>
    <x v="7"/>
    <x v="180"/>
    <x v="49"/>
    <x v="7"/>
    <n v="101.25"/>
    <n v="121.5"/>
  </r>
  <r>
    <x v="7"/>
    <x v="184"/>
    <x v="50"/>
    <x v="7"/>
    <n v="87.75"/>
    <n v="105.3"/>
  </r>
  <r>
    <x v="7"/>
    <x v="182"/>
    <x v="51"/>
    <x v="7"/>
    <n v="108"/>
    <n v="129.6"/>
  </r>
  <r>
    <x v="7"/>
    <x v="181"/>
    <x v="52"/>
    <x v="7"/>
    <n v="81"/>
    <n v="97.2"/>
  </r>
  <r>
    <x v="8"/>
    <x v="180"/>
    <x v="53"/>
    <x v="7"/>
    <n v="114.4"/>
    <n v="137.28"/>
  </r>
  <r>
    <x v="8"/>
    <x v="182"/>
    <x v="54"/>
    <x v="7"/>
    <n v="104.55"/>
    <n v="125.46"/>
  </r>
  <r>
    <x v="8"/>
    <x v="181"/>
    <x v="55"/>
    <x v="7"/>
    <n v="135"/>
    <n v="162"/>
  </r>
  <r>
    <x v="8"/>
    <x v="181"/>
    <x v="56"/>
    <x v="7"/>
    <n v="95"/>
    <n v="114"/>
  </r>
  <r>
    <x v="9"/>
    <x v="182"/>
    <x v="57"/>
    <x v="7"/>
    <n v="127"/>
    <n v="152.4"/>
  </r>
  <r>
    <x v="9"/>
    <x v="181"/>
    <x v="58"/>
    <x v="7"/>
    <n v="124"/>
    <n v="148.79999999999998"/>
  </r>
  <r>
    <x v="9"/>
    <x v="181"/>
    <x v="59"/>
    <x v="7"/>
    <n v="115"/>
    <n v="138"/>
  </r>
  <r>
    <x v="9"/>
    <x v="181"/>
    <x v="60"/>
    <x v="7"/>
    <n v="148"/>
    <n v="177.6"/>
  </r>
  <r>
    <x v="0"/>
    <x v="186"/>
    <x v="0"/>
    <x v="7"/>
    <n v="95"/>
    <n v="114"/>
  </r>
  <r>
    <x v="0"/>
    <x v="187"/>
    <x v="1"/>
    <x v="7"/>
    <n v="108"/>
    <n v="129.6"/>
  </r>
  <r>
    <x v="0"/>
    <x v="186"/>
    <x v="2"/>
    <x v="7"/>
    <n v="101"/>
    <n v="121.19999999999999"/>
  </r>
  <r>
    <x v="0"/>
    <x v="188"/>
    <x v="2"/>
    <x v="7"/>
    <n v="101"/>
    <n v="121.19999999999999"/>
  </r>
  <r>
    <x v="0"/>
    <x v="187"/>
    <x v="3"/>
    <x v="7"/>
    <n v="155"/>
    <n v="186"/>
  </r>
  <r>
    <x v="1"/>
    <x v="186"/>
    <x v="4"/>
    <x v="7"/>
    <n v="123.6"/>
    <n v="148.32"/>
  </r>
  <r>
    <x v="1"/>
    <x v="187"/>
    <x v="5"/>
    <x v="7"/>
    <n v="108"/>
    <n v="129.6"/>
  </r>
  <r>
    <x v="1"/>
    <x v="186"/>
    <x v="6"/>
    <x v="7"/>
    <n v="135.25"/>
    <n v="162.29999999999998"/>
  </r>
  <r>
    <x v="1"/>
    <x v="188"/>
    <x v="7"/>
    <x v="7"/>
    <n v="87.75"/>
    <n v="105.3"/>
  </r>
  <r>
    <x v="1"/>
    <x v="187"/>
    <x v="8"/>
    <x v="7"/>
    <n v="108"/>
    <n v="129.6"/>
  </r>
  <r>
    <x v="1"/>
    <x v="186"/>
    <x v="9"/>
    <x v="7"/>
    <n v="81"/>
    <n v="97.2"/>
  </r>
  <r>
    <x v="1"/>
    <x v="189"/>
    <x v="9"/>
    <x v="7"/>
    <n v="81"/>
    <n v="97.2"/>
  </r>
  <r>
    <x v="1"/>
    <x v="190"/>
    <x v="9"/>
    <x v="7"/>
    <n v="81"/>
    <n v="97.2"/>
  </r>
  <r>
    <x v="1"/>
    <x v="191"/>
    <x v="9"/>
    <x v="7"/>
    <n v="81"/>
    <n v="97.2"/>
  </r>
  <r>
    <x v="1"/>
    <x v="188"/>
    <x v="9"/>
    <x v="7"/>
    <n v="81"/>
    <n v="97.2"/>
  </r>
  <r>
    <x v="1"/>
    <x v="187"/>
    <x v="10"/>
    <x v="7"/>
    <n v="115"/>
    <n v="138"/>
  </r>
  <r>
    <x v="1"/>
    <x v="186"/>
    <x v="11"/>
    <x v="7"/>
    <n v="108"/>
    <n v="129.6"/>
  </r>
  <r>
    <x v="1"/>
    <x v="189"/>
    <x v="11"/>
    <x v="7"/>
    <n v="108"/>
    <n v="129.6"/>
  </r>
  <r>
    <x v="1"/>
    <x v="190"/>
    <x v="11"/>
    <x v="7"/>
    <n v="108"/>
    <n v="129.6"/>
  </r>
  <r>
    <x v="1"/>
    <x v="191"/>
    <x v="11"/>
    <x v="7"/>
    <n v="108"/>
    <n v="129.6"/>
  </r>
  <r>
    <x v="1"/>
    <x v="188"/>
    <x v="11"/>
    <x v="7"/>
    <n v="108"/>
    <n v="129.6"/>
  </r>
  <r>
    <x v="1"/>
    <x v="187"/>
    <x v="12"/>
    <x v="7"/>
    <n v="115"/>
    <n v="138"/>
  </r>
  <r>
    <x v="1"/>
    <x v="187"/>
    <x v="13"/>
    <x v="7"/>
    <n v="155"/>
    <n v="186"/>
  </r>
  <r>
    <x v="1"/>
    <x v="187"/>
    <x v="14"/>
    <x v="7"/>
    <n v="108"/>
    <n v="129.6"/>
  </r>
  <r>
    <x v="1"/>
    <x v="187"/>
    <x v="15"/>
    <x v="7"/>
    <n v="135"/>
    <n v="162"/>
  </r>
  <r>
    <x v="1"/>
    <x v="187"/>
    <x v="16"/>
    <x v="7"/>
    <n v="101"/>
    <n v="121.19999999999999"/>
  </r>
  <r>
    <x v="1"/>
    <x v="187"/>
    <x v="17"/>
    <x v="7"/>
    <n v="77"/>
    <n v="92.399999999999991"/>
  </r>
  <r>
    <x v="1"/>
    <x v="187"/>
    <x v="18"/>
    <x v="7"/>
    <n v="95"/>
    <n v="114"/>
  </r>
  <r>
    <x v="2"/>
    <x v="186"/>
    <x v="19"/>
    <x v="7"/>
    <n v="162"/>
    <n v="194.4"/>
  </r>
  <r>
    <x v="2"/>
    <x v="187"/>
    <x v="20"/>
    <x v="7"/>
    <n v="122"/>
    <n v="146.4"/>
  </r>
  <r>
    <x v="2"/>
    <x v="189"/>
    <x v="13"/>
    <x v="7"/>
    <n v="155"/>
    <n v="186"/>
  </r>
  <r>
    <x v="2"/>
    <x v="190"/>
    <x v="13"/>
    <x v="7"/>
    <n v="155"/>
    <n v="186"/>
  </r>
  <r>
    <x v="2"/>
    <x v="191"/>
    <x v="13"/>
    <x v="7"/>
    <n v="155"/>
    <n v="186"/>
  </r>
  <r>
    <x v="2"/>
    <x v="188"/>
    <x v="13"/>
    <x v="7"/>
    <n v="155"/>
    <n v="186"/>
  </r>
  <r>
    <x v="2"/>
    <x v="186"/>
    <x v="21"/>
    <x v="7"/>
    <n v="108"/>
    <n v="129.6"/>
  </r>
  <r>
    <x v="2"/>
    <x v="189"/>
    <x v="21"/>
    <x v="7"/>
    <n v="108"/>
    <n v="129.6"/>
  </r>
  <r>
    <x v="2"/>
    <x v="190"/>
    <x v="21"/>
    <x v="7"/>
    <n v="108"/>
    <n v="129.6"/>
  </r>
  <r>
    <x v="2"/>
    <x v="191"/>
    <x v="21"/>
    <x v="7"/>
    <n v="108"/>
    <n v="129.6"/>
  </r>
  <r>
    <x v="2"/>
    <x v="188"/>
    <x v="21"/>
    <x v="7"/>
    <n v="108"/>
    <n v="129.6"/>
  </r>
  <r>
    <x v="2"/>
    <x v="186"/>
    <x v="22"/>
    <x v="7"/>
    <s v=""/>
    <s v=""/>
  </r>
  <r>
    <x v="2"/>
    <x v="189"/>
    <x v="22"/>
    <x v="7"/>
    <s v=""/>
    <s v=""/>
  </r>
  <r>
    <x v="2"/>
    <x v="190"/>
    <x v="22"/>
    <x v="7"/>
    <s v=""/>
    <s v=""/>
  </r>
  <r>
    <x v="2"/>
    <x v="191"/>
    <x v="22"/>
    <x v="7"/>
    <s v=""/>
    <s v=""/>
  </r>
  <r>
    <x v="2"/>
    <x v="188"/>
    <x v="22"/>
    <x v="7"/>
    <s v=""/>
    <s v=""/>
  </r>
  <r>
    <x v="3"/>
    <x v="186"/>
    <x v="23"/>
    <x v="7"/>
    <n v="95"/>
    <n v="114"/>
  </r>
  <r>
    <x v="3"/>
    <x v="187"/>
    <x v="24"/>
    <x v="7"/>
    <n v="108"/>
    <n v="129.6"/>
  </r>
  <r>
    <x v="3"/>
    <x v="187"/>
    <x v="25"/>
    <x v="7"/>
    <n v="115"/>
    <n v="138"/>
  </r>
  <r>
    <x v="3"/>
    <x v="186"/>
    <x v="26"/>
    <x v="7"/>
    <n v="108"/>
    <n v="129.6"/>
  </r>
  <r>
    <x v="3"/>
    <x v="189"/>
    <x v="26"/>
    <x v="7"/>
    <n v="108"/>
    <n v="129.6"/>
  </r>
  <r>
    <x v="3"/>
    <x v="190"/>
    <x v="26"/>
    <x v="7"/>
    <n v="108"/>
    <n v="129.6"/>
  </r>
  <r>
    <x v="3"/>
    <x v="191"/>
    <x v="26"/>
    <x v="7"/>
    <n v="108"/>
    <n v="129.6"/>
  </r>
  <r>
    <x v="3"/>
    <x v="188"/>
    <x v="26"/>
    <x v="7"/>
    <n v="108"/>
    <n v="129.6"/>
  </r>
  <r>
    <x v="3"/>
    <x v="187"/>
    <x v="27"/>
    <x v="7"/>
    <n v="88"/>
    <n v="105.6"/>
  </r>
  <r>
    <x v="3"/>
    <x v="186"/>
    <x v="28"/>
    <x v="7"/>
    <n v="91.8"/>
    <n v="110.16"/>
  </r>
  <r>
    <x v="3"/>
    <x v="189"/>
    <x v="28"/>
    <x v="7"/>
    <n v="91.8"/>
    <n v="110.16"/>
  </r>
  <r>
    <x v="3"/>
    <x v="190"/>
    <x v="28"/>
    <x v="7"/>
    <n v="91.8"/>
    <n v="110.16"/>
  </r>
  <r>
    <x v="3"/>
    <x v="191"/>
    <x v="28"/>
    <x v="7"/>
    <n v="91.8"/>
    <n v="110.16"/>
  </r>
  <r>
    <x v="3"/>
    <x v="188"/>
    <x v="28"/>
    <x v="7"/>
    <n v="91.8"/>
    <n v="110.16"/>
  </r>
  <r>
    <x v="3"/>
    <x v="187"/>
    <x v="29"/>
    <x v="7"/>
    <n v="95"/>
    <n v="114"/>
  </r>
  <r>
    <x v="3"/>
    <x v="187"/>
    <x v="30"/>
    <x v="7"/>
    <n v="115"/>
    <n v="138"/>
  </r>
  <r>
    <x v="4"/>
    <x v="186"/>
    <x v="31"/>
    <x v="7"/>
    <n v="156.75"/>
    <n v="188.1"/>
  </r>
  <r>
    <x v="4"/>
    <x v="187"/>
    <x v="32"/>
    <x v="7"/>
    <n v="101"/>
    <n v="121.19999999999999"/>
  </r>
  <r>
    <x v="4"/>
    <x v="186"/>
    <x v="33"/>
    <x v="7"/>
    <n v="149.75"/>
    <n v="179.7"/>
  </r>
  <r>
    <x v="4"/>
    <x v="187"/>
    <x v="34"/>
    <x v="7"/>
    <n v="135"/>
    <n v="162"/>
  </r>
  <r>
    <x v="4"/>
    <x v="186"/>
    <x v="35"/>
    <x v="7"/>
    <n v="128"/>
    <n v="153.6"/>
  </r>
  <r>
    <x v="4"/>
    <x v="187"/>
    <x v="36"/>
    <x v="7"/>
    <n v="135"/>
    <n v="162"/>
  </r>
  <r>
    <x v="4"/>
    <x v="187"/>
    <x v="37"/>
    <x v="7"/>
    <n v="95"/>
    <n v="114"/>
  </r>
  <r>
    <x v="5"/>
    <x v="186"/>
    <x v="38"/>
    <x v="7"/>
    <n v="122"/>
    <n v="146.4"/>
  </r>
  <r>
    <x v="5"/>
    <x v="188"/>
    <x v="39"/>
    <x v="7"/>
    <n v="135"/>
    <n v="162"/>
  </r>
  <r>
    <x v="5"/>
    <x v="187"/>
    <x v="40"/>
    <x v="7"/>
    <n v="108"/>
    <n v="129.6"/>
  </r>
  <r>
    <x v="5"/>
    <x v="187"/>
    <x v="41"/>
    <x v="7"/>
    <n v="121.5"/>
    <n v="145.79999999999998"/>
  </r>
  <r>
    <x v="5"/>
    <x v="187"/>
    <x v="42"/>
    <x v="7"/>
    <n v="115"/>
    <n v="138"/>
  </r>
  <r>
    <x v="5"/>
    <x v="186"/>
    <x v="43"/>
    <x v="7"/>
    <s v=""/>
    <s v=""/>
  </r>
  <r>
    <x v="5"/>
    <x v="189"/>
    <x v="43"/>
    <x v="7"/>
    <s v=""/>
    <s v=""/>
  </r>
  <r>
    <x v="5"/>
    <x v="190"/>
    <x v="43"/>
    <x v="7"/>
    <s v=""/>
    <s v=""/>
  </r>
  <r>
    <x v="5"/>
    <x v="191"/>
    <x v="43"/>
    <x v="7"/>
    <s v=""/>
    <s v=""/>
  </r>
  <r>
    <x v="5"/>
    <x v="188"/>
    <x v="43"/>
    <x v="7"/>
    <s v=""/>
    <s v=""/>
  </r>
  <r>
    <x v="6"/>
    <x v="186"/>
    <x v="44"/>
    <x v="7"/>
    <n v="201"/>
    <n v="241.2"/>
  </r>
  <r>
    <x v="6"/>
    <x v="187"/>
    <x v="45"/>
    <x v="7"/>
    <n v="129"/>
    <n v="154.79999999999998"/>
  </r>
  <r>
    <x v="6"/>
    <x v="187"/>
    <x v="46"/>
    <x v="7"/>
    <n v="135"/>
    <n v="162"/>
  </r>
  <r>
    <x v="7"/>
    <x v="186"/>
    <x v="47"/>
    <x v="7"/>
    <n v="108"/>
    <n v="129.6"/>
  </r>
  <r>
    <x v="7"/>
    <x v="187"/>
    <x v="48"/>
    <x v="7"/>
    <n v="117"/>
    <n v="140.4"/>
  </r>
  <r>
    <x v="7"/>
    <x v="186"/>
    <x v="49"/>
    <x v="7"/>
    <n v="101.25"/>
    <n v="121.5"/>
  </r>
  <r>
    <x v="7"/>
    <x v="190"/>
    <x v="50"/>
    <x v="7"/>
    <n v="87.75"/>
    <n v="105.3"/>
  </r>
  <r>
    <x v="7"/>
    <x v="188"/>
    <x v="51"/>
    <x v="7"/>
    <n v="108"/>
    <n v="129.6"/>
  </r>
  <r>
    <x v="7"/>
    <x v="187"/>
    <x v="52"/>
    <x v="7"/>
    <n v="81"/>
    <n v="97.2"/>
  </r>
  <r>
    <x v="8"/>
    <x v="186"/>
    <x v="53"/>
    <x v="7"/>
    <n v="114.4"/>
    <n v="137.28"/>
  </r>
  <r>
    <x v="8"/>
    <x v="188"/>
    <x v="54"/>
    <x v="7"/>
    <n v="104.55"/>
    <n v="125.46"/>
  </r>
  <r>
    <x v="8"/>
    <x v="187"/>
    <x v="55"/>
    <x v="7"/>
    <n v="135"/>
    <n v="162"/>
  </r>
  <r>
    <x v="8"/>
    <x v="187"/>
    <x v="56"/>
    <x v="7"/>
    <n v="95"/>
    <n v="114"/>
  </r>
  <r>
    <x v="9"/>
    <x v="188"/>
    <x v="57"/>
    <x v="7"/>
    <n v="127"/>
    <n v="152.4"/>
  </r>
  <r>
    <x v="9"/>
    <x v="187"/>
    <x v="58"/>
    <x v="7"/>
    <n v="124"/>
    <n v="148.79999999999998"/>
  </r>
  <r>
    <x v="9"/>
    <x v="187"/>
    <x v="59"/>
    <x v="7"/>
    <n v="115"/>
    <n v="138"/>
  </r>
  <r>
    <x v="9"/>
    <x v="187"/>
    <x v="60"/>
    <x v="7"/>
    <n v="148"/>
    <n v="177.6"/>
  </r>
  <r>
    <x v="0"/>
    <x v="192"/>
    <x v="0"/>
    <x v="7"/>
    <n v="95"/>
    <n v="114"/>
  </r>
  <r>
    <x v="0"/>
    <x v="193"/>
    <x v="1"/>
    <x v="7"/>
    <n v="108"/>
    <n v="129.6"/>
  </r>
  <r>
    <x v="0"/>
    <x v="192"/>
    <x v="2"/>
    <x v="7"/>
    <n v="101"/>
    <n v="121.19999999999999"/>
  </r>
  <r>
    <x v="0"/>
    <x v="194"/>
    <x v="2"/>
    <x v="7"/>
    <n v="101"/>
    <n v="121.19999999999999"/>
  </r>
  <r>
    <x v="0"/>
    <x v="193"/>
    <x v="3"/>
    <x v="7"/>
    <n v="155"/>
    <n v="186"/>
  </r>
  <r>
    <x v="1"/>
    <x v="192"/>
    <x v="4"/>
    <x v="7"/>
    <n v="123.6"/>
    <n v="148.32"/>
  </r>
  <r>
    <x v="1"/>
    <x v="193"/>
    <x v="5"/>
    <x v="7"/>
    <n v="108"/>
    <n v="129.6"/>
  </r>
  <r>
    <x v="1"/>
    <x v="192"/>
    <x v="6"/>
    <x v="7"/>
    <n v="135.25"/>
    <n v="162.29999999999998"/>
  </r>
  <r>
    <x v="1"/>
    <x v="194"/>
    <x v="7"/>
    <x v="7"/>
    <n v="87.75"/>
    <n v="105.3"/>
  </r>
  <r>
    <x v="1"/>
    <x v="193"/>
    <x v="8"/>
    <x v="7"/>
    <n v="108"/>
    <n v="129.6"/>
  </r>
  <r>
    <x v="1"/>
    <x v="192"/>
    <x v="9"/>
    <x v="7"/>
    <n v="81"/>
    <n v="97.2"/>
  </r>
  <r>
    <x v="1"/>
    <x v="195"/>
    <x v="9"/>
    <x v="7"/>
    <n v="81"/>
    <n v="97.2"/>
  </r>
  <r>
    <x v="1"/>
    <x v="196"/>
    <x v="9"/>
    <x v="7"/>
    <n v="81"/>
    <n v="97.2"/>
  </r>
  <r>
    <x v="1"/>
    <x v="197"/>
    <x v="9"/>
    <x v="7"/>
    <n v="81"/>
    <n v="97.2"/>
  </r>
  <r>
    <x v="1"/>
    <x v="194"/>
    <x v="9"/>
    <x v="7"/>
    <n v="81"/>
    <n v="97.2"/>
  </r>
  <r>
    <x v="1"/>
    <x v="193"/>
    <x v="10"/>
    <x v="7"/>
    <n v="115"/>
    <n v="138"/>
  </r>
  <r>
    <x v="1"/>
    <x v="192"/>
    <x v="11"/>
    <x v="7"/>
    <n v="108"/>
    <n v="129.6"/>
  </r>
  <r>
    <x v="1"/>
    <x v="195"/>
    <x v="11"/>
    <x v="7"/>
    <n v="108"/>
    <n v="129.6"/>
  </r>
  <r>
    <x v="1"/>
    <x v="196"/>
    <x v="11"/>
    <x v="7"/>
    <n v="108"/>
    <n v="129.6"/>
  </r>
  <r>
    <x v="1"/>
    <x v="197"/>
    <x v="11"/>
    <x v="7"/>
    <n v="108"/>
    <n v="129.6"/>
  </r>
  <r>
    <x v="1"/>
    <x v="194"/>
    <x v="11"/>
    <x v="7"/>
    <n v="108"/>
    <n v="129.6"/>
  </r>
  <r>
    <x v="1"/>
    <x v="193"/>
    <x v="12"/>
    <x v="7"/>
    <n v="115"/>
    <n v="138"/>
  </r>
  <r>
    <x v="1"/>
    <x v="193"/>
    <x v="13"/>
    <x v="7"/>
    <n v="155"/>
    <n v="186"/>
  </r>
  <r>
    <x v="1"/>
    <x v="193"/>
    <x v="14"/>
    <x v="7"/>
    <n v="108"/>
    <n v="129.6"/>
  </r>
  <r>
    <x v="1"/>
    <x v="193"/>
    <x v="15"/>
    <x v="7"/>
    <n v="135"/>
    <n v="162"/>
  </r>
  <r>
    <x v="1"/>
    <x v="193"/>
    <x v="16"/>
    <x v="7"/>
    <n v="101"/>
    <n v="121.19999999999999"/>
  </r>
  <r>
    <x v="1"/>
    <x v="193"/>
    <x v="17"/>
    <x v="7"/>
    <n v="77"/>
    <n v="92.399999999999991"/>
  </r>
  <r>
    <x v="1"/>
    <x v="193"/>
    <x v="18"/>
    <x v="7"/>
    <n v="95"/>
    <n v="114"/>
  </r>
  <r>
    <x v="2"/>
    <x v="192"/>
    <x v="19"/>
    <x v="7"/>
    <n v="162"/>
    <n v="194.4"/>
  </r>
  <r>
    <x v="2"/>
    <x v="193"/>
    <x v="20"/>
    <x v="7"/>
    <n v="122"/>
    <n v="146.4"/>
  </r>
  <r>
    <x v="2"/>
    <x v="195"/>
    <x v="13"/>
    <x v="7"/>
    <n v="155"/>
    <n v="186"/>
  </r>
  <r>
    <x v="2"/>
    <x v="196"/>
    <x v="13"/>
    <x v="7"/>
    <n v="155"/>
    <n v="186"/>
  </r>
  <r>
    <x v="2"/>
    <x v="197"/>
    <x v="13"/>
    <x v="7"/>
    <n v="155"/>
    <n v="186"/>
  </r>
  <r>
    <x v="2"/>
    <x v="194"/>
    <x v="13"/>
    <x v="7"/>
    <n v="155"/>
    <n v="186"/>
  </r>
  <r>
    <x v="2"/>
    <x v="192"/>
    <x v="21"/>
    <x v="7"/>
    <n v="108"/>
    <n v="129.6"/>
  </r>
  <r>
    <x v="2"/>
    <x v="195"/>
    <x v="21"/>
    <x v="7"/>
    <n v="108"/>
    <n v="129.6"/>
  </r>
  <r>
    <x v="2"/>
    <x v="196"/>
    <x v="21"/>
    <x v="7"/>
    <n v="108"/>
    <n v="129.6"/>
  </r>
  <r>
    <x v="2"/>
    <x v="197"/>
    <x v="21"/>
    <x v="7"/>
    <n v="108"/>
    <n v="129.6"/>
  </r>
  <r>
    <x v="2"/>
    <x v="194"/>
    <x v="21"/>
    <x v="7"/>
    <n v="108"/>
    <n v="129.6"/>
  </r>
  <r>
    <x v="2"/>
    <x v="192"/>
    <x v="22"/>
    <x v="7"/>
    <s v=""/>
    <s v=""/>
  </r>
  <r>
    <x v="2"/>
    <x v="195"/>
    <x v="22"/>
    <x v="7"/>
    <s v=""/>
    <s v=""/>
  </r>
  <r>
    <x v="2"/>
    <x v="196"/>
    <x v="22"/>
    <x v="7"/>
    <s v=""/>
    <s v=""/>
  </r>
  <r>
    <x v="2"/>
    <x v="197"/>
    <x v="22"/>
    <x v="7"/>
    <s v=""/>
    <s v=""/>
  </r>
  <r>
    <x v="2"/>
    <x v="194"/>
    <x v="22"/>
    <x v="7"/>
    <s v=""/>
    <s v=""/>
  </r>
  <r>
    <x v="3"/>
    <x v="192"/>
    <x v="23"/>
    <x v="7"/>
    <n v="95"/>
    <n v="114"/>
  </r>
  <r>
    <x v="3"/>
    <x v="193"/>
    <x v="24"/>
    <x v="7"/>
    <n v="108"/>
    <n v="129.6"/>
  </r>
  <r>
    <x v="3"/>
    <x v="193"/>
    <x v="25"/>
    <x v="7"/>
    <n v="115"/>
    <n v="138"/>
  </r>
  <r>
    <x v="3"/>
    <x v="192"/>
    <x v="26"/>
    <x v="7"/>
    <n v="108"/>
    <n v="129.6"/>
  </r>
  <r>
    <x v="3"/>
    <x v="195"/>
    <x v="26"/>
    <x v="7"/>
    <n v="108"/>
    <n v="129.6"/>
  </r>
  <r>
    <x v="3"/>
    <x v="196"/>
    <x v="26"/>
    <x v="7"/>
    <n v="108"/>
    <n v="129.6"/>
  </r>
  <r>
    <x v="3"/>
    <x v="197"/>
    <x v="26"/>
    <x v="7"/>
    <n v="108"/>
    <n v="129.6"/>
  </r>
  <r>
    <x v="3"/>
    <x v="194"/>
    <x v="26"/>
    <x v="7"/>
    <n v="108"/>
    <n v="129.6"/>
  </r>
  <r>
    <x v="3"/>
    <x v="193"/>
    <x v="27"/>
    <x v="7"/>
    <n v="88"/>
    <n v="105.6"/>
  </r>
  <r>
    <x v="3"/>
    <x v="192"/>
    <x v="28"/>
    <x v="7"/>
    <n v="91.8"/>
    <n v="110.16"/>
  </r>
  <r>
    <x v="3"/>
    <x v="195"/>
    <x v="28"/>
    <x v="7"/>
    <n v="91.8"/>
    <n v="110.16"/>
  </r>
  <r>
    <x v="3"/>
    <x v="196"/>
    <x v="28"/>
    <x v="7"/>
    <n v="91.8"/>
    <n v="110.16"/>
  </r>
  <r>
    <x v="3"/>
    <x v="197"/>
    <x v="28"/>
    <x v="7"/>
    <n v="91.8"/>
    <n v="110.16"/>
  </r>
  <r>
    <x v="3"/>
    <x v="194"/>
    <x v="28"/>
    <x v="7"/>
    <n v="91.8"/>
    <n v="110.16"/>
  </r>
  <r>
    <x v="3"/>
    <x v="193"/>
    <x v="29"/>
    <x v="7"/>
    <n v="95"/>
    <n v="114"/>
  </r>
  <r>
    <x v="3"/>
    <x v="193"/>
    <x v="30"/>
    <x v="7"/>
    <n v="115"/>
    <n v="138"/>
  </r>
  <r>
    <x v="4"/>
    <x v="192"/>
    <x v="31"/>
    <x v="7"/>
    <n v="156.75"/>
    <n v="188.1"/>
  </r>
  <r>
    <x v="4"/>
    <x v="193"/>
    <x v="32"/>
    <x v="7"/>
    <n v="101"/>
    <n v="121.19999999999999"/>
  </r>
  <r>
    <x v="4"/>
    <x v="192"/>
    <x v="33"/>
    <x v="7"/>
    <n v="149.75"/>
    <n v="179.7"/>
  </r>
  <r>
    <x v="4"/>
    <x v="193"/>
    <x v="34"/>
    <x v="7"/>
    <n v="135"/>
    <n v="162"/>
  </r>
  <r>
    <x v="4"/>
    <x v="192"/>
    <x v="35"/>
    <x v="7"/>
    <n v="128"/>
    <n v="153.6"/>
  </r>
  <r>
    <x v="4"/>
    <x v="193"/>
    <x v="36"/>
    <x v="7"/>
    <n v="135"/>
    <n v="162"/>
  </r>
  <r>
    <x v="4"/>
    <x v="193"/>
    <x v="37"/>
    <x v="7"/>
    <n v="95"/>
    <n v="114"/>
  </r>
  <r>
    <x v="5"/>
    <x v="192"/>
    <x v="38"/>
    <x v="7"/>
    <n v="122"/>
    <n v="146.4"/>
  </r>
  <r>
    <x v="5"/>
    <x v="194"/>
    <x v="39"/>
    <x v="7"/>
    <n v="135"/>
    <n v="162"/>
  </r>
  <r>
    <x v="5"/>
    <x v="193"/>
    <x v="40"/>
    <x v="7"/>
    <n v="108"/>
    <n v="129.6"/>
  </r>
  <r>
    <x v="5"/>
    <x v="193"/>
    <x v="41"/>
    <x v="7"/>
    <n v="121.5"/>
    <n v="145.79999999999998"/>
  </r>
  <r>
    <x v="5"/>
    <x v="193"/>
    <x v="42"/>
    <x v="7"/>
    <n v="115"/>
    <n v="138"/>
  </r>
  <r>
    <x v="5"/>
    <x v="192"/>
    <x v="43"/>
    <x v="7"/>
    <s v=""/>
    <s v=""/>
  </r>
  <r>
    <x v="5"/>
    <x v="195"/>
    <x v="43"/>
    <x v="7"/>
    <s v=""/>
    <s v=""/>
  </r>
  <r>
    <x v="5"/>
    <x v="196"/>
    <x v="43"/>
    <x v="7"/>
    <s v=""/>
    <s v=""/>
  </r>
  <r>
    <x v="5"/>
    <x v="197"/>
    <x v="43"/>
    <x v="7"/>
    <s v=""/>
    <s v=""/>
  </r>
  <r>
    <x v="5"/>
    <x v="194"/>
    <x v="43"/>
    <x v="7"/>
    <s v=""/>
    <s v=""/>
  </r>
  <r>
    <x v="6"/>
    <x v="192"/>
    <x v="44"/>
    <x v="7"/>
    <n v="201"/>
    <n v="241.2"/>
  </r>
  <r>
    <x v="6"/>
    <x v="193"/>
    <x v="45"/>
    <x v="7"/>
    <n v="129"/>
    <n v="154.79999999999998"/>
  </r>
  <r>
    <x v="6"/>
    <x v="193"/>
    <x v="46"/>
    <x v="7"/>
    <n v="135"/>
    <n v="162"/>
  </r>
  <r>
    <x v="7"/>
    <x v="192"/>
    <x v="47"/>
    <x v="7"/>
    <n v="108"/>
    <n v="129.6"/>
  </r>
  <r>
    <x v="7"/>
    <x v="193"/>
    <x v="48"/>
    <x v="7"/>
    <n v="117"/>
    <n v="140.4"/>
  </r>
  <r>
    <x v="7"/>
    <x v="192"/>
    <x v="49"/>
    <x v="7"/>
    <n v="101.25"/>
    <n v="121.5"/>
  </r>
  <r>
    <x v="7"/>
    <x v="196"/>
    <x v="50"/>
    <x v="7"/>
    <n v="87.75"/>
    <n v="105.3"/>
  </r>
  <r>
    <x v="7"/>
    <x v="194"/>
    <x v="51"/>
    <x v="7"/>
    <n v="108"/>
    <n v="129.6"/>
  </r>
  <r>
    <x v="7"/>
    <x v="193"/>
    <x v="52"/>
    <x v="7"/>
    <n v="81"/>
    <n v="97.2"/>
  </r>
  <r>
    <x v="8"/>
    <x v="192"/>
    <x v="53"/>
    <x v="7"/>
    <n v="114.4"/>
    <n v="137.28"/>
  </r>
  <r>
    <x v="8"/>
    <x v="194"/>
    <x v="54"/>
    <x v="7"/>
    <n v="104.55"/>
    <n v="125.46"/>
  </r>
  <r>
    <x v="8"/>
    <x v="193"/>
    <x v="55"/>
    <x v="7"/>
    <n v="135"/>
    <n v="162"/>
  </r>
  <r>
    <x v="8"/>
    <x v="193"/>
    <x v="56"/>
    <x v="7"/>
    <n v="95"/>
    <n v="114"/>
  </r>
  <r>
    <x v="9"/>
    <x v="194"/>
    <x v="57"/>
    <x v="7"/>
    <n v="127"/>
    <n v="152.4"/>
  </r>
  <r>
    <x v="9"/>
    <x v="193"/>
    <x v="58"/>
    <x v="7"/>
    <n v="124"/>
    <n v="148.79999999999998"/>
  </r>
  <r>
    <x v="9"/>
    <x v="193"/>
    <x v="59"/>
    <x v="7"/>
    <n v="115"/>
    <n v="138"/>
  </r>
  <r>
    <x v="9"/>
    <x v="193"/>
    <x v="60"/>
    <x v="7"/>
    <n v="148"/>
    <n v="177.6"/>
  </r>
  <r>
    <x v="0"/>
    <x v="198"/>
    <x v="0"/>
    <x v="7"/>
    <n v="95"/>
    <n v="114"/>
  </r>
  <r>
    <x v="0"/>
    <x v="199"/>
    <x v="1"/>
    <x v="8"/>
    <n v="108"/>
    <n v="129.6"/>
  </r>
  <r>
    <x v="0"/>
    <x v="198"/>
    <x v="2"/>
    <x v="7"/>
    <n v="101"/>
    <n v="121.19999999999999"/>
  </r>
  <r>
    <x v="0"/>
    <x v="200"/>
    <x v="2"/>
    <x v="8"/>
    <n v="101"/>
    <n v="121.19999999999999"/>
  </r>
  <r>
    <x v="0"/>
    <x v="199"/>
    <x v="3"/>
    <x v="8"/>
    <n v="155"/>
    <n v="186"/>
  </r>
  <r>
    <x v="1"/>
    <x v="198"/>
    <x v="4"/>
    <x v="7"/>
    <n v="123.6"/>
    <n v="148.32"/>
  </r>
  <r>
    <x v="1"/>
    <x v="199"/>
    <x v="5"/>
    <x v="8"/>
    <n v="108"/>
    <n v="129.6"/>
  </r>
  <r>
    <x v="1"/>
    <x v="198"/>
    <x v="6"/>
    <x v="7"/>
    <n v="135.25"/>
    <n v="162.29999999999998"/>
  </r>
  <r>
    <x v="1"/>
    <x v="200"/>
    <x v="7"/>
    <x v="8"/>
    <n v="87.75"/>
    <n v="105.3"/>
  </r>
  <r>
    <x v="1"/>
    <x v="199"/>
    <x v="8"/>
    <x v="8"/>
    <n v="108"/>
    <n v="129.6"/>
  </r>
  <r>
    <x v="1"/>
    <x v="198"/>
    <x v="9"/>
    <x v="7"/>
    <n v="81"/>
    <n v="97.2"/>
  </r>
  <r>
    <x v="1"/>
    <x v="201"/>
    <x v="9"/>
    <x v="7"/>
    <n v="81"/>
    <n v="97.2"/>
  </r>
  <r>
    <x v="1"/>
    <x v="202"/>
    <x v="9"/>
    <x v="8"/>
    <n v="81"/>
    <n v="97.2"/>
  </r>
  <r>
    <x v="1"/>
    <x v="203"/>
    <x v="9"/>
    <x v="8"/>
    <n v="81"/>
    <n v="97.2"/>
  </r>
  <r>
    <x v="1"/>
    <x v="200"/>
    <x v="9"/>
    <x v="8"/>
    <n v="81"/>
    <n v="97.2"/>
  </r>
  <r>
    <x v="1"/>
    <x v="199"/>
    <x v="10"/>
    <x v="8"/>
    <n v="115"/>
    <n v="138"/>
  </r>
  <r>
    <x v="1"/>
    <x v="198"/>
    <x v="11"/>
    <x v="7"/>
    <n v="108"/>
    <n v="129.6"/>
  </r>
  <r>
    <x v="1"/>
    <x v="201"/>
    <x v="11"/>
    <x v="7"/>
    <n v="108"/>
    <n v="129.6"/>
  </r>
  <r>
    <x v="1"/>
    <x v="202"/>
    <x v="11"/>
    <x v="8"/>
    <n v="108"/>
    <n v="129.6"/>
  </r>
  <r>
    <x v="1"/>
    <x v="203"/>
    <x v="11"/>
    <x v="8"/>
    <n v="108"/>
    <n v="129.6"/>
  </r>
  <r>
    <x v="1"/>
    <x v="200"/>
    <x v="11"/>
    <x v="8"/>
    <n v="108"/>
    <n v="129.6"/>
  </r>
  <r>
    <x v="1"/>
    <x v="199"/>
    <x v="12"/>
    <x v="8"/>
    <n v="115"/>
    <n v="138"/>
  </r>
  <r>
    <x v="1"/>
    <x v="199"/>
    <x v="13"/>
    <x v="8"/>
    <n v="155"/>
    <n v="186"/>
  </r>
  <r>
    <x v="1"/>
    <x v="199"/>
    <x v="14"/>
    <x v="8"/>
    <n v="108"/>
    <n v="129.6"/>
  </r>
  <r>
    <x v="1"/>
    <x v="199"/>
    <x v="15"/>
    <x v="8"/>
    <n v="135"/>
    <n v="162"/>
  </r>
  <r>
    <x v="1"/>
    <x v="199"/>
    <x v="16"/>
    <x v="8"/>
    <n v="101"/>
    <n v="121.19999999999999"/>
  </r>
  <r>
    <x v="1"/>
    <x v="199"/>
    <x v="17"/>
    <x v="8"/>
    <n v="77"/>
    <n v="92.399999999999991"/>
  </r>
  <r>
    <x v="1"/>
    <x v="199"/>
    <x v="18"/>
    <x v="8"/>
    <n v="95"/>
    <n v="114"/>
  </r>
  <r>
    <x v="2"/>
    <x v="198"/>
    <x v="19"/>
    <x v="7"/>
    <n v="162"/>
    <n v="194.4"/>
  </r>
  <r>
    <x v="2"/>
    <x v="199"/>
    <x v="20"/>
    <x v="8"/>
    <n v="122"/>
    <n v="146.4"/>
  </r>
  <r>
    <x v="2"/>
    <x v="201"/>
    <x v="13"/>
    <x v="7"/>
    <n v="155"/>
    <n v="186"/>
  </r>
  <r>
    <x v="2"/>
    <x v="202"/>
    <x v="13"/>
    <x v="8"/>
    <n v="155"/>
    <n v="186"/>
  </r>
  <r>
    <x v="2"/>
    <x v="203"/>
    <x v="13"/>
    <x v="8"/>
    <n v="155"/>
    <n v="186"/>
  </r>
  <r>
    <x v="2"/>
    <x v="200"/>
    <x v="13"/>
    <x v="8"/>
    <n v="155"/>
    <n v="186"/>
  </r>
  <r>
    <x v="2"/>
    <x v="198"/>
    <x v="21"/>
    <x v="7"/>
    <n v="108"/>
    <n v="129.6"/>
  </r>
  <r>
    <x v="2"/>
    <x v="201"/>
    <x v="21"/>
    <x v="7"/>
    <n v="108"/>
    <n v="129.6"/>
  </r>
  <r>
    <x v="2"/>
    <x v="202"/>
    <x v="21"/>
    <x v="8"/>
    <n v="108"/>
    <n v="129.6"/>
  </r>
  <r>
    <x v="2"/>
    <x v="203"/>
    <x v="21"/>
    <x v="8"/>
    <n v="108"/>
    <n v="129.6"/>
  </r>
  <r>
    <x v="2"/>
    <x v="200"/>
    <x v="21"/>
    <x v="8"/>
    <n v="108"/>
    <n v="129.6"/>
  </r>
  <r>
    <x v="2"/>
    <x v="198"/>
    <x v="22"/>
    <x v="7"/>
    <s v=""/>
    <s v=""/>
  </r>
  <r>
    <x v="2"/>
    <x v="201"/>
    <x v="22"/>
    <x v="7"/>
    <s v=""/>
    <s v=""/>
  </r>
  <r>
    <x v="2"/>
    <x v="202"/>
    <x v="22"/>
    <x v="8"/>
    <s v=""/>
    <s v=""/>
  </r>
  <r>
    <x v="2"/>
    <x v="203"/>
    <x v="22"/>
    <x v="8"/>
    <s v=""/>
    <s v=""/>
  </r>
  <r>
    <x v="2"/>
    <x v="200"/>
    <x v="22"/>
    <x v="8"/>
    <s v=""/>
    <s v=""/>
  </r>
  <r>
    <x v="3"/>
    <x v="198"/>
    <x v="23"/>
    <x v="7"/>
    <n v="95"/>
    <n v="114"/>
  </r>
  <r>
    <x v="3"/>
    <x v="199"/>
    <x v="24"/>
    <x v="8"/>
    <n v="108"/>
    <n v="129.6"/>
  </r>
  <r>
    <x v="3"/>
    <x v="199"/>
    <x v="25"/>
    <x v="8"/>
    <n v="115"/>
    <n v="138"/>
  </r>
  <r>
    <x v="3"/>
    <x v="198"/>
    <x v="26"/>
    <x v="7"/>
    <n v="108"/>
    <n v="129.6"/>
  </r>
  <r>
    <x v="3"/>
    <x v="201"/>
    <x v="26"/>
    <x v="7"/>
    <n v="108"/>
    <n v="129.6"/>
  </r>
  <r>
    <x v="3"/>
    <x v="202"/>
    <x v="26"/>
    <x v="8"/>
    <n v="108"/>
    <n v="129.6"/>
  </r>
  <r>
    <x v="3"/>
    <x v="203"/>
    <x v="26"/>
    <x v="8"/>
    <n v="108"/>
    <n v="129.6"/>
  </r>
  <r>
    <x v="3"/>
    <x v="200"/>
    <x v="26"/>
    <x v="8"/>
    <n v="108"/>
    <n v="129.6"/>
  </r>
  <r>
    <x v="3"/>
    <x v="199"/>
    <x v="27"/>
    <x v="8"/>
    <n v="88"/>
    <n v="105.6"/>
  </r>
  <r>
    <x v="3"/>
    <x v="198"/>
    <x v="28"/>
    <x v="7"/>
    <n v="91.8"/>
    <n v="110.16"/>
  </r>
  <r>
    <x v="3"/>
    <x v="201"/>
    <x v="28"/>
    <x v="7"/>
    <n v="91.8"/>
    <n v="110.16"/>
  </r>
  <r>
    <x v="3"/>
    <x v="202"/>
    <x v="28"/>
    <x v="8"/>
    <n v="91.8"/>
    <n v="110.16"/>
  </r>
  <r>
    <x v="3"/>
    <x v="203"/>
    <x v="28"/>
    <x v="8"/>
    <n v="91.8"/>
    <n v="110.16"/>
  </r>
  <r>
    <x v="3"/>
    <x v="200"/>
    <x v="28"/>
    <x v="8"/>
    <n v="91.8"/>
    <n v="110.16"/>
  </r>
  <r>
    <x v="3"/>
    <x v="199"/>
    <x v="29"/>
    <x v="8"/>
    <n v="95"/>
    <n v="114"/>
  </r>
  <r>
    <x v="3"/>
    <x v="199"/>
    <x v="30"/>
    <x v="8"/>
    <n v="115"/>
    <n v="138"/>
  </r>
  <r>
    <x v="4"/>
    <x v="198"/>
    <x v="31"/>
    <x v="7"/>
    <n v="156.75"/>
    <n v="188.1"/>
  </r>
  <r>
    <x v="4"/>
    <x v="199"/>
    <x v="32"/>
    <x v="8"/>
    <n v="101"/>
    <n v="121.19999999999999"/>
  </r>
  <r>
    <x v="4"/>
    <x v="198"/>
    <x v="33"/>
    <x v="7"/>
    <n v="149.75"/>
    <n v="179.7"/>
  </r>
  <r>
    <x v="4"/>
    <x v="199"/>
    <x v="34"/>
    <x v="8"/>
    <n v="135"/>
    <n v="162"/>
  </r>
  <r>
    <x v="4"/>
    <x v="198"/>
    <x v="35"/>
    <x v="7"/>
    <n v="128"/>
    <n v="153.6"/>
  </r>
  <r>
    <x v="4"/>
    <x v="199"/>
    <x v="36"/>
    <x v="8"/>
    <n v="135"/>
    <n v="162"/>
  </r>
  <r>
    <x v="4"/>
    <x v="199"/>
    <x v="37"/>
    <x v="8"/>
    <n v="95"/>
    <n v="114"/>
  </r>
  <r>
    <x v="5"/>
    <x v="198"/>
    <x v="38"/>
    <x v="7"/>
    <n v="122"/>
    <n v="146.4"/>
  </r>
  <r>
    <x v="5"/>
    <x v="200"/>
    <x v="39"/>
    <x v="8"/>
    <n v="135"/>
    <n v="162"/>
  </r>
  <r>
    <x v="5"/>
    <x v="199"/>
    <x v="40"/>
    <x v="8"/>
    <n v="108"/>
    <n v="129.6"/>
  </r>
  <r>
    <x v="5"/>
    <x v="199"/>
    <x v="41"/>
    <x v="8"/>
    <n v="121.5"/>
    <n v="145.79999999999998"/>
  </r>
  <r>
    <x v="5"/>
    <x v="199"/>
    <x v="42"/>
    <x v="8"/>
    <n v="115"/>
    <n v="138"/>
  </r>
  <r>
    <x v="5"/>
    <x v="198"/>
    <x v="43"/>
    <x v="7"/>
    <s v=""/>
    <s v=""/>
  </r>
  <r>
    <x v="5"/>
    <x v="201"/>
    <x v="43"/>
    <x v="7"/>
    <s v=""/>
    <s v=""/>
  </r>
  <r>
    <x v="5"/>
    <x v="202"/>
    <x v="43"/>
    <x v="8"/>
    <s v=""/>
    <s v=""/>
  </r>
  <r>
    <x v="5"/>
    <x v="203"/>
    <x v="43"/>
    <x v="8"/>
    <s v=""/>
    <s v=""/>
  </r>
  <r>
    <x v="5"/>
    <x v="200"/>
    <x v="43"/>
    <x v="8"/>
    <s v=""/>
    <s v=""/>
  </r>
  <r>
    <x v="6"/>
    <x v="198"/>
    <x v="44"/>
    <x v="7"/>
    <n v="201"/>
    <n v="241.2"/>
  </r>
  <r>
    <x v="6"/>
    <x v="199"/>
    <x v="45"/>
    <x v="8"/>
    <n v="129"/>
    <n v="154.79999999999998"/>
  </r>
  <r>
    <x v="6"/>
    <x v="199"/>
    <x v="46"/>
    <x v="8"/>
    <n v="135"/>
    <n v="162"/>
  </r>
  <r>
    <x v="7"/>
    <x v="198"/>
    <x v="47"/>
    <x v="7"/>
    <n v="108"/>
    <n v="129.6"/>
  </r>
  <r>
    <x v="7"/>
    <x v="199"/>
    <x v="48"/>
    <x v="8"/>
    <n v="117"/>
    <n v="140.4"/>
  </r>
  <r>
    <x v="7"/>
    <x v="198"/>
    <x v="49"/>
    <x v="7"/>
    <n v="101.25"/>
    <n v="121.5"/>
  </r>
  <r>
    <x v="7"/>
    <x v="202"/>
    <x v="50"/>
    <x v="8"/>
    <n v="87.75"/>
    <n v="105.3"/>
  </r>
  <r>
    <x v="7"/>
    <x v="200"/>
    <x v="51"/>
    <x v="8"/>
    <n v="108"/>
    <n v="129.6"/>
  </r>
  <r>
    <x v="7"/>
    <x v="199"/>
    <x v="52"/>
    <x v="8"/>
    <n v="81"/>
    <n v="97.2"/>
  </r>
  <r>
    <x v="8"/>
    <x v="198"/>
    <x v="53"/>
    <x v="7"/>
    <n v="114.4"/>
    <n v="137.28"/>
  </r>
  <r>
    <x v="8"/>
    <x v="200"/>
    <x v="54"/>
    <x v="8"/>
    <n v="104.55"/>
    <n v="125.46"/>
  </r>
  <r>
    <x v="8"/>
    <x v="199"/>
    <x v="55"/>
    <x v="8"/>
    <n v="135"/>
    <n v="162"/>
  </r>
  <r>
    <x v="8"/>
    <x v="199"/>
    <x v="56"/>
    <x v="8"/>
    <n v="95"/>
    <n v="114"/>
  </r>
  <r>
    <x v="9"/>
    <x v="200"/>
    <x v="57"/>
    <x v="8"/>
    <n v="127"/>
    <n v="152.4"/>
  </r>
  <r>
    <x v="9"/>
    <x v="199"/>
    <x v="58"/>
    <x v="8"/>
    <n v="124"/>
    <n v="148.79999999999998"/>
  </r>
  <r>
    <x v="9"/>
    <x v="199"/>
    <x v="59"/>
    <x v="8"/>
    <n v="115"/>
    <n v="138"/>
  </r>
  <r>
    <x v="9"/>
    <x v="199"/>
    <x v="60"/>
    <x v="8"/>
    <n v="148"/>
    <n v="177.6"/>
  </r>
  <r>
    <x v="0"/>
    <x v="204"/>
    <x v="0"/>
    <x v="8"/>
    <n v="95"/>
    <n v="114"/>
  </r>
  <r>
    <x v="0"/>
    <x v="205"/>
    <x v="1"/>
    <x v="8"/>
    <n v="108"/>
    <n v="129.6"/>
  </r>
  <r>
    <x v="0"/>
    <x v="204"/>
    <x v="2"/>
    <x v="8"/>
    <n v="101"/>
    <n v="121.19999999999999"/>
  </r>
  <r>
    <x v="0"/>
    <x v="206"/>
    <x v="2"/>
    <x v="8"/>
    <n v="101"/>
    <n v="121.19999999999999"/>
  </r>
  <r>
    <x v="0"/>
    <x v="205"/>
    <x v="3"/>
    <x v="8"/>
    <n v="155"/>
    <n v="186"/>
  </r>
  <r>
    <x v="1"/>
    <x v="204"/>
    <x v="4"/>
    <x v="8"/>
    <n v="123.6"/>
    <n v="148.32"/>
  </r>
  <r>
    <x v="1"/>
    <x v="205"/>
    <x v="5"/>
    <x v="8"/>
    <n v="108"/>
    <n v="129.6"/>
  </r>
  <r>
    <x v="1"/>
    <x v="204"/>
    <x v="6"/>
    <x v="8"/>
    <n v="135.25"/>
    <n v="162.29999999999998"/>
  </r>
  <r>
    <x v="1"/>
    <x v="206"/>
    <x v="7"/>
    <x v="8"/>
    <n v="87.75"/>
    <n v="105.3"/>
  </r>
  <r>
    <x v="1"/>
    <x v="205"/>
    <x v="8"/>
    <x v="8"/>
    <n v="108"/>
    <n v="129.6"/>
  </r>
  <r>
    <x v="1"/>
    <x v="204"/>
    <x v="9"/>
    <x v="8"/>
    <n v="81"/>
    <n v="97.2"/>
  </r>
  <r>
    <x v="1"/>
    <x v="207"/>
    <x v="9"/>
    <x v="8"/>
    <n v="81"/>
    <n v="97.2"/>
  </r>
  <r>
    <x v="1"/>
    <x v="208"/>
    <x v="9"/>
    <x v="8"/>
    <n v="81"/>
    <n v="97.2"/>
  </r>
  <r>
    <x v="1"/>
    <x v="209"/>
    <x v="9"/>
    <x v="8"/>
    <n v="81"/>
    <n v="97.2"/>
  </r>
  <r>
    <x v="1"/>
    <x v="206"/>
    <x v="9"/>
    <x v="8"/>
    <n v="81"/>
    <n v="97.2"/>
  </r>
  <r>
    <x v="1"/>
    <x v="205"/>
    <x v="10"/>
    <x v="8"/>
    <n v="115"/>
    <n v="138"/>
  </r>
  <r>
    <x v="1"/>
    <x v="204"/>
    <x v="11"/>
    <x v="8"/>
    <n v="108"/>
    <n v="129.6"/>
  </r>
  <r>
    <x v="1"/>
    <x v="207"/>
    <x v="11"/>
    <x v="8"/>
    <n v="108"/>
    <n v="129.6"/>
  </r>
  <r>
    <x v="1"/>
    <x v="208"/>
    <x v="11"/>
    <x v="8"/>
    <n v="108"/>
    <n v="129.6"/>
  </r>
  <r>
    <x v="1"/>
    <x v="209"/>
    <x v="11"/>
    <x v="8"/>
    <n v="108"/>
    <n v="129.6"/>
  </r>
  <r>
    <x v="1"/>
    <x v="206"/>
    <x v="11"/>
    <x v="8"/>
    <n v="108"/>
    <n v="129.6"/>
  </r>
  <r>
    <x v="1"/>
    <x v="205"/>
    <x v="12"/>
    <x v="8"/>
    <n v="115"/>
    <n v="138"/>
  </r>
  <r>
    <x v="1"/>
    <x v="205"/>
    <x v="13"/>
    <x v="8"/>
    <n v="155"/>
    <n v="186"/>
  </r>
  <r>
    <x v="1"/>
    <x v="205"/>
    <x v="14"/>
    <x v="8"/>
    <n v="108"/>
    <n v="129.6"/>
  </r>
  <r>
    <x v="1"/>
    <x v="205"/>
    <x v="15"/>
    <x v="8"/>
    <n v="135"/>
    <n v="162"/>
  </r>
  <r>
    <x v="1"/>
    <x v="205"/>
    <x v="16"/>
    <x v="8"/>
    <n v="101"/>
    <n v="121.19999999999999"/>
  </r>
  <r>
    <x v="1"/>
    <x v="205"/>
    <x v="17"/>
    <x v="8"/>
    <n v="77"/>
    <n v="92.399999999999991"/>
  </r>
  <r>
    <x v="1"/>
    <x v="205"/>
    <x v="18"/>
    <x v="8"/>
    <n v="95"/>
    <n v="114"/>
  </r>
  <r>
    <x v="2"/>
    <x v="204"/>
    <x v="19"/>
    <x v="8"/>
    <n v="162"/>
    <n v="194.4"/>
  </r>
  <r>
    <x v="2"/>
    <x v="205"/>
    <x v="20"/>
    <x v="8"/>
    <n v="122"/>
    <n v="146.4"/>
  </r>
  <r>
    <x v="2"/>
    <x v="207"/>
    <x v="13"/>
    <x v="8"/>
    <n v="155"/>
    <n v="186"/>
  </r>
  <r>
    <x v="2"/>
    <x v="208"/>
    <x v="13"/>
    <x v="8"/>
    <n v="155"/>
    <n v="186"/>
  </r>
  <r>
    <x v="2"/>
    <x v="209"/>
    <x v="13"/>
    <x v="8"/>
    <n v="155"/>
    <n v="186"/>
  </r>
  <r>
    <x v="2"/>
    <x v="206"/>
    <x v="13"/>
    <x v="8"/>
    <n v="155"/>
    <n v="186"/>
  </r>
  <r>
    <x v="2"/>
    <x v="204"/>
    <x v="21"/>
    <x v="8"/>
    <n v="108"/>
    <n v="129.6"/>
  </r>
  <r>
    <x v="2"/>
    <x v="207"/>
    <x v="21"/>
    <x v="8"/>
    <n v="108"/>
    <n v="129.6"/>
  </r>
  <r>
    <x v="2"/>
    <x v="208"/>
    <x v="21"/>
    <x v="8"/>
    <n v="108"/>
    <n v="129.6"/>
  </r>
  <r>
    <x v="2"/>
    <x v="209"/>
    <x v="21"/>
    <x v="8"/>
    <n v="108"/>
    <n v="129.6"/>
  </r>
  <r>
    <x v="2"/>
    <x v="206"/>
    <x v="21"/>
    <x v="8"/>
    <n v="108"/>
    <n v="129.6"/>
  </r>
  <r>
    <x v="2"/>
    <x v="204"/>
    <x v="22"/>
    <x v="8"/>
    <s v=""/>
    <s v=""/>
  </r>
  <r>
    <x v="2"/>
    <x v="207"/>
    <x v="22"/>
    <x v="8"/>
    <s v=""/>
    <s v=""/>
  </r>
  <r>
    <x v="2"/>
    <x v="208"/>
    <x v="22"/>
    <x v="8"/>
    <s v=""/>
    <s v=""/>
  </r>
  <r>
    <x v="2"/>
    <x v="209"/>
    <x v="22"/>
    <x v="8"/>
    <s v=""/>
    <s v=""/>
  </r>
  <r>
    <x v="2"/>
    <x v="206"/>
    <x v="22"/>
    <x v="8"/>
    <s v=""/>
    <s v=""/>
  </r>
  <r>
    <x v="3"/>
    <x v="204"/>
    <x v="23"/>
    <x v="8"/>
    <n v="95"/>
    <n v="114"/>
  </r>
  <r>
    <x v="3"/>
    <x v="205"/>
    <x v="24"/>
    <x v="8"/>
    <n v="108"/>
    <n v="129.6"/>
  </r>
  <r>
    <x v="3"/>
    <x v="205"/>
    <x v="25"/>
    <x v="8"/>
    <n v="115"/>
    <n v="138"/>
  </r>
  <r>
    <x v="3"/>
    <x v="204"/>
    <x v="26"/>
    <x v="8"/>
    <n v="108"/>
    <n v="129.6"/>
  </r>
  <r>
    <x v="3"/>
    <x v="207"/>
    <x v="26"/>
    <x v="8"/>
    <n v="108"/>
    <n v="129.6"/>
  </r>
  <r>
    <x v="3"/>
    <x v="208"/>
    <x v="26"/>
    <x v="8"/>
    <n v="108"/>
    <n v="129.6"/>
  </r>
  <r>
    <x v="3"/>
    <x v="209"/>
    <x v="26"/>
    <x v="8"/>
    <n v="108"/>
    <n v="129.6"/>
  </r>
  <r>
    <x v="3"/>
    <x v="206"/>
    <x v="26"/>
    <x v="8"/>
    <n v="108"/>
    <n v="129.6"/>
  </r>
  <r>
    <x v="3"/>
    <x v="205"/>
    <x v="27"/>
    <x v="8"/>
    <n v="88"/>
    <n v="105.6"/>
  </r>
  <r>
    <x v="3"/>
    <x v="204"/>
    <x v="28"/>
    <x v="8"/>
    <n v="91.8"/>
    <n v="110.16"/>
  </r>
  <r>
    <x v="3"/>
    <x v="207"/>
    <x v="28"/>
    <x v="8"/>
    <n v="91.8"/>
    <n v="110.16"/>
  </r>
  <r>
    <x v="3"/>
    <x v="208"/>
    <x v="28"/>
    <x v="8"/>
    <n v="91.8"/>
    <n v="110.16"/>
  </r>
  <r>
    <x v="3"/>
    <x v="209"/>
    <x v="28"/>
    <x v="8"/>
    <n v="91.8"/>
    <n v="110.16"/>
  </r>
  <r>
    <x v="3"/>
    <x v="206"/>
    <x v="28"/>
    <x v="8"/>
    <n v="91.8"/>
    <n v="110.16"/>
  </r>
  <r>
    <x v="3"/>
    <x v="205"/>
    <x v="29"/>
    <x v="8"/>
    <n v="95"/>
    <n v="114"/>
  </r>
  <r>
    <x v="3"/>
    <x v="205"/>
    <x v="30"/>
    <x v="8"/>
    <n v="115"/>
    <n v="138"/>
  </r>
  <r>
    <x v="4"/>
    <x v="204"/>
    <x v="31"/>
    <x v="8"/>
    <n v="156.75"/>
    <n v="188.1"/>
  </r>
  <r>
    <x v="4"/>
    <x v="205"/>
    <x v="32"/>
    <x v="8"/>
    <n v="101"/>
    <n v="121.19999999999999"/>
  </r>
  <r>
    <x v="4"/>
    <x v="204"/>
    <x v="33"/>
    <x v="8"/>
    <n v="149.75"/>
    <n v="179.7"/>
  </r>
  <r>
    <x v="4"/>
    <x v="205"/>
    <x v="34"/>
    <x v="8"/>
    <n v="135"/>
    <n v="162"/>
  </r>
  <r>
    <x v="4"/>
    <x v="204"/>
    <x v="35"/>
    <x v="8"/>
    <n v="128"/>
    <n v="153.6"/>
  </r>
  <r>
    <x v="4"/>
    <x v="205"/>
    <x v="36"/>
    <x v="8"/>
    <n v="135"/>
    <n v="162"/>
  </r>
  <r>
    <x v="4"/>
    <x v="205"/>
    <x v="37"/>
    <x v="8"/>
    <n v="95"/>
    <n v="114"/>
  </r>
  <r>
    <x v="5"/>
    <x v="204"/>
    <x v="38"/>
    <x v="8"/>
    <n v="122"/>
    <n v="146.4"/>
  </r>
  <r>
    <x v="5"/>
    <x v="206"/>
    <x v="39"/>
    <x v="8"/>
    <n v="135"/>
    <n v="162"/>
  </r>
  <r>
    <x v="5"/>
    <x v="205"/>
    <x v="40"/>
    <x v="8"/>
    <n v="108"/>
    <n v="129.6"/>
  </r>
  <r>
    <x v="5"/>
    <x v="205"/>
    <x v="41"/>
    <x v="8"/>
    <n v="121.5"/>
    <n v="145.79999999999998"/>
  </r>
  <r>
    <x v="5"/>
    <x v="205"/>
    <x v="42"/>
    <x v="8"/>
    <n v="115"/>
    <n v="138"/>
  </r>
  <r>
    <x v="5"/>
    <x v="204"/>
    <x v="43"/>
    <x v="8"/>
    <s v=""/>
    <s v=""/>
  </r>
  <r>
    <x v="5"/>
    <x v="207"/>
    <x v="43"/>
    <x v="8"/>
    <s v=""/>
    <s v=""/>
  </r>
  <r>
    <x v="5"/>
    <x v="208"/>
    <x v="43"/>
    <x v="8"/>
    <s v=""/>
    <s v=""/>
  </r>
  <r>
    <x v="5"/>
    <x v="209"/>
    <x v="43"/>
    <x v="8"/>
    <s v=""/>
    <s v=""/>
  </r>
  <r>
    <x v="5"/>
    <x v="206"/>
    <x v="43"/>
    <x v="8"/>
    <s v=""/>
    <s v=""/>
  </r>
  <r>
    <x v="6"/>
    <x v="204"/>
    <x v="44"/>
    <x v="8"/>
    <n v="201"/>
    <n v="241.2"/>
  </r>
  <r>
    <x v="6"/>
    <x v="205"/>
    <x v="45"/>
    <x v="8"/>
    <n v="129"/>
    <n v="154.79999999999998"/>
  </r>
  <r>
    <x v="6"/>
    <x v="205"/>
    <x v="46"/>
    <x v="8"/>
    <n v="135"/>
    <n v="162"/>
  </r>
  <r>
    <x v="7"/>
    <x v="204"/>
    <x v="47"/>
    <x v="8"/>
    <n v="108"/>
    <n v="129.6"/>
  </r>
  <r>
    <x v="7"/>
    <x v="205"/>
    <x v="48"/>
    <x v="8"/>
    <n v="117"/>
    <n v="140.4"/>
  </r>
  <r>
    <x v="7"/>
    <x v="204"/>
    <x v="49"/>
    <x v="8"/>
    <n v="101.25"/>
    <n v="121.5"/>
  </r>
  <r>
    <x v="7"/>
    <x v="208"/>
    <x v="50"/>
    <x v="8"/>
    <n v="87.75"/>
    <n v="105.3"/>
  </r>
  <r>
    <x v="7"/>
    <x v="206"/>
    <x v="51"/>
    <x v="8"/>
    <n v="108"/>
    <n v="129.6"/>
  </r>
  <r>
    <x v="7"/>
    <x v="205"/>
    <x v="52"/>
    <x v="8"/>
    <n v="81"/>
    <n v="97.2"/>
  </r>
  <r>
    <x v="8"/>
    <x v="204"/>
    <x v="53"/>
    <x v="8"/>
    <n v="114.4"/>
    <n v="137.28"/>
  </r>
  <r>
    <x v="8"/>
    <x v="206"/>
    <x v="54"/>
    <x v="8"/>
    <n v="104.55"/>
    <n v="125.46"/>
  </r>
  <r>
    <x v="8"/>
    <x v="205"/>
    <x v="55"/>
    <x v="8"/>
    <n v="135"/>
    <n v="162"/>
  </r>
  <r>
    <x v="8"/>
    <x v="205"/>
    <x v="56"/>
    <x v="8"/>
    <n v="95"/>
    <n v="114"/>
  </r>
  <r>
    <x v="9"/>
    <x v="206"/>
    <x v="57"/>
    <x v="8"/>
    <n v="127"/>
    <n v="152.4"/>
  </r>
  <r>
    <x v="9"/>
    <x v="205"/>
    <x v="58"/>
    <x v="8"/>
    <n v="124"/>
    <n v="148.79999999999998"/>
  </r>
  <r>
    <x v="9"/>
    <x v="205"/>
    <x v="59"/>
    <x v="8"/>
    <n v="115"/>
    <n v="138"/>
  </r>
  <r>
    <x v="9"/>
    <x v="205"/>
    <x v="60"/>
    <x v="8"/>
    <n v="148"/>
    <n v="177.6"/>
  </r>
  <r>
    <x v="0"/>
    <x v="210"/>
    <x v="0"/>
    <x v="8"/>
    <n v="95"/>
    <n v="114"/>
  </r>
  <r>
    <x v="0"/>
    <x v="211"/>
    <x v="1"/>
    <x v="8"/>
    <n v="108"/>
    <n v="129.6"/>
  </r>
  <r>
    <x v="0"/>
    <x v="210"/>
    <x v="2"/>
    <x v="8"/>
    <n v="101"/>
    <n v="121.19999999999999"/>
  </r>
  <r>
    <x v="0"/>
    <x v="212"/>
    <x v="2"/>
    <x v="8"/>
    <n v="101"/>
    <n v="121.19999999999999"/>
  </r>
  <r>
    <x v="0"/>
    <x v="211"/>
    <x v="3"/>
    <x v="8"/>
    <n v="155"/>
    <n v="186"/>
  </r>
  <r>
    <x v="1"/>
    <x v="210"/>
    <x v="4"/>
    <x v="8"/>
    <n v="123.6"/>
    <n v="148.32"/>
  </r>
  <r>
    <x v="1"/>
    <x v="211"/>
    <x v="5"/>
    <x v="8"/>
    <n v="108"/>
    <n v="129.6"/>
  </r>
  <r>
    <x v="1"/>
    <x v="210"/>
    <x v="6"/>
    <x v="8"/>
    <n v="135.25"/>
    <n v="162.29999999999998"/>
  </r>
  <r>
    <x v="1"/>
    <x v="212"/>
    <x v="7"/>
    <x v="8"/>
    <n v="87.75"/>
    <n v="105.3"/>
  </r>
  <r>
    <x v="1"/>
    <x v="211"/>
    <x v="8"/>
    <x v="8"/>
    <n v="108"/>
    <n v="129.6"/>
  </r>
  <r>
    <x v="1"/>
    <x v="210"/>
    <x v="9"/>
    <x v="8"/>
    <n v="81"/>
    <n v="97.2"/>
  </r>
  <r>
    <x v="1"/>
    <x v="213"/>
    <x v="9"/>
    <x v="8"/>
    <n v="81"/>
    <n v="97.2"/>
  </r>
  <r>
    <x v="1"/>
    <x v="214"/>
    <x v="9"/>
    <x v="8"/>
    <n v="81"/>
    <n v="97.2"/>
  </r>
  <r>
    <x v="1"/>
    <x v="215"/>
    <x v="9"/>
    <x v="8"/>
    <n v="81"/>
    <n v="97.2"/>
  </r>
  <r>
    <x v="1"/>
    <x v="212"/>
    <x v="9"/>
    <x v="8"/>
    <n v="81"/>
    <n v="97.2"/>
  </r>
  <r>
    <x v="1"/>
    <x v="211"/>
    <x v="10"/>
    <x v="8"/>
    <n v="115"/>
    <n v="138"/>
  </r>
  <r>
    <x v="1"/>
    <x v="210"/>
    <x v="11"/>
    <x v="8"/>
    <n v="108"/>
    <n v="129.6"/>
  </r>
  <r>
    <x v="1"/>
    <x v="213"/>
    <x v="11"/>
    <x v="8"/>
    <n v="108"/>
    <n v="129.6"/>
  </r>
  <r>
    <x v="1"/>
    <x v="214"/>
    <x v="11"/>
    <x v="8"/>
    <n v="108"/>
    <n v="129.6"/>
  </r>
  <r>
    <x v="1"/>
    <x v="215"/>
    <x v="11"/>
    <x v="8"/>
    <n v="108"/>
    <n v="129.6"/>
  </r>
  <r>
    <x v="1"/>
    <x v="212"/>
    <x v="11"/>
    <x v="8"/>
    <n v="108"/>
    <n v="129.6"/>
  </r>
  <r>
    <x v="1"/>
    <x v="211"/>
    <x v="12"/>
    <x v="8"/>
    <n v="115"/>
    <n v="138"/>
  </r>
  <r>
    <x v="1"/>
    <x v="211"/>
    <x v="13"/>
    <x v="8"/>
    <n v="155"/>
    <n v="186"/>
  </r>
  <r>
    <x v="1"/>
    <x v="211"/>
    <x v="14"/>
    <x v="8"/>
    <n v="108"/>
    <n v="129.6"/>
  </r>
  <r>
    <x v="1"/>
    <x v="211"/>
    <x v="15"/>
    <x v="8"/>
    <n v="135"/>
    <n v="162"/>
  </r>
  <r>
    <x v="1"/>
    <x v="211"/>
    <x v="16"/>
    <x v="8"/>
    <n v="101"/>
    <n v="121.19999999999999"/>
  </r>
  <r>
    <x v="1"/>
    <x v="211"/>
    <x v="17"/>
    <x v="8"/>
    <n v="77"/>
    <n v="92.399999999999991"/>
  </r>
  <r>
    <x v="1"/>
    <x v="211"/>
    <x v="18"/>
    <x v="8"/>
    <n v="95"/>
    <n v="114"/>
  </r>
  <r>
    <x v="2"/>
    <x v="210"/>
    <x v="19"/>
    <x v="8"/>
    <n v="162"/>
    <n v="194.4"/>
  </r>
  <r>
    <x v="2"/>
    <x v="211"/>
    <x v="20"/>
    <x v="8"/>
    <n v="122"/>
    <n v="146.4"/>
  </r>
  <r>
    <x v="2"/>
    <x v="213"/>
    <x v="13"/>
    <x v="8"/>
    <n v="155"/>
    <n v="186"/>
  </r>
  <r>
    <x v="2"/>
    <x v="214"/>
    <x v="13"/>
    <x v="8"/>
    <n v="155"/>
    <n v="186"/>
  </r>
  <r>
    <x v="2"/>
    <x v="215"/>
    <x v="13"/>
    <x v="8"/>
    <n v="155"/>
    <n v="186"/>
  </r>
  <r>
    <x v="2"/>
    <x v="212"/>
    <x v="13"/>
    <x v="8"/>
    <n v="155"/>
    <n v="186"/>
  </r>
  <r>
    <x v="2"/>
    <x v="210"/>
    <x v="21"/>
    <x v="8"/>
    <n v="108"/>
    <n v="129.6"/>
  </r>
  <r>
    <x v="2"/>
    <x v="213"/>
    <x v="21"/>
    <x v="8"/>
    <n v="108"/>
    <n v="129.6"/>
  </r>
  <r>
    <x v="2"/>
    <x v="214"/>
    <x v="21"/>
    <x v="8"/>
    <n v="108"/>
    <n v="129.6"/>
  </r>
  <r>
    <x v="2"/>
    <x v="215"/>
    <x v="21"/>
    <x v="8"/>
    <n v="108"/>
    <n v="129.6"/>
  </r>
  <r>
    <x v="2"/>
    <x v="212"/>
    <x v="21"/>
    <x v="8"/>
    <n v="108"/>
    <n v="129.6"/>
  </r>
  <r>
    <x v="2"/>
    <x v="210"/>
    <x v="22"/>
    <x v="8"/>
    <s v=""/>
    <s v=""/>
  </r>
  <r>
    <x v="2"/>
    <x v="213"/>
    <x v="22"/>
    <x v="8"/>
    <s v=""/>
    <s v=""/>
  </r>
  <r>
    <x v="2"/>
    <x v="214"/>
    <x v="22"/>
    <x v="8"/>
    <s v=""/>
    <s v=""/>
  </r>
  <r>
    <x v="2"/>
    <x v="215"/>
    <x v="22"/>
    <x v="8"/>
    <s v=""/>
    <s v=""/>
  </r>
  <r>
    <x v="2"/>
    <x v="212"/>
    <x v="22"/>
    <x v="8"/>
    <s v=""/>
    <s v=""/>
  </r>
  <r>
    <x v="3"/>
    <x v="210"/>
    <x v="23"/>
    <x v="8"/>
    <n v="95"/>
    <n v="114"/>
  </r>
  <r>
    <x v="3"/>
    <x v="211"/>
    <x v="24"/>
    <x v="8"/>
    <n v="108"/>
    <n v="129.6"/>
  </r>
  <r>
    <x v="3"/>
    <x v="211"/>
    <x v="25"/>
    <x v="8"/>
    <n v="115"/>
    <n v="138"/>
  </r>
  <r>
    <x v="3"/>
    <x v="210"/>
    <x v="26"/>
    <x v="8"/>
    <n v="108"/>
    <n v="129.6"/>
  </r>
  <r>
    <x v="3"/>
    <x v="213"/>
    <x v="26"/>
    <x v="8"/>
    <n v="108"/>
    <n v="129.6"/>
  </r>
  <r>
    <x v="3"/>
    <x v="214"/>
    <x v="26"/>
    <x v="8"/>
    <n v="108"/>
    <n v="129.6"/>
  </r>
  <r>
    <x v="3"/>
    <x v="215"/>
    <x v="26"/>
    <x v="8"/>
    <n v="108"/>
    <n v="129.6"/>
  </r>
  <r>
    <x v="3"/>
    <x v="212"/>
    <x v="26"/>
    <x v="8"/>
    <n v="108"/>
    <n v="129.6"/>
  </r>
  <r>
    <x v="3"/>
    <x v="211"/>
    <x v="27"/>
    <x v="8"/>
    <n v="88"/>
    <n v="105.6"/>
  </r>
  <r>
    <x v="3"/>
    <x v="210"/>
    <x v="28"/>
    <x v="8"/>
    <n v="91.8"/>
    <n v="110.16"/>
  </r>
  <r>
    <x v="3"/>
    <x v="213"/>
    <x v="28"/>
    <x v="8"/>
    <n v="91.8"/>
    <n v="110.16"/>
  </r>
  <r>
    <x v="3"/>
    <x v="214"/>
    <x v="28"/>
    <x v="8"/>
    <n v="91.8"/>
    <n v="110.16"/>
  </r>
  <r>
    <x v="3"/>
    <x v="215"/>
    <x v="28"/>
    <x v="8"/>
    <n v="91.8"/>
    <n v="110.16"/>
  </r>
  <r>
    <x v="3"/>
    <x v="212"/>
    <x v="28"/>
    <x v="8"/>
    <n v="91.8"/>
    <n v="110.16"/>
  </r>
  <r>
    <x v="3"/>
    <x v="211"/>
    <x v="29"/>
    <x v="8"/>
    <n v="95"/>
    <n v="114"/>
  </r>
  <r>
    <x v="3"/>
    <x v="211"/>
    <x v="30"/>
    <x v="8"/>
    <n v="115"/>
    <n v="138"/>
  </r>
  <r>
    <x v="4"/>
    <x v="210"/>
    <x v="31"/>
    <x v="8"/>
    <n v="156.75"/>
    <n v="188.1"/>
  </r>
  <r>
    <x v="4"/>
    <x v="211"/>
    <x v="32"/>
    <x v="8"/>
    <n v="101"/>
    <n v="121.19999999999999"/>
  </r>
  <r>
    <x v="4"/>
    <x v="210"/>
    <x v="33"/>
    <x v="8"/>
    <n v="149.75"/>
    <n v="179.7"/>
  </r>
  <r>
    <x v="4"/>
    <x v="211"/>
    <x v="34"/>
    <x v="8"/>
    <n v="135"/>
    <n v="162"/>
  </r>
  <r>
    <x v="4"/>
    <x v="210"/>
    <x v="35"/>
    <x v="8"/>
    <n v="128"/>
    <n v="153.6"/>
  </r>
  <r>
    <x v="4"/>
    <x v="211"/>
    <x v="36"/>
    <x v="8"/>
    <n v="135"/>
    <n v="162"/>
  </r>
  <r>
    <x v="4"/>
    <x v="211"/>
    <x v="37"/>
    <x v="8"/>
    <n v="95"/>
    <n v="114"/>
  </r>
  <r>
    <x v="5"/>
    <x v="210"/>
    <x v="38"/>
    <x v="8"/>
    <n v="122"/>
    <n v="146.4"/>
  </r>
  <r>
    <x v="5"/>
    <x v="212"/>
    <x v="39"/>
    <x v="8"/>
    <n v="135"/>
    <n v="162"/>
  </r>
  <r>
    <x v="5"/>
    <x v="211"/>
    <x v="40"/>
    <x v="8"/>
    <n v="108"/>
    <n v="129.6"/>
  </r>
  <r>
    <x v="5"/>
    <x v="211"/>
    <x v="41"/>
    <x v="8"/>
    <n v="121.5"/>
    <n v="145.79999999999998"/>
  </r>
  <r>
    <x v="5"/>
    <x v="211"/>
    <x v="42"/>
    <x v="8"/>
    <n v="115"/>
    <n v="138"/>
  </r>
  <r>
    <x v="5"/>
    <x v="210"/>
    <x v="43"/>
    <x v="8"/>
    <s v=""/>
    <s v=""/>
  </r>
  <r>
    <x v="5"/>
    <x v="213"/>
    <x v="43"/>
    <x v="8"/>
    <s v=""/>
    <s v=""/>
  </r>
  <r>
    <x v="5"/>
    <x v="214"/>
    <x v="43"/>
    <x v="8"/>
    <s v=""/>
    <s v=""/>
  </r>
  <r>
    <x v="5"/>
    <x v="215"/>
    <x v="43"/>
    <x v="8"/>
    <s v=""/>
    <s v=""/>
  </r>
  <r>
    <x v="5"/>
    <x v="212"/>
    <x v="43"/>
    <x v="8"/>
    <s v=""/>
    <s v=""/>
  </r>
  <r>
    <x v="6"/>
    <x v="210"/>
    <x v="44"/>
    <x v="8"/>
    <n v="201"/>
    <n v="241.2"/>
  </r>
  <r>
    <x v="6"/>
    <x v="211"/>
    <x v="45"/>
    <x v="8"/>
    <n v="129"/>
    <n v="154.79999999999998"/>
  </r>
  <r>
    <x v="6"/>
    <x v="211"/>
    <x v="46"/>
    <x v="8"/>
    <n v="135"/>
    <n v="162"/>
  </r>
  <r>
    <x v="7"/>
    <x v="210"/>
    <x v="47"/>
    <x v="8"/>
    <n v="108"/>
    <n v="129.6"/>
  </r>
  <r>
    <x v="7"/>
    <x v="211"/>
    <x v="48"/>
    <x v="8"/>
    <n v="117"/>
    <n v="140.4"/>
  </r>
  <r>
    <x v="7"/>
    <x v="210"/>
    <x v="49"/>
    <x v="8"/>
    <n v="101.25"/>
    <n v="121.5"/>
  </r>
  <r>
    <x v="7"/>
    <x v="214"/>
    <x v="50"/>
    <x v="8"/>
    <n v="87.75"/>
    <n v="105.3"/>
  </r>
  <r>
    <x v="7"/>
    <x v="212"/>
    <x v="51"/>
    <x v="8"/>
    <n v="108"/>
    <n v="129.6"/>
  </r>
  <r>
    <x v="7"/>
    <x v="211"/>
    <x v="52"/>
    <x v="8"/>
    <n v="81"/>
    <n v="97.2"/>
  </r>
  <r>
    <x v="8"/>
    <x v="210"/>
    <x v="53"/>
    <x v="8"/>
    <n v="114.4"/>
    <n v="137.28"/>
  </r>
  <r>
    <x v="8"/>
    <x v="212"/>
    <x v="54"/>
    <x v="8"/>
    <n v="104.55"/>
    <n v="125.46"/>
  </r>
  <r>
    <x v="8"/>
    <x v="211"/>
    <x v="55"/>
    <x v="8"/>
    <n v="135"/>
    <n v="162"/>
  </r>
  <r>
    <x v="8"/>
    <x v="211"/>
    <x v="56"/>
    <x v="8"/>
    <n v="95"/>
    <n v="114"/>
  </r>
  <r>
    <x v="9"/>
    <x v="212"/>
    <x v="57"/>
    <x v="8"/>
    <n v="127"/>
    <n v="152.4"/>
  </r>
  <r>
    <x v="9"/>
    <x v="211"/>
    <x v="58"/>
    <x v="8"/>
    <n v="124"/>
    <n v="148.79999999999998"/>
  </r>
  <r>
    <x v="9"/>
    <x v="211"/>
    <x v="59"/>
    <x v="8"/>
    <n v="115"/>
    <n v="138"/>
  </r>
  <r>
    <x v="9"/>
    <x v="211"/>
    <x v="60"/>
    <x v="8"/>
    <n v="148"/>
    <n v="177.6"/>
  </r>
  <r>
    <x v="0"/>
    <x v="216"/>
    <x v="0"/>
    <x v="8"/>
    <n v="95"/>
    <n v="114"/>
  </r>
  <r>
    <x v="0"/>
    <x v="217"/>
    <x v="1"/>
    <x v="8"/>
    <n v="108"/>
    <n v="129.6"/>
  </r>
  <r>
    <x v="0"/>
    <x v="216"/>
    <x v="2"/>
    <x v="8"/>
    <n v="101"/>
    <n v="121.19999999999999"/>
  </r>
  <r>
    <x v="0"/>
    <x v="218"/>
    <x v="2"/>
    <x v="8"/>
    <n v="101"/>
    <n v="121.19999999999999"/>
  </r>
  <r>
    <x v="0"/>
    <x v="217"/>
    <x v="3"/>
    <x v="8"/>
    <n v="155"/>
    <n v="186"/>
  </r>
  <r>
    <x v="1"/>
    <x v="216"/>
    <x v="4"/>
    <x v="8"/>
    <n v="123.6"/>
    <n v="148.32"/>
  </r>
  <r>
    <x v="1"/>
    <x v="217"/>
    <x v="5"/>
    <x v="8"/>
    <n v="108"/>
    <n v="129.6"/>
  </r>
  <r>
    <x v="1"/>
    <x v="216"/>
    <x v="6"/>
    <x v="8"/>
    <n v="135.25"/>
    <n v="162.29999999999998"/>
  </r>
  <r>
    <x v="1"/>
    <x v="218"/>
    <x v="7"/>
    <x v="8"/>
    <n v="87.75"/>
    <n v="105.3"/>
  </r>
  <r>
    <x v="1"/>
    <x v="217"/>
    <x v="8"/>
    <x v="8"/>
    <n v="108"/>
    <n v="129.6"/>
  </r>
  <r>
    <x v="1"/>
    <x v="216"/>
    <x v="9"/>
    <x v="8"/>
    <n v="81"/>
    <n v="97.2"/>
  </r>
  <r>
    <x v="1"/>
    <x v="219"/>
    <x v="9"/>
    <x v="8"/>
    <n v="81"/>
    <n v="97.2"/>
  </r>
  <r>
    <x v="1"/>
    <x v="220"/>
    <x v="9"/>
    <x v="8"/>
    <n v="81"/>
    <n v="97.2"/>
  </r>
  <r>
    <x v="1"/>
    <x v="221"/>
    <x v="9"/>
    <x v="8"/>
    <n v="81"/>
    <n v="97.2"/>
  </r>
  <r>
    <x v="1"/>
    <x v="218"/>
    <x v="9"/>
    <x v="8"/>
    <n v="81"/>
    <n v="97.2"/>
  </r>
  <r>
    <x v="1"/>
    <x v="217"/>
    <x v="10"/>
    <x v="8"/>
    <n v="115"/>
    <n v="138"/>
  </r>
  <r>
    <x v="1"/>
    <x v="216"/>
    <x v="11"/>
    <x v="8"/>
    <n v="108"/>
    <n v="129.6"/>
  </r>
  <r>
    <x v="1"/>
    <x v="219"/>
    <x v="11"/>
    <x v="8"/>
    <n v="108"/>
    <n v="129.6"/>
  </r>
  <r>
    <x v="1"/>
    <x v="220"/>
    <x v="11"/>
    <x v="8"/>
    <n v="108"/>
    <n v="129.6"/>
  </r>
  <r>
    <x v="1"/>
    <x v="221"/>
    <x v="11"/>
    <x v="8"/>
    <n v="108"/>
    <n v="129.6"/>
  </r>
  <r>
    <x v="1"/>
    <x v="218"/>
    <x v="11"/>
    <x v="8"/>
    <n v="108"/>
    <n v="129.6"/>
  </r>
  <r>
    <x v="1"/>
    <x v="217"/>
    <x v="12"/>
    <x v="8"/>
    <n v="115"/>
    <n v="138"/>
  </r>
  <r>
    <x v="1"/>
    <x v="217"/>
    <x v="13"/>
    <x v="8"/>
    <n v="155"/>
    <n v="186"/>
  </r>
  <r>
    <x v="1"/>
    <x v="217"/>
    <x v="14"/>
    <x v="8"/>
    <n v="108"/>
    <n v="129.6"/>
  </r>
  <r>
    <x v="1"/>
    <x v="217"/>
    <x v="15"/>
    <x v="8"/>
    <n v="135"/>
    <n v="162"/>
  </r>
  <r>
    <x v="1"/>
    <x v="217"/>
    <x v="16"/>
    <x v="8"/>
    <n v="101"/>
    <n v="121.19999999999999"/>
  </r>
  <r>
    <x v="1"/>
    <x v="217"/>
    <x v="17"/>
    <x v="8"/>
    <n v="77"/>
    <n v="92.399999999999991"/>
  </r>
  <r>
    <x v="1"/>
    <x v="217"/>
    <x v="18"/>
    <x v="8"/>
    <n v="95"/>
    <n v="114"/>
  </r>
  <r>
    <x v="2"/>
    <x v="216"/>
    <x v="19"/>
    <x v="8"/>
    <n v="162"/>
    <n v="194.4"/>
  </r>
  <r>
    <x v="2"/>
    <x v="217"/>
    <x v="20"/>
    <x v="8"/>
    <n v="122"/>
    <n v="146.4"/>
  </r>
  <r>
    <x v="2"/>
    <x v="219"/>
    <x v="13"/>
    <x v="8"/>
    <n v="155"/>
    <n v="186"/>
  </r>
  <r>
    <x v="2"/>
    <x v="220"/>
    <x v="13"/>
    <x v="8"/>
    <n v="155"/>
    <n v="186"/>
  </r>
  <r>
    <x v="2"/>
    <x v="221"/>
    <x v="13"/>
    <x v="8"/>
    <n v="155"/>
    <n v="186"/>
  </r>
  <r>
    <x v="2"/>
    <x v="218"/>
    <x v="13"/>
    <x v="8"/>
    <n v="155"/>
    <n v="186"/>
  </r>
  <r>
    <x v="2"/>
    <x v="216"/>
    <x v="21"/>
    <x v="8"/>
    <n v="108"/>
    <n v="129.6"/>
  </r>
  <r>
    <x v="2"/>
    <x v="219"/>
    <x v="21"/>
    <x v="8"/>
    <n v="108"/>
    <n v="129.6"/>
  </r>
  <r>
    <x v="2"/>
    <x v="220"/>
    <x v="21"/>
    <x v="8"/>
    <n v="108"/>
    <n v="129.6"/>
  </r>
  <r>
    <x v="2"/>
    <x v="221"/>
    <x v="21"/>
    <x v="8"/>
    <n v="108"/>
    <n v="129.6"/>
  </r>
  <r>
    <x v="2"/>
    <x v="218"/>
    <x v="21"/>
    <x v="8"/>
    <n v="108"/>
    <n v="129.6"/>
  </r>
  <r>
    <x v="2"/>
    <x v="216"/>
    <x v="22"/>
    <x v="8"/>
    <s v=""/>
    <s v=""/>
  </r>
  <r>
    <x v="2"/>
    <x v="219"/>
    <x v="22"/>
    <x v="8"/>
    <s v=""/>
    <s v=""/>
  </r>
  <r>
    <x v="2"/>
    <x v="220"/>
    <x v="22"/>
    <x v="8"/>
    <s v=""/>
    <s v=""/>
  </r>
  <r>
    <x v="2"/>
    <x v="221"/>
    <x v="22"/>
    <x v="8"/>
    <s v=""/>
    <s v=""/>
  </r>
  <r>
    <x v="2"/>
    <x v="218"/>
    <x v="22"/>
    <x v="8"/>
    <s v=""/>
    <s v=""/>
  </r>
  <r>
    <x v="3"/>
    <x v="216"/>
    <x v="23"/>
    <x v="8"/>
    <n v="95"/>
    <n v="114"/>
  </r>
  <r>
    <x v="3"/>
    <x v="217"/>
    <x v="24"/>
    <x v="8"/>
    <n v="108"/>
    <n v="129.6"/>
  </r>
  <r>
    <x v="3"/>
    <x v="217"/>
    <x v="25"/>
    <x v="8"/>
    <n v="115"/>
    <n v="138"/>
  </r>
  <r>
    <x v="3"/>
    <x v="216"/>
    <x v="26"/>
    <x v="8"/>
    <n v="108"/>
    <n v="129.6"/>
  </r>
  <r>
    <x v="3"/>
    <x v="219"/>
    <x v="26"/>
    <x v="8"/>
    <n v="108"/>
    <n v="129.6"/>
  </r>
  <r>
    <x v="3"/>
    <x v="220"/>
    <x v="26"/>
    <x v="8"/>
    <n v="108"/>
    <n v="129.6"/>
  </r>
  <r>
    <x v="3"/>
    <x v="221"/>
    <x v="26"/>
    <x v="8"/>
    <n v="108"/>
    <n v="129.6"/>
  </r>
  <r>
    <x v="3"/>
    <x v="218"/>
    <x v="26"/>
    <x v="8"/>
    <n v="108"/>
    <n v="129.6"/>
  </r>
  <r>
    <x v="3"/>
    <x v="217"/>
    <x v="27"/>
    <x v="8"/>
    <n v="88"/>
    <n v="105.6"/>
  </r>
  <r>
    <x v="3"/>
    <x v="216"/>
    <x v="28"/>
    <x v="8"/>
    <n v="91.8"/>
    <n v="110.16"/>
  </r>
  <r>
    <x v="3"/>
    <x v="219"/>
    <x v="28"/>
    <x v="8"/>
    <n v="91.8"/>
    <n v="110.16"/>
  </r>
  <r>
    <x v="3"/>
    <x v="220"/>
    <x v="28"/>
    <x v="8"/>
    <n v="91.8"/>
    <n v="110.16"/>
  </r>
  <r>
    <x v="3"/>
    <x v="221"/>
    <x v="28"/>
    <x v="8"/>
    <n v="91.8"/>
    <n v="110.16"/>
  </r>
  <r>
    <x v="3"/>
    <x v="218"/>
    <x v="28"/>
    <x v="8"/>
    <n v="91.8"/>
    <n v="110.16"/>
  </r>
  <r>
    <x v="3"/>
    <x v="217"/>
    <x v="29"/>
    <x v="8"/>
    <n v="95"/>
    <n v="114"/>
  </r>
  <r>
    <x v="3"/>
    <x v="217"/>
    <x v="30"/>
    <x v="8"/>
    <n v="115"/>
    <n v="138"/>
  </r>
  <r>
    <x v="4"/>
    <x v="216"/>
    <x v="31"/>
    <x v="8"/>
    <n v="156.75"/>
    <n v="188.1"/>
  </r>
  <r>
    <x v="4"/>
    <x v="217"/>
    <x v="32"/>
    <x v="8"/>
    <n v="101"/>
    <n v="121.19999999999999"/>
  </r>
  <r>
    <x v="4"/>
    <x v="216"/>
    <x v="33"/>
    <x v="8"/>
    <n v="149.75"/>
    <n v="179.7"/>
  </r>
  <r>
    <x v="4"/>
    <x v="217"/>
    <x v="34"/>
    <x v="8"/>
    <n v="135"/>
    <n v="162"/>
  </r>
  <r>
    <x v="4"/>
    <x v="216"/>
    <x v="35"/>
    <x v="8"/>
    <n v="128"/>
    <n v="153.6"/>
  </r>
  <r>
    <x v="4"/>
    <x v="217"/>
    <x v="36"/>
    <x v="8"/>
    <n v="135"/>
    <n v="162"/>
  </r>
  <r>
    <x v="4"/>
    <x v="217"/>
    <x v="37"/>
    <x v="8"/>
    <n v="95"/>
    <n v="114"/>
  </r>
  <r>
    <x v="5"/>
    <x v="216"/>
    <x v="38"/>
    <x v="8"/>
    <n v="122"/>
    <n v="146.4"/>
  </r>
  <r>
    <x v="5"/>
    <x v="218"/>
    <x v="39"/>
    <x v="8"/>
    <n v="135"/>
    <n v="162"/>
  </r>
  <r>
    <x v="5"/>
    <x v="217"/>
    <x v="40"/>
    <x v="8"/>
    <n v="108"/>
    <n v="129.6"/>
  </r>
  <r>
    <x v="5"/>
    <x v="217"/>
    <x v="41"/>
    <x v="8"/>
    <n v="121.5"/>
    <n v="145.79999999999998"/>
  </r>
  <r>
    <x v="5"/>
    <x v="217"/>
    <x v="42"/>
    <x v="8"/>
    <n v="115"/>
    <n v="138"/>
  </r>
  <r>
    <x v="5"/>
    <x v="216"/>
    <x v="43"/>
    <x v="8"/>
    <s v=""/>
    <s v=""/>
  </r>
  <r>
    <x v="5"/>
    <x v="219"/>
    <x v="43"/>
    <x v="8"/>
    <s v=""/>
    <s v=""/>
  </r>
  <r>
    <x v="5"/>
    <x v="220"/>
    <x v="43"/>
    <x v="8"/>
    <s v=""/>
    <s v=""/>
  </r>
  <r>
    <x v="5"/>
    <x v="221"/>
    <x v="43"/>
    <x v="8"/>
    <s v=""/>
    <s v=""/>
  </r>
  <r>
    <x v="5"/>
    <x v="218"/>
    <x v="43"/>
    <x v="8"/>
    <s v=""/>
    <s v=""/>
  </r>
  <r>
    <x v="6"/>
    <x v="216"/>
    <x v="44"/>
    <x v="8"/>
    <n v="201"/>
    <n v="241.2"/>
  </r>
  <r>
    <x v="6"/>
    <x v="217"/>
    <x v="45"/>
    <x v="8"/>
    <n v="129"/>
    <n v="154.79999999999998"/>
  </r>
  <r>
    <x v="6"/>
    <x v="217"/>
    <x v="46"/>
    <x v="8"/>
    <n v="135"/>
    <n v="162"/>
  </r>
  <r>
    <x v="7"/>
    <x v="216"/>
    <x v="47"/>
    <x v="8"/>
    <n v="108"/>
    <n v="129.6"/>
  </r>
  <r>
    <x v="7"/>
    <x v="217"/>
    <x v="48"/>
    <x v="8"/>
    <n v="117"/>
    <n v="140.4"/>
  </r>
  <r>
    <x v="7"/>
    <x v="216"/>
    <x v="49"/>
    <x v="8"/>
    <n v="101.25"/>
    <n v="121.5"/>
  </r>
  <r>
    <x v="7"/>
    <x v="220"/>
    <x v="50"/>
    <x v="8"/>
    <n v="87.75"/>
    <n v="105.3"/>
  </r>
  <r>
    <x v="7"/>
    <x v="218"/>
    <x v="51"/>
    <x v="8"/>
    <n v="108"/>
    <n v="129.6"/>
  </r>
  <r>
    <x v="7"/>
    <x v="217"/>
    <x v="52"/>
    <x v="8"/>
    <n v="81"/>
    <n v="97.2"/>
  </r>
  <r>
    <x v="8"/>
    <x v="216"/>
    <x v="53"/>
    <x v="8"/>
    <n v="114.4"/>
    <n v="137.28"/>
  </r>
  <r>
    <x v="8"/>
    <x v="218"/>
    <x v="54"/>
    <x v="8"/>
    <n v="104.55"/>
    <n v="125.46"/>
  </r>
  <r>
    <x v="8"/>
    <x v="217"/>
    <x v="55"/>
    <x v="8"/>
    <n v="135"/>
    <n v="162"/>
  </r>
  <r>
    <x v="8"/>
    <x v="217"/>
    <x v="56"/>
    <x v="8"/>
    <n v="95"/>
    <n v="114"/>
  </r>
  <r>
    <x v="9"/>
    <x v="218"/>
    <x v="57"/>
    <x v="8"/>
    <n v="127"/>
    <n v="152.4"/>
  </r>
  <r>
    <x v="9"/>
    <x v="217"/>
    <x v="58"/>
    <x v="8"/>
    <n v="124"/>
    <n v="148.79999999999998"/>
  </r>
  <r>
    <x v="9"/>
    <x v="217"/>
    <x v="59"/>
    <x v="8"/>
    <n v="115"/>
    <n v="138"/>
  </r>
  <r>
    <x v="9"/>
    <x v="217"/>
    <x v="60"/>
    <x v="8"/>
    <n v="148"/>
    <n v="177.6"/>
  </r>
  <r>
    <x v="0"/>
    <x v="222"/>
    <x v="0"/>
    <x v="8"/>
    <n v="95"/>
    <n v="114"/>
  </r>
  <r>
    <x v="0"/>
    <x v="223"/>
    <x v="1"/>
    <x v="9"/>
    <n v="108"/>
    <n v="129.6"/>
  </r>
  <r>
    <x v="0"/>
    <x v="222"/>
    <x v="2"/>
    <x v="8"/>
    <n v="101"/>
    <n v="121.19999999999999"/>
  </r>
  <r>
    <x v="0"/>
    <x v="224"/>
    <x v="2"/>
    <x v="9"/>
    <n v="101"/>
    <n v="121.19999999999999"/>
  </r>
  <r>
    <x v="0"/>
    <x v="223"/>
    <x v="3"/>
    <x v="9"/>
    <n v="155"/>
    <n v="186"/>
  </r>
  <r>
    <x v="1"/>
    <x v="222"/>
    <x v="4"/>
    <x v="8"/>
    <n v="123.6"/>
    <n v="148.32"/>
  </r>
  <r>
    <x v="1"/>
    <x v="223"/>
    <x v="5"/>
    <x v="9"/>
    <n v="108"/>
    <n v="129.6"/>
  </r>
  <r>
    <x v="1"/>
    <x v="222"/>
    <x v="6"/>
    <x v="8"/>
    <n v="135.25"/>
    <n v="162.29999999999998"/>
  </r>
  <r>
    <x v="1"/>
    <x v="224"/>
    <x v="7"/>
    <x v="9"/>
    <n v="87.75"/>
    <n v="105.3"/>
  </r>
  <r>
    <x v="1"/>
    <x v="223"/>
    <x v="8"/>
    <x v="9"/>
    <n v="108"/>
    <n v="129.6"/>
  </r>
  <r>
    <x v="1"/>
    <x v="222"/>
    <x v="9"/>
    <x v="8"/>
    <n v="81"/>
    <n v="97.2"/>
  </r>
  <r>
    <x v="1"/>
    <x v="225"/>
    <x v="9"/>
    <x v="8"/>
    <n v="81"/>
    <n v="97.2"/>
  </r>
  <r>
    <x v="1"/>
    <x v="226"/>
    <x v="9"/>
    <x v="8"/>
    <n v="81"/>
    <n v="97.2"/>
  </r>
  <r>
    <x v="1"/>
    <x v="227"/>
    <x v="9"/>
    <x v="8"/>
    <n v="81"/>
    <n v="97.2"/>
  </r>
  <r>
    <x v="1"/>
    <x v="224"/>
    <x v="9"/>
    <x v="9"/>
    <n v="81"/>
    <n v="97.2"/>
  </r>
  <r>
    <x v="1"/>
    <x v="223"/>
    <x v="10"/>
    <x v="9"/>
    <n v="115"/>
    <n v="138"/>
  </r>
  <r>
    <x v="1"/>
    <x v="222"/>
    <x v="11"/>
    <x v="8"/>
    <n v="108"/>
    <n v="129.6"/>
  </r>
  <r>
    <x v="1"/>
    <x v="225"/>
    <x v="11"/>
    <x v="8"/>
    <n v="108"/>
    <n v="129.6"/>
  </r>
  <r>
    <x v="1"/>
    <x v="226"/>
    <x v="11"/>
    <x v="8"/>
    <n v="108"/>
    <n v="129.6"/>
  </r>
  <r>
    <x v="1"/>
    <x v="227"/>
    <x v="11"/>
    <x v="8"/>
    <n v="108"/>
    <n v="129.6"/>
  </r>
  <r>
    <x v="1"/>
    <x v="224"/>
    <x v="11"/>
    <x v="9"/>
    <n v="108"/>
    <n v="129.6"/>
  </r>
  <r>
    <x v="1"/>
    <x v="223"/>
    <x v="12"/>
    <x v="9"/>
    <n v="115"/>
    <n v="138"/>
  </r>
  <r>
    <x v="1"/>
    <x v="223"/>
    <x v="13"/>
    <x v="9"/>
    <n v="155"/>
    <n v="186"/>
  </r>
  <r>
    <x v="1"/>
    <x v="223"/>
    <x v="14"/>
    <x v="9"/>
    <n v="108"/>
    <n v="129.6"/>
  </r>
  <r>
    <x v="1"/>
    <x v="223"/>
    <x v="15"/>
    <x v="9"/>
    <n v="135"/>
    <n v="162"/>
  </r>
  <r>
    <x v="1"/>
    <x v="223"/>
    <x v="16"/>
    <x v="9"/>
    <n v="101"/>
    <n v="121.19999999999999"/>
  </r>
  <r>
    <x v="1"/>
    <x v="223"/>
    <x v="17"/>
    <x v="9"/>
    <n v="77"/>
    <n v="92.399999999999991"/>
  </r>
  <r>
    <x v="1"/>
    <x v="223"/>
    <x v="18"/>
    <x v="9"/>
    <n v="95"/>
    <n v="114"/>
  </r>
  <r>
    <x v="2"/>
    <x v="222"/>
    <x v="19"/>
    <x v="8"/>
    <n v="162"/>
    <n v="194.4"/>
  </r>
  <r>
    <x v="2"/>
    <x v="223"/>
    <x v="20"/>
    <x v="9"/>
    <n v="122"/>
    <n v="146.4"/>
  </r>
  <r>
    <x v="2"/>
    <x v="225"/>
    <x v="13"/>
    <x v="8"/>
    <n v="155"/>
    <n v="186"/>
  </r>
  <r>
    <x v="2"/>
    <x v="226"/>
    <x v="13"/>
    <x v="8"/>
    <n v="155"/>
    <n v="186"/>
  </r>
  <r>
    <x v="2"/>
    <x v="227"/>
    <x v="13"/>
    <x v="8"/>
    <n v="155"/>
    <n v="186"/>
  </r>
  <r>
    <x v="2"/>
    <x v="224"/>
    <x v="13"/>
    <x v="9"/>
    <n v="155"/>
    <n v="186"/>
  </r>
  <r>
    <x v="2"/>
    <x v="222"/>
    <x v="21"/>
    <x v="8"/>
    <n v="108"/>
    <n v="129.6"/>
  </r>
  <r>
    <x v="2"/>
    <x v="225"/>
    <x v="21"/>
    <x v="8"/>
    <n v="108"/>
    <n v="129.6"/>
  </r>
  <r>
    <x v="2"/>
    <x v="226"/>
    <x v="21"/>
    <x v="8"/>
    <n v="108"/>
    <n v="129.6"/>
  </r>
  <r>
    <x v="2"/>
    <x v="227"/>
    <x v="21"/>
    <x v="8"/>
    <n v="108"/>
    <n v="129.6"/>
  </r>
  <r>
    <x v="2"/>
    <x v="224"/>
    <x v="21"/>
    <x v="9"/>
    <n v="108"/>
    <n v="129.6"/>
  </r>
  <r>
    <x v="2"/>
    <x v="222"/>
    <x v="22"/>
    <x v="8"/>
    <s v=""/>
    <s v=""/>
  </r>
  <r>
    <x v="2"/>
    <x v="225"/>
    <x v="22"/>
    <x v="8"/>
    <s v=""/>
    <s v=""/>
  </r>
  <r>
    <x v="2"/>
    <x v="226"/>
    <x v="22"/>
    <x v="8"/>
    <s v=""/>
    <s v=""/>
  </r>
  <r>
    <x v="2"/>
    <x v="227"/>
    <x v="22"/>
    <x v="8"/>
    <s v=""/>
    <s v=""/>
  </r>
  <r>
    <x v="2"/>
    <x v="224"/>
    <x v="22"/>
    <x v="9"/>
    <s v=""/>
    <s v=""/>
  </r>
  <r>
    <x v="3"/>
    <x v="222"/>
    <x v="23"/>
    <x v="8"/>
    <n v="95"/>
    <n v="114"/>
  </r>
  <r>
    <x v="3"/>
    <x v="223"/>
    <x v="24"/>
    <x v="9"/>
    <n v="108"/>
    <n v="129.6"/>
  </r>
  <r>
    <x v="3"/>
    <x v="223"/>
    <x v="25"/>
    <x v="9"/>
    <n v="115"/>
    <n v="138"/>
  </r>
  <r>
    <x v="3"/>
    <x v="222"/>
    <x v="26"/>
    <x v="8"/>
    <n v="108"/>
    <n v="129.6"/>
  </r>
  <r>
    <x v="3"/>
    <x v="225"/>
    <x v="26"/>
    <x v="8"/>
    <n v="108"/>
    <n v="129.6"/>
  </r>
  <r>
    <x v="3"/>
    <x v="226"/>
    <x v="26"/>
    <x v="8"/>
    <n v="108"/>
    <n v="129.6"/>
  </r>
  <r>
    <x v="3"/>
    <x v="227"/>
    <x v="26"/>
    <x v="8"/>
    <n v="108"/>
    <n v="129.6"/>
  </r>
  <r>
    <x v="3"/>
    <x v="224"/>
    <x v="26"/>
    <x v="9"/>
    <n v="108"/>
    <n v="129.6"/>
  </r>
  <r>
    <x v="3"/>
    <x v="223"/>
    <x v="27"/>
    <x v="9"/>
    <n v="88"/>
    <n v="105.6"/>
  </r>
  <r>
    <x v="3"/>
    <x v="222"/>
    <x v="28"/>
    <x v="8"/>
    <n v="91.8"/>
    <n v="110.16"/>
  </r>
  <r>
    <x v="3"/>
    <x v="225"/>
    <x v="28"/>
    <x v="8"/>
    <n v="91.8"/>
    <n v="110.16"/>
  </r>
  <r>
    <x v="3"/>
    <x v="226"/>
    <x v="28"/>
    <x v="8"/>
    <n v="91.8"/>
    <n v="110.16"/>
  </r>
  <r>
    <x v="3"/>
    <x v="227"/>
    <x v="28"/>
    <x v="8"/>
    <n v="91.8"/>
    <n v="110.16"/>
  </r>
  <r>
    <x v="3"/>
    <x v="224"/>
    <x v="28"/>
    <x v="9"/>
    <n v="91.8"/>
    <n v="110.16"/>
  </r>
  <r>
    <x v="3"/>
    <x v="223"/>
    <x v="29"/>
    <x v="9"/>
    <n v="95"/>
    <n v="114"/>
  </r>
  <r>
    <x v="3"/>
    <x v="223"/>
    <x v="30"/>
    <x v="9"/>
    <n v="115"/>
    <n v="138"/>
  </r>
  <r>
    <x v="4"/>
    <x v="222"/>
    <x v="31"/>
    <x v="8"/>
    <n v="156.75"/>
    <n v="188.1"/>
  </r>
  <r>
    <x v="4"/>
    <x v="223"/>
    <x v="32"/>
    <x v="9"/>
    <n v="101"/>
    <n v="121.19999999999999"/>
  </r>
  <r>
    <x v="4"/>
    <x v="222"/>
    <x v="33"/>
    <x v="8"/>
    <n v="149.75"/>
    <n v="179.7"/>
  </r>
  <r>
    <x v="4"/>
    <x v="223"/>
    <x v="34"/>
    <x v="9"/>
    <n v="135"/>
    <n v="162"/>
  </r>
  <r>
    <x v="4"/>
    <x v="222"/>
    <x v="35"/>
    <x v="8"/>
    <n v="128"/>
    <n v="153.6"/>
  </r>
  <r>
    <x v="4"/>
    <x v="223"/>
    <x v="36"/>
    <x v="9"/>
    <n v="135"/>
    <n v="162"/>
  </r>
  <r>
    <x v="4"/>
    <x v="223"/>
    <x v="37"/>
    <x v="9"/>
    <n v="95"/>
    <n v="114"/>
  </r>
  <r>
    <x v="5"/>
    <x v="222"/>
    <x v="38"/>
    <x v="8"/>
    <n v="122"/>
    <n v="146.4"/>
  </r>
  <r>
    <x v="5"/>
    <x v="224"/>
    <x v="39"/>
    <x v="9"/>
    <n v="135"/>
    <n v="162"/>
  </r>
  <r>
    <x v="5"/>
    <x v="223"/>
    <x v="40"/>
    <x v="9"/>
    <n v="108"/>
    <n v="129.6"/>
  </r>
  <r>
    <x v="5"/>
    <x v="223"/>
    <x v="41"/>
    <x v="9"/>
    <n v="121.5"/>
    <n v="145.79999999999998"/>
  </r>
  <r>
    <x v="5"/>
    <x v="223"/>
    <x v="42"/>
    <x v="9"/>
    <n v="115"/>
    <n v="138"/>
  </r>
  <r>
    <x v="5"/>
    <x v="222"/>
    <x v="43"/>
    <x v="8"/>
    <s v=""/>
    <s v=""/>
  </r>
  <r>
    <x v="5"/>
    <x v="225"/>
    <x v="43"/>
    <x v="8"/>
    <s v=""/>
    <s v=""/>
  </r>
  <r>
    <x v="5"/>
    <x v="226"/>
    <x v="43"/>
    <x v="8"/>
    <s v=""/>
    <s v=""/>
  </r>
  <r>
    <x v="5"/>
    <x v="227"/>
    <x v="43"/>
    <x v="8"/>
    <s v=""/>
    <s v=""/>
  </r>
  <r>
    <x v="5"/>
    <x v="224"/>
    <x v="43"/>
    <x v="9"/>
    <s v=""/>
    <s v=""/>
  </r>
  <r>
    <x v="6"/>
    <x v="222"/>
    <x v="44"/>
    <x v="8"/>
    <n v="201"/>
    <n v="241.2"/>
  </r>
  <r>
    <x v="6"/>
    <x v="223"/>
    <x v="45"/>
    <x v="9"/>
    <n v="129"/>
    <n v="154.79999999999998"/>
  </r>
  <r>
    <x v="6"/>
    <x v="223"/>
    <x v="46"/>
    <x v="9"/>
    <n v="135"/>
    <n v="162"/>
  </r>
  <r>
    <x v="7"/>
    <x v="222"/>
    <x v="47"/>
    <x v="8"/>
    <n v="108"/>
    <n v="129.6"/>
  </r>
  <r>
    <x v="7"/>
    <x v="223"/>
    <x v="48"/>
    <x v="9"/>
    <n v="117"/>
    <n v="140.4"/>
  </r>
  <r>
    <x v="7"/>
    <x v="222"/>
    <x v="49"/>
    <x v="8"/>
    <n v="101.25"/>
    <n v="121.5"/>
  </r>
  <r>
    <x v="7"/>
    <x v="226"/>
    <x v="50"/>
    <x v="8"/>
    <n v="87.75"/>
    <n v="105.3"/>
  </r>
  <r>
    <x v="7"/>
    <x v="224"/>
    <x v="51"/>
    <x v="9"/>
    <n v="108"/>
    <n v="129.6"/>
  </r>
  <r>
    <x v="7"/>
    <x v="223"/>
    <x v="52"/>
    <x v="9"/>
    <n v="81"/>
    <n v="97.2"/>
  </r>
  <r>
    <x v="8"/>
    <x v="222"/>
    <x v="53"/>
    <x v="8"/>
    <n v="114.4"/>
    <n v="137.28"/>
  </r>
  <r>
    <x v="8"/>
    <x v="224"/>
    <x v="54"/>
    <x v="9"/>
    <n v="104.55"/>
    <n v="125.46"/>
  </r>
  <r>
    <x v="8"/>
    <x v="223"/>
    <x v="55"/>
    <x v="9"/>
    <n v="135"/>
    <n v="162"/>
  </r>
  <r>
    <x v="8"/>
    <x v="223"/>
    <x v="56"/>
    <x v="9"/>
    <n v="95"/>
    <n v="114"/>
  </r>
  <r>
    <x v="9"/>
    <x v="224"/>
    <x v="57"/>
    <x v="9"/>
    <n v="127"/>
    <n v="152.4"/>
  </r>
  <r>
    <x v="9"/>
    <x v="223"/>
    <x v="58"/>
    <x v="9"/>
    <n v="124"/>
    <n v="148.79999999999998"/>
  </r>
  <r>
    <x v="9"/>
    <x v="223"/>
    <x v="59"/>
    <x v="9"/>
    <n v="115"/>
    <n v="138"/>
  </r>
  <r>
    <x v="9"/>
    <x v="223"/>
    <x v="60"/>
    <x v="9"/>
    <n v="148"/>
    <n v="177.6"/>
  </r>
  <r>
    <x v="0"/>
    <x v="228"/>
    <x v="0"/>
    <x v="9"/>
    <n v="95"/>
    <n v="114"/>
  </r>
  <r>
    <x v="0"/>
    <x v="229"/>
    <x v="1"/>
    <x v="9"/>
    <n v="108"/>
    <n v="129.6"/>
  </r>
  <r>
    <x v="0"/>
    <x v="228"/>
    <x v="2"/>
    <x v="9"/>
    <n v="101"/>
    <n v="121.19999999999999"/>
  </r>
  <r>
    <x v="0"/>
    <x v="230"/>
    <x v="2"/>
    <x v="9"/>
    <n v="101"/>
    <n v="121.19999999999999"/>
  </r>
  <r>
    <x v="0"/>
    <x v="229"/>
    <x v="3"/>
    <x v="9"/>
    <n v="155"/>
    <n v="186"/>
  </r>
  <r>
    <x v="1"/>
    <x v="228"/>
    <x v="4"/>
    <x v="9"/>
    <n v="123.6"/>
    <n v="148.32"/>
  </r>
  <r>
    <x v="1"/>
    <x v="229"/>
    <x v="5"/>
    <x v="9"/>
    <n v="108"/>
    <n v="129.6"/>
  </r>
  <r>
    <x v="1"/>
    <x v="228"/>
    <x v="6"/>
    <x v="9"/>
    <n v="135.25"/>
    <n v="162.29999999999998"/>
  </r>
  <r>
    <x v="1"/>
    <x v="230"/>
    <x v="7"/>
    <x v="9"/>
    <n v="87.75"/>
    <n v="105.3"/>
  </r>
  <r>
    <x v="1"/>
    <x v="229"/>
    <x v="8"/>
    <x v="9"/>
    <n v="108"/>
    <n v="129.6"/>
  </r>
  <r>
    <x v="1"/>
    <x v="228"/>
    <x v="9"/>
    <x v="9"/>
    <n v="81"/>
    <n v="97.2"/>
  </r>
  <r>
    <x v="1"/>
    <x v="231"/>
    <x v="9"/>
    <x v="9"/>
    <n v="81"/>
    <n v="97.2"/>
  </r>
  <r>
    <x v="1"/>
    <x v="232"/>
    <x v="9"/>
    <x v="9"/>
    <n v="81"/>
    <n v="97.2"/>
  </r>
  <r>
    <x v="1"/>
    <x v="233"/>
    <x v="9"/>
    <x v="9"/>
    <n v="81"/>
    <n v="97.2"/>
  </r>
  <r>
    <x v="1"/>
    <x v="230"/>
    <x v="9"/>
    <x v="9"/>
    <n v="81"/>
    <n v="97.2"/>
  </r>
  <r>
    <x v="1"/>
    <x v="229"/>
    <x v="10"/>
    <x v="9"/>
    <n v="115"/>
    <n v="138"/>
  </r>
  <r>
    <x v="1"/>
    <x v="228"/>
    <x v="11"/>
    <x v="9"/>
    <n v="108"/>
    <n v="129.6"/>
  </r>
  <r>
    <x v="1"/>
    <x v="231"/>
    <x v="11"/>
    <x v="9"/>
    <n v="108"/>
    <n v="129.6"/>
  </r>
  <r>
    <x v="1"/>
    <x v="232"/>
    <x v="11"/>
    <x v="9"/>
    <n v="108"/>
    <n v="129.6"/>
  </r>
  <r>
    <x v="1"/>
    <x v="233"/>
    <x v="11"/>
    <x v="9"/>
    <n v="108"/>
    <n v="129.6"/>
  </r>
  <r>
    <x v="1"/>
    <x v="230"/>
    <x v="11"/>
    <x v="9"/>
    <n v="108"/>
    <n v="129.6"/>
  </r>
  <r>
    <x v="1"/>
    <x v="229"/>
    <x v="12"/>
    <x v="9"/>
    <n v="115"/>
    <n v="138"/>
  </r>
  <r>
    <x v="1"/>
    <x v="229"/>
    <x v="13"/>
    <x v="9"/>
    <n v="155"/>
    <n v="186"/>
  </r>
  <r>
    <x v="1"/>
    <x v="229"/>
    <x v="14"/>
    <x v="9"/>
    <n v="108"/>
    <n v="129.6"/>
  </r>
  <r>
    <x v="1"/>
    <x v="229"/>
    <x v="15"/>
    <x v="9"/>
    <n v="135"/>
    <n v="162"/>
  </r>
  <r>
    <x v="1"/>
    <x v="229"/>
    <x v="16"/>
    <x v="9"/>
    <n v="101"/>
    <n v="121.19999999999999"/>
  </r>
  <r>
    <x v="1"/>
    <x v="229"/>
    <x v="17"/>
    <x v="9"/>
    <n v="77"/>
    <n v="92.399999999999991"/>
  </r>
  <r>
    <x v="1"/>
    <x v="229"/>
    <x v="18"/>
    <x v="9"/>
    <n v="95"/>
    <n v="114"/>
  </r>
  <r>
    <x v="2"/>
    <x v="228"/>
    <x v="19"/>
    <x v="9"/>
    <n v="162"/>
    <n v="194.4"/>
  </r>
  <r>
    <x v="2"/>
    <x v="229"/>
    <x v="20"/>
    <x v="9"/>
    <n v="122"/>
    <n v="146.4"/>
  </r>
  <r>
    <x v="2"/>
    <x v="231"/>
    <x v="13"/>
    <x v="9"/>
    <n v="155"/>
    <n v="186"/>
  </r>
  <r>
    <x v="2"/>
    <x v="232"/>
    <x v="13"/>
    <x v="9"/>
    <n v="155"/>
    <n v="186"/>
  </r>
  <r>
    <x v="2"/>
    <x v="233"/>
    <x v="13"/>
    <x v="9"/>
    <n v="155"/>
    <n v="186"/>
  </r>
  <r>
    <x v="2"/>
    <x v="230"/>
    <x v="13"/>
    <x v="9"/>
    <n v="155"/>
    <n v="186"/>
  </r>
  <r>
    <x v="2"/>
    <x v="228"/>
    <x v="21"/>
    <x v="9"/>
    <n v="108"/>
    <n v="129.6"/>
  </r>
  <r>
    <x v="2"/>
    <x v="231"/>
    <x v="21"/>
    <x v="9"/>
    <n v="108"/>
    <n v="129.6"/>
  </r>
  <r>
    <x v="2"/>
    <x v="232"/>
    <x v="21"/>
    <x v="9"/>
    <n v="108"/>
    <n v="129.6"/>
  </r>
  <r>
    <x v="2"/>
    <x v="233"/>
    <x v="21"/>
    <x v="9"/>
    <n v="108"/>
    <n v="129.6"/>
  </r>
  <r>
    <x v="2"/>
    <x v="230"/>
    <x v="21"/>
    <x v="9"/>
    <n v="108"/>
    <n v="129.6"/>
  </r>
  <r>
    <x v="2"/>
    <x v="228"/>
    <x v="22"/>
    <x v="9"/>
    <s v=""/>
    <s v=""/>
  </r>
  <r>
    <x v="2"/>
    <x v="231"/>
    <x v="22"/>
    <x v="9"/>
    <s v=""/>
    <s v=""/>
  </r>
  <r>
    <x v="2"/>
    <x v="232"/>
    <x v="22"/>
    <x v="9"/>
    <s v=""/>
    <s v=""/>
  </r>
  <r>
    <x v="2"/>
    <x v="233"/>
    <x v="22"/>
    <x v="9"/>
    <s v=""/>
    <s v=""/>
  </r>
  <r>
    <x v="2"/>
    <x v="230"/>
    <x v="22"/>
    <x v="9"/>
    <s v=""/>
    <s v=""/>
  </r>
  <r>
    <x v="3"/>
    <x v="228"/>
    <x v="23"/>
    <x v="9"/>
    <n v="95"/>
    <n v="114"/>
  </r>
  <r>
    <x v="3"/>
    <x v="229"/>
    <x v="24"/>
    <x v="9"/>
    <n v="108"/>
    <n v="129.6"/>
  </r>
  <r>
    <x v="3"/>
    <x v="229"/>
    <x v="25"/>
    <x v="9"/>
    <n v="115"/>
    <n v="138"/>
  </r>
  <r>
    <x v="3"/>
    <x v="228"/>
    <x v="26"/>
    <x v="9"/>
    <n v="108"/>
    <n v="129.6"/>
  </r>
  <r>
    <x v="3"/>
    <x v="231"/>
    <x v="26"/>
    <x v="9"/>
    <n v="108"/>
    <n v="129.6"/>
  </r>
  <r>
    <x v="3"/>
    <x v="232"/>
    <x v="26"/>
    <x v="9"/>
    <n v="108"/>
    <n v="129.6"/>
  </r>
  <r>
    <x v="3"/>
    <x v="233"/>
    <x v="26"/>
    <x v="9"/>
    <n v="108"/>
    <n v="129.6"/>
  </r>
  <r>
    <x v="3"/>
    <x v="230"/>
    <x v="26"/>
    <x v="9"/>
    <n v="108"/>
    <n v="129.6"/>
  </r>
  <r>
    <x v="3"/>
    <x v="229"/>
    <x v="27"/>
    <x v="9"/>
    <n v="88"/>
    <n v="105.6"/>
  </r>
  <r>
    <x v="3"/>
    <x v="228"/>
    <x v="28"/>
    <x v="9"/>
    <n v="91.8"/>
    <n v="110.16"/>
  </r>
  <r>
    <x v="3"/>
    <x v="231"/>
    <x v="28"/>
    <x v="9"/>
    <n v="91.8"/>
    <n v="110.16"/>
  </r>
  <r>
    <x v="3"/>
    <x v="232"/>
    <x v="28"/>
    <x v="9"/>
    <n v="91.8"/>
    <n v="110.16"/>
  </r>
  <r>
    <x v="3"/>
    <x v="233"/>
    <x v="28"/>
    <x v="9"/>
    <n v="91.8"/>
    <n v="110.16"/>
  </r>
  <r>
    <x v="3"/>
    <x v="230"/>
    <x v="28"/>
    <x v="9"/>
    <n v="91.8"/>
    <n v="110.16"/>
  </r>
  <r>
    <x v="3"/>
    <x v="229"/>
    <x v="29"/>
    <x v="9"/>
    <n v="95"/>
    <n v="114"/>
  </r>
  <r>
    <x v="3"/>
    <x v="229"/>
    <x v="30"/>
    <x v="9"/>
    <n v="115"/>
    <n v="138"/>
  </r>
  <r>
    <x v="4"/>
    <x v="228"/>
    <x v="31"/>
    <x v="9"/>
    <n v="156.75"/>
    <n v="188.1"/>
  </r>
  <r>
    <x v="4"/>
    <x v="229"/>
    <x v="32"/>
    <x v="9"/>
    <n v="101"/>
    <n v="121.19999999999999"/>
  </r>
  <r>
    <x v="4"/>
    <x v="228"/>
    <x v="33"/>
    <x v="9"/>
    <n v="149.75"/>
    <n v="179.7"/>
  </r>
  <r>
    <x v="4"/>
    <x v="229"/>
    <x v="34"/>
    <x v="9"/>
    <n v="135"/>
    <n v="162"/>
  </r>
  <r>
    <x v="4"/>
    <x v="228"/>
    <x v="35"/>
    <x v="9"/>
    <n v="128"/>
    <n v="153.6"/>
  </r>
  <r>
    <x v="4"/>
    <x v="229"/>
    <x v="36"/>
    <x v="9"/>
    <n v="135"/>
    <n v="162"/>
  </r>
  <r>
    <x v="4"/>
    <x v="229"/>
    <x v="37"/>
    <x v="9"/>
    <n v="95"/>
    <n v="114"/>
  </r>
  <r>
    <x v="5"/>
    <x v="228"/>
    <x v="38"/>
    <x v="9"/>
    <n v="122"/>
    <n v="146.4"/>
  </r>
  <r>
    <x v="5"/>
    <x v="230"/>
    <x v="39"/>
    <x v="9"/>
    <n v="135"/>
    <n v="162"/>
  </r>
  <r>
    <x v="5"/>
    <x v="229"/>
    <x v="40"/>
    <x v="9"/>
    <n v="108"/>
    <n v="129.6"/>
  </r>
  <r>
    <x v="5"/>
    <x v="229"/>
    <x v="41"/>
    <x v="9"/>
    <n v="121.5"/>
    <n v="145.79999999999998"/>
  </r>
  <r>
    <x v="5"/>
    <x v="229"/>
    <x v="42"/>
    <x v="9"/>
    <n v="115"/>
    <n v="138"/>
  </r>
  <r>
    <x v="5"/>
    <x v="228"/>
    <x v="43"/>
    <x v="9"/>
    <s v=""/>
    <s v=""/>
  </r>
  <r>
    <x v="5"/>
    <x v="231"/>
    <x v="43"/>
    <x v="9"/>
    <s v=""/>
    <s v=""/>
  </r>
  <r>
    <x v="5"/>
    <x v="232"/>
    <x v="43"/>
    <x v="9"/>
    <s v=""/>
    <s v=""/>
  </r>
  <r>
    <x v="5"/>
    <x v="233"/>
    <x v="43"/>
    <x v="9"/>
    <s v=""/>
    <s v=""/>
  </r>
  <r>
    <x v="5"/>
    <x v="230"/>
    <x v="43"/>
    <x v="9"/>
    <s v=""/>
    <s v=""/>
  </r>
  <r>
    <x v="6"/>
    <x v="228"/>
    <x v="44"/>
    <x v="9"/>
    <n v="201"/>
    <n v="241.2"/>
  </r>
  <r>
    <x v="6"/>
    <x v="229"/>
    <x v="45"/>
    <x v="9"/>
    <n v="129"/>
    <n v="154.79999999999998"/>
  </r>
  <r>
    <x v="6"/>
    <x v="229"/>
    <x v="46"/>
    <x v="9"/>
    <n v="135"/>
    <n v="162"/>
  </r>
  <r>
    <x v="7"/>
    <x v="228"/>
    <x v="47"/>
    <x v="9"/>
    <n v="108"/>
    <n v="129.6"/>
  </r>
  <r>
    <x v="7"/>
    <x v="229"/>
    <x v="48"/>
    <x v="9"/>
    <n v="117"/>
    <n v="140.4"/>
  </r>
  <r>
    <x v="7"/>
    <x v="228"/>
    <x v="49"/>
    <x v="9"/>
    <n v="101.25"/>
    <n v="121.5"/>
  </r>
  <r>
    <x v="7"/>
    <x v="232"/>
    <x v="50"/>
    <x v="9"/>
    <n v="87.75"/>
    <n v="105.3"/>
  </r>
  <r>
    <x v="7"/>
    <x v="230"/>
    <x v="51"/>
    <x v="9"/>
    <n v="108"/>
    <n v="129.6"/>
  </r>
  <r>
    <x v="7"/>
    <x v="229"/>
    <x v="52"/>
    <x v="9"/>
    <n v="81"/>
    <n v="97.2"/>
  </r>
  <r>
    <x v="8"/>
    <x v="228"/>
    <x v="53"/>
    <x v="9"/>
    <n v="114.4"/>
    <n v="137.28"/>
  </r>
  <r>
    <x v="8"/>
    <x v="230"/>
    <x v="54"/>
    <x v="9"/>
    <n v="104.55"/>
    <n v="125.46"/>
  </r>
  <r>
    <x v="8"/>
    <x v="229"/>
    <x v="55"/>
    <x v="9"/>
    <n v="135"/>
    <n v="162"/>
  </r>
  <r>
    <x v="8"/>
    <x v="229"/>
    <x v="56"/>
    <x v="9"/>
    <n v="95"/>
    <n v="114"/>
  </r>
  <r>
    <x v="9"/>
    <x v="230"/>
    <x v="57"/>
    <x v="9"/>
    <n v="127"/>
    <n v="152.4"/>
  </r>
  <r>
    <x v="9"/>
    <x v="229"/>
    <x v="58"/>
    <x v="9"/>
    <n v="124"/>
    <n v="148.79999999999998"/>
  </r>
  <r>
    <x v="9"/>
    <x v="229"/>
    <x v="59"/>
    <x v="9"/>
    <n v="115"/>
    <n v="138"/>
  </r>
  <r>
    <x v="9"/>
    <x v="229"/>
    <x v="60"/>
    <x v="9"/>
    <n v="148"/>
    <n v="177.6"/>
  </r>
  <r>
    <x v="0"/>
    <x v="234"/>
    <x v="0"/>
    <x v="9"/>
    <n v="95"/>
    <n v="114"/>
  </r>
  <r>
    <x v="0"/>
    <x v="235"/>
    <x v="1"/>
    <x v="9"/>
    <n v="108"/>
    <n v="129.6"/>
  </r>
  <r>
    <x v="0"/>
    <x v="234"/>
    <x v="2"/>
    <x v="9"/>
    <n v="101"/>
    <n v="121.19999999999999"/>
  </r>
  <r>
    <x v="0"/>
    <x v="236"/>
    <x v="2"/>
    <x v="9"/>
    <n v="101"/>
    <n v="121.19999999999999"/>
  </r>
  <r>
    <x v="0"/>
    <x v="235"/>
    <x v="3"/>
    <x v="9"/>
    <n v="155"/>
    <n v="186"/>
  </r>
  <r>
    <x v="1"/>
    <x v="234"/>
    <x v="4"/>
    <x v="9"/>
    <n v="123.6"/>
    <n v="148.32"/>
  </r>
  <r>
    <x v="1"/>
    <x v="235"/>
    <x v="5"/>
    <x v="9"/>
    <n v="108"/>
    <n v="129.6"/>
  </r>
  <r>
    <x v="1"/>
    <x v="234"/>
    <x v="6"/>
    <x v="9"/>
    <n v="135.25"/>
    <n v="162.29999999999998"/>
  </r>
  <r>
    <x v="1"/>
    <x v="236"/>
    <x v="7"/>
    <x v="9"/>
    <n v="87.75"/>
    <n v="105.3"/>
  </r>
  <r>
    <x v="1"/>
    <x v="235"/>
    <x v="8"/>
    <x v="9"/>
    <n v="108"/>
    <n v="129.6"/>
  </r>
  <r>
    <x v="1"/>
    <x v="234"/>
    <x v="9"/>
    <x v="9"/>
    <n v="81"/>
    <n v="97.2"/>
  </r>
  <r>
    <x v="1"/>
    <x v="237"/>
    <x v="9"/>
    <x v="9"/>
    <n v="81"/>
    <n v="97.2"/>
  </r>
  <r>
    <x v="1"/>
    <x v="238"/>
    <x v="9"/>
    <x v="9"/>
    <n v="81"/>
    <n v="97.2"/>
  </r>
  <r>
    <x v="1"/>
    <x v="239"/>
    <x v="9"/>
    <x v="9"/>
    <n v="81"/>
    <n v="97.2"/>
  </r>
  <r>
    <x v="1"/>
    <x v="236"/>
    <x v="9"/>
    <x v="9"/>
    <n v="81"/>
    <n v="97.2"/>
  </r>
  <r>
    <x v="1"/>
    <x v="235"/>
    <x v="10"/>
    <x v="9"/>
    <n v="115"/>
    <n v="138"/>
  </r>
  <r>
    <x v="1"/>
    <x v="234"/>
    <x v="11"/>
    <x v="9"/>
    <n v="108"/>
    <n v="129.6"/>
  </r>
  <r>
    <x v="1"/>
    <x v="237"/>
    <x v="11"/>
    <x v="9"/>
    <n v="108"/>
    <n v="129.6"/>
  </r>
  <r>
    <x v="1"/>
    <x v="238"/>
    <x v="11"/>
    <x v="9"/>
    <n v="108"/>
    <n v="129.6"/>
  </r>
  <r>
    <x v="1"/>
    <x v="239"/>
    <x v="11"/>
    <x v="9"/>
    <n v="108"/>
    <n v="129.6"/>
  </r>
  <r>
    <x v="1"/>
    <x v="236"/>
    <x v="11"/>
    <x v="9"/>
    <n v="108"/>
    <n v="129.6"/>
  </r>
  <r>
    <x v="1"/>
    <x v="235"/>
    <x v="12"/>
    <x v="9"/>
    <n v="115"/>
    <n v="138"/>
  </r>
  <r>
    <x v="1"/>
    <x v="235"/>
    <x v="13"/>
    <x v="9"/>
    <n v="155"/>
    <n v="186"/>
  </r>
  <r>
    <x v="1"/>
    <x v="235"/>
    <x v="14"/>
    <x v="9"/>
    <n v="108"/>
    <n v="129.6"/>
  </r>
  <r>
    <x v="1"/>
    <x v="235"/>
    <x v="15"/>
    <x v="9"/>
    <n v="135"/>
    <n v="162"/>
  </r>
  <r>
    <x v="1"/>
    <x v="235"/>
    <x v="16"/>
    <x v="9"/>
    <n v="101"/>
    <n v="121.19999999999999"/>
  </r>
  <r>
    <x v="1"/>
    <x v="235"/>
    <x v="17"/>
    <x v="9"/>
    <n v="77"/>
    <n v="92.399999999999991"/>
  </r>
  <r>
    <x v="1"/>
    <x v="235"/>
    <x v="18"/>
    <x v="9"/>
    <n v="95"/>
    <n v="114"/>
  </r>
  <r>
    <x v="2"/>
    <x v="234"/>
    <x v="19"/>
    <x v="9"/>
    <n v="162"/>
    <n v="194.4"/>
  </r>
  <r>
    <x v="2"/>
    <x v="235"/>
    <x v="20"/>
    <x v="9"/>
    <n v="122"/>
    <n v="146.4"/>
  </r>
  <r>
    <x v="2"/>
    <x v="237"/>
    <x v="13"/>
    <x v="9"/>
    <n v="155"/>
    <n v="186"/>
  </r>
  <r>
    <x v="2"/>
    <x v="238"/>
    <x v="13"/>
    <x v="9"/>
    <n v="155"/>
    <n v="186"/>
  </r>
  <r>
    <x v="2"/>
    <x v="239"/>
    <x v="13"/>
    <x v="9"/>
    <n v="155"/>
    <n v="186"/>
  </r>
  <r>
    <x v="2"/>
    <x v="236"/>
    <x v="13"/>
    <x v="9"/>
    <n v="155"/>
    <n v="186"/>
  </r>
  <r>
    <x v="2"/>
    <x v="234"/>
    <x v="21"/>
    <x v="9"/>
    <n v="108"/>
    <n v="129.6"/>
  </r>
  <r>
    <x v="2"/>
    <x v="237"/>
    <x v="21"/>
    <x v="9"/>
    <n v="108"/>
    <n v="129.6"/>
  </r>
  <r>
    <x v="2"/>
    <x v="238"/>
    <x v="21"/>
    <x v="9"/>
    <n v="108"/>
    <n v="129.6"/>
  </r>
  <r>
    <x v="2"/>
    <x v="239"/>
    <x v="21"/>
    <x v="9"/>
    <n v="108"/>
    <n v="129.6"/>
  </r>
  <r>
    <x v="2"/>
    <x v="236"/>
    <x v="21"/>
    <x v="9"/>
    <n v="108"/>
    <n v="129.6"/>
  </r>
  <r>
    <x v="2"/>
    <x v="234"/>
    <x v="22"/>
    <x v="9"/>
    <s v=""/>
    <s v=""/>
  </r>
  <r>
    <x v="2"/>
    <x v="237"/>
    <x v="22"/>
    <x v="9"/>
    <s v=""/>
    <s v=""/>
  </r>
  <r>
    <x v="2"/>
    <x v="238"/>
    <x v="22"/>
    <x v="9"/>
    <s v=""/>
    <s v=""/>
  </r>
  <r>
    <x v="2"/>
    <x v="239"/>
    <x v="22"/>
    <x v="9"/>
    <s v=""/>
    <s v=""/>
  </r>
  <r>
    <x v="2"/>
    <x v="236"/>
    <x v="22"/>
    <x v="9"/>
    <s v=""/>
    <s v=""/>
  </r>
  <r>
    <x v="3"/>
    <x v="234"/>
    <x v="23"/>
    <x v="9"/>
    <n v="95"/>
    <n v="114"/>
  </r>
  <r>
    <x v="3"/>
    <x v="235"/>
    <x v="24"/>
    <x v="9"/>
    <n v="108"/>
    <n v="129.6"/>
  </r>
  <r>
    <x v="3"/>
    <x v="235"/>
    <x v="25"/>
    <x v="9"/>
    <n v="115"/>
    <n v="138"/>
  </r>
  <r>
    <x v="3"/>
    <x v="234"/>
    <x v="26"/>
    <x v="9"/>
    <n v="108"/>
    <n v="129.6"/>
  </r>
  <r>
    <x v="3"/>
    <x v="237"/>
    <x v="26"/>
    <x v="9"/>
    <n v="108"/>
    <n v="129.6"/>
  </r>
  <r>
    <x v="3"/>
    <x v="238"/>
    <x v="26"/>
    <x v="9"/>
    <n v="108"/>
    <n v="129.6"/>
  </r>
  <r>
    <x v="3"/>
    <x v="239"/>
    <x v="26"/>
    <x v="9"/>
    <n v="108"/>
    <n v="129.6"/>
  </r>
  <r>
    <x v="3"/>
    <x v="236"/>
    <x v="26"/>
    <x v="9"/>
    <n v="108"/>
    <n v="129.6"/>
  </r>
  <r>
    <x v="3"/>
    <x v="235"/>
    <x v="27"/>
    <x v="9"/>
    <n v="88"/>
    <n v="105.6"/>
  </r>
  <r>
    <x v="3"/>
    <x v="234"/>
    <x v="28"/>
    <x v="9"/>
    <n v="91.8"/>
    <n v="110.16"/>
  </r>
  <r>
    <x v="3"/>
    <x v="237"/>
    <x v="28"/>
    <x v="9"/>
    <n v="91.8"/>
    <n v="110.16"/>
  </r>
  <r>
    <x v="3"/>
    <x v="238"/>
    <x v="28"/>
    <x v="9"/>
    <n v="91.8"/>
    <n v="110.16"/>
  </r>
  <r>
    <x v="3"/>
    <x v="239"/>
    <x v="28"/>
    <x v="9"/>
    <n v="91.8"/>
    <n v="110.16"/>
  </r>
  <r>
    <x v="3"/>
    <x v="236"/>
    <x v="28"/>
    <x v="9"/>
    <n v="91.8"/>
    <n v="110.16"/>
  </r>
  <r>
    <x v="3"/>
    <x v="235"/>
    <x v="29"/>
    <x v="9"/>
    <n v="95"/>
    <n v="114"/>
  </r>
  <r>
    <x v="3"/>
    <x v="235"/>
    <x v="30"/>
    <x v="9"/>
    <n v="115"/>
    <n v="138"/>
  </r>
  <r>
    <x v="4"/>
    <x v="234"/>
    <x v="31"/>
    <x v="9"/>
    <n v="156.75"/>
    <n v="188.1"/>
  </r>
  <r>
    <x v="4"/>
    <x v="235"/>
    <x v="32"/>
    <x v="9"/>
    <n v="101"/>
    <n v="121.19999999999999"/>
  </r>
  <r>
    <x v="4"/>
    <x v="234"/>
    <x v="33"/>
    <x v="9"/>
    <n v="149.75"/>
    <n v="179.7"/>
  </r>
  <r>
    <x v="4"/>
    <x v="235"/>
    <x v="34"/>
    <x v="9"/>
    <n v="135"/>
    <n v="162"/>
  </r>
  <r>
    <x v="4"/>
    <x v="234"/>
    <x v="35"/>
    <x v="9"/>
    <n v="128"/>
    <n v="153.6"/>
  </r>
  <r>
    <x v="4"/>
    <x v="235"/>
    <x v="36"/>
    <x v="9"/>
    <n v="135"/>
    <n v="162"/>
  </r>
  <r>
    <x v="4"/>
    <x v="235"/>
    <x v="37"/>
    <x v="9"/>
    <n v="95"/>
    <n v="114"/>
  </r>
  <r>
    <x v="5"/>
    <x v="234"/>
    <x v="38"/>
    <x v="9"/>
    <n v="122"/>
    <n v="146.4"/>
  </r>
  <r>
    <x v="5"/>
    <x v="236"/>
    <x v="39"/>
    <x v="9"/>
    <n v="135"/>
    <n v="162"/>
  </r>
  <r>
    <x v="5"/>
    <x v="235"/>
    <x v="40"/>
    <x v="9"/>
    <n v="108"/>
    <n v="129.6"/>
  </r>
  <r>
    <x v="5"/>
    <x v="235"/>
    <x v="41"/>
    <x v="9"/>
    <n v="121.5"/>
    <n v="145.79999999999998"/>
  </r>
  <r>
    <x v="5"/>
    <x v="235"/>
    <x v="42"/>
    <x v="9"/>
    <n v="115"/>
    <n v="138"/>
  </r>
  <r>
    <x v="5"/>
    <x v="234"/>
    <x v="43"/>
    <x v="9"/>
    <s v=""/>
    <s v=""/>
  </r>
  <r>
    <x v="5"/>
    <x v="237"/>
    <x v="43"/>
    <x v="9"/>
    <s v=""/>
    <s v=""/>
  </r>
  <r>
    <x v="5"/>
    <x v="238"/>
    <x v="43"/>
    <x v="9"/>
    <s v=""/>
    <s v=""/>
  </r>
  <r>
    <x v="5"/>
    <x v="239"/>
    <x v="43"/>
    <x v="9"/>
    <s v=""/>
    <s v=""/>
  </r>
  <r>
    <x v="5"/>
    <x v="236"/>
    <x v="43"/>
    <x v="9"/>
    <s v=""/>
    <s v=""/>
  </r>
  <r>
    <x v="6"/>
    <x v="234"/>
    <x v="44"/>
    <x v="9"/>
    <n v="201"/>
    <n v="241.2"/>
  </r>
  <r>
    <x v="6"/>
    <x v="235"/>
    <x v="45"/>
    <x v="9"/>
    <n v="129"/>
    <n v="154.79999999999998"/>
  </r>
  <r>
    <x v="6"/>
    <x v="235"/>
    <x v="46"/>
    <x v="9"/>
    <n v="135"/>
    <n v="162"/>
  </r>
  <r>
    <x v="7"/>
    <x v="234"/>
    <x v="47"/>
    <x v="9"/>
    <n v="108"/>
    <n v="129.6"/>
  </r>
  <r>
    <x v="7"/>
    <x v="235"/>
    <x v="48"/>
    <x v="9"/>
    <n v="117"/>
    <n v="140.4"/>
  </r>
  <r>
    <x v="7"/>
    <x v="234"/>
    <x v="49"/>
    <x v="9"/>
    <n v="101.25"/>
    <n v="121.5"/>
  </r>
  <r>
    <x v="7"/>
    <x v="238"/>
    <x v="50"/>
    <x v="9"/>
    <n v="87.75"/>
    <n v="105.3"/>
  </r>
  <r>
    <x v="7"/>
    <x v="236"/>
    <x v="51"/>
    <x v="9"/>
    <n v="108"/>
    <n v="129.6"/>
  </r>
  <r>
    <x v="7"/>
    <x v="235"/>
    <x v="52"/>
    <x v="9"/>
    <n v="81"/>
    <n v="97.2"/>
  </r>
  <r>
    <x v="8"/>
    <x v="234"/>
    <x v="53"/>
    <x v="9"/>
    <n v="114.4"/>
    <n v="137.28"/>
  </r>
  <r>
    <x v="8"/>
    <x v="236"/>
    <x v="54"/>
    <x v="9"/>
    <n v="104.55"/>
    <n v="125.46"/>
  </r>
  <r>
    <x v="8"/>
    <x v="235"/>
    <x v="55"/>
    <x v="9"/>
    <n v="135"/>
    <n v="162"/>
  </r>
  <r>
    <x v="8"/>
    <x v="235"/>
    <x v="56"/>
    <x v="9"/>
    <n v="95"/>
    <n v="114"/>
  </r>
  <r>
    <x v="9"/>
    <x v="236"/>
    <x v="57"/>
    <x v="9"/>
    <n v="127"/>
    <n v="152.4"/>
  </r>
  <r>
    <x v="9"/>
    <x v="235"/>
    <x v="58"/>
    <x v="9"/>
    <n v="124"/>
    <n v="148.79999999999998"/>
  </r>
  <r>
    <x v="9"/>
    <x v="235"/>
    <x v="59"/>
    <x v="9"/>
    <n v="115"/>
    <n v="138"/>
  </r>
  <r>
    <x v="9"/>
    <x v="235"/>
    <x v="60"/>
    <x v="9"/>
    <n v="148"/>
    <n v="177.6"/>
  </r>
  <r>
    <x v="0"/>
    <x v="240"/>
    <x v="0"/>
    <x v="9"/>
    <n v="95"/>
    <n v="114"/>
  </r>
  <r>
    <x v="0"/>
    <x v="241"/>
    <x v="1"/>
    <x v="9"/>
    <n v="108"/>
    <n v="129.6"/>
  </r>
  <r>
    <x v="0"/>
    <x v="240"/>
    <x v="2"/>
    <x v="9"/>
    <n v="101"/>
    <n v="121.19999999999999"/>
  </r>
  <r>
    <x v="0"/>
    <x v="242"/>
    <x v="2"/>
    <x v="9"/>
    <n v="101"/>
    <n v="121.19999999999999"/>
  </r>
  <r>
    <x v="0"/>
    <x v="241"/>
    <x v="3"/>
    <x v="9"/>
    <n v="155"/>
    <n v="186"/>
  </r>
  <r>
    <x v="1"/>
    <x v="240"/>
    <x v="4"/>
    <x v="9"/>
    <n v="123.6"/>
    <n v="148.32"/>
  </r>
  <r>
    <x v="1"/>
    <x v="241"/>
    <x v="5"/>
    <x v="9"/>
    <n v="108"/>
    <n v="129.6"/>
  </r>
  <r>
    <x v="1"/>
    <x v="240"/>
    <x v="6"/>
    <x v="9"/>
    <n v="135.25"/>
    <n v="162.29999999999998"/>
  </r>
  <r>
    <x v="1"/>
    <x v="242"/>
    <x v="7"/>
    <x v="9"/>
    <n v="87.75"/>
    <n v="105.3"/>
  </r>
  <r>
    <x v="1"/>
    <x v="241"/>
    <x v="8"/>
    <x v="9"/>
    <n v="108"/>
    <n v="129.6"/>
  </r>
  <r>
    <x v="1"/>
    <x v="240"/>
    <x v="9"/>
    <x v="9"/>
    <n v="81"/>
    <n v="97.2"/>
  </r>
  <r>
    <x v="1"/>
    <x v="243"/>
    <x v="9"/>
    <x v="9"/>
    <n v="81"/>
    <n v="97.2"/>
  </r>
  <r>
    <x v="1"/>
    <x v="244"/>
    <x v="9"/>
    <x v="9"/>
    <n v="81"/>
    <n v="97.2"/>
  </r>
  <r>
    <x v="1"/>
    <x v="245"/>
    <x v="9"/>
    <x v="9"/>
    <n v="81"/>
    <n v="97.2"/>
  </r>
  <r>
    <x v="1"/>
    <x v="242"/>
    <x v="9"/>
    <x v="9"/>
    <n v="81"/>
    <n v="97.2"/>
  </r>
  <r>
    <x v="1"/>
    <x v="241"/>
    <x v="10"/>
    <x v="9"/>
    <n v="115"/>
    <n v="138"/>
  </r>
  <r>
    <x v="1"/>
    <x v="240"/>
    <x v="11"/>
    <x v="9"/>
    <n v="108"/>
    <n v="129.6"/>
  </r>
  <r>
    <x v="1"/>
    <x v="243"/>
    <x v="11"/>
    <x v="9"/>
    <n v="108"/>
    <n v="129.6"/>
  </r>
  <r>
    <x v="1"/>
    <x v="244"/>
    <x v="11"/>
    <x v="9"/>
    <n v="108"/>
    <n v="129.6"/>
  </r>
  <r>
    <x v="1"/>
    <x v="245"/>
    <x v="11"/>
    <x v="9"/>
    <n v="108"/>
    <n v="129.6"/>
  </r>
  <r>
    <x v="1"/>
    <x v="242"/>
    <x v="11"/>
    <x v="9"/>
    <n v="108"/>
    <n v="129.6"/>
  </r>
  <r>
    <x v="1"/>
    <x v="241"/>
    <x v="12"/>
    <x v="9"/>
    <n v="115"/>
    <n v="138"/>
  </r>
  <r>
    <x v="1"/>
    <x v="241"/>
    <x v="13"/>
    <x v="9"/>
    <n v="155"/>
    <n v="186"/>
  </r>
  <r>
    <x v="1"/>
    <x v="241"/>
    <x v="14"/>
    <x v="9"/>
    <n v="108"/>
    <n v="129.6"/>
  </r>
  <r>
    <x v="1"/>
    <x v="241"/>
    <x v="15"/>
    <x v="9"/>
    <n v="135"/>
    <n v="162"/>
  </r>
  <r>
    <x v="1"/>
    <x v="241"/>
    <x v="16"/>
    <x v="9"/>
    <n v="101"/>
    <n v="121.19999999999999"/>
  </r>
  <r>
    <x v="1"/>
    <x v="241"/>
    <x v="17"/>
    <x v="9"/>
    <n v="77"/>
    <n v="92.399999999999991"/>
  </r>
  <r>
    <x v="1"/>
    <x v="241"/>
    <x v="18"/>
    <x v="9"/>
    <n v="95"/>
    <n v="114"/>
  </r>
  <r>
    <x v="2"/>
    <x v="240"/>
    <x v="19"/>
    <x v="9"/>
    <n v="162"/>
    <n v="194.4"/>
  </r>
  <r>
    <x v="2"/>
    <x v="241"/>
    <x v="20"/>
    <x v="9"/>
    <n v="122"/>
    <n v="146.4"/>
  </r>
  <r>
    <x v="2"/>
    <x v="243"/>
    <x v="13"/>
    <x v="9"/>
    <n v="155"/>
    <n v="186"/>
  </r>
  <r>
    <x v="2"/>
    <x v="244"/>
    <x v="13"/>
    <x v="9"/>
    <n v="155"/>
    <n v="186"/>
  </r>
  <r>
    <x v="2"/>
    <x v="245"/>
    <x v="13"/>
    <x v="9"/>
    <n v="155"/>
    <n v="186"/>
  </r>
  <r>
    <x v="2"/>
    <x v="242"/>
    <x v="13"/>
    <x v="9"/>
    <n v="155"/>
    <n v="186"/>
  </r>
  <r>
    <x v="2"/>
    <x v="240"/>
    <x v="21"/>
    <x v="9"/>
    <n v="108"/>
    <n v="129.6"/>
  </r>
  <r>
    <x v="2"/>
    <x v="243"/>
    <x v="21"/>
    <x v="9"/>
    <n v="108"/>
    <n v="129.6"/>
  </r>
  <r>
    <x v="2"/>
    <x v="244"/>
    <x v="21"/>
    <x v="9"/>
    <n v="108"/>
    <n v="129.6"/>
  </r>
  <r>
    <x v="2"/>
    <x v="245"/>
    <x v="21"/>
    <x v="9"/>
    <n v="108"/>
    <n v="129.6"/>
  </r>
  <r>
    <x v="2"/>
    <x v="242"/>
    <x v="21"/>
    <x v="9"/>
    <n v="108"/>
    <n v="129.6"/>
  </r>
  <r>
    <x v="2"/>
    <x v="240"/>
    <x v="22"/>
    <x v="9"/>
    <s v=""/>
    <s v=""/>
  </r>
  <r>
    <x v="2"/>
    <x v="243"/>
    <x v="22"/>
    <x v="9"/>
    <s v=""/>
    <s v=""/>
  </r>
  <r>
    <x v="2"/>
    <x v="244"/>
    <x v="22"/>
    <x v="9"/>
    <s v=""/>
    <s v=""/>
  </r>
  <r>
    <x v="2"/>
    <x v="245"/>
    <x v="22"/>
    <x v="9"/>
    <s v=""/>
    <s v=""/>
  </r>
  <r>
    <x v="2"/>
    <x v="242"/>
    <x v="22"/>
    <x v="9"/>
    <s v=""/>
    <s v=""/>
  </r>
  <r>
    <x v="3"/>
    <x v="240"/>
    <x v="23"/>
    <x v="9"/>
    <n v="95"/>
    <n v="114"/>
  </r>
  <r>
    <x v="3"/>
    <x v="241"/>
    <x v="24"/>
    <x v="9"/>
    <n v="108"/>
    <n v="129.6"/>
  </r>
  <r>
    <x v="3"/>
    <x v="241"/>
    <x v="25"/>
    <x v="9"/>
    <n v="115"/>
    <n v="138"/>
  </r>
  <r>
    <x v="3"/>
    <x v="240"/>
    <x v="26"/>
    <x v="9"/>
    <n v="108"/>
    <n v="129.6"/>
  </r>
  <r>
    <x v="3"/>
    <x v="243"/>
    <x v="26"/>
    <x v="9"/>
    <n v="108"/>
    <n v="129.6"/>
  </r>
  <r>
    <x v="3"/>
    <x v="244"/>
    <x v="26"/>
    <x v="9"/>
    <n v="108"/>
    <n v="129.6"/>
  </r>
  <r>
    <x v="3"/>
    <x v="245"/>
    <x v="26"/>
    <x v="9"/>
    <n v="108"/>
    <n v="129.6"/>
  </r>
  <r>
    <x v="3"/>
    <x v="242"/>
    <x v="26"/>
    <x v="9"/>
    <n v="108"/>
    <n v="129.6"/>
  </r>
  <r>
    <x v="3"/>
    <x v="241"/>
    <x v="27"/>
    <x v="9"/>
    <n v="88"/>
    <n v="105.6"/>
  </r>
  <r>
    <x v="3"/>
    <x v="240"/>
    <x v="28"/>
    <x v="9"/>
    <n v="91.8"/>
    <n v="110.16"/>
  </r>
  <r>
    <x v="3"/>
    <x v="243"/>
    <x v="28"/>
    <x v="9"/>
    <n v="91.8"/>
    <n v="110.16"/>
  </r>
  <r>
    <x v="3"/>
    <x v="244"/>
    <x v="28"/>
    <x v="9"/>
    <n v="91.8"/>
    <n v="110.16"/>
  </r>
  <r>
    <x v="3"/>
    <x v="245"/>
    <x v="28"/>
    <x v="9"/>
    <n v="91.8"/>
    <n v="110.16"/>
  </r>
  <r>
    <x v="3"/>
    <x v="242"/>
    <x v="28"/>
    <x v="9"/>
    <n v="91.8"/>
    <n v="110.16"/>
  </r>
  <r>
    <x v="3"/>
    <x v="241"/>
    <x v="29"/>
    <x v="9"/>
    <n v="95"/>
    <n v="114"/>
  </r>
  <r>
    <x v="3"/>
    <x v="241"/>
    <x v="30"/>
    <x v="9"/>
    <n v="115"/>
    <n v="138"/>
  </r>
  <r>
    <x v="4"/>
    <x v="240"/>
    <x v="31"/>
    <x v="9"/>
    <n v="156.75"/>
    <n v="188.1"/>
  </r>
  <r>
    <x v="4"/>
    <x v="241"/>
    <x v="32"/>
    <x v="9"/>
    <n v="101"/>
    <n v="121.19999999999999"/>
  </r>
  <r>
    <x v="4"/>
    <x v="240"/>
    <x v="33"/>
    <x v="9"/>
    <n v="149.75"/>
    <n v="179.7"/>
  </r>
  <r>
    <x v="4"/>
    <x v="241"/>
    <x v="34"/>
    <x v="9"/>
    <n v="135"/>
    <n v="162"/>
  </r>
  <r>
    <x v="4"/>
    <x v="240"/>
    <x v="35"/>
    <x v="9"/>
    <n v="128"/>
    <n v="153.6"/>
  </r>
  <r>
    <x v="4"/>
    <x v="241"/>
    <x v="36"/>
    <x v="9"/>
    <n v="135"/>
    <n v="162"/>
  </r>
  <r>
    <x v="4"/>
    <x v="241"/>
    <x v="37"/>
    <x v="9"/>
    <n v="95"/>
    <n v="114"/>
  </r>
  <r>
    <x v="5"/>
    <x v="240"/>
    <x v="38"/>
    <x v="9"/>
    <n v="122"/>
    <n v="146.4"/>
  </r>
  <r>
    <x v="5"/>
    <x v="242"/>
    <x v="39"/>
    <x v="9"/>
    <n v="135"/>
    <n v="162"/>
  </r>
  <r>
    <x v="5"/>
    <x v="241"/>
    <x v="40"/>
    <x v="9"/>
    <n v="108"/>
    <n v="129.6"/>
  </r>
  <r>
    <x v="5"/>
    <x v="241"/>
    <x v="41"/>
    <x v="9"/>
    <n v="121.5"/>
    <n v="145.79999999999998"/>
  </r>
  <r>
    <x v="5"/>
    <x v="241"/>
    <x v="42"/>
    <x v="9"/>
    <n v="115"/>
    <n v="138"/>
  </r>
  <r>
    <x v="5"/>
    <x v="240"/>
    <x v="43"/>
    <x v="9"/>
    <s v=""/>
    <s v=""/>
  </r>
  <r>
    <x v="5"/>
    <x v="243"/>
    <x v="43"/>
    <x v="9"/>
    <s v=""/>
    <s v=""/>
  </r>
  <r>
    <x v="5"/>
    <x v="244"/>
    <x v="43"/>
    <x v="9"/>
    <s v=""/>
    <s v=""/>
  </r>
  <r>
    <x v="5"/>
    <x v="245"/>
    <x v="43"/>
    <x v="9"/>
    <s v=""/>
    <s v=""/>
  </r>
  <r>
    <x v="5"/>
    <x v="242"/>
    <x v="43"/>
    <x v="9"/>
    <s v=""/>
    <s v=""/>
  </r>
  <r>
    <x v="6"/>
    <x v="240"/>
    <x v="44"/>
    <x v="9"/>
    <n v="201"/>
    <n v="241.2"/>
  </r>
  <r>
    <x v="6"/>
    <x v="241"/>
    <x v="45"/>
    <x v="9"/>
    <n v="129"/>
    <n v="154.79999999999998"/>
  </r>
  <r>
    <x v="6"/>
    <x v="241"/>
    <x v="46"/>
    <x v="9"/>
    <n v="135"/>
    <n v="162"/>
  </r>
  <r>
    <x v="7"/>
    <x v="240"/>
    <x v="47"/>
    <x v="9"/>
    <n v="108"/>
    <n v="129.6"/>
  </r>
  <r>
    <x v="7"/>
    <x v="241"/>
    <x v="48"/>
    <x v="9"/>
    <n v="117"/>
    <n v="140.4"/>
  </r>
  <r>
    <x v="7"/>
    <x v="240"/>
    <x v="49"/>
    <x v="9"/>
    <n v="101.25"/>
    <n v="121.5"/>
  </r>
  <r>
    <x v="7"/>
    <x v="244"/>
    <x v="50"/>
    <x v="9"/>
    <n v="87.75"/>
    <n v="105.3"/>
  </r>
  <r>
    <x v="7"/>
    <x v="242"/>
    <x v="51"/>
    <x v="9"/>
    <n v="108"/>
    <n v="129.6"/>
  </r>
  <r>
    <x v="7"/>
    <x v="241"/>
    <x v="52"/>
    <x v="9"/>
    <n v="81"/>
    <n v="97.2"/>
  </r>
  <r>
    <x v="8"/>
    <x v="240"/>
    <x v="53"/>
    <x v="9"/>
    <n v="114.4"/>
    <n v="137.28"/>
  </r>
  <r>
    <x v="8"/>
    <x v="242"/>
    <x v="54"/>
    <x v="9"/>
    <n v="104.55"/>
    <n v="125.46"/>
  </r>
  <r>
    <x v="8"/>
    <x v="241"/>
    <x v="55"/>
    <x v="9"/>
    <n v="135"/>
    <n v="162"/>
  </r>
  <r>
    <x v="8"/>
    <x v="241"/>
    <x v="56"/>
    <x v="9"/>
    <n v="95"/>
    <n v="114"/>
  </r>
  <r>
    <x v="9"/>
    <x v="242"/>
    <x v="57"/>
    <x v="9"/>
    <n v="127"/>
    <n v="152.4"/>
  </r>
  <r>
    <x v="9"/>
    <x v="241"/>
    <x v="58"/>
    <x v="9"/>
    <n v="124"/>
    <n v="148.79999999999998"/>
  </r>
  <r>
    <x v="9"/>
    <x v="241"/>
    <x v="59"/>
    <x v="9"/>
    <n v="115"/>
    <n v="138"/>
  </r>
  <r>
    <x v="9"/>
    <x v="241"/>
    <x v="60"/>
    <x v="9"/>
    <n v="148"/>
    <n v="177.6"/>
  </r>
  <r>
    <x v="0"/>
    <x v="246"/>
    <x v="0"/>
    <x v="9"/>
    <n v="95"/>
    <n v="114"/>
  </r>
  <r>
    <x v="0"/>
    <x v="247"/>
    <x v="1"/>
    <x v="9"/>
    <n v="108"/>
    <n v="129.6"/>
  </r>
  <r>
    <x v="0"/>
    <x v="246"/>
    <x v="2"/>
    <x v="9"/>
    <n v="101"/>
    <n v="121.19999999999999"/>
  </r>
  <r>
    <x v="0"/>
    <x v="248"/>
    <x v="2"/>
    <x v="9"/>
    <n v="101"/>
    <n v="121.19999999999999"/>
  </r>
  <r>
    <x v="0"/>
    <x v="247"/>
    <x v="3"/>
    <x v="9"/>
    <n v="155"/>
    <n v="186"/>
  </r>
  <r>
    <x v="1"/>
    <x v="246"/>
    <x v="4"/>
    <x v="9"/>
    <n v="123.6"/>
    <n v="148.32"/>
  </r>
  <r>
    <x v="1"/>
    <x v="247"/>
    <x v="5"/>
    <x v="9"/>
    <n v="108"/>
    <n v="129.6"/>
  </r>
  <r>
    <x v="1"/>
    <x v="246"/>
    <x v="6"/>
    <x v="9"/>
    <n v="135.25"/>
    <n v="162.29999999999998"/>
  </r>
  <r>
    <x v="1"/>
    <x v="248"/>
    <x v="7"/>
    <x v="9"/>
    <n v="87.75"/>
    <n v="105.3"/>
  </r>
  <r>
    <x v="1"/>
    <x v="247"/>
    <x v="8"/>
    <x v="9"/>
    <n v="108"/>
    <n v="129.6"/>
  </r>
  <r>
    <x v="1"/>
    <x v="246"/>
    <x v="9"/>
    <x v="9"/>
    <n v="81"/>
    <n v="97.2"/>
  </r>
  <r>
    <x v="1"/>
    <x v="249"/>
    <x v="9"/>
    <x v="9"/>
    <n v="81"/>
    <n v="97.2"/>
  </r>
  <r>
    <x v="1"/>
    <x v="250"/>
    <x v="9"/>
    <x v="9"/>
    <n v="81"/>
    <n v="97.2"/>
  </r>
  <r>
    <x v="1"/>
    <x v="251"/>
    <x v="9"/>
    <x v="9"/>
    <n v="81"/>
    <n v="97.2"/>
  </r>
  <r>
    <x v="1"/>
    <x v="248"/>
    <x v="9"/>
    <x v="9"/>
    <n v="81"/>
    <n v="97.2"/>
  </r>
  <r>
    <x v="1"/>
    <x v="247"/>
    <x v="10"/>
    <x v="9"/>
    <n v="115"/>
    <n v="138"/>
  </r>
  <r>
    <x v="1"/>
    <x v="246"/>
    <x v="11"/>
    <x v="9"/>
    <n v="108"/>
    <n v="129.6"/>
  </r>
  <r>
    <x v="1"/>
    <x v="249"/>
    <x v="11"/>
    <x v="9"/>
    <n v="108"/>
    <n v="129.6"/>
  </r>
  <r>
    <x v="1"/>
    <x v="250"/>
    <x v="11"/>
    <x v="9"/>
    <n v="108"/>
    <n v="129.6"/>
  </r>
  <r>
    <x v="1"/>
    <x v="251"/>
    <x v="11"/>
    <x v="9"/>
    <n v="108"/>
    <n v="129.6"/>
  </r>
  <r>
    <x v="1"/>
    <x v="248"/>
    <x v="11"/>
    <x v="9"/>
    <n v="108"/>
    <n v="129.6"/>
  </r>
  <r>
    <x v="1"/>
    <x v="247"/>
    <x v="12"/>
    <x v="9"/>
    <n v="115"/>
    <n v="138"/>
  </r>
  <r>
    <x v="1"/>
    <x v="247"/>
    <x v="13"/>
    <x v="9"/>
    <n v="155"/>
    <n v="186"/>
  </r>
  <r>
    <x v="1"/>
    <x v="247"/>
    <x v="14"/>
    <x v="9"/>
    <n v="108"/>
    <n v="129.6"/>
  </r>
  <r>
    <x v="1"/>
    <x v="247"/>
    <x v="15"/>
    <x v="9"/>
    <n v="135"/>
    <n v="162"/>
  </r>
  <r>
    <x v="1"/>
    <x v="247"/>
    <x v="16"/>
    <x v="9"/>
    <n v="101"/>
    <n v="121.19999999999999"/>
  </r>
  <r>
    <x v="1"/>
    <x v="247"/>
    <x v="17"/>
    <x v="9"/>
    <n v="77"/>
    <n v="92.399999999999991"/>
  </r>
  <r>
    <x v="1"/>
    <x v="247"/>
    <x v="18"/>
    <x v="9"/>
    <n v="95"/>
    <n v="114"/>
  </r>
  <r>
    <x v="2"/>
    <x v="246"/>
    <x v="19"/>
    <x v="9"/>
    <n v="162"/>
    <n v="194.4"/>
  </r>
  <r>
    <x v="2"/>
    <x v="247"/>
    <x v="20"/>
    <x v="9"/>
    <n v="122"/>
    <n v="146.4"/>
  </r>
  <r>
    <x v="2"/>
    <x v="249"/>
    <x v="13"/>
    <x v="9"/>
    <n v="155"/>
    <n v="186"/>
  </r>
  <r>
    <x v="2"/>
    <x v="250"/>
    <x v="13"/>
    <x v="9"/>
    <n v="155"/>
    <n v="186"/>
  </r>
  <r>
    <x v="2"/>
    <x v="251"/>
    <x v="13"/>
    <x v="9"/>
    <n v="155"/>
    <n v="186"/>
  </r>
  <r>
    <x v="2"/>
    <x v="248"/>
    <x v="13"/>
    <x v="9"/>
    <n v="155"/>
    <n v="186"/>
  </r>
  <r>
    <x v="2"/>
    <x v="246"/>
    <x v="21"/>
    <x v="9"/>
    <n v="108"/>
    <n v="129.6"/>
  </r>
  <r>
    <x v="2"/>
    <x v="249"/>
    <x v="21"/>
    <x v="9"/>
    <n v="108"/>
    <n v="129.6"/>
  </r>
  <r>
    <x v="2"/>
    <x v="250"/>
    <x v="21"/>
    <x v="9"/>
    <n v="108"/>
    <n v="129.6"/>
  </r>
  <r>
    <x v="2"/>
    <x v="251"/>
    <x v="21"/>
    <x v="9"/>
    <n v="108"/>
    <n v="129.6"/>
  </r>
  <r>
    <x v="2"/>
    <x v="248"/>
    <x v="21"/>
    <x v="9"/>
    <n v="108"/>
    <n v="129.6"/>
  </r>
  <r>
    <x v="2"/>
    <x v="246"/>
    <x v="22"/>
    <x v="9"/>
    <s v=""/>
    <s v=""/>
  </r>
  <r>
    <x v="2"/>
    <x v="249"/>
    <x v="22"/>
    <x v="9"/>
    <s v=""/>
    <s v=""/>
  </r>
  <r>
    <x v="2"/>
    <x v="250"/>
    <x v="22"/>
    <x v="9"/>
    <s v=""/>
    <s v=""/>
  </r>
  <r>
    <x v="2"/>
    <x v="251"/>
    <x v="22"/>
    <x v="9"/>
    <s v=""/>
    <s v=""/>
  </r>
  <r>
    <x v="2"/>
    <x v="248"/>
    <x v="22"/>
    <x v="9"/>
    <s v=""/>
    <s v=""/>
  </r>
  <r>
    <x v="3"/>
    <x v="246"/>
    <x v="23"/>
    <x v="9"/>
    <n v="95"/>
    <n v="114"/>
  </r>
  <r>
    <x v="3"/>
    <x v="247"/>
    <x v="24"/>
    <x v="9"/>
    <n v="108"/>
    <n v="129.6"/>
  </r>
  <r>
    <x v="3"/>
    <x v="247"/>
    <x v="25"/>
    <x v="9"/>
    <n v="115"/>
    <n v="138"/>
  </r>
  <r>
    <x v="3"/>
    <x v="246"/>
    <x v="26"/>
    <x v="9"/>
    <n v="108"/>
    <n v="129.6"/>
  </r>
  <r>
    <x v="3"/>
    <x v="249"/>
    <x v="26"/>
    <x v="9"/>
    <n v="108"/>
    <n v="129.6"/>
  </r>
  <r>
    <x v="3"/>
    <x v="250"/>
    <x v="26"/>
    <x v="9"/>
    <n v="108"/>
    <n v="129.6"/>
  </r>
  <r>
    <x v="3"/>
    <x v="251"/>
    <x v="26"/>
    <x v="9"/>
    <n v="108"/>
    <n v="129.6"/>
  </r>
  <r>
    <x v="3"/>
    <x v="248"/>
    <x v="26"/>
    <x v="9"/>
    <n v="108"/>
    <n v="129.6"/>
  </r>
  <r>
    <x v="3"/>
    <x v="247"/>
    <x v="27"/>
    <x v="9"/>
    <n v="88"/>
    <n v="105.6"/>
  </r>
  <r>
    <x v="3"/>
    <x v="246"/>
    <x v="28"/>
    <x v="9"/>
    <n v="91.8"/>
    <n v="110.16"/>
  </r>
  <r>
    <x v="3"/>
    <x v="249"/>
    <x v="28"/>
    <x v="9"/>
    <n v="91.8"/>
    <n v="110.16"/>
  </r>
  <r>
    <x v="3"/>
    <x v="250"/>
    <x v="28"/>
    <x v="9"/>
    <n v="91.8"/>
    <n v="110.16"/>
  </r>
  <r>
    <x v="3"/>
    <x v="251"/>
    <x v="28"/>
    <x v="9"/>
    <n v="91.8"/>
    <n v="110.16"/>
  </r>
  <r>
    <x v="3"/>
    <x v="248"/>
    <x v="28"/>
    <x v="9"/>
    <n v="91.8"/>
    <n v="110.16"/>
  </r>
  <r>
    <x v="3"/>
    <x v="247"/>
    <x v="29"/>
    <x v="9"/>
    <n v="95"/>
    <n v="114"/>
  </r>
  <r>
    <x v="3"/>
    <x v="247"/>
    <x v="30"/>
    <x v="9"/>
    <n v="115"/>
    <n v="138"/>
  </r>
  <r>
    <x v="4"/>
    <x v="246"/>
    <x v="31"/>
    <x v="9"/>
    <n v="156.75"/>
    <n v="188.1"/>
  </r>
  <r>
    <x v="4"/>
    <x v="247"/>
    <x v="32"/>
    <x v="9"/>
    <n v="101"/>
    <n v="121.19999999999999"/>
  </r>
  <r>
    <x v="4"/>
    <x v="246"/>
    <x v="33"/>
    <x v="9"/>
    <n v="149.75"/>
    <n v="179.7"/>
  </r>
  <r>
    <x v="4"/>
    <x v="247"/>
    <x v="34"/>
    <x v="9"/>
    <n v="135"/>
    <n v="162"/>
  </r>
  <r>
    <x v="4"/>
    <x v="246"/>
    <x v="35"/>
    <x v="9"/>
    <n v="128"/>
    <n v="153.6"/>
  </r>
  <r>
    <x v="4"/>
    <x v="247"/>
    <x v="36"/>
    <x v="9"/>
    <n v="135"/>
    <n v="162"/>
  </r>
  <r>
    <x v="4"/>
    <x v="247"/>
    <x v="37"/>
    <x v="9"/>
    <n v="95"/>
    <n v="114"/>
  </r>
  <r>
    <x v="5"/>
    <x v="246"/>
    <x v="38"/>
    <x v="9"/>
    <n v="122"/>
    <n v="146.4"/>
  </r>
  <r>
    <x v="5"/>
    <x v="248"/>
    <x v="39"/>
    <x v="9"/>
    <n v="135"/>
    <n v="162"/>
  </r>
  <r>
    <x v="5"/>
    <x v="247"/>
    <x v="40"/>
    <x v="9"/>
    <n v="108"/>
    <n v="129.6"/>
  </r>
  <r>
    <x v="5"/>
    <x v="247"/>
    <x v="41"/>
    <x v="9"/>
    <n v="121.5"/>
    <n v="145.79999999999998"/>
  </r>
  <r>
    <x v="5"/>
    <x v="247"/>
    <x v="42"/>
    <x v="9"/>
    <n v="115"/>
    <n v="138"/>
  </r>
  <r>
    <x v="5"/>
    <x v="246"/>
    <x v="43"/>
    <x v="9"/>
    <s v=""/>
    <s v=""/>
  </r>
  <r>
    <x v="5"/>
    <x v="249"/>
    <x v="43"/>
    <x v="9"/>
    <s v=""/>
    <s v=""/>
  </r>
  <r>
    <x v="5"/>
    <x v="250"/>
    <x v="43"/>
    <x v="9"/>
    <s v=""/>
    <s v=""/>
  </r>
  <r>
    <x v="5"/>
    <x v="251"/>
    <x v="43"/>
    <x v="9"/>
    <s v=""/>
    <s v=""/>
  </r>
  <r>
    <x v="5"/>
    <x v="248"/>
    <x v="43"/>
    <x v="9"/>
    <s v=""/>
    <s v=""/>
  </r>
  <r>
    <x v="6"/>
    <x v="246"/>
    <x v="44"/>
    <x v="9"/>
    <n v="201"/>
    <n v="241.2"/>
  </r>
  <r>
    <x v="6"/>
    <x v="247"/>
    <x v="45"/>
    <x v="9"/>
    <n v="129"/>
    <n v="154.79999999999998"/>
  </r>
  <r>
    <x v="6"/>
    <x v="247"/>
    <x v="46"/>
    <x v="9"/>
    <n v="135"/>
    <n v="162"/>
  </r>
  <r>
    <x v="7"/>
    <x v="246"/>
    <x v="47"/>
    <x v="9"/>
    <n v="108"/>
    <n v="129.6"/>
  </r>
  <r>
    <x v="7"/>
    <x v="247"/>
    <x v="48"/>
    <x v="9"/>
    <n v="117"/>
    <n v="140.4"/>
  </r>
  <r>
    <x v="7"/>
    <x v="246"/>
    <x v="49"/>
    <x v="9"/>
    <n v="101.25"/>
    <n v="121.5"/>
  </r>
  <r>
    <x v="7"/>
    <x v="250"/>
    <x v="50"/>
    <x v="9"/>
    <n v="87.75"/>
    <n v="105.3"/>
  </r>
  <r>
    <x v="7"/>
    <x v="248"/>
    <x v="51"/>
    <x v="9"/>
    <n v="108"/>
    <n v="129.6"/>
  </r>
  <r>
    <x v="7"/>
    <x v="247"/>
    <x v="52"/>
    <x v="9"/>
    <n v="81"/>
    <n v="97.2"/>
  </r>
  <r>
    <x v="8"/>
    <x v="246"/>
    <x v="53"/>
    <x v="9"/>
    <n v="114.4"/>
    <n v="137.28"/>
  </r>
  <r>
    <x v="8"/>
    <x v="248"/>
    <x v="54"/>
    <x v="9"/>
    <n v="104.55"/>
    <n v="125.46"/>
  </r>
  <r>
    <x v="8"/>
    <x v="247"/>
    <x v="55"/>
    <x v="9"/>
    <n v="135"/>
    <n v="162"/>
  </r>
  <r>
    <x v="8"/>
    <x v="247"/>
    <x v="56"/>
    <x v="9"/>
    <n v="95"/>
    <n v="114"/>
  </r>
  <r>
    <x v="9"/>
    <x v="248"/>
    <x v="57"/>
    <x v="9"/>
    <n v="127"/>
    <n v="152.4"/>
  </r>
  <r>
    <x v="9"/>
    <x v="247"/>
    <x v="58"/>
    <x v="9"/>
    <n v="124"/>
    <n v="148.79999999999998"/>
  </r>
  <r>
    <x v="9"/>
    <x v="247"/>
    <x v="59"/>
    <x v="9"/>
    <n v="115"/>
    <n v="138"/>
  </r>
  <r>
    <x v="9"/>
    <x v="247"/>
    <x v="60"/>
    <x v="9"/>
    <n v="148"/>
    <n v="177.6"/>
  </r>
  <r>
    <x v="0"/>
    <x v="252"/>
    <x v="1"/>
    <x v="10"/>
    <n v="108"/>
    <n v="129.6"/>
  </r>
  <r>
    <x v="0"/>
    <x v="253"/>
    <x v="2"/>
    <x v="10"/>
    <n v="101"/>
    <n v="121.19999999999999"/>
  </r>
  <r>
    <x v="0"/>
    <x v="252"/>
    <x v="3"/>
    <x v="10"/>
    <n v="155"/>
    <n v="186"/>
  </r>
  <r>
    <x v="1"/>
    <x v="252"/>
    <x v="5"/>
    <x v="10"/>
    <n v="108"/>
    <n v="129.6"/>
  </r>
  <r>
    <x v="1"/>
    <x v="253"/>
    <x v="7"/>
    <x v="10"/>
    <n v="87.75"/>
    <n v="105.3"/>
  </r>
  <r>
    <x v="1"/>
    <x v="252"/>
    <x v="8"/>
    <x v="10"/>
    <n v="108"/>
    <n v="129.6"/>
  </r>
  <r>
    <x v="1"/>
    <x v="254"/>
    <x v="9"/>
    <x v="10"/>
    <n v="81"/>
    <n v="97.2"/>
  </r>
  <r>
    <x v="1"/>
    <x v="255"/>
    <x v="9"/>
    <x v="10"/>
    <n v="81"/>
    <n v="97.2"/>
  </r>
  <r>
    <x v="1"/>
    <x v="256"/>
    <x v="9"/>
    <x v="10"/>
    <n v="81"/>
    <n v="97.2"/>
  </r>
  <r>
    <x v="1"/>
    <x v="253"/>
    <x v="9"/>
    <x v="10"/>
    <n v="81"/>
    <n v="97.2"/>
  </r>
  <r>
    <x v="1"/>
    <x v="252"/>
    <x v="10"/>
    <x v="10"/>
    <n v="115"/>
    <n v="138"/>
  </r>
  <r>
    <x v="1"/>
    <x v="254"/>
    <x v="11"/>
    <x v="10"/>
    <n v="108"/>
    <n v="129.6"/>
  </r>
  <r>
    <x v="1"/>
    <x v="255"/>
    <x v="11"/>
    <x v="10"/>
    <n v="108"/>
    <n v="129.6"/>
  </r>
  <r>
    <x v="1"/>
    <x v="256"/>
    <x v="11"/>
    <x v="10"/>
    <n v="108"/>
    <n v="129.6"/>
  </r>
  <r>
    <x v="1"/>
    <x v="253"/>
    <x v="11"/>
    <x v="10"/>
    <n v="108"/>
    <n v="129.6"/>
  </r>
  <r>
    <x v="1"/>
    <x v="252"/>
    <x v="12"/>
    <x v="10"/>
    <n v="115"/>
    <n v="138"/>
  </r>
  <r>
    <x v="1"/>
    <x v="252"/>
    <x v="13"/>
    <x v="10"/>
    <n v="155"/>
    <n v="186"/>
  </r>
  <r>
    <x v="1"/>
    <x v="252"/>
    <x v="14"/>
    <x v="10"/>
    <n v="108"/>
    <n v="129.6"/>
  </r>
  <r>
    <x v="1"/>
    <x v="252"/>
    <x v="15"/>
    <x v="10"/>
    <n v="135"/>
    <n v="162"/>
  </r>
  <r>
    <x v="1"/>
    <x v="252"/>
    <x v="16"/>
    <x v="10"/>
    <n v="101"/>
    <n v="121.19999999999999"/>
  </r>
  <r>
    <x v="1"/>
    <x v="252"/>
    <x v="17"/>
    <x v="10"/>
    <n v="77"/>
    <n v="92.399999999999991"/>
  </r>
  <r>
    <x v="1"/>
    <x v="252"/>
    <x v="18"/>
    <x v="10"/>
    <n v="95"/>
    <n v="114"/>
  </r>
  <r>
    <x v="2"/>
    <x v="252"/>
    <x v="20"/>
    <x v="10"/>
    <n v="122"/>
    <n v="146.4"/>
  </r>
  <r>
    <x v="2"/>
    <x v="254"/>
    <x v="13"/>
    <x v="10"/>
    <n v="155"/>
    <n v="186"/>
  </r>
  <r>
    <x v="2"/>
    <x v="255"/>
    <x v="13"/>
    <x v="10"/>
    <n v="155"/>
    <n v="186"/>
  </r>
  <r>
    <x v="2"/>
    <x v="256"/>
    <x v="13"/>
    <x v="10"/>
    <n v="155"/>
    <n v="186"/>
  </r>
  <r>
    <x v="2"/>
    <x v="253"/>
    <x v="13"/>
    <x v="10"/>
    <n v="155"/>
    <n v="186"/>
  </r>
  <r>
    <x v="2"/>
    <x v="254"/>
    <x v="21"/>
    <x v="10"/>
    <n v="108"/>
    <n v="129.6"/>
  </r>
  <r>
    <x v="2"/>
    <x v="255"/>
    <x v="21"/>
    <x v="10"/>
    <n v="108"/>
    <n v="129.6"/>
  </r>
  <r>
    <x v="2"/>
    <x v="256"/>
    <x v="21"/>
    <x v="10"/>
    <n v="108"/>
    <n v="129.6"/>
  </r>
  <r>
    <x v="2"/>
    <x v="253"/>
    <x v="21"/>
    <x v="10"/>
    <n v="108"/>
    <n v="129.6"/>
  </r>
  <r>
    <x v="2"/>
    <x v="254"/>
    <x v="22"/>
    <x v="10"/>
    <s v=""/>
    <s v=""/>
  </r>
  <r>
    <x v="2"/>
    <x v="255"/>
    <x v="22"/>
    <x v="10"/>
    <s v=""/>
    <s v=""/>
  </r>
  <r>
    <x v="2"/>
    <x v="256"/>
    <x v="22"/>
    <x v="10"/>
    <s v=""/>
    <s v=""/>
  </r>
  <r>
    <x v="2"/>
    <x v="253"/>
    <x v="22"/>
    <x v="10"/>
    <s v=""/>
    <s v=""/>
  </r>
  <r>
    <x v="3"/>
    <x v="252"/>
    <x v="24"/>
    <x v="10"/>
    <n v="108"/>
    <n v="129.6"/>
  </r>
  <r>
    <x v="3"/>
    <x v="252"/>
    <x v="25"/>
    <x v="10"/>
    <n v="115"/>
    <n v="138"/>
  </r>
  <r>
    <x v="3"/>
    <x v="254"/>
    <x v="26"/>
    <x v="10"/>
    <n v="108"/>
    <n v="129.6"/>
  </r>
  <r>
    <x v="3"/>
    <x v="255"/>
    <x v="26"/>
    <x v="10"/>
    <n v="108"/>
    <n v="129.6"/>
  </r>
  <r>
    <x v="3"/>
    <x v="256"/>
    <x v="26"/>
    <x v="10"/>
    <n v="108"/>
    <n v="129.6"/>
  </r>
  <r>
    <x v="3"/>
    <x v="253"/>
    <x v="26"/>
    <x v="10"/>
    <n v="108"/>
    <n v="129.6"/>
  </r>
  <r>
    <x v="3"/>
    <x v="252"/>
    <x v="27"/>
    <x v="10"/>
    <n v="88"/>
    <n v="105.6"/>
  </r>
  <r>
    <x v="3"/>
    <x v="254"/>
    <x v="28"/>
    <x v="10"/>
    <n v="91.8"/>
    <n v="110.16"/>
  </r>
  <r>
    <x v="3"/>
    <x v="255"/>
    <x v="28"/>
    <x v="10"/>
    <n v="91.8"/>
    <n v="110.16"/>
  </r>
  <r>
    <x v="3"/>
    <x v="256"/>
    <x v="28"/>
    <x v="10"/>
    <n v="91.8"/>
    <n v="110.16"/>
  </r>
  <r>
    <x v="3"/>
    <x v="253"/>
    <x v="28"/>
    <x v="10"/>
    <n v="91.8"/>
    <n v="110.16"/>
  </r>
  <r>
    <x v="3"/>
    <x v="252"/>
    <x v="29"/>
    <x v="10"/>
    <n v="95"/>
    <n v="114"/>
  </r>
  <r>
    <x v="3"/>
    <x v="252"/>
    <x v="30"/>
    <x v="10"/>
    <n v="115"/>
    <n v="138"/>
  </r>
  <r>
    <x v="4"/>
    <x v="252"/>
    <x v="32"/>
    <x v="10"/>
    <n v="101"/>
    <n v="121.19999999999999"/>
  </r>
  <r>
    <x v="4"/>
    <x v="252"/>
    <x v="34"/>
    <x v="10"/>
    <n v="135"/>
    <n v="162"/>
  </r>
  <r>
    <x v="4"/>
    <x v="252"/>
    <x v="36"/>
    <x v="10"/>
    <n v="135"/>
    <n v="162"/>
  </r>
  <r>
    <x v="4"/>
    <x v="252"/>
    <x v="37"/>
    <x v="10"/>
    <n v="95"/>
    <n v="114"/>
  </r>
  <r>
    <x v="5"/>
    <x v="253"/>
    <x v="39"/>
    <x v="10"/>
    <n v="135"/>
    <n v="162"/>
  </r>
  <r>
    <x v="5"/>
    <x v="252"/>
    <x v="40"/>
    <x v="10"/>
    <n v="108"/>
    <n v="129.6"/>
  </r>
  <r>
    <x v="5"/>
    <x v="252"/>
    <x v="41"/>
    <x v="10"/>
    <n v="121.5"/>
    <n v="145.79999999999998"/>
  </r>
  <r>
    <x v="5"/>
    <x v="252"/>
    <x v="42"/>
    <x v="10"/>
    <n v="115"/>
    <n v="138"/>
  </r>
  <r>
    <x v="5"/>
    <x v="254"/>
    <x v="43"/>
    <x v="10"/>
    <s v=""/>
    <s v=""/>
  </r>
  <r>
    <x v="5"/>
    <x v="255"/>
    <x v="43"/>
    <x v="10"/>
    <s v=""/>
    <s v=""/>
  </r>
  <r>
    <x v="5"/>
    <x v="256"/>
    <x v="43"/>
    <x v="10"/>
    <s v=""/>
    <s v=""/>
  </r>
  <r>
    <x v="5"/>
    <x v="253"/>
    <x v="43"/>
    <x v="10"/>
    <s v=""/>
    <s v=""/>
  </r>
  <r>
    <x v="6"/>
    <x v="252"/>
    <x v="45"/>
    <x v="10"/>
    <n v="129"/>
    <n v="154.79999999999998"/>
  </r>
  <r>
    <x v="6"/>
    <x v="252"/>
    <x v="46"/>
    <x v="10"/>
    <n v="135"/>
    <n v="162"/>
  </r>
  <r>
    <x v="7"/>
    <x v="252"/>
    <x v="48"/>
    <x v="10"/>
    <n v="117"/>
    <n v="140.4"/>
  </r>
  <r>
    <x v="7"/>
    <x v="255"/>
    <x v="50"/>
    <x v="10"/>
    <n v="87.75"/>
    <n v="105.3"/>
  </r>
  <r>
    <x v="7"/>
    <x v="253"/>
    <x v="51"/>
    <x v="10"/>
    <n v="108"/>
    <n v="129.6"/>
  </r>
  <r>
    <x v="7"/>
    <x v="252"/>
    <x v="52"/>
    <x v="10"/>
    <n v="81"/>
    <n v="97.2"/>
  </r>
  <r>
    <x v="8"/>
    <x v="253"/>
    <x v="54"/>
    <x v="10"/>
    <n v="104.55"/>
    <n v="125.46"/>
  </r>
  <r>
    <x v="8"/>
    <x v="252"/>
    <x v="55"/>
    <x v="10"/>
    <n v="135"/>
    <n v="162"/>
  </r>
  <r>
    <x v="8"/>
    <x v="252"/>
    <x v="56"/>
    <x v="10"/>
    <n v="95"/>
    <n v="114"/>
  </r>
  <r>
    <x v="9"/>
    <x v="253"/>
    <x v="57"/>
    <x v="10"/>
    <n v="127"/>
    <n v="152.4"/>
  </r>
  <r>
    <x v="9"/>
    <x v="252"/>
    <x v="58"/>
    <x v="10"/>
    <n v="124"/>
    <n v="148.79999999999998"/>
  </r>
  <r>
    <x v="9"/>
    <x v="252"/>
    <x v="59"/>
    <x v="10"/>
    <n v="115"/>
    <n v="138"/>
  </r>
  <r>
    <x v="9"/>
    <x v="252"/>
    <x v="60"/>
    <x v="10"/>
    <n v="148"/>
    <n v="177.6"/>
  </r>
  <r>
    <x v="0"/>
    <x v="257"/>
    <x v="0"/>
    <x v="10"/>
    <n v="95"/>
    <n v="114"/>
  </r>
  <r>
    <x v="0"/>
    <x v="258"/>
    <x v="1"/>
    <x v="10"/>
    <n v="108"/>
    <n v="129.6"/>
  </r>
  <r>
    <x v="0"/>
    <x v="257"/>
    <x v="2"/>
    <x v="10"/>
    <n v="101"/>
    <n v="121.19999999999999"/>
  </r>
  <r>
    <x v="0"/>
    <x v="259"/>
    <x v="2"/>
    <x v="10"/>
    <n v="101"/>
    <n v="121.19999999999999"/>
  </r>
  <r>
    <x v="0"/>
    <x v="258"/>
    <x v="3"/>
    <x v="10"/>
    <n v="155"/>
    <n v="186"/>
  </r>
  <r>
    <x v="1"/>
    <x v="257"/>
    <x v="4"/>
    <x v="10"/>
    <n v="123.6"/>
    <n v="148.32"/>
  </r>
  <r>
    <x v="1"/>
    <x v="258"/>
    <x v="5"/>
    <x v="10"/>
    <n v="108"/>
    <n v="129.6"/>
  </r>
  <r>
    <x v="1"/>
    <x v="257"/>
    <x v="6"/>
    <x v="10"/>
    <n v="135.25"/>
    <n v="162.29999999999998"/>
  </r>
  <r>
    <x v="1"/>
    <x v="259"/>
    <x v="7"/>
    <x v="10"/>
    <n v="87.75"/>
    <n v="105.3"/>
  </r>
  <r>
    <x v="1"/>
    <x v="258"/>
    <x v="8"/>
    <x v="10"/>
    <n v="108"/>
    <n v="129.6"/>
  </r>
  <r>
    <x v="1"/>
    <x v="257"/>
    <x v="9"/>
    <x v="10"/>
    <n v="81"/>
    <n v="97.2"/>
  </r>
  <r>
    <x v="1"/>
    <x v="260"/>
    <x v="9"/>
    <x v="10"/>
    <n v="81"/>
    <n v="97.2"/>
  </r>
  <r>
    <x v="1"/>
    <x v="261"/>
    <x v="9"/>
    <x v="10"/>
    <n v="81"/>
    <n v="97.2"/>
  </r>
  <r>
    <x v="1"/>
    <x v="259"/>
    <x v="9"/>
    <x v="10"/>
    <n v="81"/>
    <n v="97.2"/>
  </r>
  <r>
    <x v="1"/>
    <x v="258"/>
    <x v="10"/>
    <x v="10"/>
    <n v="115"/>
    <n v="138"/>
  </r>
  <r>
    <x v="1"/>
    <x v="257"/>
    <x v="11"/>
    <x v="10"/>
    <n v="108"/>
    <n v="129.6"/>
  </r>
  <r>
    <x v="1"/>
    <x v="260"/>
    <x v="11"/>
    <x v="10"/>
    <n v="108"/>
    <n v="129.6"/>
  </r>
  <r>
    <x v="1"/>
    <x v="261"/>
    <x v="11"/>
    <x v="10"/>
    <n v="108"/>
    <n v="129.6"/>
  </r>
  <r>
    <x v="1"/>
    <x v="259"/>
    <x v="11"/>
    <x v="10"/>
    <n v="108"/>
    <n v="129.6"/>
  </r>
  <r>
    <x v="1"/>
    <x v="258"/>
    <x v="12"/>
    <x v="10"/>
    <n v="115"/>
    <n v="138"/>
  </r>
  <r>
    <x v="1"/>
    <x v="258"/>
    <x v="13"/>
    <x v="10"/>
    <n v="155"/>
    <n v="186"/>
  </r>
  <r>
    <x v="1"/>
    <x v="258"/>
    <x v="14"/>
    <x v="10"/>
    <n v="108"/>
    <n v="129.6"/>
  </r>
  <r>
    <x v="1"/>
    <x v="258"/>
    <x v="15"/>
    <x v="10"/>
    <n v="135"/>
    <n v="162"/>
  </r>
  <r>
    <x v="1"/>
    <x v="258"/>
    <x v="16"/>
    <x v="10"/>
    <n v="101"/>
    <n v="121.19999999999999"/>
  </r>
  <r>
    <x v="1"/>
    <x v="258"/>
    <x v="17"/>
    <x v="10"/>
    <n v="77"/>
    <n v="92.399999999999991"/>
  </r>
  <r>
    <x v="1"/>
    <x v="258"/>
    <x v="18"/>
    <x v="10"/>
    <n v="95"/>
    <n v="114"/>
  </r>
  <r>
    <x v="2"/>
    <x v="257"/>
    <x v="19"/>
    <x v="10"/>
    <n v="162"/>
    <n v="194.4"/>
  </r>
  <r>
    <x v="2"/>
    <x v="258"/>
    <x v="20"/>
    <x v="10"/>
    <n v="122"/>
    <n v="146.4"/>
  </r>
  <r>
    <x v="2"/>
    <x v="260"/>
    <x v="13"/>
    <x v="10"/>
    <n v="155"/>
    <n v="186"/>
  </r>
  <r>
    <x v="2"/>
    <x v="261"/>
    <x v="13"/>
    <x v="10"/>
    <n v="155"/>
    <n v="186"/>
  </r>
  <r>
    <x v="2"/>
    <x v="259"/>
    <x v="13"/>
    <x v="10"/>
    <n v="155"/>
    <n v="186"/>
  </r>
  <r>
    <x v="2"/>
    <x v="257"/>
    <x v="21"/>
    <x v="10"/>
    <n v="108"/>
    <n v="129.6"/>
  </r>
  <r>
    <x v="2"/>
    <x v="260"/>
    <x v="21"/>
    <x v="10"/>
    <n v="108"/>
    <n v="129.6"/>
  </r>
  <r>
    <x v="2"/>
    <x v="261"/>
    <x v="21"/>
    <x v="10"/>
    <n v="108"/>
    <n v="129.6"/>
  </r>
  <r>
    <x v="2"/>
    <x v="259"/>
    <x v="21"/>
    <x v="10"/>
    <n v="108"/>
    <n v="129.6"/>
  </r>
  <r>
    <x v="2"/>
    <x v="257"/>
    <x v="22"/>
    <x v="10"/>
    <s v=""/>
    <s v=""/>
  </r>
  <r>
    <x v="2"/>
    <x v="260"/>
    <x v="22"/>
    <x v="10"/>
    <s v=""/>
    <s v=""/>
  </r>
  <r>
    <x v="2"/>
    <x v="261"/>
    <x v="22"/>
    <x v="10"/>
    <s v=""/>
    <s v=""/>
  </r>
  <r>
    <x v="2"/>
    <x v="259"/>
    <x v="22"/>
    <x v="10"/>
    <s v=""/>
    <s v=""/>
  </r>
  <r>
    <x v="3"/>
    <x v="257"/>
    <x v="23"/>
    <x v="10"/>
    <n v="95"/>
    <n v="114"/>
  </r>
  <r>
    <x v="3"/>
    <x v="258"/>
    <x v="24"/>
    <x v="10"/>
    <n v="108"/>
    <n v="129.6"/>
  </r>
  <r>
    <x v="3"/>
    <x v="258"/>
    <x v="25"/>
    <x v="10"/>
    <n v="115"/>
    <n v="138"/>
  </r>
  <r>
    <x v="3"/>
    <x v="257"/>
    <x v="26"/>
    <x v="10"/>
    <n v="108"/>
    <n v="129.6"/>
  </r>
  <r>
    <x v="3"/>
    <x v="260"/>
    <x v="26"/>
    <x v="10"/>
    <n v="108"/>
    <n v="129.6"/>
  </r>
  <r>
    <x v="3"/>
    <x v="261"/>
    <x v="26"/>
    <x v="10"/>
    <n v="108"/>
    <n v="129.6"/>
  </r>
  <r>
    <x v="3"/>
    <x v="259"/>
    <x v="26"/>
    <x v="10"/>
    <n v="108"/>
    <n v="129.6"/>
  </r>
  <r>
    <x v="3"/>
    <x v="258"/>
    <x v="27"/>
    <x v="10"/>
    <n v="88"/>
    <n v="105.6"/>
  </r>
  <r>
    <x v="3"/>
    <x v="257"/>
    <x v="28"/>
    <x v="10"/>
    <n v="91.8"/>
    <n v="110.16"/>
  </r>
  <r>
    <x v="3"/>
    <x v="260"/>
    <x v="28"/>
    <x v="10"/>
    <n v="91.8"/>
    <n v="110.16"/>
  </r>
  <r>
    <x v="3"/>
    <x v="261"/>
    <x v="28"/>
    <x v="10"/>
    <n v="91.8"/>
    <n v="110.16"/>
  </r>
  <r>
    <x v="3"/>
    <x v="259"/>
    <x v="28"/>
    <x v="10"/>
    <n v="91.8"/>
    <n v="110.16"/>
  </r>
  <r>
    <x v="3"/>
    <x v="258"/>
    <x v="29"/>
    <x v="10"/>
    <n v="95"/>
    <n v="114"/>
  </r>
  <r>
    <x v="3"/>
    <x v="258"/>
    <x v="30"/>
    <x v="10"/>
    <n v="115"/>
    <n v="138"/>
  </r>
  <r>
    <x v="4"/>
    <x v="257"/>
    <x v="31"/>
    <x v="10"/>
    <n v="156.75"/>
    <n v="188.1"/>
  </r>
  <r>
    <x v="4"/>
    <x v="258"/>
    <x v="32"/>
    <x v="10"/>
    <n v="101"/>
    <n v="121.19999999999999"/>
  </r>
  <r>
    <x v="4"/>
    <x v="257"/>
    <x v="33"/>
    <x v="10"/>
    <n v="149.75"/>
    <n v="179.7"/>
  </r>
  <r>
    <x v="4"/>
    <x v="258"/>
    <x v="34"/>
    <x v="10"/>
    <n v="135"/>
    <n v="162"/>
  </r>
  <r>
    <x v="4"/>
    <x v="257"/>
    <x v="35"/>
    <x v="10"/>
    <n v="128"/>
    <n v="153.6"/>
  </r>
  <r>
    <x v="4"/>
    <x v="258"/>
    <x v="36"/>
    <x v="10"/>
    <n v="135"/>
    <n v="162"/>
  </r>
  <r>
    <x v="4"/>
    <x v="258"/>
    <x v="37"/>
    <x v="10"/>
    <n v="95"/>
    <n v="114"/>
  </r>
  <r>
    <x v="5"/>
    <x v="257"/>
    <x v="38"/>
    <x v="10"/>
    <n v="122"/>
    <n v="146.4"/>
  </r>
  <r>
    <x v="5"/>
    <x v="259"/>
    <x v="39"/>
    <x v="10"/>
    <n v="135"/>
    <n v="162"/>
  </r>
  <r>
    <x v="5"/>
    <x v="258"/>
    <x v="40"/>
    <x v="10"/>
    <n v="108"/>
    <n v="129.6"/>
  </r>
  <r>
    <x v="5"/>
    <x v="258"/>
    <x v="41"/>
    <x v="10"/>
    <n v="121.5"/>
    <n v="145.79999999999998"/>
  </r>
  <r>
    <x v="5"/>
    <x v="258"/>
    <x v="42"/>
    <x v="10"/>
    <n v="115"/>
    <n v="138"/>
  </r>
  <r>
    <x v="5"/>
    <x v="257"/>
    <x v="43"/>
    <x v="10"/>
    <s v=""/>
    <s v=""/>
  </r>
  <r>
    <x v="5"/>
    <x v="260"/>
    <x v="43"/>
    <x v="10"/>
    <s v=""/>
    <s v=""/>
  </r>
  <r>
    <x v="5"/>
    <x v="261"/>
    <x v="43"/>
    <x v="10"/>
    <s v=""/>
    <s v=""/>
  </r>
  <r>
    <x v="5"/>
    <x v="259"/>
    <x v="43"/>
    <x v="10"/>
    <s v=""/>
    <s v=""/>
  </r>
  <r>
    <x v="6"/>
    <x v="257"/>
    <x v="44"/>
    <x v="10"/>
    <n v="201"/>
    <n v="241.2"/>
  </r>
  <r>
    <x v="6"/>
    <x v="258"/>
    <x v="45"/>
    <x v="10"/>
    <n v="129"/>
    <n v="154.79999999999998"/>
  </r>
  <r>
    <x v="6"/>
    <x v="258"/>
    <x v="46"/>
    <x v="10"/>
    <n v="135"/>
    <n v="162"/>
  </r>
  <r>
    <x v="7"/>
    <x v="257"/>
    <x v="47"/>
    <x v="10"/>
    <n v="108"/>
    <n v="129.6"/>
  </r>
  <r>
    <x v="7"/>
    <x v="258"/>
    <x v="48"/>
    <x v="10"/>
    <n v="117"/>
    <n v="140.4"/>
  </r>
  <r>
    <x v="7"/>
    <x v="257"/>
    <x v="49"/>
    <x v="10"/>
    <n v="101.25"/>
    <n v="121.5"/>
  </r>
  <r>
    <x v="7"/>
    <x v="261"/>
    <x v="50"/>
    <x v="10"/>
    <n v="87.75"/>
    <n v="105.3"/>
  </r>
  <r>
    <x v="7"/>
    <x v="259"/>
    <x v="51"/>
    <x v="10"/>
    <n v="108"/>
    <n v="129.6"/>
  </r>
  <r>
    <x v="7"/>
    <x v="258"/>
    <x v="52"/>
    <x v="10"/>
    <n v="81"/>
    <n v="97.2"/>
  </r>
  <r>
    <x v="8"/>
    <x v="257"/>
    <x v="53"/>
    <x v="10"/>
    <n v="114.4"/>
    <n v="137.28"/>
  </r>
  <r>
    <x v="8"/>
    <x v="259"/>
    <x v="54"/>
    <x v="10"/>
    <n v="104.55"/>
    <n v="125.46"/>
  </r>
  <r>
    <x v="8"/>
    <x v="258"/>
    <x v="55"/>
    <x v="10"/>
    <n v="135"/>
    <n v="162"/>
  </r>
  <r>
    <x v="8"/>
    <x v="258"/>
    <x v="56"/>
    <x v="10"/>
    <n v="95"/>
    <n v="114"/>
  </r>
  <r>
    <x v="9"/>
    <x v="259"/>
    <x v="57"/>
    <x v="10"/>
    <n v="127"/>
    <n v="152.4"/>
  </r>
  <r>
    <x v="9"/>
    <x v="258"/>
    <x v="58"/>
    <x v="10"/>
    <n v="124"/>
    <n v="148.79999999999998"/>
  </r>
  <r>
    <x v="9"/>
    <x v="258"/>
    <x v="59"/>
    <x v="10"/>
    <n v="115"/>
    <n v="138"/>
  </r>
  <r>
    <x v="9"/>
    <x v="258"/>
    <x v="60"/>
    <x v="10"/>
    <n v="148"/>
    <n v="177.6"/>
  </r>
  <r>
    <x v="0"/>
    <x v="262"/>
    <x v="0"/>
    <x v="10"/>
    <n v="95"/>
    <n v="114"/>
  </r>
  <r>
    <x v="0"/>
    <x v="263"/>
    <x v="1"/>
    <x v="10"/>
    <n v="108"/>
    <n v="129.6"/>
  </r>
  <r>
    <x v="0"/>
    <x v="262"/>
    <x v="2"/>
    <x v="10"/>
    <n v="101"/>
    <n v="121.19999999999999"/>
  </r>
  <r>
    <x v="0"/>
    <x v="264"/>
    <x v="2"/>
    <x v="10"/>
    <n v="101"/>
    <n v="121.19999999999999"/>
  </r>
  <r>
    <x v="0"/>
    <x v="263"/>
    <x v="3"/>
    <x v="10"/>
    <n v="155"/>
    <n v="186"/>
  </r>
  <r>
    <x v="1"/>
    <x v="262"/>
    <x v="4"/>
    <x v="10"/>
    <n v="123.6"/>
    <n v="148.32"/>
  </r>
  <r>
    <x v="1"/>
    <x v="263"/>
    <x v="5"/>
    <x v="10"/>
    <n v="108"/>
    <n v="129.6"/>
  </r>
  <r>
    <x v="1"/>
    <x v="262"/>
    <x v="6"/>
    <x v="10"/>
    <n v="135.25"/>
    <n v="162.29999999999998"/>
  </r>
  <r>
    <x v="1"/>
    <x v="264"/>
    <x v="7"/>
    <x v="10"/>
    <n v="87.75"/>
    <n v="105.3"/>
  </r>
  <r>
    <x v="1"/>
    <x v="263"/>
    <x v="8"/>
    <x v="10"/>
    <n v="108"/>
    <n v="129.6"/>
  </r>
  <r>
    <x v="1"/>
    <x v="262"/>
    <x v="9"/>
    <x v="10"/>
    <n v="81"/>
    <n v="97.2"/>
  </r>
  <r>
    <x v="1"/>
    <x v="265"/>
    <x v="9"/>
    <x v="10"/>
    <n v="81"/>
    <n v="97.2"/>
  </r>
  <r>
    <x v="1"/>
    <x v="266"/>
    <x v="9"/>
    <x v="10"/>
    <n v="81"/>
    <n v="97.2"/>
  </r>
  <r>
    <x v="1"/>
    <x v="267"/>
    <x v="9"/>
    <x v="10"/>
    <n v="81"/>
    <n v="97.2"/>
  </r>
  <r>
    <x v="1"/>
    <x v="264"/>
    <x v="9"/>
    <x v="10"/>
    <n v="81"/>
    <n v="97.2"/>
  </r>
  <r>
    <x v="1"/>
    <x v="263"/>
    <x v="10"/>
    <x v="10"/>
    <n v="115"/>
    <n v="138"/>
  </r>
  <r>
    <x v="1"/>
    <x v="262"/>
    <x v="11"/>
    <x v="10"/>
    <n v="108"/>
    <n v="129.6"/>
  </r>
  <r>
    <x v="1"/>
    <x v="265"/>
    <x v="11"/>
    <x v="10"/>
    <n v="108"/>
    <n v="129.6"/>
  </r>
  <r>
    <x v="1"/>
    <x v="266"/>
    <x v="11"/>
    <x v="10"/>
    <n v="108"/>
    <n v="129.6"/>
  </r>
  <r>
    <x v="1"/>
    <x v="267"/>
    <x v="11"/>
    <x v="10"/>
    <n v="108"/>
    <n v="129.6"/>
  </r>
  <r>
    <x v="1"/>
    <x v="264"/>
    <x v="11"/>
    <x v="10"/>
    <n v="108"/>
    <n v="129.6"/>
  </r>
  <r>
    <x v="1"/>
    <x v="263"/>
    <x v="12"/>
    <x v="10"/>
    <n v="115"/>
    <n v="138"/>
  </r>
  <r>
    <x v="1"/>
    <x v="263"/>
    <x v="13"/>
    <x v="10"/>
    <n v="155"/>
    <n v="186"/>
  </r>
  <r>
    <x v="1"/>
    <x v="263"/>
    <x v="14"/>
    <x v="10"/>
    <n v="108"/>
    <n v="129.6"/>
  </r>
  <r>
    <x v="1"/>
    <x v="263"/>
    <x v="15"/>
    <x v="10"/>
    <n v="135"/>
    <n v="162"/>
  </r>
  <r>
    <x v="1"/>
    <x v="263"/>
    <x v="16"/>
    <x v="10"/>
    <n v="101"/>
    <n v="121.19999999999999"/>
  </r>
  <r>
    <x v="1"/>
    <x v="263"/>
    <x v="17"/>
    <x v="10"/>
    <n v="77"/>
    <n v="92.399999999999991"/>
  </r>
  <r>
    <x v="1"/>
    <x v="263"/>
    <x v="18"/>
    <x v="10"/>
    <n v="95"/>
    <n v="114"/>
  </r>
  <r>
    <x v="2"/>
    <x v="262"/>
    <x v="19"/>
    <x v="10"/>
    <n v="162"/>
    <n v="194.4"/>
  </r>
  <r>
    <x v="2"/>
    <x v="263"/>
    <x v="20"/>
    <x v="10"/>
    <n v="122"/>
    <n v="146.4"/>
  </r>
  <r>
    <x v="2"/>
    <x v="265"/>
    <x v="13"/>
    <x v="10"/>
    <n v="155"/>
    <n v="186"/>
  </r>
  <r>
    <x v="2"/>
    <x v="266"/>
    <x v="13"/>
    <x v="10"/>
    <n v="155"/>
    <n v="186"/>
  </r>
  <r>
    <x v="2"/>
    <x v="267"/>
    <x v="13"/>
    <x v="10"/>
    <n v="155"/>
    <n v="186"/>
  </r>
  <r>
    <x v="2"/>
    <x v="264"/>
    <x v="13"/>
    <x v="10"/>
    <n v="155"/>
    <n v="186"/>
  </r>
  <r>
    <x v="2"/>
    <x v="262"/>
    <x v="21"/>
    <x v="10"/>
    <n v="108"/>
    <n v="129.6"/>
  </r>
  <r>
    <x v="2"/>
    <x v="265"/>
    <x v="21"/>
    <x v="10"/>
    <n v="108"/>
    <n v="129.6"/>
  </r>
  <r>
    <x v="2"/>
    <x v="266"/>
    <x v="21"/>
    <x v="10"/>
    <n v="108"/>
    <n v="129.6"/>
  </r>
  <r>
    <x v="2"/>
    <x v="267"/>
    <x v="21"/>
    <x v="10"/>
    <n v="108"/>
    <n v="129.6"/>
  </r>
  <r>
    <x v="2"/>
    <x v="264"/>
    <x v="21"/>
    <x v="10"/>
    <n v="108"/>
    <n v="129.6"/>
  </r>
  <r>
    <x v="2"/>
    <x v="262"/>
    <x v="22"/>
    <x v="10"/>
    <s v=""/>
    <s v=""/>
  </r>
  <r>
    <x v="2"/>
    <x v="265"/>
    <x v="22"/>
    <x v="10"/>
    <s v=""/>
    <s v=""/>
  </r>
  <r>
    <x v="2"/>
    <x v="266"/>
    <x v="22"/>
    <x v="10"/>
    <s v=""/>
    <s v=""/>
  </r>
  <r>
    <x v="2"/>
    <x v="267"/>
    <x v="22"/>
    <x v="10"/>
    <s v=""/>
    <s v=""/>
  </r>
  <r>
    <x v="2"/>
    <x v="264"/>
    <x v="22"/>
    <x v="10"/>
    <s v=""/>
    <s v=""/>
  </r>
  <r>
    <x v="3"/>
    <x v="262"/>
    <x v="23"/>
    <x v="10"/>
    <n v="95"/>
    <n v="114"/>
  </r>
  <r>
    <x v="3"/>
    <x v="263"/>
    <x v="24"/>
    <x v="10"/>
    <n v="108"/>
    <n v="129.6"/>
  </r>
  <r>
    <x v="3"/>
    <x v="263"/>
    <x v="25"/>
    <x v="10"/>
    <n v="115"/>
    <n v="138"/>
  </r>
  <r>
    <x v="3"/>
    <x v="262"/>
    <x v="26"/>
    <x v="10"/>
    <n v="108"/>
    <n v="129.6"/>
  </r>
  <r>
    <x v="3"/>
    <x v="265"/>
    <x v="26"/>
    <x v="10"/>
    <n v="108"/>
    <n v="129.6"/>
  </r>
  <r>
    <x v="3"/>
    <x v="266"/>
    <x v="26"/>
    <x v="10"/>
    <n v="108"/>
    <n v="129.6"/>
  </r>
  <r>
    <x v="3"/>
    <x v="267"/>
    <x v="26"/>
    <x v="10"/>
    <n v="108"/>
    <n v="129.6"/>
  </r>
  <r>
    <x v="3"/>
    <x v="264"/>
    <x v="26"/>
    <x v="10"/>
    <n v="108"/>
    <n v="129.6"/>
  </r>
  <r>
    <x v="3"/>
    <x v="263"/>
    <x v="27"/>
    <x v="10"/>
    <n v="88"/>
    <n v="105.6"/>
  </r>
  <r>
    <x v="3"/>
    <x v="262"/>
    <x v="28"/>
    <x v="10"/>
    <n v="91.8"/>
    <n v="110.16"/>
  </r>
  <r>
    <x v="3"/>
    <x v="265"/>
    <x v="28"/>
    <x v="10"/>
    <n v="91.8"/>
    <n v="110.16"/>
  </r>
  <r>
    <x v="3"/>
    <x v="266"/>
    <x v="28"/>
    <x v="10"/>
    <n v="91.8"/>
    <n v="110.16"/>
  </r>
  <r>
    <x v="3"/>
    <x v="267"/>
    <x v="28"/>
    <x v="10"/>
    <n v="91.8"/>
    <n v="110.16"/>
  </r>
  <r>
    <x v="3"/>
    <x v="264"/>
    <x v="28"/>
    <x v="10"/>
    <n v="91.8"/>
    <n v="110.16"/>
  </r>
  <r>
    <x v="3"/>
    <x v="263"/>
    <x v="29"/>
    <x v="10"/>
    <n v="95"/>
    <n v="114"/>
  </r>
  <r>
    <x v="3"/>
    <x v="263"/>
    <x v="30"/>
    <x v="10"/>
    <n v="115"/>
    <n v="138"/>
  </r>
  <r>
    <x v="4"/>
    <x v="262"/>
    <x v="31"/>
    <x v="10"/>
    <n v="156.75"/>
    <n v="188.1"/>
  </r>
  <r>
    <x v="4"/>
    <x v="263"/>
    <x v="32"/>
    <x v="10"/>
    <n v="101"/>
    <n v="121.19999999999999"/>
  </r>
  <r>
    <x v="4"/>
    <x v="262"/>
    <x v="33"/>
    <x v="10"/>
    <n v="149.75"/>
    <n v="179.7"/>
  </r>
  <r>
    <x v="4"/>
    <x v="263"/>
    <x v="34"/>
    <x v="10"/>
    <n v="135"/>
    <n v="162"/>
  </r>
  <r>
    <x v="4"/>
    <x v="262"/>
    <x v="35"/>
    <x v="10"/>
    <n v="128"/>
    <n v="153.6"/>
  </r>
  <r>
    <x v="4"/>
    <x v="263"/>
    <x v="36"/>
    <x v="10"/>
    <n v="135"/>
    <n v="162"/>
  </r>
  <r>
    <x v="4"/>
    <x v="263"/>
    <x v="37"/>
    <x v="10"/>
    <n v="95"/>
    <n v="114"/>
  </r>
  <r>
    <x v="5"/>
    <x v="262"/>
    <x v="38"/>
    <x v="10"/>
    <n v="122"/>
    <n v="146.4"/>
  </r>
  <r>
    <x v="5"/>
    <x v="264"/>
    <x v="39"/>
    <x v="10"/>
    <n v="135"/>
    <n v="162"/>
  </r>
  <r>
    <x v="5"/>
    <x v="263"/>
    <x v="40"/>
    <x v="10"/>
    <n v="108"/>
    <n v="129.6"/>
  </r>
  <r>
    <x v="5"/>
    <x v="263"/>
    <x v="41"/>
    <x v="10"/>
    <n v="121.5"/>
    <n v="145.79999999999998"/>
  </r>
  <r>
    <x v="5"/>
    <x v="263"/>
    <x v="42"/>
    <x v="10"/>
    <n v="115"/>
    <n v="138"/>
  </r>
  <r>
    <x v="5"/>
    <x v="262"/>
    <x v="43"/>
    <x v="10"/>
    <s v=""/>
    <s v=""/>
  </r>
  <r>
    <x v="5"/>
    <x v="265"/>
    <x v="43"/>
    <x v="10"/>
    <s v=""/>
    <s v=""/>
  </r>
  <r>
    <x v="5"/>
    <x v="266"/>
    <x v="43"/>
    <x v="10"/>
    <s v=""/>
    <s v=""/>
  </r>
  <r>
    <x v="5"/>
    <x v="267"/>
    <x v="43"/>
    <x v="10"/>
    <s v=""/>
    <s v=""/>
  </r>
  <r>
    <x v="5"/>
    <x v="264"/>
    <x v="43"/>
    <x v="10"/>
    <s v=""/>
    <s v=""/>
  </r>
  <r>
    <x v="6"/>
    <x v="262"/>
    <x v="44"/>
    <x v="10"/>
    <n v="201"/>
    <n v="241.2"/>
  </r>
  <r>
    <x v="6"/>
    <x v="263"/>
    <x v="45"/>
    <x v="10"/>
    <n v="129"/>
    <n v="154.79999999999998"/>
  </r>
  <r>
    <x v="6"/>
    <x v="263"/>
    <x v="46"/>
    <x v="10"/>
    <n v="135"/>
    <n v="162"/>
  </r>
  <r>
    <x v="7"/>
    <x v="262"/>
    <x v="47"/>
    <x v="10"/>
    <n v="108"/>
    <n v="129.6"/>
  </r>
  <r>
    <x v="7"/>
    <x v="263"/>
    <x v="48"/>
    <x v="10"/>
    <n v="117"/>
    <n v="140.4"/>
  </r>
  <r>
    <x v="7"/>
    <x v="262"/>
    <x v="49"/>
    <x v="10"/>
    <n v="101.25"/>
    <n v="121.5"/>
  </r>
  <r>
    <x v="7"/>
    <x v="266"/>
    <x v="50"/>
    <x v="10"/>
    <n v="87.75"/>
    <n v="105.3"/>
  </r>
  <r>
    <x v="7"/>
    <x v="264"/>
    <x v="51"/>
    <x v="10"/>
    <n v="108"/>
    <n v="129.6"/>
  </r>
  <r>
    <x v="7"/>
    <x v="263"/>
    <x v="52"/>
    <x v="10"/>
    <n v="81"/>
    <n v="97.2"/>
  </r>
  <r>
    <x v="8"/>
    <x v="262"/>
    <x v="53"/>
    <x v="10"/>
    <n v="114.4"/>
    <n v="137.28"/>
  </r>
  <r>
    <x v="8"/>
    <x v="264"/>
    <x v="54"/>
    <x v="10"/>
    <n v="104.55"/>
    <n v="125.46"/>
  </r>
  <r>
    <x v="8"/>
    <x v="263"/>
    <x v="55"/>
    <x v="10"/>
    <n v="135"/>
    <n v="162"/>
  </r>
  <r>
    <x v="8"/>
    <x v="263"/>
    <x v="56"/>
    <x v="10"/>
    <n v="95"/>
    <n v="114"/>
  </r>
  <r>
    <x v="9"/>
    <x v="264"/>
    <x v="57"/>
    <x v="10"/>
    <n v="127"/>
    <n v="152.4"/>
  </r>
  <r>
    <x v="9"/>
    <x v="263"/>
    <x v="58"/>
    <x v="10"/>
    <n v="124"/>
    <n v="148.79999999999998"/>
  </r>
  <r>
    <x v="9"/>
    <x v="263"/>
    <x v="59"/>
    <x v="10"/>
    <n v="115"/>
    <n v="138"/>
  </r>
  <r>
    <x v="9"/>
    <x v="263"/>
    <x v="60"/>
    <x v="10"/>
    <n v="148"/>
    <n v="177.6"/>
  </r>
  <r>
    <x v="0"/>
    <x v="268"/>
    <x v="0"/>
    <x v="10"/>
    <n v="95"/>
    <n v="114"/>
  </r>
  <r>
    <x v="0"/>
    <x v="269"/>
    <x v="1"/>
    <x v="10"/>
    <n v="108"/>
    <n v="129.6"/>
  </r>
  <r>
    <x v="0"/>
    <x v="268"/>
    <x v="2"/>
    <x v="10"/>
    <n v="101"/>
    <n v="121.19999999999999"/>
  </r>
  <r>
    <x v="0"/>
    <x v="270"/>
    <x v="2"/>
    <x v="10"/>
    <n v="101"/>
    <n v="121.19999999999999"/>
  </r>
  <r>
    <x v="0"/>
    <x v="269"/>
    <x v="3"/>
    <x v="10"/>
    <n v="155"/>
    <n v="186"/>
  </r>
  <r>
    <x v="1"/>
    <x v="268"/>
    <x v="4"/>
    <x v="10"/>
    <n v="123.6"/>
    <n v="148.32"/>
  </r>
  <r>
    <x v="1"/>
    <x v="269"/>
    <x v="5"/>
    <x v="10"/>
    <n v="108"/>
    <n v="129.6"/>
  </r>
  <r>
    <x v="1"/>
    <x v="268"/>
    <x v="6"/>
    <x v="10"/>
    <n v="135.25"/>
    <n v="162.29999999999998"/>
  </r>
  <r>
    <x v="1"/>
    <x v="270"/>
    <x v="7"/>
    <x v="10"/>
    <n v="87.75"/>
    <n v="105.3"/>
  </r>
  <r>
    <x v="1"/>
    <x v="269"/>
    <x v="8"/>
    <x v="10"/>
    <n v="108"/>
    <n v="129.6"/>
  </r>
  <r>
    <x v="1"/>
    <x v="268"/>
    <x v="9"/>
    <x v="10"/>
    <n v="81"/>
    <n v="97.2"/>
  </r>
  <r>
    <x v="1"/>
    <x v="271"/>
    <x v="9"/>
    <x v="10"/>
    <n v="81"/>
    <n v="97.2"/>
  </r>
  <r>
    <x v="1"/>
    <x v="272"/>
    <x v="9"/>
    <x v="10"/>
    <n v="81"/>
    <n v="97.2"/>
  </r>
  <r>
    <x v="1"/>
    <x v="273"/>
    <x v="9"/>
    <x v="10"/>
    <n v="81"/>
    <n v="97.2"/>
  </r>
  <r>
    <x v="1"/>
    <x v="270"/>
    <x v="9"/>
    <x v="10"/>
    <n v="81"/>
    <n v="97.2"/>
  </r>
  <r>
    <x v="1"/>
    <x v="269"/>
    <x v="10"/>
    <x v="10"/>
    <n v="115"/>
    <n v="138"/>
  </r>
  <r>
    <x v="1"/>
    <x v="268"/>
    <x v="11"/>
    <x v="10"/>
    <n v="108"/>
    <n v="129.6"/>
  </r>
  <r>
    <x v="1"/>
    <x v="271"/>
    <x v="11"/>
    <x v="10"/>
    <n v="108"/>
    <n v="129.6"/>
  </r>
  <r>
    <x v="1"/>
    <x v="272"/>
    <x v="11"/>
    <x v="10"/>
    <n v="108"/>
    <n v="129.6"/>
  </r>
  <r>
    <x v="1"/>
    <x v="273"/>
    <x v="11"/>
    <x v="10"/>
    <n v="108"/>
    <n v="129.6"/>
  </r>
  <r>
    <x v="1"/>
    <x v="270"/>
    <x v="11"/>
    <x v="10"/>
    <n v="108"/>
    <n v="129.6"/>
  </r>
  <r>
    <x v="1"/>
    <x v="269"/>
    <x v="12"/>
    <x v="10"/>
    <n v="115"/>
    <n v="138"/>
  </r>
  <r>
    <x v="1"/>
    <x v="269"/>
    <x v="13"/>
    <x v="10"/>
    <n v="155"/>
    <n v="186"/>
  </r>
  <r>
    <x v="1"/>
    <x v="269"/>
    <x v="14"/>
    <x v="10"/>
    <n v="108"/>
    <n v="129.6"/>
  </r>
  <r>
    <x v="1"/>
    <x v="269"/>
    <x v="15"/>
    <x v="10"/>
    <n v="135"/>
    <n v="162"/>
  </r>
  <r>
    <x v="1"/>
    <x v="269"/>
    <x v="16"/>
    <x v="10"/>
    <n v="101"/>
    <n v="121.19999999999999"/>
  </r>
  <r>
    <x v="1"/>
    <x v="269"/>
    <x v="17"/>
    <x v="10"/>
    <n v="77"/>
    <n v="92.399999999999991"/>
  </r>
  <r>
    <x v="1"/>
    <x v="269"/>
    <x v="18"/>
    <x v="10"/>
    <n v="95"/>
    <n v="114"/>
  </r>
  <r>
    <x v="2"/>
    <x v="268"/>
    <x v="19"/>
    <x v="10"/>
    <n v="162"/>
    <n v="194.4"/>
  </r>
  <r>
    <x v="2"/>
    <x v="269"/>
    <x v="20"/>
    <x v="10"/>
    <n v="122"/>
    <n v="146.4"/>
  </r>
  <r>
    <x v="2"/>
    <x v="271"/>
    <x v="13"/>
    <x v="10"/>
    <n v="155"/>
    <n v="186"/>
  </r>
  <r>
    <x v="2"/>
    <x v="272"/>
    <x v="13"/>
    <x v="10"/>
    <n v="155"/>
    <n v="186"/>
  </r>
  <r>
    <x v="2"/>
    <x v="273"/>
    <x v="13"/>
    <x v="10"/>
    <n v="155"/>
    <n v="186"/>
  </r>
  <r>
    <x v="2"/>
    <x v="270"/>
    <x v="13"/>
    <x v="10"/>
    <n v="155"/>
    <n v="186"/>
  </r>
  <r>
    <x v="2"/>
    <x v="268"/>
    <x v="21"/>
    <x v="10"/>
    <n v="108"/>
    <n v="129.6"/>
  </r>
  <r>
    <x v="2"/>
    <x v="271"/>
    <x v="21"/>
    <x v="10"/>
    <n v="108"/>
    <n v="129.6"/>
  </r>
  <r>
    <x v="2"/>
    <x v="272"/>
    <x v="21"/>
    <x v="10"/>
    <n v="108"/>
    <n v="129.6"/>
  </r>
  <r>
    <x v="2"/>
    <x v="273"/>
    <x v="21"/>
    <x v="10"/>
    <n v="108"/>
    <n v="129.6"/>
  </r>
  <r>
    <x v="2"/>
    <x v="270"/>
    <x v="21"/>
    <x v="10"/>
    <n v="108"/>
    <n v="129.6"/>
  </r>
  <r>
    <x v="2"/>
    <x v="268"/>
    <x v="22"/>
    <x v="10"/>
    <s v=""/>
    <s v=""/>
  </r>
  <r>
    <x v="2"/>
    <x v="271"/>
    <x v="22"/>
    <x v="10"/>
    <s v=""/>
    <s v=""/>
  </r>
  <r>
    <x v="2"/>
    <x v="272"/>
    <x v="22"/>
    <x v="10"/>
    <s v=""/>
    <s v=""/>
  </r>
  <r>
    <x v="2"/>
    <x v="273"/>
    <x v="22"/>
    <x v="10"/>
    <s v=""/>
    <s v=""/>
  </r>
  <r>
    <x v="2"/>
    <x v="270"/>
    <x v="22"/>
    <x v="10"/>
    <s v=""/>
    <s v=""/>
  </r>
  <r>
    <x v="3"/>
    <x v="268"/>
    <x v="23"/>
    <x v="10"/>
    <n v="95"/>
    <n v="114"/>
  </r>
  <r>
    <x v="3"/>
    <x v="269"/>
    <x v="24"/>
    <x v="10"/>
    <n v="108"/>
    <n v="129.6"/>
  </r>
  <r>
    <x v="3"/>
    <x v="269"/>
    <x v="25"/>
    <x v="10"/>
    <n v="115"/>
    <n v="138"/>
  </r>
  <r>
    <x v="3"/>
    <x v="268"/>
    <x v="26"/>
    <x v="10"/>
    <n v="108"/>
    <n v="129.6"/>
  </r>
  <r>
    <x v="3"/>
    <x v="271"/>
    <x v="26"/>
    <x v="10"/>
    <n v="108"/>
    <n v="129.6"/>
  </r>
  <r>
    <x v="3"/>
    <x v="272"/>
    <x v="26"/>
    <x v="10"/>
    <n v="108"/>
    <n v="129.6"/>
  </r>
  <r>
    <x v="3"/>
    <x v="273"/>
    <x v="26"/>
    <x v="10"/>
    <n v="108"/>
    <n v="129.6"/>
  </r>
  <r>
    <x v="3"/>
    <x v="270"/>
    <x v="26"/>
    <x v="10"/>
    <n v="108"/>
    <n v="129.6"/>
  </r>
  <r>
    <x v="3"/>
    <x v="269"/>
    <x v="27"/>
    <x v="10"/>
    <n v="88"/>
    <n v="105.6"/>
  </r>
  <r>
    <x v="3"/>
    <x v="268"/>
    <x v="28"/>
    <x v="10"/>
    <n v="91.8"/>
    <n v="110.16"/>
  </r>
  <r>
    <x v="3"/>
    <x v="271"/>
    <x v="28"/>
    <x v="10"/>
    <n v="91.8"/>
    <n v="110.16"/>
  </r>
  <r>
    <x v="3"/>
    <x v="272"/>
    <x v="28"/>
    <x v="10"/>
    <n v="91.8"/>
    <n v="110.16"/>
  </r>
  <r>
    <x v="3"/>
    <x v="273"/>
    <x v="28"/>
    <x v="10"/>
    <n v="91.8"/>
    <n v="110.16"/>
  </r>
  <r>
    <x v="3"/>
    <x v="270"/>
    <x v="28"/>
    <x v="10"/>
    <n v="91.8"/>
    <n v="110.16"/>
  </r>
  <r>
    <x v="3"/>
    <x v="269"/>
    <x v="29"/>
    <x v="10"/>
    <n v="95"/>
    <n v="114"/>
  </r>
  <r>
    <x v="3"/>
    <x v="269"/>
    <x v="30"/>
    <x v="10"/>
    <n v="115"/>
    <n v="138"/>
  </r>
  <r>
    <x v="4"/>
    <x v="268"/>
    <x v="31"/>
    <x v="10"/>
    <n v="156.75"/>
    <n v="188.1"/>
  </r>
  <r>
    <x v="4"/>
    <x v="269"/>
    <x v="32"/>
    <x v="10"/>
    <n v="101"/>
    <n v="121.19999999999999"/>
  </r>
  <r>
    <x v="4"/>
    <x v="268"/>
    <x v="33"/>
    <x v="10"/>
    <n v="149.75"/>
    <n v="179.7"/>
  </r>
  <r>
    <x v="4"/>
    <x v="269"/>
    <x v="34"/>
    <x v="10"/>
    <n v="135"/>
    <n v="162"/>
  </r>
  <r>
    <x v="4"/>
    <x v="268"/>
    <x v="35"/>
    <x v="10"/>
    <n v="128"/>
    <n v="153.6"/>
  </r>
  <r>
    <x v="4"/>
    <x v="269"/>
    <x v="36"/>
    <x v="10"/>
    <n v="135"/>
    <n v="162"/>
  </r>
  <r>
    <x v="4"/>
    <x v="269"/>
    <x v="37"/>
    <x v="10"/>
    <n v="95"/>
    <n v="114"/>
  </r>
  <r>
    <x v="5"/>
    <x v="268"/>
    <x v="38"/>
    <x v="10"/>
    <n v="122"/>
    <n v="146.4"/>
  </r>
  <r>
    <x v="5"/>
    <x v="270"/>
    <x v="39"/>
    <x v="10"/>
    <n v="135"/>
    <n v="162"/>
  </r>
  <r>
    <x v="5"/>
    <x v="269"/>
    <x v="40"/>
    <x v="10"/>
    <n v="108"/>
    <n v="129.6"/>
  </r>
  <r>
    <x v="5"/>
    <x v="269"/>
    <x v="41"/>
    <x v="10"/>
    <n v="121.5"/>
    <n v="145.79999999999998"/>
  </r>
  <r>
    <x v="5"/>
    <x v="269"/>
    <x v="42"/>
    <x v="10"/>
    <n v="115"/>
    <n v="138"/>
  </r>
  <r>
    <x v="5"/>
    <x v="268"/>
    <x v="43"/>
    <x v="10"/>
    <s v=""/>
    <s v=""/>
  </r>
  <r>
    <x v="5"/>
    <x v="271"/>
    <x v="43"/>
    <x v="10"/>
    <s v=""/>
    <s v=""/>
  </r>
  <r>
    <x v="5"/>
    <x v="272"/>
    <x v="43"/>
    <x v="10"/>
    <s v=""/>
    <s v=""/>
  </r>
  <r>
    <x v="5"/>
    <x v="273"/>
    <x v="43"/>
    <x v="10"/>
    <s v=""/>
    <s v=""/>
  </r>
  <r>
    <x v="5"/>
    <x v="270"/>
    <x v="43"/>
    <x v="10"/>
    <s v=""/>
    <s v=""/>
  </r>
  <r>
    <x v="6"/>
    <x v="268"/>
    <x v="44"/>
    <x v="10"/>
    <n v="201"/>
    <n v="241.2"/>
  </r>
  <r>
    <x v="6"/>
    <x v="269"/>
    <x v="45"/>
    <x v="10"/>
    <n v="129"/>
    <n v="154.79999999999998"/>
  </r>
  <r>
    <x v="6"/>
    <x v="269"/>
    <x v="46"/>
    <x v="10"/>
    <n v="135"/>
    <n v="162"/>
  </r>
  <r>
    <x v="7"/>
    <x v="268"/>
    <x v="47"/>
    <x v="10"/>
    <n v="108"/>
    <n v="129.6"/>
  </r>
  <r>
    <x v="7"/>
    <x v="269"/>
    <x v="48"/>
    <x v="10"/>
    <n v="117"/>
    <n v="140.4"/>
  </r>
  <r>
    <x v="7"/>
    <x v="268"/>
    <x v="49"/>
    <x v="10"/>
    <n v="101.25"/>
    <n v="121.5"/>
  </r>
  <r>
    <x v="7"/>
    <x v="272"/>
    <x v="50"/>
    <x v="10"/>
    <n v="87.75"/>
    <n v="105.3"/>
  </r>
  <r>
    <x v="7"/>
    <x v="270"/>
    <x v="51"/>
    <x v="10"/>
    <n v="108"/>
    <n v="129.6"/>
  </r>
  <r>
    <x v="7"/>
    <x v="269"/>
    <x v="52"/>
    <x v="10"/>
    <n v="81"/>
    <n v="97.2"/>
  </r>
  <r>
    <x v="8"/>
    <x v="268"/>
    <x v="53"/>
    <x v="10"/>
    <n v="114.4"/>
    <n v="137.28"/>
  </r>
  <r>
    <x v="8"/>
    <x v="270"/>
    <x v="54"/>
    <x v="10"/>
    <n v="104.55"/>
    <n v="125.46"/>
  </r>
  <r>
    <x v="8"/>
    <x v="269"/>
    <x v="55"/>
    <x v="10"/>
    <n v="135"/>
    <n v="162"/>
  </r>
  <r>
    <x v="8"/>
    <x v="269"/>
    <x v="56"/>
    <x v="10"/>
    <n v="95"/>
    <n v="114"/>
  </r>
  <r>
    <x v="9"/>
    <x v="270"/>
    <x v="57"/>
    <x v="10"/>
    <n v="127"/>
    <n v="152.4"/>
  </r>
  <r>
    <x v="9"/>
    <x v="269"/>
    <x v="58"/>
    <x v="10"/>
    <n v="124"/>
    <n v="148.79999999999998"/>
  </r>
  <r>
    <x v="9"/>
    <x v="269"/>
    <x v="59"/>
    <x v="10"/>
    <n v="115"/>
    <n v="138"/>
  </r>
  <r>
    <x v="9"/>
    <x v="269"/>
    <x v="60"/>
    <x v="10"/>
    <n v="148"/>
    <n v="177.6"/>
  </r>
  <r>
    <x v="0"/>
    <x v="274"/>
    <x v="0"/>
    <x v="10"/>
    <n v="95"/>
    <n v="114"/>
  </r>
  <r>
    <x v="0"/>
    <x v="275"/>
    <x v="1"/>
    <x v="11"/>
    <n v="108"/>
    <n v="129.6"/>
  </r>
  <r>
    <x v="0"/>
    <x v="274"/>
    <x v="2"/>
    <x v="10"/>
    <n v="101"/>
    <n v="121.19999999999999"/>
  </r>
  <r>
    <x v="0"/>
    <x v="276"/>
    <x v="2"/>
    <x v="11"/>
    <n v="101"/>
    <n v="121.19999999999999"/>
  </r>
  <r>
    <x v="0"/>
    <x v="275"/>
    <x v="3"/>
    <x v="11"/>
    <n v="155"/>
    <n v="186"/>
  </r>
  <r>
    <x v="1"/>
    <x v="274"/>
    <x v="4"/>
    <x v="10"/>
    <n v="123.6"/>
    <n v="148.32"/>
  </r>
  <r>
    <x v="1"/>
    <x v="275"/>
    <x v="5"/>
    <x v="11"/>
    <n v="108"/>
    <n v="129.6"/>
  </r>
  <r>
    <x v="1"/>
    <x v="274"/>
    <x v="6"/>
    <x v="10"/>
    <n v="135.25"/>
    <n v="162.29999999999998"/>
  </r>
  <r>
    <x v="1"/>
    <x v="276"/>
    <x v="7"/>
    <x v="11"/>
    <n v="87.75"/>
    <n v="105.3"/>
  </r>
  <r>
    <x v="1"/>
    <x v="275"/>
    <x v="8"/>
    <x v="11"/>
    <n v="108"/>
    <n v="129.6"/>
  </r>
  <r>
    <x v="1"/>
    <x v="274"/>
    <x v="9"/>
    <x v="10"/>
    <n v="81"/>
    <n v="97.2"/>
  </r>
  <r>
    <x v="1"/>
    <x v="277"/>
    <x v="9"/>
    <x v="10"/>
    <n v="81"/>
    <n v="97.2"/>
  </r>
  <r>
    <x v="1"/>
    <x v="278"/>
    <x v="9"/>
    <x v="11"/>
    <n v="81"/>
    <n v="97.2"/>
  </r>
  <r>
    <x v="1"/>
    <x v="279"/>
    <x v="9"/>
    <x v="11"/>
    <n v="81"/>
    <n v="97.2"/>
  </r>
  <r>
    <x v="1"/>
    <x v="276"/>
    <x v="9"/>
    <x v="11"/>
    <n v="81"/>
    <n v="97.2"/>
  </r>
  <r>
    <x v="1"/>
    <x v="275"/>
    <x v="10"/>
    <x v="11"/>
    <n v="115"/>
    <n v="138"/>
  </r>
  <r>
    <x v="1"/>
    <x v="274"/>
    <x v="11"/>
    <x v="10"/>
    <n v="108"/>
    <n v="129.6"/>
  </r>
  <r>
    <x v="1"/>
    <x v="277"/>
    <x v="11"/>
    <x v="10"/>
    <n v="108"/>
    <n v="129.6"/>
  </r>
  <r>
    <x v="1"/>
    <x v="278"/>
    <x v="11"/>
    <x v="11"/>
    <n v="108"/>
    <n v="129.6"/>
  </r>
  <r>
    <x v="1"/>
    <x v="279"/>
    <x v="11"/>
    <x v="11"/>
    <n v="108"/>
    <n v="129.6"/>
  </r>
  <r>
    <x v="1"/>
    <x v="276"/>
    <x v="11"/>
    <x v="11"/>
    <n v="108"/>
    <n v="129.6"/>
  </r>
  <r>
    <x v="1"/>
    <x v="275"/>
    <x v="12"/>
    <x v="11"/>
    <n v="115"/>
    <n v="138"/>
  </r>
  <r>
    <x v="1"/>
    <x v="275"/>
    <x v="13"/>
    <x v="11"/>
    <n v="155"/>
    <n v="186"/>
  </r>
  <r>
    <x v="1"/>
    <x v="275"/>
    <x v="14"/>
    <x v="11"/>
    <n v="108"/>
    <n v="129.6"/>
  </r>
  <r>
    <x v="1"/>
    <x v="275"/>
    <x v="15"/>
    <x v="11"/>
    <n v="135"/>
    <n v="162"/>
  </r>
  <r>
    <x v="1"/>
    <x v="275"/>
    <x v="16"/>
    <x v="11"/>
    <n v="101"/>
    <n v="121.19999999999999"/>
  </r>
  <r>
    <x v="1"/>
    <x v="275"/>
    <x v="17"/>
    <x v="11"/>
    <n v="77"/>
    <n v="92.399999999999991"/>
  </r>
  <r>
    <x v="1"/>
    <x v="275"/>
    <x v="18"/>
    <x v="11"/>
    <n v="95"/>
    <n v="114"/>
  </r>
  <r>
    <x v="2"/>
    <x v="274"/>
    <x v="19"/>
    <x v="10"/>
    <n v="162"/>
    <n v="194.4"/>
  </r>
  <r>
    <x v="2"/>
    <x v="275"/>
    <x v="20"/>
    <x v="11"/>
    <n v="122"/>
    <n v="146.4"/>
  </r>
  <r>
    <x v="2"/>
    <x v="277"/>
    <x v="13"/>
    <x v="10"/>
    <n v="155"/>
    <n v="186"/>
  </r>
  <r>
    <x v="2"/>
    <x v="278"/>
    <x v="13"/>
    <x v="11"/>
    <n v="155"/>
    <n v="186"/>
  </r>
  <r>
    <x v="2"/>
    <x v="279"/>
    <x v="13"/>
    <x v="11"/>
    <n v="155"/>
    <n v="186"/>
  </r>
  <r>
    <x v="2"/>
    <x v="276"/>
    <x v="13"/>
    <x v="11"/>
    <n v="155"/>
    <n v="186"/>
  </r>
  <r>
    <x v="2"/>
    <x v="274"/>
    <x v="21"/>
    <x v="10"/>
    <n v="108"/>
    <n v="129.6"/>
  </r>
  <r>
    <x v="2"/>
    <x v="277"/>
    <x v="21"/>
    <x v="10"/>
    <n v="108"/>
    <n v="129.6"/>
  </r>
  <r>
    <x v="2"/>
    <x v="278"/>
    <x v="21"/>
    <x v="11"/>
    <n v="108"/>
    <n v="129.6"/>
  </r>
  <r>
    <x v="2"/>
    <x v="279"/>
    <x v="21"/>
    <x v="11"/>
    <n v="108"/>
    <n v="129.6"/>
  </r>
  <r>
    <x v="2"/>
    <x v="276"/>
    <x v="21"/>
    <x v="11"/>
    <n v="108"/>
    <n v="129.6"/>
  </r>
  <r>
    <x v="2"/>
    <x v="274"/>
    <x v="22"/>
    <x v="10"/>
    <s v=""/>
    <s v=""/>
  </r>
  <r>
    <x v="2"/>
    <x v="277"/>
    <x v="22"/>
    <x v="10"/>
    <s v=""/>
    <s v=""/>
  </r>
  <r>
    <x v="2"/>
    <x v="278"/>
    <x v="22"/>
    <x v="11"/>
    <s v=""/>
    <s v=""/>
  </r>
  <r>
    <x v="2"/>
    <x v="279"/>
    <x v="22"/>
    <x v="11"/>
    <s v=""/>
    <s v=""/>
  </r>
  <r>
    <x v="2"/>
    <x v="276"/>
    <x v="22"/>
    <x v="11"/>
    <s v=""/>
    <s v=""/>
  </r>
  <r>
    <x v="3"/>
    <x v="274"/>
    <x v="23"/>
    <x v="10"/>
    <n v="95"/>
    <n v="114"/>
  </r>
  <r>
    <x v="3"/>
    <x v="275"/>
    <x v="24"/>
    <x v="11"/>
    <n v="108"/>
    <n v="129.6"/>
  </r>
  <r>
    <x v="3"/>
    <x v="275"/>
    <x v="25"/>
    <x v="11"/>
    <n v="115"/>
    <n v="138"/>
  </r>
  <r>
    <x v="3"/>
    <x v="274"/>
    <x v="26"/>
    <x v="10"/>
    <n v="108"/>
    <n v="129.6"/>
  </r>
  <r>
    <x v="3"/>
    <x v="277"/>
    <x v="26"/>
    <x v="10"/>
    <n v="108"/>
    <n v="129.6"/>
  </r>
  <r>
    <x v="3"/>
    <x v="278"/>
    <x v="26"/>
    <x v="11"/>
    <n v="108"/>
    <n v="129.6"/>
  </r>
  <r>
    <x v="3"/>
    <x v="279"/>
    <x v="26"/>
    <x v="11"/>
    <n v="108"/>
    <n v="129.6"/>
  </r>
  <r>
    <x v="3"/>
    <x v="276"/>
    <x v="26"/>
    <x v="11"/>
    <n v="108"/>
    <n v="129.6"/>
  </r>
  <r>
    <x v="3"/>
    <x v="275"/>
    <x v="27"/>
    <x v="11"/>
    <n v="88"/>
    <n v="105.6"/>
  </r>
  <r>
    <x v="3"/>
    <x v="274"/>
    <x v="28"/>
    <x v="10"/>
    <n v="91.8"/>
    <n v="110.16"/>
  </r>
  <r>
    <x v="3"/>
    <x v="277"/>
    <x v="28"/>
    <x v="10"/>
    <n v="91.8"/>
    <n v="110.16"/>
  </r>
  <r>
    <x v="3"/>
    <x v="278"/>
    <x v="28"/>
    <x v="11"/>
    <n v="91.8"/>
    <n v="110.16"/>
  </r>
  <r>
    <x v="3"/>
    <x v="279"/>
    <x v="28"/>
    <x v="11"/>
    <n v="91.8"/>
    <n v="110.16"/>
  </r>
  <r>
    <x v="3"/>
    <x v="276"/>
    <x v="28"/>
    <x v="11"/>
    <n v="91.8"/>
    <n v="110.16"/>
  </r>
  <r>
    <x v="3"/>
    <x v="275"/>
    <x v="29"/>
    <x v="11"/>
    <n v="95"/>
    <n v="114"/>
  </r>
  <r>
    <x v="3"/>
    <x v="275"/>
    <x v="30"/>
    <x v="11"/>
    <n v="115"/>
    <n v="138"/>
  </r>
  <r>
    <x v="4"/>
    <x v="274"/>
    <x v="31"/>
    <x v="10"/>
    <n v="156.75"/>
    <n v="188.1"/>
  </r>
  <r>
    <x v="4"/>
    <x v="275"/>
    <x v="32"/>
    <x v="11"/>
    <n v="101"/>
    <n v="121.19999999999999"/>
  </r>
  <r>
    <x v="4"/>
    <x v="274"/>
    <x v="33"/>
    <x v="10"/>
    <n v="149.75"/>
    <n v="179.7"/>
  </r>
  <r>
    <x v="4"/>
    <x v="275"/>
    <x v="34"/>
    <x v="11"/>
    <n v="135"/>
    <n v="162"/>
  </r>
  <r>
    <x v="4"/>
    <x v="274"/>
    <x v="35"/>
    <x v="10"/>
    <n v="128"/>
    <n v="153.6"/>
  </r>
  <r>
    <x v="4"/>
    <x v="275"/>
    <x v="36"/>
    <x v="11"/>
    <n v="135"/>
    <n v="162"/>
  </r>
  <r>
    <x v="4"/>
    <x v="275"/>
    <x v="37"/>
    <x v="11"/>
    <n v="95"/>
    <n v="114"/>
  </r>
  <r>
    <x v="5"/>
    <x v="274"/>
    <x v="38"/>
    <x v="10"/>
    <n v="122"/>
    <n v="146.4"/>
  </r>
  <r>
    <x v="5"/>
    <x v="276"/>
    <x v="39"/>
    <x v="11"/>
    <n v="135"/>
    <n v="162"/>
  </r>
  <r>
    <x v="5"/>
    <x v="275"/>
    <x v="40"/>
    <x v="11"/>
    <n v="108"/>
    <n v="129.6"/>
  </r>
  <r>
    <x v="5"/>
    <x v="275"/>
    <x v="41"/>
    <x v="11"/>
    <n v="121.5"/>
    <n v="145.79999999999998"/>
  </r>
  <r>
    <x v="5"/>
    <x v="275"/>
    <x v="42"/>
    <x v="11"/>
    <n v="115"/>
    <n v="138"/>
  </r>
  <r>
    <x v="5"/>
    <x v="274"/>
    <x v="43"/>
    <x v="10"/>
    <s v=""/>
    <s v=""/>
  </r>
  <r>
    <x v="5"/>
    <x v="277"/>
    <x v="43"/>
    <x v="10"/>
    <s v=""/>
    <s v=""/>
  </r>
  <r>
    <x v="5"/>
    <x v="278"/>
    <x v="43"/>
    <x v="11"/>
    <s v=""/>
    <s v=""/>
  </r>
  <r>
    <x v="5"/>
    <x v="279"/>
    <x v="43"/>
    <x v="11"/>
    <s v=""/>
    <s v=""/>
  </r>
  <r>
    <x v="5"/>
    <x v="276"/>
    <x v="43"/>
    <x v="11"/>
    <s v=""/>
    <s v=""/>
  </r>
  <r>
    <x v="6"/>
    <x v="274"/>
    <x v="44"/>
    <x v="10"/>
    <n v="201"/>
    <n v="241.2"/>
  </r>
  <r>
    <x v="6"/>
    <x v="275"/>
    <x v="45"/>
    <x v="11"/>
    <n v="129"/>
    <n v="154.79999999999998"/>
  </r>
  <r>
    <x v="6"/>
    <x v="275"/>
    <x v="46"/>
    <x v="11"/>
    <n v="135"/>
    <n v="162"/>
  </r>
  <r>
    <x v="7"/>
    <x v="274"/>
    <x v="47"/>
    <x v="10"/>
    <n v="108"/>
    <n v="129.6"/>
  </r>
  <r>
    <x v="7"/>
    <x v="275"/>
    <x v="48"/>
    <x v="11"/>
    <n v="117"/>
    <n v="140.4"/>
  </r>
  <r>
    <x v="7"/>
    <x v="274"/>
    <x v="49"/>
    <x v="10"/>
    <n v="101.25"/>
    <n v="121.5"/>
  </r>
  <r>
    <x v="7"/>
    <x v="278"/>
    <x v="50"/>
    <x v="11"/>
    <n v="87.75"/>
    <n v="105.3"/>
  </r>
  <r>
    <x v="7"/>
    <x v="276"/>
    <x v="51"/>
    <x v="11"/>
    <n v="108"/>
    <n v="129.6"/>
  </r>
  <r>
    <x v="7"/>
    <x v="275"/>
    <x v="52"/>
    <x v="11"/>
    <n v="81"/>
    <n v="97.2"/>
  </r>
  <r>
    <x v="8"/>
    <x v="274"/>
    <x v="53"/>
    <x v="10"/>
    <n v="114.4"/>
    <n v="137.28"/>
  </r>
  <r>
    <x v="8"/>
    <x v="276"/>
    <x v="54"/>
    <x v="11"/>
    <n v="104.55"/>
    <n v="125.46"/>
  </r>
  <r>
    <x v="8"/>
    <x v="275"/>
    <x v="55"/>
    <x v="11"/>
    <n v="135"/>
    <n v="162"/>
  </r>
  <r>
    <x v="8"/>
    <x v="275"/>
    <x v="56"/>
    <x v="11"/>
    <n v="95"/>
    <n v="114"/>
  </r>
  <r>
    <x v="9"/>
    <x v="276"/>
    <x v="57"/>
    <x v="11"/>
    <n v="127"/>
    <n v="152.4"/>
  </r>
  <r>
    <x v="9"/>
    <x v="275"/>
    <x v="58"/>
    <x v="11"/>
    <n v="124"/>
    <n v="148.79999999999998"/>
  </r>
  <r>
    <x v="9"/>
    <x v="275"/>
    <x v="59"/>
    <x v="11"/>
    <n v="115"/>
    <n v="138"/>
  </r>
  <r>
    <x v="9"/>
    <x v="275"/>
    <x v="60"/>
    <x v="11"/>
    <n v="148"/>
    <n v="177.6"/>
  </r>
  <r>
    <x v="0"/>
    <x v="280"/>
    <x v="0"/>
    <x v="11"/>
    <n v="95"/>
    <n v="114"/>
  </r>
  <r>
    <x v="0"/>
    <x v="281"/>
    <x v="1"/>
    <x v="11"/>
    <n v="108"/>
    <n v="129.6"/>
  </r>
  <r>
    <x v="0"/>
    <x v="280"/>
    <x v="2"/>
    <x v="11"/>
    <n v="101"/>
    <n v="121.19999999999999"/>
  </r>
  <r>
    <x v="0"/>
    <x v="282"/>
    <x v="2"/>
    <x v="11"/>
    <n v="101"/>
    <n v="121.19999999999999"/>
  </r>
  <r>
    <x v="0"/>
    <x v="281"/>
    <x v="3"/>
    <x v="11"/>
    <n v="155"/>
    <n v="186"/>
  </r>
  <r>
    <x v="1"/>
    <x v="280"/>
    <x v="4"/>
    <x v="11"/>
    <n v="123.6"/>
    <n v="148.32"/>
  </r>
  <r>
    <x v="1"/>
    <x v="281"/>
    <x v="5"/>
    <x v="11"/>
    <n v="108"/>
    <n v="129.6"/>
  </r>
  <r>
    <x v="1"/>
    <x v="280"/>
    <x v="6"/>
    <x v="11"/>
    <n v="135.25"/>
    <n v="162.29999999999998"/>
  </r>
  <r>
    <x v="1"/>
    <x v="282"/>
    <x v="7"/>
    <x v="11"/>
    <n v="87.75"/>
    <n v="105.3"/>
  </r>
  <r>
    <x v="1"/>
    <x v="281"/>
    <x v="8"/>
    <x v="11"/>
    <n v="108"/>
    <n v="129.6"/>
  </r>
  <r>
    <x v="1"/>
    <x v="280"/>
    <x v="9"/>
    <x v="11"/>
    <n v="81"/>
    <n v="97.2"/>
  </r>
  <r>
    <x v="1"/>
    <x v="283"/>
    <x v="9"/>
    <x v="11"/>
    <n v="81"/>
    <n v="97.2"/>
  </r>
  <r>
    <x v="1"/>
    <x v="284"/>
    <x v="9"/>
    <x v="11"/>
    <n v="81"/>
    <n v="97.2"/>
  </r>
  <r>
    <x v="1"/>
    <x v="285"/>
    <x v="9"/>
    <x v="11"/>
    <n v="81"/>
    <n v="97.2"/>
  </r>
  <r>
    <x v="1"/>
    <x v="282"/>
    <x v="9"/>
    <x v="11"/>
    <n v="81"/>
    <n v="97.2"/>
  </r>
  <r>
    <x v="1"/>
    <x v="281"/>
    <x v="10"/>
    <x v="11"/>
    <n v="115"/>
    <n v="138"/>
  </r>
  <r>
    <x v="1"/>
    <x v="280"/>
    <x v="11"/>
    <x v="11"/>
    <n v="108"/>
    <n v="129.6"/>
  </r>
  <r>
    <x v="1"/>
    <x v="283"/>
    <x v="11"/>
    <x v="11"/>
    <n v="108"/>
    <n v="129.6"/>
  </r>
  <r>
    <x v="1"/>
    <x v="284"/>
    <x v="11"/>
    <x v="11"/>
    <n v="108"/>
    <n v="129.6"/>
  </r>
  <r>
    <x v="1"/>
    <x v="285"/>
    <x v="11"/>
    <x v="11"/>
    <n v="108"/>
    <n v="129.6"/>
  </r>
  <r>
    <x v="1"/>
    <x v="282"/>
    <x v="11"/>
    <x v="11"/>
    <n v="108"/>
    <n v="129.6"/>
  </r>
  <r>
    <x v="1"/>
    <x v="281"/>
    <x v="12"/>
    <x v="11"/>
    <n v="115"/>
    <n v="138"/>
  </r>
  <r>
    <x v="1"/>
    <x v="281"/>
    <x v="13"/>
    <x v="11"/>
    <n v="155"/>
    <n v="186"/>
  </r>
  <r>
    <x v="1"/>
    <x v="281"/>
    <x v="14"/>
    <x v="11"/>
    <n v="108"/>
    <n v="129.6"/>
  </r>
  <r>
    <x v="1"/>
    <x v="281"/>
    <x v="15"/>
    <x v="11"/>
    <n v="135"/>
    <n v="162"/>
  </r>
  <r>
    <x v="1"/>
    <x v="281"/>
    <x v="16"/>
    <x v="11"/>
    <n v="101"/>
    <n v="121.19999999999999"/>
  </r>
  <r>
    <x v="1"/>
    <x v="281"/>
    <x v="17"/>
    <x v="11"/>
    <n v="77"/>
    <n v="92.399999999999991"/>
  </r>
  <r>
    <x v="1"/>
    <x v="281"/>
    <x v="18"/>
    <x v="11"/>
    <n v="95"/>
    <n v="114"/>
  </r>
  <r>
    <x v="2"/>
    <x v="280"/>
    <x v="19"/>
    <x v="11"/>
    <n v="162"/>
    <n v="194.4"/>
  </r>
  <r>
    <x v="2"/>
    <x v="281"/>
    <x v="20"/>
    <x v="11"/>
    <n v="122"/>
    <n v="146.4"/>
  </r>
  <r>
    <x v="2"/>
    <x v="283"/>
    <x v="13"/>
    <x v="11"/>
    <n v="155"/>
    <n v="186"/>
  </r>
  <r>
    <x v="2"/>
    <x v="284"/>
    <x v="13"/>
    <x v="11"/>
    <n v="155"/>
    <n v="186"/>
  </r>
  <r>
    <x v="2"/>
    <x v="285"/>
    <x v="13"/>
    <x v="11"/>
    <n v="155"/>
    <n v="186"/>
  </r>
  <r>
    <x v="2"/>
    <x v="282"/>
    <x v="13"/>
    <x v="11"/>
    <n v="155"/>
    <n v="186"/>
  </r>
  <r>
    <x v="2"/>
    <x v="280"/>
    <x v="21"/>
    <x v="11"/>
    <n v="108"/>
    <n v="129.6"/>
  </r>
  <r>
    <x v="2"/>
    <x v="283"/>
    <x v="21"/>
    <x v="11"/>
    <n v="108"/>
    <n v="129.6"/>
  </r>
  <r>
    <x v="2"/>
    <x v="284"/>
    <x v="21"/>
    <x v="11"/>
    <n v="108"/>
    <n v="129.6"/>
  </r>
  <r>
    <x v="2"/>
    <x v="285"/>
    <x v="21"/>
    <x v="11"/>
    <n v="108"/>
    <n v="129.6"/>
  </r>
  <r>
    <x v="2"/>
    <x v="282"/>
    <x v="21"/>
    <x v="11"/>
    <n v="108"/>
    <n v="129.6"/>
  </r>
  <r>
    <x v="2"/>
    <x v="280"/>
    <x v="22"/>
    <x v="11"/>
    <s v=""/>
    <s v=""/>
  </r>
  <r>
    <x v="2"/>
    <x v="283"/>
    <x v="22"/>
    <x v="11"/>
    <s v=""/>
    <s v=""/>
  </r>
  <r>
    <x v="2"/>
    <x v="284"/>
    <x v="22"/>
    <x v="11"/>
    <s v=""/>
    <s v=""/>
  </r>
  <r>
    <x v="2"/>
    <x v="285"/>
    <x v="22"/>
    <x v="11"/>
    <s v=""/>
    <s v=""/>
  </r>
  <r>
    <x v="2"/>
    <x v="282"/>
    <x v="22"/>
    <x v="11"/>
    <s v=""/>
    <s v=""/>
  </r>
  <r>
    <x v="3"/>
    <x v="280"/>
    <x v="23"/>
    <x v="11"/>
    <n v="95"/>
    <n v="114"/>
  </r>
  <r>
    <x v="3"/>
    <x v="281"/>
    <x v="24"/>
    <x v="11"/>
    <n v="108"/>
    <n v="129.6"/>
  </r>
  <r>
    <x v="3"/>
    <x v="281"/>
    <x v="25"/>
    <x v="11"/>
    <n v="115"/>
    <n v="138"/>
  </r>
  <r>
    <x v="3"/>
    <x v="280"/>
    <x v="26"/>
    <x v="11"/>
    <n v="108"/>
    <n v="129.6"/>
  </r>
  <r>
    <x v="3"/>
    <x v="283"/>
    <x v="26"/>
    <x v="11"/>
    <n v="108"/>
    <n v="129.6"/>
  </r>
  <r>
    <x v="3"/>
    <x v="284"/>
    <x v="26"/>
    <x v="11"/>
    <n v="108"/>
    <n v="129.6"/>
  </r>
  <r>
    <x v="3"/>
    <x v="285"/>
    <x v="26"/>
    <x v="11"/>
    <n v="108"/>
    <n v="129.6"/>
  </r>
  <r>
    <x v="3"/>
    <x v="282"/>
    <x v="26"/>
    <x v="11"/>
    <n v="108"/>
    <n v="129.6"/>
  </r>
  <r>
    <x v="3"/>
    <x v="281"/>
    <x v="27"/>
    <x v="11"/>
    <n v="88"/>
    <n v="105.6"/>
  </r>
  <r>
    <x v="3"/>
    <x v="280"/>
    <x v="28"/>
    <x v="11"/>
    <n v="91.8"/>
    <n v="110.16"/>
  </r>
  <r>
    <x v="3"/>
    <x v="283"/>
    <x v="28"/>
    <x v="11"/>
    <n v="91.8"/>
    <n v="110.16"/>
  </r>
  <r>
    <x v="3"/>
    <x v="284"/>
    <x v="28"/>
    <x v="11"/>
    <n v="91.8"/>
    <n v="110.16"/>
  </r>
  <r>
    <x v="3"/>
    <x v="285"/>
    <x v="28"/>
    <x v="11"/>
    <n v="91.8"/>
    <n v="110.16"/>
  </r>
  <r>
    <x v="3"/>
    <x v="282"/>
    <x v="28"/>
    <x v="11"/>
    <n v="91.8"/>
    <n v="110.16"/>
  </r>
  <r>
    <x v="3"/>
    <x v="281"/>
    <x v="29"/>
    <x v="11"/>
    <n v="95"/>
    <n v="114"/>
  </r>
  <r>
    <x v="3"/>
    <x v="281"/>
    <x v="30"/>
    <x v="11"/>
    <n v="115"/>
    <n v="138"/>
  </r>
  <r>
    <x v="4"/>
    <x v="280"/>
    <x v="31"/>
    <x v="11"/>
    <n v="156.75"/>
    <n v="188.1"/>
  </r>
  <r>
    <x v="4"/>
    <x v="281"/>
    <x v="32"/>
    <x v="11"/>
    <n v="101"/>
    <n v="121.19999999999999"/>
  </r>
  <r>
    <x v="4"/>
    <x v="280"/>
    <x v="33"/>
    <x v="11"/>
    <n v="149.75"/>
    <n v="179.7"/>
  </r>
  <r>
    <x v="4"/>
    <x v="281"/>
    <x v="34"/>
    <x v="11"/>
    <n v="135"/>
    <n v="162"/>
  </r>
  <r>
    <x v="4"/>
    <x v="280"/>
    <x v="35"/>
    <x v="11"/>
    <n v="128"/>
    <n v="153.6"/>
  </r>
  <r>
    <x v="4"/>
    <x v="281"/>
    <x v="36"/>
    <x v="11"/>
    <n v="135"/>
    <n v="162"/>
  </r>
  <r>
    <x v="4"/>
    <x v="281"/>
    <x v="37"/>
    <x v="11"/>
    <n v="95"/>
    <n v="114"/>
  </r>
  <r>
    <x v="5"/>
    <x v="280"/>
    <x v="38"/>
    <x v="11"/>
    <n v="122"/>
    <n v="146.4"/>
  </r>
  <r>
    <x v="5"/>
    <x v="282"/>
    <x v="39"/>
    <x v="11"/>
    <n v="135"/>
    <n v="162"/>
  </r>
  <r>
    <x v="5"/>
    <x v="281"/>
    <x v="40"/>
    <x v="11"/>
    <n v="108"/>
    <n v="129.6"/>
  </r>
  <r>
    <x v="5"/>
    <x v="281"/>
    <x v="41"/>
    <x v="11"/>
    <n v="121.5"/>
    <n v="145.79999999999998"/>
  </r>
  <r>
    <x v="5"/>
    <x v="281"/>
    <x v="42"/>
    <x v="11"/>
    <n v="115"/>
    <n v="138"/>
  </r>
  <r>
    <x v="5"/>
    <x v="280"/>
    <x v="43"/>
    <x v="11"/>
    <s v=""/>
    <s v=""/>
  </r>
  <r>
    <x v="5"/>
    <x v="283"/>
    <x v="43"/>
    <x v="11"/>
    <s v=""/>
    <s v=""/>
  </r>
  <r>
    <x v="5"/>
    <x v="284"/>
    <x v="43"/>
    <x v="11"/>
    <s v=""/>
    <s v=""/>
  </r>
  <r>
    <x v="5"/>
    <x v="285"/>
    <x v="43"/>
    <x v="11"/>
    <s v=""/>
    <s v=""/>
  </r>
  <r>
    <x v="5"/>
    <x v="282"/>
    <x v="43"/>
    <x v="11"/>
    <s v=""/>
    <s v=""/>
  </r>
  <r>
    <x v="6"/>
    <x v="280"/>
    <x v="44"/>
    <x v="11"/>
    <n v="201"/>
    <n v="241.2"/>
  </r>
  <r>
    <x v="6"/>
    <x v="281"/>
    <x v="45"/>
    <x v="11"/>
    <n v="129"/>
    <n v="154.79999999999998"/>
  </r>
  <r>
    <x v="6"/>
    <x v="281"/>
    <x v="46"/>
    <x v="11"/>
    <n v="135"/>
    <n v="162"/>
  </r>
  <r>
    <x v="7"/>
    <x v="280"/>
    <x v="47"/>
    <x v="11"/>
    <n v="108"/>
    <n v="129.6"/>
  </r>
  <r>
    <x v="7"/>
    <x v="281"/>
    <x v="48"/>
    <x v="11"/>
    <n v="117"/>
    <n v="140.4"/>
  </r>
  <r>
    <x v="7"/>
    <x v="280"/>
    <x v="49"/>
    <x v="11"/>
    <n v="101.25"/>
    <n v="121.5"/>
  </r>
  <r>
    <x v="7"/>
    <x v="284"/>
    <x v="50"/>
    <x v="11"/>
    <n v="87.75"/>
    <n v="105.3"/>
  </r>
  <r>
    <x v="7"/>
    <x v="282"/>
    <x v="51"/>
    <x v="11"/>
    <n v="108"/>
    <n v="129.6"/>
  </r>
  <r>
    <x v="7"/>
    <x v="281"/>
    <x v="52"/>
    <x v="11"/>
    <n v="81"/>
    <n v="97.2"/>
  </r>
  <r>
    <x v="8"/>
    <x v="280"/>
    <x v="53"/>
    <x v="11"/>
    <n v="114.4"/>
    <n v="137.28"/>
  </r>
  <r>
    <x v="8"/>
    <x v="282"/>
    <x v="54"/>
    <x v="11"/>
    <n v="104.55"/>
    <n v="125.46"/>
  </r>
  <r>
    <x v="8"/>
    <x v="281"/>
    <x v="55"/>
    <x v="11"/>
    <n v="135"/>
    <n v="162"/>
  </r>
  <r>
    <x v="8"/>
    <x v="281"/>
    <x v="56"/>
    <x v="11"/>
    <n v="95"/>
    <n v="114"/>
  </r>
  <r>
    <x v="9"/>
    <x v="282"/>
    <x v="57"/>
    <x v="11"/>
    <n v="127"/>
    <n v="152.4"/>
  </r>
  <r>
    <x v="9"/>
    <x v="281"/>
    <x v="58"/>
    <x v="11"/>
    <n v="124"/>
    <n v="148.79999999999998"/>
  </r>
  <r>
    <x v="9"/>
    <x v="281"/>
    <x v="59"/>
    <x v="11"/>
    <n v="115"/>
    <n v="138"/>
  </r>
  <r>
    <x v="9"/>
    <x v="281"/>
    <x v="60"/>
    <x v="11"/>
    <n v="148"/>
    <n v="177.6"/>
  </r>
  <r>
    <x v="0"/>
    <x v="286"/>
    <x v="0"/>
    <x v="11"/>
    <n v="95"/>
    <n v="114"/>
  </r>
  <r>
    <x v="0"/>
    <x v="287"/>
    <x v="1"/>
    <x v="11"/>
    <n v="108"/>
    <n v="129.6"/>
  </r>
  <r>
    <x v="0"/>
    <x v="286"/>
    <x v="2"/>
    <x v="11"/>
    <n v="101"/>
    <n v="121.19999999999999"/>
  </r>
  <r>
    <x v="0"/>
    <x v="288"/>
    <x v="2"/>
    <x v="11"/>
    <n v="101"/>
    <n v="121.19999999999999"/>
  </r>
  <r>
    <x v="0"/>
    <x v="287"/>
    <x v="3"/>
    <x v="11"/>
    <n v="155"/>
    <n v="186"/>
  </r>
  <r>
    <x v="1"/>
    <x v="286"/>
    <x v="4"/>
    <x v="11"/>
    <n v="123.6"/>
    <n v="148.32"/>
  </r>
  <r>
    <x v="1"/>
    <x v="287"/>
    <x v="5"/>
    <x v="11"/>
    <n v="108"/>
    <n v="129.6"/>
  </r>
  <r>
    <x v="1"/>
    <x v="286"/>
    <x v="6"/>
    <x v="11"/>
    <n v="135.25"/>
    <n v="162.29999999999998"/>
  </r>
  <r>
    <x v="1"/>
    <x v="288"/>
    <x v="7"/>
    <x v="11"/>
    <n v="87.75"/>
    <n v="105.3"/>
  </r>
  <r>
    <x v="1"/>
    <x v="287"/>
    <x v="8"/>
    <x v="11"/>
    <n v="108"/>
    <n v="129.6"/>
  </r>
  <r>
    <x v="1"/>
    <x v="286"/>
    <x v="9"/>
    <x v="11"/>
    <n v="81"/>
    <n v="97.2"/>
  </r>
  <r>
    <x v="1"/>
    <x v="289"/>
    <x v="9"/>
    <x v="11"/>
    <n v="81"/>
    <n v="97.2"/>
  </r>
  <r>
    <x v="1"/>
    <x v="290"/>
    <x v="9"/>
    <x v="11"/>
    <n v="81"/>
    <n v="97.2"/>
  </r>
  <r>
    <x v="1"/>
    <x v="291"/>
    <x v="9"/>
    <x v="11"/>
    <n v="81"/>
    <n v="97.2"/>
  </r>
  <r>
    <x v="1"/>
    <x v="288"/>
    <x v="9"/>
    <x v="11"/>
    <n v="81"/>
    <n v="97.2"/>
  </r>
  <r>
    <x v="1"/>
    <x v="287"/>
    <x v="10"/>
    <x v="11"/>
    <n v="115"/>
    <n v="138"/>
  </r>
  <r>
    <x v="1"/>
    <x v="286"/>
    <x v="11"/>
    <x v="11"/>
    <n v="108"/>
    <n v="129.6"/>
  </r>
  <r>
    <x v="1"/>
    <x v="289"/>
    <x v="11"/>
    <x v="11"/>
    <n v="108"/>
    <n v="129.6"/>
  </r>
  <r>
    <x v="1"/>
    <x v="290"/>
    <x v="11"/>
    <x v="11"/>
    <n v="108"/>
    <n v="129.6"/>
  </r>
  <r>
    <x v="1"/>
    <x v="291"/>
    <x v="11"/>
    <x v="11"/>
    <n v="108"/>
    <n v="129.6"/>
  </r>
  <r>
    <x v="1"/>
    <x v="288"/>
    <x v="11"/>
    <x v="11"/>
    <n v="108"/>
    <n v="129.6"/>
  </r>
  <r>
    <x v="1"/>
    <x v="287"/>
    <x v="12"/>
    <x v="11"/>
    <n v="115"/>
    <n v="138"/>
  </r>
  <r>
    <x v="1"/>
    <x v="287"/>
    <x v="13"/>
    <x v="11"/>
    <n v="155"/>
    <n v="186"/>
  </r>
  <r>
    <x v="1"/>
    <x v="287"/>
    <x v="14"/>
    <x v="11"/>
    <n v="108"/>
    <n v="129.6"/>
  </r>
  <r>
    <x v="1"/>
    <x v="287"/>
    <x v="15"/>
    <x v="11"/>
    <n v="135"/>
    <n v="162"/>
  </r>
  <r>
    <x v="1"/>
    <x v="287"/>
    <x v="16"/>
    <x v="11"/>
    <n v="101"/>
    <n v="121.19999999999999"/>
  </r>
  <r>
    <x v="1"/>
    <x v="287"/>
    <x v="17"/>
    <x v="11"/>
    <n v="77"/>
    <n v="92.399999999999991"/>
  </r>
  <r>
    <x v="1"/>
    <x v="287"/>
    <x v="18"/>
    <x v="11"/>
    <n v="95"/>
    <n v="114"/>
  </r>
  <r>
    <x v="2"/>
    <x v="286"/>
    <x v="19"/>
    <x v="11"/>
    <n v="162"/>
    <n v="194.4"/>
  </r>
  <r>
    <x v="2"/>
    <x v="287"/>
    <x v="20"/>
    <x v="11"/>
    <n v="122"/>
    <n v="146.4"/>
  </r>
  <r>
    <x v="2"/>
    <x v="289"/>
    <x v="13"/>
    <x v="11"/>
    <n v="155"/>
    <n v="186"/>
  </r>
  <r>
    <x v="2"/>
    <x v="290"/>
    <x v="13"/>
    <x v="11"/>
    <n v="155"/>
    <n v="186"/>
  </r>
  <r>
    <x v="2"/>
    <x v="291"/>
    <x v="13"/>
    <x v="11"/>
    <n v="155"/>
    <n v="186"/>
  </r>
  <r>
    <x v="2"/>
    <x v="288"/>
    <x v="13"/>
    <x v="11"/>
    <n v="155"/>
    <n v="186"/>
  </r>
  <r>
    <x v="2"/>
    <x v="286"/>
    <x v="21"/>
    <x v="11"/>
    <n v="108"/>
    <n v="129.6"/>
  </r>
  <r>
    <x v="2"/>
    <x v="289"/>
    <x v="21"/>
    <x v="11"/>
    <n v="108"/>
    <n v="129.6"/>
  </r>
  <r>
    <x v="2"/>
    <x v="290"/>
    <x v="21"/>
    <x v="11"/>
    <n v="108"/>
    <n v="129.6"/>
  </r>
  <r>
    <x v="2"/>
    <x v="291"/>
    <x v="21"/>
    <x v="11"/>
    <n v="108"/>
    <n v="129.6"/>
  </r>
  <r>
    <x v="2"/>
    <x v="288"/>
    <x v="21"/>
    <x v="11"/>
    <n v="108"/>
    <n v="129.6"/>
  </r>
  <r>
    <x v="2"/>
    <x v="286"/>
    <x v="22"/>
    <x v="11"/>
    <s v=""/>
    <s v=""/>
  </r>
  <r>
    <x v="2"/>
    <x v="289"/>
    <x v="22"/>
    <x v="11"/>
    <s v=""/>
    <s v=""/>
  </r>
  <r>
    <x v="2"/>
    <x v="290"/>
    <x v="22"/>
    <x v="11"/>
    <s v=""/>
    <s v=""/>
  </r>
  <r>
    <x v="2"/>
    <x v="291"/>
    <x v="22"/>
    <x v="11"/>
    <s v=""/>
    <s v=""/>
  </r>
  <r>
    <x v="2"/>
    <x v="288"/>
    <x v="22"/>
    <x v="11"/>
    <s v=""/>
    <s v=""/>
  </r>
  <r>
    <x v="3"/>
    <x v="286"/>
    <x v="23"/>
    <x v="11"/>
    <n v="95"/>
    <n v="114"/>
  </r>
  <r>
    <x v="3"/>
    <x v="287"/>
    <x v="24"/>
    <x v="11"/>
    <n v="108"/>
    <n v="129.6"/>
  </r>
  <r>
    <x v="3"/>
    <x v="287"/>
    <x v="25"/>
    <x v="11"/>
    <n v="115"/>
    <n v="138"/>
  </r>
  <r>
    <x v="3"/>
    <x v="286"/>
    <x v="26"/>
    <x v="11"/>
    <n v="108"/>
    <n v="129.6"/>
  </r>
  <r>
    <x v="3"/>
    <x v="289"/>
    <x v="26"/>
    <x v="11"/>
    <n v="108"/>
    <n v="129.6"/>
  </r>
  <r>
    <x v="3"/>
    <x v="290"/>
    <x v="26"/>
    <x v="11"/>
    <n v="108"/>
    <n v="129.6"/>
  </r>
  <r>
    <x v="3"/>
    <x v="291"/>
    <x v="26"/>
    <x v="11"/>
    <n v="108"/>
    <n v="129.6"/>
  </r>
  <r>
    <x v="3"/>
    <x v="288"/>
    <x v="26"/>
    <x v="11"/>
    <n v="108"/>
    <n v="129.6"/>
  </r>
  <r>
    <x v="3"/>
    <x v="287"/>
    <x v="27"/>
    <x v="11"/>
    <n v="88"/>
    <n v="105.6"/>
  </r>
  <r>
    <x v="3"/>
    <x v="286"/>
    <x v="28"/>
    <x v="11"/>
    <n v="91.8"/>
    <n v="110.16"/>
  </r>
  <r>
    <x v="3"/>
    <x v="289"/>
    <x v="28"/>
    <x v="11"/>
    <n v="91.8"/>
    <n v="110.16"/>
  </r>
  <r>
    <x v="3"/>
    <x v="290"/>
    <x v="28"/>
    <x v="11"/>
    <n v="91.8"/>
    <n v="110.16"/>
  </r>
  <r>
    <x v="3"/>
    <x v="291"/>
    <x v="28"/>
    <x v="11"/>
    <n v="91.8"/>
    <n v="110.16"/>
  </r>
  <r>
    <x v="3"/>
    <x v="288"/>
    <x v="28"/>
    <x v="11"/>
    <n v="91.8"/>
    <n v="110.16"/>
  </r>
  <r>
    <x v="3"/>
    <x v="287"/>
    <x v="29"/>
    <x v="11"/>
    <n v="95"/>
    <n v="114"/>
  </r>
  <r>
    <x v="3"/>
    <x v="287"/>
    <x v="30"/>
    <x v="11"/>
    <n v="115"/>
    <n v="138"/>
  </r>
  <r>
    <x v="4"/>
    <x v="286"/>
    <x v="31"/>
    <x v="11"/>
    <n v="156.75"/>
    <n v="188.1"/>
  </r>
  <r>
    <x v="4"/>
    <x v="287"/>
    <x v="32"/>
    <x v="11"/>
    <n v="101"/>
    <n v="121.19999999999999"/>
  </r>
  <r>
    <x v="4"/>
    <x v="286"/>
    <x v="33"/>
    <x v="11"/>
    <n v="149.75"/>
    <n v="179.7"/>
  </r>
  <r>
    <x v="4"/>
    <x v="287"/>
    <x v="34"/>
    <x v="11"/>
    <n v="135"/>
    <n v="162"/>
  </r>
  <r>
    <x v="4"/>
    <x v="286"/>
    <x v="35"/>
    <x v="11"/>
    <n v="128"/>
    <n v="153.6"/>
  </r>
  <r>
    <x v="4"/>
    <x v="287"/>
    <x v="36"/>
    <x v="11"/>
    <n v="135"/>
    <n v="162"/>
  </r>
  <r>
    <x v="4"/>
    <x v="287"/>
    <x v="37"/>
    <x v="11"/>
    <n v="95"/>
    <n v="114"/>
  </r>
  <r>
    <x v="5"/>
    <x v="286"/>
    <x v="38"/>
    <x v="11"/>
    <n v="122"/>
    <n v="146.4"/>
  </r>
  <r>
    <x v="5"/>
    <x v="288"/>
    <x v="39"/>
    <x v="11"/>
    <n v="135"/>
    <n v="162"/>
  </r>
  <r>
    <x v="5"/>
    <x v="287"/>
    <x v="40"/>
    <x v="11"/>
    <n v="108"/>
    <n v="129.6"/>
  </r>
  <r>
    <x v="5"/>
    <x v="287"/>
    <x v="41"/>
    <x v="11"/>
    <n v="121.5"/>
    <n v="145.79999999999998"/>
  </r>
  <r>
    <x v="5"/>
    <x v="287"/>
    <x v="42"/>
    <x v="11"/>
    <n v="115"/>
    <n v="138"/>
  </r>
  <r>
    <x v="5"/>
    <x v="286"/>
    <x v="43"/>
    <x v="11"/>
    <s v=""/>
    <s v=""/>
  </r>
  <r>
    <x v="5"/>
    <x v="289"/>
    <x v="43"/>
    <x v="11"/>
    <s v=""/>
    <s v=""/>
  </r>
  <r>
    <x v="5"/>
    <x v="290"/>
    <x v="43"/>
    <x v="11"/>
    <s v=""/>
    <s v=""/>
  </r>
  <r>
    <x v="5"/>
    <x v="291"/>
    <x v="43"/>
    <x v="11"/>
    <s v=""/>
    <s v=""/>
  </r>
  <r>
    <x v="5"/>
    <x v="288"/>
    <x v="43"/>
    <x v="11"/>
    <s v=""/>
    <s v=""/>
  </r>
  <r>
    <x v="6"/>
    <x v="286"/>
    <x v="44"/>
    <x v="11"/>
    <n v="201"/>
    <n v="241.2"/>
  </r>
  <r>
    <x v="6"/>
    <x v="287"/>
    <x v="45"/>
    <x v="11"/>
    <n v="129"/>
    <n v="154.79999999999998"/>
  </r>
  <r>
    <x v="6"/>
    <x v="287"/>
    <x v="46"/>
    <x v="11"/>
    <n v="135"/>
    <n v="162"/>
  </r>
  <r>
    <x v="7"/>
    <x v="286"/>
    <x v="47"/>
    <x v="11"/>
    <n v="108"/>
    <n v="129.6"/>
  </r>
  <r>
    <x v="7"/>
    <x v="287"/>
    <x v="48"/>
    <x v="11"/>
    <n v="117"/>
    <n v="140.4"/>
  </r>
  <r>
    <x v="7"/>
    <x v="286"/>
    <x v="49"/>
    <x v="11"/>
    <n v="101.25"/>
    <n v="121.5"/>
  </r>
  <r>
    <x v="7"/>
    <x v="290"/>
    <x v="50"/>
    <x v="11"/>
    <n v="87.75"/>
    <n v="105.3"/>
  </r>
  <r>
    <x v="7"/>
    <x v="288"/>
    <x v="51"/>
    <x v="11"/>
    <n v="108"/>
    <n v="129.6"/>
  </r>
  <r>
    <x v="7"/>
    <x v="287"/>
    <x v="52"/>
    <x v="11"/>
    <n v="81"/>
    <n v="97.2"/>
  </r>
  <r>
    <x v="8"/>
    <x v="286"/>
    <x v="53"/>
    <x v="11"/>
    <n v="114.4"/>
    <n v="137.28"/>
  </r>
  <r>
    <x v="8"/>
    <x v="288"/>
    <x v="54"/>
    <x v="11"/>
    <n v="104.55"/>
    <n v="125.46"/>
  </r>
  <r>
    <x v="8"/>
    <x v="287"/>
    <x v="55"/>
    <x v="11"/>
    <n v="135"/>
    <n v="162"/>
  </r>
  <r>
    <x v="8"/>
    <x v="287"/>
    <x v="56"/>
    <x v="11"/>
    <n v="95"/>
    <n v="114"/>
  </r>
  <r>
    <x v="9"/>
    <x v="288"/>
    <x v="57"/>
    <x v="11"/>
    <n v="127"/>
    <n v="152.4"/>
  </r>
  <r>
    <x v="9"/>
    <x v="287"/>
    <x v="58"/>
    <x v="11"/>
    <n v="124"/>
    <n v="148.79999999999998"/>
  </r>
  <r>
    <x v="9"/>
    <x v="287"/>
    <x v="59"/>
    <x v="11"/>
    <n v="115"/>
    <n v="138"/>
  </r>
  <r>
    <x v="9"/>
    <x v="287"/>
    <x v="60"/>
    <x v="11"/>
    <n v="148"/>
    <n v="177.6"/>
  </r>
  <r>
    <x v="0"/>
    <x v="292"/>
    <x v="0"/>
    <x v="11"/>
    <n v="95"/>
    <n v="114"/>
  </r>
  <r>
    <x v="0"/>
    <x v="292"/>
    <x v="2"/>
    <x v="11"/>
    <n v="101"/>
    <n v="121.19999999999999"/>
  </r>
  <r>
    <x v="0"/>
    <x v="293"/>
    <x v="2"/>
    <x v="11"/>
    <n v="101"/>
    <n v="121.19999999999999"/>
  </r>
  <r>
    <x v="1"/>
    <x v="292"/>
    <x v="4"/>
    <x v="11"/>
    <n v="123.6"/>
    <n v="148.32"/>
  </r>
  <r>
    <x v="1"/>
    <x v="292"/>
    <x v="6"/>
    <x v="11"/>
    <n v="135.25"/>
    <n v="162.29999999999998"/>
  </r>
  <r>
    <x v="1"/>
    <x v="293"/>
    <x v="7"/>
    <x v="11"/>
    <n v="87.75"/>
    <n v="105.3"/>
  </r>
  <r>
    <x v="1"/>
    <x v="292"/>
    <x v="9"/>
    <x v="11"/>
    <n v="81"/>
    <n v="97.2"/>
  </r>
  <r>
    <x v="1"/>
    <x v="294"/>
    <x v="9"/>
    <x v="11"/>
    <n v="81"/>
    <n v="97.2"/>
  </r>
  <r>
    <x v="1"/>
    <x v="295"/>
    <x v="9"/>
    <x v="11"/>
    <n v="81"/>
    <n v="97.2"/>
  </r>
  <r>
    <x v="1"/>
    <x v="296"/>
    <x v="9"/>
    <x v="11"/>
    <n v="81"/>
    <n v="97.2"/>
  </r>
  <r>
    <x v="1"/>
    <x v="293"/>
    <x v="9"/>
    <x v="11"/>
    <n v="81"/>
    <n v="97.2"/>
  </r>
  <r>
    <x v="1"/>
    <x v="292"/>
    <x v="11"/>
    <x v="11"/>
    <n v="108"/>
    <n v="129.6"/>
  </r>
  <r>
    <x v="1"/>
    <x v="294"/>
    <x v="11"/>
    <x v="11"/>
    <n v="108"/>
    <n v="129.6"/>
  </r>
  <r>
    <x v="1"/>
    <x v="295"/>
    <x v="11"/>
    <x v="11"/>
    <n v="108"/>
    <n v="129.6"/>
  </r>
  <r>
    <x v="1"/>
    <x v="296"/>
    <x v="11"/>
    <x v="11"/>
    <n v="108"/>
    <n v="129.6"/>
  </r>
  <r>
    <x v="1"/>
    <x v="293"/>
    <x v="11"/>
    <x v="11"/>
    <n v="108"/>
    <n v="129.6"/>
  </r>
  <r>
    <x v="2"/>
    <x v="292"/>
    <x v="19"/>
    <x v="11"/>
    <n v="162"/>
    <n v="194.4"/>
  </r>
  <r>
    <x v="2"/>
    <x v="294"/>
    <x v="13"/>
    <x v="11"/>
    <n v="155"/>
    <n v="186"/>
  </r>
  <r>
    <x v="2"/>
    <x v="295"/>
    <x v="13"/>
    <x v="11"/>
    <n v="155"/>
    <n v="186"/>
  </r>
  <r>
    <x v="2"/>
    <x v="296"/>
    <x v="13"/>
    <x v="11"/>
    <n v="155"/>
    <n v="186"/>
  </r>
  <r>
    <x v="2"/>
    <x v="293"/>
    <x v="13"/>
    <x v="11"/>
    <n v="155"/>
    <n v="186"/>
  </r>
  <r>
    <x v="2"/>
    <x v="292"/>
    <x v="21"/>
    <x v="11"/>
    <n v="108"/>
    <n v="129.6"/>
  </r>
  <r>
    <x v="2"/>
    <x v="294"/>
    <x v="21"/>
    <x v="11"/>
    <n v="108"/>
    <n v="129.6"/>
  </r>
  <r>
    <x v="2"/>
    <x v="295"/>
    <x v="21"/>
    <x v="11"/>
    <n v="108"/>
    <n v="129.6"/>
  </r>
  <r>
    <x v="2"/>
    <x v="296"/>
    <x v="21"/>
    <x v="11"/>
    <n v="108"/>
    <n v="129.6"/>
  </r>
  <r>
    <x v="2"/>
    <x v="293"/>
    <x v="21"/>
    <x v="11"/>
    <n v="108"/>
    <n v="129.6"/>
  </r>
  <r>
    <x v="2"/>
    <x v="292"/>
    <x v="22"/>
    <x v="11"/>
    <s v=""/>
    <s v=""/>
  </r>
  <r>
    <x v="2"/>
    <x v="294"/>
    <x v="22"/>
    <x v="11"/>
    <s v=""/>
    <s v=""/>
  </r>
  <r>
    <x v="2"/>
    <x v="295"/>
    <x v="22"/>
    <x v="11"/>
    <s v=""/>
    <s v=""/>
  </r>
  <r>
    <x v="2"/>
    <x v="296"/>
    <x v="22"/>
    <x v="11"/>
    <s v=""/>
    <s v=""/>
  </r>
  <r>
    <x v="2"/>
    <x v="293"/>
    <x v="22"/>
    <x v="11"/>
    <s v=""/>
    <s v=""/>
  </r>
  <r>
    <x v="3"/>
    <x v="292"/>
    <x v="23"/>
    <x v="11"/>
    <n v="95"/>
    <n v="114"/>
  </r>
  <r>
    <x v="3"/>
    <x v="292"/>
    <x v="26"/>
    <x v="11"/>
    <n v="108"/>
    <n v="129.6"/>
  </r>
  <r>
    <x v="3"/>
    <x v="294"/>
    <x v="26"/>
    <x v="11"/>
    <n v="108"/>
    <n v="129.6"/>
  </r>
  <r>
    <x v="3"/>
    <x v="295"/>
    <x v="26"/>
    <x v="11"/>
    <n v="108"/>
    <n v="129.6"/>
  </r>
  <r>
    <x v="3"/>
    <x v="296"/>
    <x v="26"/>
    <x v="11"/>
    <n v="108"/>
    <n v="129.6"/>
  </r>
  <r>
    <x v="3"/>
    <x v="293"/>
    <x v="26"/>
    <x v="11"/>
    <n v="108"/>
    <n v="129.6"/>
  </r>
  <r>
    <x v="3"/>
    <x v="292"/>
    <x v="28"/>
    <x v="11"/>
    <n v="91.8"/>
    <n v="110.16"/>
  </r>
  <r>
    <x v="3"/>
    <x v="294"/>
    <x v="28"/>
    <x v="11"/>
    <n v="91.8"/>
    <n v="110.16"/>
  </r>
  <r>
    <x v="3"/>
    <x v="295"/>
    <x v="28"/>
    <x v="11"/>
    <n v="91.8"/>
    <n v="110.16"/>
  </r>
  <r>
    <x v="3"/>
    <x v="296"/>
    <x v="28"/>
    <x v="11"/>
    <n v="91.8"/>
    <n v="110.16"/>
  </r>
  <r>
    <x v="3"/>
    <x v="293"/>
    <x v="28"/>
    <x v="11"/>
    <n v="91.8"/>
    <n v="110.16"/>
  </r>
  <r>
    <x v="4"/>
    <x v="292"/>
    <x v="31"/>
    <x v="11"/>
    <n v="156.75"/>
    <n v="188.1"/>
  </r>
  <r>
    <x v="4"/>
    <x v="292"/>
    <x v="33"/>
    <x v="11"/>
    <n v="149.75"/>
    <n v="179.7"/>
  </r>
  <r>
    <x v="4"/>
    <x v="292"/>
    <x v="35"/>
    <x v="11"/>
    <n v="128"/>
    <n v="153.6"/>
  </r>
  <r>
    <x v="5"/>
    <x v="292"/>
    <x v="38"/>
    <x v="11"/>
    <n v="122"/>
    <n v="146.4"/>
  </r>
  <r>
    <x v="5"/>
    <x v="293"/>
    <x v="39"/>
    <x v="11"/>
    <n v="135"/>
    <n v="162"/>
  </r>
  <r>
    <x v="5"/>
    <x v="292"/>
    <x v="43"/>
    <x v="11"/>
    <s v=""/>
    <s v=""/>
  </r>
  <r>
    <x v="5"/>
    <x v="294"/>
    <x v="43"/>
    <x v="11"/>
    <s v=""/>
    <s v=""/>
  </r>
  <r>
    <x v="5"/>
    <x v="295"/>
    <x v="43"/>
    <x v="11"/>
    <s v=""/>
    <s v=""/>
  </r>
  <r>
    <x v="5"/>
    <x v="296"/>
    <x v="43"/>
    <x v="11"/>
    <s v=""/>
    <s v=""/>
  </r>
  <r>
    <x v="5"/>
    <x v="293"/>
    <x v="43"/>
    <x v="11"/>
    <s v=""/>
    <s v=""/>
  </r>
  <r>
    <x v="6"/>
    <x v="292"/>
    <x v="44"/>
    <x v="11"/>
    <n v="201"/>
    <n v="241.2"/>
  </r>
  <r>
    <x v="7"/>
    <x v="292"/>
    <x v="47"/>
    <x v="11"/>
    <n v="108"/>
    <n v="129.6"/>
  </r>
  <r>
    <x v="7"/>
    <x v="292"/>
    <x v="49"/>
    <x v="11"/>
    <n v="101.25"/>
    <n v="121.5"/>
  </r>
  <r>
    <x v="7"/>
    <x v="295"/>
    <x v="50"/>
    <x v="11"/>
    <n v="87.75"/>
    <n v="105.3"/>
  </r>
  <r>
    <x v="7"/>
    <x v="293"/>
    <x v="51"/>
    <x v="11"/>
    <n v="108"/>
    <n v="129.6"/>
  </r>
  <r>
    <x v="8"/>
    <x v="292"/>
    <x v="53"/>
    <x v="11"/>
    <n v="114.4"/>
    <n v="137.28"/>
  </r>
  <r>
    <x v="8"/>
    <x v="293"/>
    <x v="54"/>
    <x v="11"/>
    <n v="104.55"/>
    <n v="125.46"/>
  </r>
  <r>
    <x v="9"/>
    <x v="293"/>
    <x v="57"/>
    <x v="11"/>
    <n v="127"/>
    <n v="152.4"/>
  </r>
  <r>
    <x v="0"/>
    <x v="297"/>
    <x v="0"/>
    <x v="11"/>
    <n v="95"/>
    <n v="114"/>
  </r>
  <r>
    <x v="0"/>
    <x v="298"/>
    <x v="1"/>
    <x v="0"/>
    <n v="108"/>
    <n v="129.6"/>
  </r>
  <r>
    <x v="0"/>
    <x v="297"/>
    <x v="2"/>
    <x v="11"/>
    <n v="101"/>
    <n v="121.19999999999999"/>
  </r>
  <r>
    <x v="0"/>
    <x v="299"/>
    <x v="2"/>
    <x v="11"/>
    <n v="101"/>
    <n v="121.19999999999999"/>
  </r>
  <r>
    <x v="0"/>
    <x v="298"/>
    <x v="3"/>
    <x v="0"/>
    <n v="155"/>
    <n v="186"/>
  </r>
  <r>
    <x v="1"/>
    <x v="297"/>
    <x v="4"/>
    <x v="11"/>
    <n v="123.6"/>
    <n v="148.32"/>
  </r>
  <r>
    <x v="1"/>
    <x v="298"/>
    <x v="5"/>
    <x v="0"/>
    <n v="108"/>
    <n v="129.6"/>
  </r>
  <r>
    <x v="1"/>
    <x v="297"/>
    <x v="6"/>
    <x v="11"/>
    <n v="135.25"/>
    <n v="162.29999999999998"/>
  </r>
  <r>
    <x v="1"/>
    <x v="299"/>
    <x v="7"/>
    <x v="11"/>
    <n v="87.75"/>
    <n v="105.3"/>
  </r>
  <r>
    <x v="1"/>
    <x v="298"/>
    <x v="8"/>
    <x v="0"/>
    <n v="108"/>
    <n v="129.6"/>
  </r>
  <r>
    <x v="1"/>
    <x v="297"/>
    <x v="9"/>
    <x v="11"/>
    <n v="81"/>
    <n v="97.2"/>
  </r>
  <r>
    <x v="1"/>
    <x v="300"/>
    <x v="9"/>
    <x v="11"/>
    <n v="81"/>
    <n v="97.2"/>
  </r>
  <r>
    <x v="1"/>
    <x v="301"/>
    <x v="9"/>
    <x v="11"/>
    <n v="81"/>
    <n v="97.2"/>
  </r>
  <r>
    <x v="1"/>
    <x v="302"/>
    <x v="9"/>
    <x v="11"/>
    <n v="81"/>
    <n v="97.2"/>
  </r>
  <r>
    <x v="1"/>
    <x v="299"/>
    <x v="9"/>
    <x v="11"/>
    <n v="81"/>
    <n v="97.2"/>
  </r>
  <r>
    <x v="1"/>
    <x v="298"/>
    <x v="10"/>
    <x v="0"/>
    <n v="115"/>
    <n v="138"/>
  </r>
  <r>
    <x v="1"/>
    <x v="297"/>
    <x v="11"/>
    <x v="11"/>
    <n v="108"/>
    <n v="129.6"/>
  </r>
  <r>
    <x v="1"/>
    <x v="300"/>
    <x v="11"/>
    <x v="11"/>
    <n v="108"/>
    <n v="129.6"/>
  </r>
  <r>
    <x v="1"/>
    <x v="301"/>
    <x v="11"/>
    <x v="11"/>
    <n v="108"/>
    <n v="129.6"/>
  </r>
  <r>
    <x v="1"/>
    <x v="302"/>
    <x v="11"/>
    <x v="11"/>
    <n v="108"/>
    <n v="129.6"/>
  </r>
  <r>
    <x v="1"/>
    <x v="299"/>
    <x v="11"/>
    <x v="11"/>
    <n v="108"/>
    <n v="129.6"/>
  </r>
  <r>
    <x v="1"/>
    <x v="298"/>
    <x v="12"/>
    <x v="0"/>
    <n v="115"/>
    <n v="138"/>
  </r>
  <r>
    <x v="1"/>
    <x v="298"/>
    <x v="13"/>
    <x v="0"/>
    <n v="155"/>
    <n v="186"/>
  </r>
  <r>
    <x v="1"/>
    <x v="298"/>
    <x v="14"/>
    <x v="0"/>
    <n v="108"/>
    <n v="129.6"/>
  </r>
  <r>
    <x v="1"/>
    <x v="298"/>
    <x v="15"/>
    <x v="0"/>
    <n v="135"/>
    <n v="162"/>
  </r>
  <r>
    <x v="1"/>
    <x v="298"/>
    <x v="16"/>
    <x v="0"/>
    <n v="101"/>
    <n v="121.19999999999999"/>
  </r>
  <r>
    <x v="1"/>
    <x v="298"/>
    <x v="17"/>
    <x v="0"/>
    <n v="77"/>
    <n v="92.399999999999991"/>
  </r>
  <r>
    <x v="1"/>
    <x v="298"/>
    <x v="18"/>
    <x v="0"/>
    <n v="95"/>
    <n v="114"/>
  </r>
  <r>
    <x v="2"/>
    <x v="297"/>
    <x v="19"/>
    <x v="11"/>
    <n v="162"/>
    <n v="194.4"/>
  </r>
  <r>
    <x v="2"/>
    <x v="298"/>
    <x v="20"/>
    <x v="0"/>
    <n v="122"/>
    <n v="146.4"/>
  </r>
  <r>
    <x v="2"/>
    <x v="300"/>
    <x v="13"/>
    <x v="11"/>
    <n v="155"/>
    <n v="186"/>
  </r>
  <r>
    <x v="2"/>
    <x v="301"/>
    <x v="13"/>
    <x v="11"/>
    <n v="155"/>
    <n v="186"/>
  </r>
  <r>
    <x v="2"/>
    <x v="302"/>
    <x v="13"/>
    <x v="11"/>
    <n v="155"/>
    <n v="186"/>
  </r>
  <r>
    <x v="2"/>
    <x v="299"/>
    <x v="13"/>
    <x v="11"/>
    <n v="155"/>
    <n v="186"/>
  </r>
  <r>
    <x v="2"/>
    <x v="297"/>
    <x v="21"/>
    <x v="11"/>
    <n v="108"/>
    <n v="129.6"/>
  </r>
  <r>
    <x v="2"/>
    <x v="300"/>
    <x v="21"/>
    <x v="11"/>
    <n v="108"/>
    <n v="129.6"/>
  </r>
  <r>
    <x v="2"/>
    <x v="301"/>
    <x v="21"/>
    <x v="11"/>
    <n v="108"/>
    <n v="129.6"/>
  </r>
  <r>
    <x v="2"/>
    <x v="302"/>
    <x v="21"/>
    <x v="11"/>
    <n v="108"/>
    <n v="129.6"/>
  </r>
  <r>
    <x v="2"/>
    <x v="299"/>
    <x v="21"/>
    <x v="11"/>
    <n v="108"/>
    <n v="129.6"/>
  </r>
  <r>
    <x v="2"/>
    <x v="297"/>
    <x v="22"/>
    <x v="11"/>
    <s v=""/>
    <s v=""/>
  </r>
  <r>
    <x v="2"/>
    <x v="300"/>
    <x v="22"/>
    <x v="11"/>
    <s v=""/>
    <s v=""/>
  </r>
  <r>
    <x v="2"/>
    <x v="301"/>
    <x v="22"/>
    <x v="11"/>
    <s v=""/>
    <s v=""/>
  </r>
  <r>
    <x v="2"/>
    <x v="302"/>
    <x v="22"/>
    <x v="11"/>
    <s v=""/>
    <s v=""/>
  </r>
  <r>
    <x v="2"/>
    <x v="299"/>
    <x v="22"/>
    <x v="11"/>
    <s v=""/>
    <s v=""/>
  </r>
  <r>
    <x v="3"/>
    <x v="297"/>
    <x v="23"/>
    <x v="11"/>
    <n v="95"/>
    <n v="114"/>
  </r>
  <r>
    <x v="3"/>
    <x v="298"/>
    <x v="24"/>
    <x v="0"/>
    <n v="108"/>
    <n v="129.6"/>
  </r>
  <r>
    <x v="3"/>
    <x v="298"/>
    <x v="25"/>
    <x v="0"/>
    <n v="115"/>
    <n v="138"/>
  </r>
  <r>
    <x v="3"/>
    <x v="297"/>
    <x v="26"/>
    <x v="11"/>
    <n v="108"/>
    <n v="129.6"/>
  </r>
  <r>
    <x v="3"/>
    <x v="300"/>
    <x v="26"/>
    <x v="11"/>
    <n v="108"/>
    <n v="129.6"/>
  </r>
  <r>
    <x v="3"/>
    <x v="301"/>
    <x v="26"/>
    <x v="11"/>
    <n v="108"/>
    <n v="129.6"/>
  </r>
  <r>
    <x v="3"/>
    <x v="302"/>
    <x v="26"/>
    <x v="11"/>
    <n v="108"/>
    <n v="129.6"/>
  </r>
  <r>
    <x v="3"/>
    <x v="299"/>
    <x v="26"/>
    <x v="11"/>
    <n v="108"/>
    <n v="129.6"/>
  </r>
  <r>
    <x v="3"/>
    <x v="298"/>
    <x v="27"/>
    <x v="0"/>
    <n v="88"/>
    <n v="105.6"/>
  </r>
  <r>
    <x v="3"/>
    <x v="297"/>
    <x v="28"/>
    <x v="11"/>
    <n v="91.8"/>
    <n v="110.16"/>
  </r>
  <r>
    <x v="3"/>
    <x v="300"/>
    <x v="28"/>
    <x v="11"/>
    <n v="91.8"/>
    <n v="110.16"/>
  </r>
  <r>
    <x v="3"/>
    <x v="301"/>
    <x v="28"/>
    <x v="11"/>
    <n v="91.8"/>
    <n v="110.16"/>
  </r>
  <r>
    <x v="3"/>
    <x v="302"/>
    <x v="28"/>
    <x v="11"/>
    <n v="91.8"/>
    <n v="110.16"/>
  </r>
  <r>
    <x v="3"/>
    <x v="299"/>
    <x v="28"/>
    <x v="11"/>
    <n v="91.8"/>
    <n v="110.16"/>
  </r>
  <r>
    <x v="3"/>
    <x v="298"/>
    <x v="29"/>
    <x v="0"/>
    <n v="95"/>
    <n v="114"/>
  </r>
  <r>
    <x v="3"/>
    <x v="298"/>
    <x v="30"/>
    <x v="0"/>
    <n v="115"/>
    <n v="138"/>
  </r>
  <r>
    <x v="4"/>
    <x v="297"/>
    <x v="31"/>
    <x v="11"/>
    <n v="156.75"/>
    <n v="188.1"/>
  </r>
  <r>
    <x v="4"/>
    <x v="298"/>
    <x v="32"/>
    <x v="0"/>
    <n v="101"/>
    <n v="121.19999999999999"/>
  </r>
  <r>
    <x v="4"/>
    <x v="297"/>
    <x v="33"/>
    <x v="11"/>
    <n v="149.75"/>
    <n v="179.7"/>
  </r>
  <r>
    <x v="4"/>
    <x v="298"/>
    <x v="34"/>
    <x v="0"/>
    <n v="135"/>
    <n v="162"/>
  </r>
  <r>
    <x v="4"/>
    <x v="297"/>
    <x v="35"/>
    <x v="11"/>
    <n v="128"/>
    <n v="153.6"/>
  </r>
  <r>
    <x v="4"/>
    <x v="298"/>
    <x v="36"/>
    <x v="0"/>
    <n v="135"/>
    <n v="162"/>
  </r>
  <r>
    <x v="4"/>
    <x v="298"/>
    <x v="37"/>
    <x v="0"/>
    <n v="95"/>
    <n v="114"/>
  </r>
  <r>
    <x v="5"/>
    <x v="297"/>
    <x v="38"/>
    <x v="11"/>
    <n v="122"/>
    <n v="146.4"/>
  </r>
  <r>
    <x v="5"/>
    <x v="299"/>
    <x v="39"/>
    <x v="11"/>
    <n v="135"/>
    <n v="162"/>
  </r>
  <r>
    <x v="5"/>
    <x v="298"/>
    <x v="40"/>
    <x v="0"/>
    <n v="108"/>
    <n v="129.6"/>
  </r>
  <r>
    <x v="5"/>
    <x v="298"/>
    <x v="41"/>
    <x v="0"/>
    <n v="121.5"/>
    <n v="145.79999999999998"/>
  </r>
  <r>
    <x v="5"/>
    <x v="298"/>
    <x v="42"/>
    <x v="0"/>
    <n v="115"/>
    <n v="138"/>
  </r>
  <r>
    <x v="5"/>
    <x v="297"/>
    <x v="43"/>
    <x v="11"/>
    <s v=""/>
    <s v=""/>
  </r>
  <r>
    <x v="5"/>
    <x v="300"/>
    <x v="43"/>
    <x v="11"/>
    <s v=""/>
    <s v=""/>
  </r>
  <r>
    <x v="5"/>
    <x v="301"/>
    <x v="43"/>
    <x v="11"/>
    <s v=""/>
    <s v=""/>
  </r>
  <r>
    <x v="5"/>
    <x v="302"/>
    <x v="43"/>
    <x v="11"/>
    <s v=""/>
    <s v=""/>
  </r>
  <r>
    <x v="5"/>
    <x v="299"/>
    <x v="43"/>
    <x v="11"/>
    <s v=""/>
    <s v=""/>
  </r>
  <r>
    <x v="6"/>
    <x v="297"/>
    <x v="44"/>
    <x v="11"/>
    <n v="201"/>
    <n v="241.2"/>
  </r>
  <r>
    <x v="6"/>
    <x v="298"/>
    <x v="45"/>
    <x v="0"/>
    <n v="129"/>
    <n v="154.79999999999998"/>
  </r>
  <r>
    <x v="6"/>
    <x v="298"/>
    <x v="46"/>
    <x v="0"/>
    <n v="135"/>
    <n v="162"/>
  </r>
  <r>
    <x v="7"/>
    <x v="297"/>
    <x v="47"/>
    <x v="11"/>
    <n v="108"/>
    <n v="129.6"/>
  </r>
  <r>
    <x v="7"/>
    <x v="298"/>
    <x v="48"/>
    <x v="0"/>
    <n v="117"/>
    <n v="140.4"/>
  </r>
  <r>
    <x v="7"/>
    <x v="297"/>
    <x v="49"/>
    <x v="11"/>
    <n v="101.25"/>
    <n v="121.5"/>
  </r>
  <r>
    <x v="7"/>
    <x v="301"/>
    <x v="50"/>
    <x v="11"/>
    <n v="87.75"/>
    <n v="105.3"/>
  </r>
  <r>
    <x v="7"/>
    <x v="299"/>
    <x v="51"/>
    <x v="11"/>
    <n v="108"/>
    <n v="129.6"/>
  </r>
  <r>
    <x v="7"/>
    <x v="298"/>
    <x v="52"/>
    <x v="0"/>
    <n v="81"/>
    <n v="97.2"/>
  </r>
  <r>
    <x v="8"/>
    <x v="297"/>
    <x v="53"/>
    <x v="11"/>
    <n v="114.4"/>
    <n v="137.28"/>
  </r>
  <r>
    <x v="8"/>
    <x v="299"/>
    <x v="54"/>
    <x v="11"/>
    <n v="104.55"/>
    <n v="125.46"/>
  </r>
  <r>
    <x v="8"/>
    <x v="298"/>
    <x v="55"/>
    <x v="0"/>
    <n v="135"/>
    <n v="162"/>
  </r>
  <r>
    <x v="8"/>
    <x v="298"/>
    <x v="56"/>
    <x v="0"/>
    <n v="95"/>
    <n v="114"/>
  </r>
  <r>
    <x v="9"/>
    <x v="299"/>
    <x v="57"/>
    <x v="11"/>
    <n v="127"/>
    <n v="152.4"/>
  </r>
  <r>
    <x v="9"/>
    <x v="298"/>
    <x v="58"/>
    <x v="0"/>
    <n v="124"/>
    <n v="148.79999999999998"/>
  </r>
  <r>
    <x v="9"/>
    <x v="298"/>
    <x v="59"/>
    <x v="0"/>
    <n v="115"/>
    <n v="138"/>
  </r>
  <r>
    <x v="9"/>
    <x v="298"/>
    <x v="60"/>
    <x v="0"/>
    <n v="148"/>
    <n v="177.6"/>
  </r>
  <r>
    <x v="0"/>
    <x v="0"/>
    <x v="1"/>
    <x v="0"/>
    <n v="108"/>
    <n v="129.6"/>
  </r>
  <r>
    <x v="0"/>
    <x v="0"/>
    <x v="3"/>
    <x v="0"/>
    <n v="155"/>
    <n v="186"/>
  </r>
  <r>
    <x v="1"/>
    <x v="0"/>
    <x v="5"/>
    <x v="0"/>
    <n v="108"/>
    <n v="129.6"/>
  </r>
  <r>
    <x v="1"/>
    <x v="0"/>
    <x v="8"/>
    <x v="0"/>
    <n v="108"/>
    <n v="129.6"/>
  </r>
  <r>
    <x v="1"/>
    <x v="0"/>
    <x v="10"/>
    <x v="0"/>
    <n v="115"/>
    <n v="138"/>
  </r>
  <r>
    <x v="1"/>
    <x v="0"/>
    <x v="12"/>
    <x v="0"/>
    <n v="115"/>
    <n v="138"/>
  </r>
  <r>
    <x v="1"/>
    <x v="0"/>
    <x v="13"/>
    <x v="0"/>
    <n v="155"/>
    <n v="186"/>
  </r>
  <r>
    <x v="1"/>
    <x v="0"/>
    <x v="14"/>
    <x v="0"/>
    <n v="108"/>
    <n v="129.6"/>
  </r>
  <r>
    <x v="1"/>
    <x v="0"/>
    <x v="15"/>
    <x v="0"/>
    <n v="135"/>
    <n v="162"/>
  </r>
  <r>
    <x v="1"/>
    <x v="0"/>
    <x v="16"/>
    <x v="0"/>
    <n v="101"/>
    <n v="121.19999999999999"/>
  </r>
  <r>
    <x v="1"/>
    <x v="0"/>
    <x v="17"/>
    <x v="0"/>
    <n v="77"/>
    <n v="92.399999999999991"/>
  </r>
  <r>
    <x v="1"/>
    <x v="0"/>
    <x v="18"/>
    <x v="0"/>
    <n v="95"/>
    <n v="114"/>
  </r>
  <r>
    <x v="0"/>
    <x v="6"/>
    <x v="0"/>
    <x v="0"/>
    <n v="95"/>
    <n v="114"/>
  </r>
  <r>
    <x v="0"/>
    <x v="6"/>
    <x v="2"/>
    <x v="0"/>
    <n v="101"/>
    <n v="121.19999999999999"/>
  </r>
  <r>
    <x v="1"/>
    <x v="6"/>
    <x v="4"/>
    <x v="0"/>
    <n v="123.6"/>
    <n v="148.32"/>
  </r>
  <r>
    <x v="1"/>
    <x v="6"/>
    <x v="6"/>
    <x v="0"/>
    <n v="135.25"/>
    <n v="162.29999999999998"/>
  </r>
  <r>
    <x v="1"/>
    <x v="6"/>
    <x v="9"/>
    <x v="0"/>
    <n v="81"/>
    <n v="97.2"/>
  </r>
  <r>
    <x v="1"/>
    <x v="6"/>
    <x v="11"/>
    <x v="0"/>
    <n v="108"/>
    <n v="129.6"/>
  </r>
  <r>
    <x v="1"/>
    <x v="6"/>
    <x v="61"/>
    <x v="0"/>
    <n v="143"/>
    <n v="171.6"/>
  </r>
  <r>
    <x v="0"/>
    <x v="9"/>
    <x v="2"/>
    <x v="0"/>
    <n v="101"/>
    <n v="121.19999999999999"/>
  </r>
  <r>
    <x v="1"/>
    <x v="9"/>
    <x v="9"/>
    <x v="0"/>
    <n v="81"/>
    <n v="97.2"/>
  </r>
  <r>
    <x v="1"/>
    <x v="9"/>
    <x v="11"/>
    <x v="0"/>
    <n v="108"/>
    <n v="129.6"/>
  </r>
  <r>
    <x v="1"/>
    <x v="9"/>
    <x v="61"/>
    <x v="0"/>
    <n v="143"/>
    <n v="171.6"/>
  </r>
  <r>
    <x v="0"/>
    <x v="10"/>
    <x v="2"/>
    <x v="0"/>
    <n v="101"/>
    <n v="121.19999999999999"/>
  </r>
  <r>
    <x v="1"/>
    <x v="10"/>
    <x v="9"/>
    <x v="0"/>
    <n v="81"/>
    <n v="97.2"/>
  </r>
  <r>
    <x v="1"/>
    <x v="10"/>
    <x v="11"/>
    <x v="0"/>
    <n v="108"/>
    <n v="129.6"/>
  </r>
  <r>
    <x v="1"/>
    <x v="10"/>
    <x v="61"/>
    <x v="0"/>
    <n v="143"/>
    <n v="171.6"/>
  </r>
  <r>
    <x v="0"/>
    <x v="11"/>
    <x v="2"/>
    <x v="0"/>
    <n v="101"/>
    <n v="121.19999999999999"/>
  </r>
  <r>
    <x v="1"/>
    <x v="11"/>
    <x v="9"/>
    <x v="0"/>
    <n v="81"/>
    <n v="97.2"/>
  </r>
  <r>
    <x v="1"/>
    <x v="11"/>
    <x v="11"/>
    <x v="0"/>
    <n v="108"/>
    <n v="129.6"/>
  </r>
  <r>
    <x v="1"/>
    <x v="11"/>
    <x v="61"/>
    <x v="0"/>
    <n v="143"/>
    <n v="171.6"/>
  </r>
  <r>
    <x v="0"/>
    <x v="8"/>
    <x v="2"/>
    <x v="0"/>
    <n v="101"/>
    <n v="121.19999999999999"/>
  </r>
  <r>
    <x v="1"/>
    <x v="8"/>
    <x v="7"/>
    <x v="0"/>
    <n v="87.75"/>
    <n v="105.3"/>
  </r>
  <r>
    <x v="1"/>
    <x v="8"/>
    <x v="9"/>
    <x v="0"/>
    <n v="81"/>
    <n v="97.2"/>
  </r>
  <r>
    <x v="1"/>
    <x v="8"/>
    <x v="11"/>
    <x v="0"/>
    <n v="108"/>
    <n v="129.6"/>
  </r>
  <r>
    <x v="1"/>
    <x v="8"/>
    <x v="61"/>
    <x v="0"/>
    <n v="143"/>
    <n v="171.6"/>
  </r>
  <r>
    <x v="0"/>
    <x v="7"/>
    <x v="1"/>
    <x v="0"/>
    <n v="108"/>
    <n v="129.6"/>
  </r>
  <r>
    <x v="0"/>
    <x v="7"/>
    <x v="3"/>
    <x v="0"/>
    <n v="155"/>
    <n v="186"/>
  </r>
  <r>
    <x v="1"/>
    <x v="7"/>
    <x v="5"/>
    <x v="0"/>
    <n v="108"/>
    <n v="129.6"/>
  </r>
  <r>
    <x v="1"/>
    <x v="7"/>
    <x v="8"/>
    <x v="0"/>
    <n v="108"/>
    <n v="129.6"/>
  </r>
  <r>
    <x v="1"/>
    <x v="7"/>
    <x v="10"/>
    <x v="0"/>
    <n v="115"/>
    <n v="138"/>
  </r>
  <r>
    <x v="1"/>
    <x v="7"/>
    <x v="12"/>
    <x v="0"/>
    <n v="115"/>
    <n v="138"/>
  </r>
  <r>
    <x v="1"/>
    <x v="7"/>
    <x v="13"/>
    <x v="0"/>
    <n v="155"/>
    <n v="186"/>
  </r>
  <r>
    <x v="1"/>
    <x v="7"/>
    <x v="14"/>
    <x v="0"/>
    <n v="108"/>
    <n v="129.6"/>
  </r>
  <r>
    <x v="1"/>
    <x v="7"/>
    <x v="15"/>
    <x v="0"/>
    <n v="135"/>
    <n v="162"/>
  </r>
  <r>
    <x v="1"/>
    <x v="7"/>
    <x v="16"/>
    <x v="0"/>
    <n v="101"/>
    <n v="121.19999999999999"/>
  </r>
  <r>
    <x v="1"/>
    <x v="7"/>
    <x v="17"/>
    <x v="0"/>
    <n v="77"/>
    <n v="92.399999999999991"/>
  </r>
  <r>
    <x v="1"/>
    <x v="7"/>
    <x v="18"/>
    <x v="0"/>
    <n v="95"/>
    <n v="114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  <r>
    <x v="10"/>
    <x v="303"/>
    <x v="62"/>
    <x v="12"/>
    <s v="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0717678-D6EF-403F-8F0C-5DF36E5BEE7B}" name="TCD1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Sous traitants" colHeaderCaption="Mois">
  <location ref="I3:R15" firstHeaderRow="1" firstDataRow="3" firstDataCol="1"/>
  <pivotFields count="6">
    <pivotField axis="axisRow" showAll="0" insertBlankRow="1" defaultSubtotal="0">
      <items count="11">
        <item h="1" x="0"/>
        <item x="4"/>
        <item h="1" x="8"/>
        <item h="1" x="2"/>
        <item h="1" x="1"/>
        <item h="1" x="9"/>
        <item h="1" x="5"/>
        <item h="1" x="6"/>
        <item h="1" x="7"/>
        <item h="1" x="3"/>
        <item h="1" x="10"/>
      </items>
    </pivotField>
    <pivotField axis="axisCol" showAll="0" insertBlankRow="1" defaultSubtotal="0">
      <items count="304">
        <item x="0"/>
        <item x="3"/>
        <item x="4"/>
        <item x="5"/>
        <item x="2"/>
        <item x="1"/>
        <item x="6"/>
        <item x="9"/>
        <item x="10"/>
        <item x="11"/>
        <item x="8"/>
        <item x="7"/>
        <item x="12"/>
        <item x="15"/>
        <item x="16"/>
        <item x="17"/>
        <item x="14"/>
        <item x="13"/>
        <item x="18"/>
        <item x="21"/>
        <item x="22"/>
        <item x="23"/>
        <item x="20"/>
        <item x="19"/>
        <item x="24"/>
        <item x="27"/>
        <item x="28"/>
        <item x="29"/>
        <item x="26"/>
        <item x="25"/>
        <item x="30"/>
        <item x="33"/>
        <item x="34"/>
        <item x="35"/>
        <item x="32"/>
        <item x="31"/>
        <item x="36"/>
        <item x="39"/>
        <item x="40"/>
        <item x="41"/>
        <item x="38"/>
        <item x="37"/>
        <item x="42"/>
        <item x="45"/>
        <item x="46"/>
        <item x="47"/>
        <item x="44"/>
        <item x="43"/>
        <item x="48"/>
        <item x="51"/>
        <item x="52"/>
        <item x="53"/>
        <item x="50"/>
        <item x="49"/>
        <item x="54"/>
        <item x="57"/>
        <item x="58"/>
        <item x="59"/>
        <item x="56"/>
        <item x="55"/>
        <item x="60"/>
        <item x="63"/>
        <item x="64"/>
        <item x="65"/>
        <item x="62"/>
        <item x="61"/>
        <item x="66"/>
        <item x="69"/>
        <item x="70"/>
        <item x="71"/>
        <item x="68"/>
        <item x="67"/>
        <item x="72"/>
        <item x="75"/>
        <item x="76"/>
        <item x="77"/>
        <item x="74"/>
        <item x="73"/>
        <item x="80"/>
        <item x="81"/>
        <item x="82"/>
        <item x="79"/>
        <item x="78"/>
        <item x="83"/>
        <item x="86"/>
        <item x="87"/>
        <item x="88"/>
        <item x="85"/>
        <item x="84"/>
        <item x="89"/>
        <item x="92"/>
        <item x="93"/>
        <item x="94"/>
        <item x="91"/>
        <item x="90"/>
        <item x="95"/>
        <item x="97"/>
        <item x="98"/>
        <item x="99"/>
        <item x="96"/>
        <item x="100"/>
        <item x="102"/>
        <item x="103"/>
        <item x="104"/>
        <item x="101"/>
        <item x="105"/>
        <item x="108"/>
        <item x="109"/>
        <item x="107"/>
        <item x="106"/>
        <item x="110"/>
        <item x="113"/>
        <item x="114"/>
        <item x="115"/>
        <item x="112"/>
        <item x="111"/>
        <item x="118"/>
        <item x="119"/>
        <item x="120"/>
        <item x="117"/>
        <item x="116"/>
        <item x="121"/>
        <item x="124"/>
        <item x="125"/>
        <item x="126"/>
        <item x="123"/>
        <item x="122"/>
        <item x="127"/>
        <item x="130"/>
        <item x="131"/>
        <item x="132"/>
        <item x="129"/>
        <item x="128"/>
        <item x="133"/>
        <item x="136"/>
        <item x="137"/>
        <item x="138"/>
        <item x="135"/>
        <item x="134"/>
        <item x="139"/>
        <item x="142"/>
        <item x="143"/>
        <item x="144"/>
        <item x="141"/>
        <item x="140"/>
        <item x="145"/>
        <item x="148"/>
        <item x="149"/>
        <item x="150"/>
        <item x="147"/>
        <item x="146"/>
        <item x="151"/>
        <item x="154"/>
        <item x="155"/>
        <item x="156"/>
        <item x="153"/>
        <item x="152"/>
        <item x="157"/>
        <item x="160"/>
        <item x="161"/>
        <item x="159"/>
        <item x="158"/>
        <item x="162"/>
        <item x="165"/>
        <item x="166"/>
        <item x="167"/>
        <item x="164"/>
        <item x="163"/>
        <item x="168"/>
        <item x="171"/>
        <item x="172"/>
        <item x="173"/>
        <item x="170"/>
        <item x="169"/>
        <item x="174"/>
        <item x="177"/>
        <item x="178"/>
        <item x="179"/>
        <item x="176"/>
        <item x="175"/>
        <item x="180"/>
        <item x="183"/>
        <item x="184"/>
        <item x="185"/>
        <item x="182"/>
        <item x="181"/>
        <item x="186"/>
        <item x="189"/>
        <item x="190"/>
        <item x="191"/>
        <item x="188"/>
        <item x="187"/>
        <item x="192"/>
        <item x="195"/>
        <item x="196"/>
        <item x="197"/>
        <item x="194"/>
        <item x="193"/>
        <item x="198"/>
        <item x="201"/>
        <item x="202"/>
        <item x="203"/>
        <item x="200"/>
        <item x="199"/>
        <item x="204"/>
        <item x="207"/>
        <item x="208"/>
        <item x="209"/>
        <item x="206"/>
        <item x="205"/>
        <item x="210"/>
        <item x="213"/>
        <item x="214"/>
        <item x="215"/>
        <item x="212"/>
        <item x="211"/>
        <item x="216"/>
        <item x="219"/>
        <item x="220"/>
        <item x="221"/>
        <item x="218"/>
        <item x="217"/>
        <item x="222"/>
        <item x="225"/>
        <item x="226"/>
        <item x="227"/>
        <item x="224"/>
        <item x="223"/>
        <item x="228"/>
        <item x="231"/>
        <item x="232"/>
        <item x="233"/>
        <item x="230"/>
        <item x="229"/>
        <item x="234"/>
        <item x="237"/>
        <item x="238"/>
        <item x="239"/>
        <item x="236"/>
        <item x="235"/>
        <item x="240"/>
        <item x="243"/>
        <item x="244"/>
        <item x="245"/>
        <item x="242"/>
        <item x="241"/>
        <item x="246"/>
        <item x="249"/>
        <item x="250"/>
        <item x="251"/>
        <item x="248"/>
        <item x="247"/>
        <item x="254"/>
        <item x="255"/>
        <item x="256"/>
        <item x="253"/>
        <item x="252"/>
        <item x="257"/>
        <item x="260"/>
        <item x="261"/>
        <item x="259"/>
        <item x="258"/>
        <item x="262"/>
        <item x="265"/>
        <item x="266"/>
        <item x="267"/>
        <item x="264"/>
        <item x="263"/>
        <item x="268"/>
        <item x="271"/>
        <item x="272"/>
        <item x="273"/>
        <item x="270"/>
        <item x="269"/>
        <item x="274"/>
        <item x="277"/>
        <item x="278"/>
        <item x="279"/>
        <item x="276"/>
        <item x="275"/>
        <item x="280"/>
        <item x="283"/>
        <item x="284"/>
        <item x="285"/>
        <item x="282"/>
        <item x="281"/>
        <item x="286"/>
        <item x="289"/>
        <item x="290"/>
        <item x="291"/>
        <item x="288"/>
        <item x="287"/>
        <item x="292"/>
        <item x="294"/>
        <item x="295"/>
        <item x="296"/>
        <item x="293"/>
        <item x="297"/>
        <item x="300"/>
        <item x="301"/>
        <item x="302"/>
        <item x="299"/>
        <item x="298"/>
        <item x="303"/>
      </items>
    </pivotField>
    <pivotField axis="axisRow" showAll="0" insertBlankRow="1" defaultSubtotal="0">
      <items count="63">
        <item x="23"/>
        <item x="37"/>
        <item x="47"/>
        <item x="4"/>
        <item x="9"/>
        <item x="52"/>
        <item x="51"/>
        <item x="16"/>
        <item x="54"/>
        <item x="17"/>
        <item x="38"/>
        <item x="20"/>
        <item x="39"/>
        <item x="36"/>
        <item x="59"/>
        <item x="15"/>
        <item x="35"/>
        <item x="42"/>
        <item x="21"/>
        <item x="25"/>
        <item x="61"/>
        <item x="57"/>
        <item x="50"/>
        <item x="55"/>
        <item x="6"/>
        <item x="49"/>
        <item x="2"/>
        <item x="28"/>
        <item x="11"/>
        <item x="18"/>
        <item x="53"/>
        <item x="7"/>
        <item x="27"/>
        <item x="26"/>
        <item x="29"/>
        <item x="0"/>
        <item x="30"/>
        <item x="45"/>
        <item x="32"/>
        <item x="40"/>
        <item x="5"/>
        <item x="24"/>
        <item x="8"/>
        <item x="34"/>
        <item x="10"/>
        <item x="48"/>
        <item x="12"/>
        <item x="13"/>
        <item x="1"/>
        <item x="41"/>
        <item x="46"/>
        <item x="31"/>
        <item x="19"/>
        <item x="14"/>
        <item x="58"/>
        <item x="44"/>
        <item x="56"/>
        <item x="33"/>
        <item x="3"/>
        <item x="60"/>
        <item x="22"/>
        <item x="43"/>
        <item x="62"/>
      </items>
    </pivotField>
    <pivotField axis="axisCol" showAll="0" insertBlankRow="1" defaultSubtotal="0">
      <items count="13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</items>
    </pivotField>
    <pivotField showAll="0" insertBlankRow="1" defaultSubtotal="0"/>
    <pivotField dataField="1" showAll="0" insertBlankRow="1" defaultSubtotal="0"/>
  </pivotFields>
  <rowFields count="2">
    <field x="0"/>
    <field x="2"/>
  </rowFields>
  <rowItems count="10">
    <i>
      <x v="1"/>
    </i>
    <i r="1">
      <x v="1"/>
    </i>
    <i r="1">
      <x v="13"/>
    </i>
    <i r="1">
      <x v="16"/>
    </i>
    <i r="1">
      <x v="38"/>
    </i>
    <i r="1">
      <x v="43"/>
    </i>
    <i r="1">
      <x v="51"/>
    </i>
    <i r="1">
      <x v="57"/>
    </i>
    <i t="blank">
      <x v="1"/>
    </i>
    <i t="grand">
      <x/>
    </i>
  </rowItems>
  <colFields count="2">
    <field x="3"/>
    <field x="1"/>
  </colFields>
  <colItems count="9">
    <i>
      <x v="1"/>
      <x v="24"/>
    </i>
    <i r="1">
      <x v="29"/>
    </i>
    <i r="1">
      <x v="30"/>
    </i>
    <i r="1">
      <x v="35"/>
    </i>
    <i r="1">
      <x v="36"/>
    </i>
    <i r="1">
      <x v="41"/>
    </i>
    <i r="1">
      <x v="42"/>
    </i>
    <i r="1">
      <x v="47"/>
    </i>
    <i t="grand">
      <x/>
    </i>
  </colItems>
  <dataFields count="1">
    <dataField name="Somme de Montant TTC" fld="5" baseField="0" baseItem="0" numFmtId="167"/>
  </dataFields>
  <formats count="13">
    <format dxfId="43">
      <pivotArea dataOnly="0" labelOnly="1" fieldPosition="0">
        <references count="2">
          <reference field="1" count="1">
            <x v="0"/>
          </reference>
          <reference field="3" count="1" selected="0">
            <x v="0"/>
          </reference>
        </references>
      </pivotArea>
    </format>
    <format dxfId="42">
      <pivotArea dataOnly="0" labelOnly="1" fieldPosition="0">
        <references count="2">
          <reference field="1" count="24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302"/>
          </reference>
          <reference field="3" count="1" selected="0">
            <x v="0"/>
          </reference>
        </references>
      </pivotArea>
    </format>
    <format dxfId="41">
      <pivotArea dataOnly="0" labelOnly="1" fieldPosition="0">
        <references count="2">
          <reference field="1" count="24"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</reference>
          <reference field="3" count="1" selected="0">
            <x v="1"/>
          </reference>
        </references>
      </pivotArea>
    </format>
    <format dxfId="40">
      <pivotArea dataOnly="0" labelOnly="1" fieldPosition="0">
        <references count="2">
          <reference field="1" count="27"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</reference>
          <reference field="3" count="1" selected="0">
            <x v="2"/>
          </reference>
        </references>
      </pivotArea>
    </format>
    <format dxfId="39">
      <pivotArea dataOnly="0" labelOnly="1" fieldPosition="0">
        <references count="2">
          <reference field="1" count="25"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  <reference field="3" count="1" selected="0">
            <x v="3"/>
          </reference>
        </references>
      </pivotArea>
    </format>
    <format dxfId="38">
      <pivotArea dataOnly="0" labelOnly="1" fieldPosition="0">
        <references count="2">
          <reference field="1" count="22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</reference>
          <reference field="3" count="1" selected="0">
            <x v="4"/>
          </reference>
        </references>
      </pivotArea>
    </format>
    <format dxfId="37">
      <pivotArea dataOnly="0" labelOnly="1" fieldPosition="0">
        <references count="2">
          <reference field="1" count="26"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</reference>
          <reference field="3" count="1" selected="0">
            <x v="5"/>
          </reference>
        </references>
      </pivotArea>
    </format>
    <format dxfId="36">
      <pivotArea dataOnly="0" labelOnly="1" fieldPosition="0">
        <references count="2">
          <reference field="1" count="26">
            <x v="148"/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</reference>
          <reference field="3" count="1" selected="0">
            <x v="6"/>
          </reference>
        </references>
      </pivotArea>
    </format>
    <format dxfId="35">
      <pivotArea dataOnly="0" labelOnly="1" fieldPosition="0">
        <references count="2">
          <reference field="1" count="26"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  <reference field="3" count="1" selected="0">
            <x v="7"/>
          </reference>
        </references>
      </pivotArea>
    </format>
    <format dxfId="34">
      <pivotArea dataOnly="0" labelOnly="1" fieldPosition="0">
        <references count="2">
          <reference field="1" count="26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</reference>
          <reference field="3" count="1" selected="0">
            <x v="8"/>
          </reference>
        </references>
      </pivotArea>
    </format>
    <format dxfId="33">
      <pivotArea dataOnly="0" labelOnly="1" fieldPosition="0">
        <references count="2">
          <reference field="1" count="26"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  <x v="250"/>
            <x v="251"/>
          </reference>
          <reference field="3" count="1" selected="0">
            <x v="9"/>
          </reference>
        </references>
      </pivotArea>
    </format>
    <format dxfId="32">
      <pivotArea dataOnly="0" labelOnly="1" fieldPosition="0">
        <references count="2">
          <reference field="1" count="24"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</reference>
          <reference field="3" count="1" selected="0">
            <x v="10"/>
          </reference>
        </references>
      </pivotArea>
    </format>
    <format dxfId="31">
      <pivotArea dataOnly="0" labelOnly="1" fieldPosition="0">
        <references count="2">
          <reference field="1" count="26"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  <x v="300"/>
            <x v="301"/>
          </reference>
          <reference field="3" count="1" selected="0">
            <x v="11"/>
          </reference>
        </references>
      </pivotArea>
    </format>
  </formats>
  <pivotTableStyleInfo name="PivotStyleLight16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 InsertBlankRowDefault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BD10F262-10C9-443B-93B2-70DA5FD41E6D}" sourceName="Mois">
  <pivotTables>
    <pivotTable tabId="3" name="TCD1"/>
  </pivotTables>
  <data>
    <tabular pivotCacheId="2074584393">
      <items count="13">
        <i x="0"/>
        <i x="1" s="1"/>
        <i x="2"/>
        <i x="3"/>
        <i x="4"/>
        <i x="5"/>
        <i x="6"/>
        <i x="7"/>
        <i x="8"/>
        <i x="9"/>
        <i x="10"/>
        <i x="11"/>
        <i x="12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ous_traitant" xr10:uid="{4D2F680D-DA13-49CB-90A6-EC6EBCA35268}" sourceName="Sous-traitant">
  <pivotTables>
    <pivotTable tabId="3" name="TCD1"/>
  </pivotTables>
  <data>
    <tabular pivotCacheId="2074584393">
      <items count="11">
        <i x="0"/>
        <i x="4" s="1"/>
        <i x="8"/>
        <i x="2"/>
        <i x="1"/>
        <i x="9"/>
        <i x="5"/>
        <i x="6"/>
        <i x="7"/>
        <i x="3"/>
        <i x="10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4201171-69C3-430B-AAEB-B018D63DB2A5}" cache="Segment_Mois" caption="Mois" columnCount="2" rowHeight="241300"/>
  <slicer name="Sous-traitant" xr10:uid="{A07C2238-DAF3-465E-9261-8879A9A9198A}" cache="Segment_Sous_traitant" caption="Sous-traitant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A42BCC-AED7-4A7C-AE70-7D6E75E638CE}" name="Tableau1" displayName="Tableau1" ref="A3:F5093" totalsRowShown="0" headerRowDxfId="30">
  <autoFilter ref="A3:F5093" xr:uid="{63007EF8-D9BF-4488-9E67-4D8EBAF0ECF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sortState xmlns:xlrd2="http://schemas.microsoft.com/office/spreadsheetml/2017/richdata2" ref="A4:F5093">
    <sortCondition ref="B4:B5093"/>
  </sortState>
  <tableColumns count="6">
    <tableColumn id="1" xr3:uid="{17ECDE73-4C9F-4CAA-8238-3899B785A5EC}" name="Sous-traitant"/>
    <tableColumn id="2" xr3:uid="{7841AB82-A9FC-495D-A855-F74D63734466}" name="Date" dataDxfId="29"/>
    <tableColumn id="3" xr3:uid="{9242EB97-451F-40FE-AA56-9FFCE3729F9C}" name="N° tournée "/>
    <tableColumn id="4" xr3:uid="{8D090805-6013-44C7-A6FD-F8E643466C73}" name="Mois" dataDxfId="28">
      <calculatedColumnFormula>IF(Tableau1[[#This Row],[Date]]="","",CHOOSE(MONTH(B4),"janvier","février","mars","avril","mai","juin","juillet","aout","septembre","octobre","novembre","décembre"))</calculatedColumnFormula>
    </tableColumn>
    <tableColumn id="5" xr3:uid="{36A0ECF1-A7B5-4FCD-B3D8-A4B2999A3210}" name="Tarif tournée" dataDxfId="27">
      <calculatedColumnFormula>IF(ISERROR(VLOOKUP($C4,tarifs!$A$4:$D$105,2,0)),"",VLOOKUP($C4,tarifs!$A$4:$D$105,2,0))</calculatedColumnFormula>
    </tableColumn>
    <tableColumn id="6" xr3:uid="{52DB6FC5-E830-4357-A72B-5A9D5AE72BA1}" name="Montant TTC" dataDxfId="26">
      <calculatedColumnFormula>IF(ISERROR(E4*1.2),"",E4*1.2)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microsoft.com/office/2007/relationships/slicer" Target="../slicers/slicer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/>
  </sheetPr>
  <dimension ref="A1:NM75"/>
  <sheetViews>
    <sheetView zoomScale="70" zoomScaleNormal="70"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B4" sqref="B4"/>
    </sheetView>
  </sheetViews>
  <sheetFormatPr baseColWidth="10" defaultColWidth="8.85546875" defaultRowHeight="15" x14ac:dyDescent="0.25"/>
  <cols>
    <col min="1" max="1" width="25.5703125" customWidth="1"/>
    <col min="2" max="7" width="10.7109375" customWidth="1"/>
    <col min="8" max="371" width="8.7109375" customWidth="1"/>
  </cols>
  <sheetData>
    <row r="1" spans="1:377" s="42" customFormat="1" ht="26.45" customHeight="1" x14ac:dyDescent="0.3">
      <c r="A1" s="158" t="s">
        <v>33</v>
      </c>
      <c r="B1" s="149"/>
      <c r="C1" s="151" t="s">
        <v>32</v>
      </c>
      <c r="D1" s="149"/>
      <c r="E1" s="149"/>
      <c r="F1" s="178">
        <v>44200</v>
      </c>
      <c r="G1" s="179"/>
      <c r="H1" s="165">
        <f>H2</f>
        <v>44200</v>
      </c>
      <c r="I1" s="165">
        <f t="shared" ref="I1:BT1" si="0">I2</f>
        <v>44201</v>
      </c>
      <c r="J1" s="165">
        <f t="shared" si="0"/>
        <v>44202</v>
      </c>
      <c r="K1" s="165">
        <f t="shared" si="0"/>
        <v>44203</v>
      </c>
      <c r="L1" s="165">
        <f t="shared" si="0"/>
        <v>44204</v>
      </c>
      <c r="M1" s="165">
        <f t="shared" si="0"/>
        <v>44205</v>
      </c>
      <c r="N1" s="165">
        <f t="shared" si="0"/>
        <v>44206</v>
      </c>
      <c r="O1" s="165">
        <f t="shared" si="0"/>
        <v>44207</v>
      </c>
      <c r="P1" s="165">
        <f t="shared" si="0"/>
        <v>44208</v>
      </c>
      <c r="Q1" s="165">
        <f t="shared" si="0"/>
        <v>44209</v>
      </c>
      <c r="R1" s="165">
        <f t="shared" si="0"/>
        <v>44210</v>
      </c>
      <c r="S1" s="165">
        <f t="shared" si="0"/>
        <v>44211</v>
      </c>
      <c r="T1" s="165">
        <f t="shared" si="0"/>
        <v>44212</v>
      </c>
      <c r="U1" s="165">
        <f t="shared" si="0"/>
        <v>44213</v>
      </c>
      <c r="V1" s="165">
        <f t="shared" si="0"/>
        <v>44214</v>
      </c>
      <c r="W1" s="165">
        <f t="shared" si="0"/>
        <v>44215</v>
      </c>
      <c r="X1" s="165">
        <f t="shared" si="0"/>
        <v>44216</v>
      </c>
      <c r="Y1" s="165">
        <f t="shared" si="0"/>
        <v>44217</v>
      </c>
      <c r="Z1" s="165">
        <f t="shared" si="0"/>
        <v>44218</v>
      </c>
      <c r="AA1" s="165">
        <f t="shared" si="0"/>
        <v>44219</v>
      </c>
      <c r="AB1" s="165">
        <f t="shared" si="0"/>
        <v>44220</v>
      </c>
      <c r="AC1" s="165">
        <f t="shared" si="0"/>
        <v>44221</v>
      </c>
      <c r="AD1" s="165">
        <f t="shared" si="0"/>
        <v>44222</v>
      </c>
      <c r="AE1" s="165">
        <f t="shared" si="0"/>
        <v>44223</v>
      </c>
      <c r="AF1" s="165">
        <f t="shared" si="0"/>
        <v>44224</v>
      </c>
      <c r="AG1" s="165">
        <f t="shared" si="0"/>
        <v>44225</v>
      </c>
      <c r="AH1" s="165">
        <f t="shared" si="0"/>
        <v>44226</v>
      </c>
      <c r="AI1" s="165">
        <f t="shared" si="0"/>
        <v>44227</v>
      </c>
      <c r="AJ1" s="165">
        <f t="shared" si="0"/>
        <v>44228</v>
      </c>
      <c r="AK1" s="165">
        <f t="shared" si="0"/>
        <v>44229</v>
      </c>
      <c r="AL1" s="165">
        <f t="shared" si="0"/>
        <v>44230</v>
      </c>
      <c r="AM1" s="165">
        <f t="shared" si="0"/>
        <v>44231</v>
      </c>
      <c r="AN1" s="165">
        <f t="shared" si="0"/>
        <v>44232</v>
      </c>
      <c r="AO1" s="165">
        <f t="shared" si="0"/>
        <v>44233</v>
      </c>
      <c r="AP1" s="165">
        <f t="shared" si="0"/>
        <v>44234</v>
      </c>
      <c r="AQ1" s="165">
        <f t="shared" si="0"/>
        <v>44235</v>
      </c>
      <c r="AR1" s="165">
        <f t="shared" si="0"/>
        <v>44236</v>
      </c>
      <c r="AS1" s="165">
        <f t="shared" si="0"/>
        <v>44237</v>
      </c>
      <c r="AT1" s="165">
        <f t="shared" si="0"/>
        <v>44238</v>
      </c>
      <c r="AU1" s="165">
        <f t="shared" si="0"/>
        <v>44239</v>
      </c>
      <c r="AV1" s="165">
        <f t="shared" si="0"/>
        <v>44240</v>
      </c>
      <c r="AW1" s="165">
        <f t="shared" si="0"/>
        <v>44241</v>
      </c>
      <c r="AX1" s="165">
        <f t="shared" si="0"/>
        <v>44242</v>
      </c>
      <c r="AY1" s="165">
        <f t="shared" si="0"/>
        <v>44243</v>
      </c>
      <c r="AZ1" s="165">
        <f t="shared" si="0"/>
        <v>44244</v>
      </c>
      <c r="BA1" s="165">
        <f t="shared" si="0"/>
        <v>44245</v>
      </c>
      <c r="BB1" s="165">
        <f t="shared" si="0"/>
        <v>44246</v>
      </c>
      <c r="BC1" s="165">
        <f t="shared" si="0"/>
        <v>44247</v>
      </c>
      <c r="BD1" s="165">
        <f t="shared" si="0"/>
        <v>44248</v>
      </c>
      <c r="BE1" s="165">
        <f t="shared" si="0"/>
        <v>44249</v>
      </c>
      <c r="BF1" s="165">
        <f t="shared" si="0"/>
        <v>44250</v>
      </c>
      <c r="BG1" s="165">
        <f t="shared" si="0"/>
        <v>44251</v>
      </c>
      <c r="BH1" s="165">
        <f t="shared" si="0"/>
        <v>44252</v>
      </c>
      <c r="BI1" s="165">
        <f t="shared" si="0"/>
        <v>44253</v>
      </c>
      <c r="BJ1" s="165">
        <f t="shared" si="0"/>
        <v>44254</v>
      </c>
      <c r="BK1" s="165">
        <f t="shared" si="0"/>
        <v>44255</v>
      </c>
      <c r="BL1" s="165">
        <f t="shared" si="0"/>
        <v>44256</v>
      </c>
      <c r="BM1" s="165">
        <f t="shared" si="0"/>
        <v>44257</v>
      </c>
      <c r="BN1" s="165">
        <f t="shared" si="0"/>
        <v>44258</v>
      </c>
      <c r="BO1" s="165">
        <f t="shared" si="0"/>
        <v>44259</v>
      </c>
      <c r="BP1" s="165">
        <f t="shared" si="0"/>
        <v>44260</v>
      </c>
      <c r="BQ1" s="165">
        <f t="shared" si="0"/>
        <v>44261</v>
      </c>
      <c r="BR1" s="165">
        <f t="shared" si="0"/>
        <v>44262</v>
      </c>
      <c r="BS1" s="165">
        <f t="shared" si="0"/>
        <v>44263</v>
      </c>
      <c r="BT1" s="165">
        <f t="shared" si="0"/>
        <v>44264</v>
      </c>
      <c r="BU1" s="165">
        <f t="shared" ref="BU1:EF1" si="1">BU2</f>
        <v>44265</v>
      </c>
      <c r="BV1" s="165">
        <f t="shared" si="1"/>
        <v>44266</v>
      </c>
      <c r="BW1" s="165">
        <f t="shared" si="1"/>
        <v>44267</v>
      </c>
      <c r="BX1" s="165">
        <f t="shared" si="1"/>
        <v>44268</v>
      </c>
      <c r="BY1" s="165">
        <f t="shared" si="1"/>
        <v>44269</v>
      </c>
      <c r="BZ1" s="165">
        <f t="shared" si="1"/>
        <v>44270</v>
      </c>
      <c r="CA1" s="165">
        <f t="shared" si="1"/>
        <v>44271</v>
      </c>
      <c r="CB1" s="165">
        <f t="shared" si="1"/>
        <v>44272</v>
      </c>
      <c r="CC1" s="165">
        <f t="shared" si="1"/>
        <v>44273</v>
      </c>
      <c r="CD1" s="165">
        <f t="shared" si="1"/>
        <v>44274</v>
      </c>
      <c r="CE1" s="165">
        <f t="shared" si="1"/>
        <v>44275</v>
      </c>
      <c r="CF1" s="165">
        <f t="shared" si="1"/>
        <v>44276</v>
      </c>
      <c r="CG1" s="165">
        <f t="shared" si="1"/>
        <v>44277</v>
      </c>
      <c r="CH1" s="165">
        <f t="shared" si="1"/>
        <v>44278</v>
      </c>
      <c r="CI1" s="165">
        <f t="shared" si="1"/>
        <v>44279</v>
      </c>
      <c r="CJ1" s="165">
        <f t="shared" si="1"/>
        <v>44280</v>
      </c>
      <c r="CK1" s="165">
        <f t="shared" si="1"/>
        <v>44281</v>
      </c>
      <c r="CL1" s="165">
        <f t="shared" si="1"/>
        <v>44282</v>
      </c>
      <c r="CM1" s="165">
        <f t="shared" si="1"/>
        <v>44283</v>
      </c>
      <c r="CN1" s="165">
        <f t="shared" si="1"/>
        <v>44284</v>
      </c>
      <c r="CO1" s="165">
        <f t="shared" si="1"/>
        <v>44285</v>
      </c>
      <c r="CP1" s="165">
        <f t="shared" si="1"/>
        <v>44286</v>
      </c>
      <c r="CQ1" s="165">
        <f t="shared" si="1"/>
        <v>44287</v>
      </c>
      <c r="CR1" s="165">
        <f t="shared" si="1"/>
        <v>44288</v>
      </c>
      <c r="CS1" s="165">
        <f t="shared" si="1"/>
        <v>44289</v>
      </c>
      <c r="CT1" s="165">
        <f t="shared" si="1"/>
        <v>44290</v>
      </c>
      <c r="CU1" s="165">
        <f t="shared" si="1"/>
        <v>44291</v>
      </c>
      <c r="CV1" s="165">
        <f t="shared" si="1"/>
        <v>44292</v>
      </c>
      <c r="CW1" s="165">
        <f t="shared" si="1"/>
        <v>44293</v>
      </c>
      <c r="CX1" s="165">
        <f t="shared" si="1"/>
        <v>44294</v>
      </c>
      <c r="CY1" s="165">
        <f t="shared" si="1"/>
        <v>44295</v>
      </c>
      <c r="CZ1" s="165">
        <f t="shared" si="1"/>
        <v>44296</v>
      </c>
      <c r="DA1" s="165">
        <f t="shared" si="1"/>
        <v>44297</v>
      </c>
      <c r="DB1" s="165">
        <f t="shared" si="1"/>
        <v>44298</v>
      </c>
      <c r="DC1" s="165">
        <f t="shared" si="1"/>
        <v>44299</v>
      </c>
      <c r="DD1" s="165">
        <f t="shared" si="1"/>
        <v>44300</v>
      </c>
      <c r="DE1" s="165">
        <f t="shared" si="1"/>
        <v>44301</v>
      </c>
      <c r="DF1" s="165">
        <f t="shared" si="1"/>
        <v>44302</v>
      </c>
      <c r="DG1" s="165">
        <f t="shared" si="1"/>
        <v>44303</v>
      </c>
      <c r="DH1" s="165">
        <f t="shared" si="1"/>
        <v>44304</v>
      </c>
      <c r="DI1" s="165">
        <f t="shared" si="1"/>
        <v>44305</v>
      </c>
      <c r="DJ1" s="165">
        <f t="shared" si="1"/>
        <v>44306</v>
      </c>
      <c r="DK1" s="165">
        <f t="shared" si="1"/>
        <v>44307</v>
      </c>
      <c r="DL1" s="165">
        <f t="shared" si="1"/>
        <v>44308</v>
      </c>
      <c r="DM1" s="165">
        <f t="shared" si="1"/>
        <v>44309</v>
      </c>
      <c r="DN1" s="165">
        <f t="shared" si="1"/>
        <v>44310</v>
      </c>
      <c r="DO1" s="165">
        <f t="shared" si="1"/>
        <v>44311</v>
      </c>
      <c r="DP1" s="165">
        <f t="shared" si="1"/>
        <v>44312</v>
      </c>
      <c r="DQ1" s="165">
        <f t="shared" si="1"/>
        <v>44313</v>
      </c>
      <c r="DR1" s="165">
        <f t="shared" si="1"/>
        <v>44314</v>
      </c>
      <c r="DS1" s="165">
        <f t="shared" si="1"/>
        <v>44315</v>
      </c>
      <c r="DT1" s="165">
        <f t="shared" si="1"/>
        <v>44316</v>
      </c>
      <c r="DU1" s="165">
        <f t="shared" si="1"/>
        <v>44317</v>
      </c>
      <c r="DV1" s="165">
        <f t="shared" si="1"/>
        <v>44318</v>
      </c>
      <c r="DW1" s="165">
        <f t="shared" si="1"/>
        <v>44319</v>
      </c>
      <c r="DX1" s="165">
        <f t="shared" si="1"/>
        <v>44320</v>
      </c>
      <c r="DY1" s="165">
        <f t="shared" si="1"/>
        <v>44321</v>
      </c>
      <c r="DZ1" s="165">
        <f t="shared" si="1"/>
        <v>44322</v>
      </c>
      <c r="EA1" s="165">
        <f t="shared" si="1"/>
        <v>44323</v>
      </c>
      <c r="EB1" s="165">
        <f t="shared" si="1"/>
        <v>44324</v>
      </c>
      <c r="EC1" s="165">
        <f t="shared" si="1"/>
        <v>44325</v>
      </c>
      <c r="ED1" s="165">
        <f t="shared" si="1"/>
        <v>44326</v>
      </c>
      <c r="EE1" s="165">
        <f t="shared" si="1"/>
        <v>44327</v>
      </c>
      <c r="EF1" s="165">
        <f t="shared" si="1"/>
        <v>44328</v>
      </c>
      <c r="EG1" s="165">
        <f t="shared" ref="EG1:GR1" si="2">EG2</f>
        <v>44329</v>
      </c>
      <c r="EH1" s="165">
        <f t="shared" si="2"/>
        <v>44330</v>
      </c>
      <c r="EI1" s="165">
        <f t="shared" si="2"/>
        <v>44331</v>
      </c>
      <c r="EJ1" s="165">
        <f t="shared" si="2"/>
        <v>44332</v>
      </c>
      <c r="EK1" s="165">
        <f t="shared" si="2"/>
        <v>44333</v>
      </c>
      <c r="EL1" s="165">
        <f t="shared" si="2"/>
        <v>44334</v>
      </c>
      <c r="EM1" s="165">
        <f t="shared" si="2"/>
        <v>44335</v>
      </c>
      <c r="EN1" s="165">
        <f t="shared" si="2"/>
        <v>44336</v>
      </c>
      <c r="EO1" s="165">
        <f t="shared" si="2"/>
        <v>44337</v>
      </c>
      <c r="EP1" s="165">
        <f t="shared" si="2"/>
        <v>44338</v>
      </c>
      <c r="EQ1" s="165">
        <f t="shared" si="2"/>
        <v>44339</v>
      </c>
      <c r="ER1" s="165">
        <f t="shared" si="2"/>
        <v>44340</v>
      </c>
      <c r="ES1" s="165">
        <f t="shared" si="2"/>
        <v>44341</v>
      </c>
      <c r="ET1" s="165">
        <f t="shared" si="2"/>
        <v>44342</v>
      </c>
      <c r="EU1" s="165">
        <f t="shared" si="2"/>
        <v>44343</v>
      </c>
      <c r="EV1" s="165">
        <f t="shared" si="2"/>
        <v>44344</v>
      </c>
      <c r="EW1" s="165">
        <f t="shared" si="2"/>
        <v>44345</v>
      </c>
      <c r="EX1" s="165">
        <f t="shared" si="2"/>
        <v>44346</v>
      </c>
      <c r="EY1" s="165">
        <f t="shared" si="2"/>
        <v>44347</v>
      </c>
      <c r="EZ1" s="165">
        <f t="shared" si="2"/>
        <v>44348</v>
      </c>
      <c r="FA1" s="165">
        <f t="shared" si="2"/>
        <v>44349</v>
      </c>
      <c r="FB1" s="165">
        <f t="shared" si="2"/>
        <v>44350</v>
      </c>
      <c r="FC1" s="165">
        <f t="shared" si="2"/>
        <v>44351</v>
      </c>
      <c r="FD1" s="165">
        <f t="shared" si="2"/>
        <v>44352</v>
      </c>
      <c r="FE1" s="165">
        <f t="shared" si="2"/>
        <v>44353</v>
      </c>
      <c r="FF1" s="165">
        <f t="shared" si="2"/>
        <v>44354</v>
      </c>
      <c r="FG1" s="165">
        <f t="shared" si="2"/>
        <v>44355</v>
      </c>
      <c r="FH1" s="165">
        <f t="shared" si="2"/>
        <v>44356</v>
      </c>
      <c r="FI1" s="165">
        <f t="shared" si="2"/>
        <v>44357</v>
      </c>
      <c r="FJ1" s="165">
        <f t="shared" si="2"/>
        <v>44358</v>
      </c>
      <c r="FK1" s="165">
        <f t="shared" si="2"/>
        <v>44359</v>
      </c>
      <c r="FL1" s="165">
        <f t="shared" si="2"/>
        <v>44360</v>
      </c>
      <c r="FM1" s="165">
        <f t="shared" si="2"/>
        <v>44361</v>
      </c>
      <c r="FN1" s="165">
        <f t="shared" si="2"/>
        <v>44362</v>
      </c>
      <c r="FO1" s="165">
        <f t="shared" si="2"/>
        <v>44363</v>
      </c>
      <c r="FP1" s="165">
        <f t="shared" si="2"/>
        <v>44364</v>
      </c>
      <c r="FQ1" s="165">
        <f t="shared" si="2"/>
        <v>44365</v>
      </c>
      <c r="FR1" s="165">
        <f t="shared" si="2"/>
        <v>44366</v>
      </c>
      <c r="FS1" s="165">
        <f t="shared" si="2"/>
        <v>44367</v>
      </c>
      <c r="FT1" s="165">
        <f t="shared" si="2"/>
        <v>44368</v>
      </c>
      <c r="FU1" s="165">
        <f t="shared" si="2"/>
        <v>44369</v>
      </c>
      <c r="FV1" s="165">
        <f t="shared" si="2"/>
        <v>44370</v>
      </c>
      <c r="FW1" s="165">
        <f t="shared" si="2"/>
        <v>44371</v>
      </c>
      <c r="FX1" s="165">
        <f t="shared" si="2"/>
        <v>44372</v>
      </c>
      <c r="FY1" s="165">
        <f t="shared" si="2"/>
        <v>44373</v>
      </c>
      <c r="FZ1" s="165">
        <f t="shared" si="2"/>
        <v>44374</v>
      </c>
      <c r="GA1" s="165">
        <f t="shared" si="2"/>
        <v>44375</v>
      </c>
      <c r="GB1" s="165">
        <f t="shared" si="2"/>
        <v>44376</v>
      </c>
      <c r="GC1" s="165">
        <f t="shared" si="2"/>
        <v>44377</v>
      </c>
      <c r="GD1" s="165">
        <f t="shared" si="2"/>
        <v>44378</v>
      </c>
      <c r="GE1" s="165">
        <f t="shared" si="2"/>
        <v>44379</v>
      </c>
      <c r="GF1" s="165">
        <f t="shared" si="2"/>
        <v>44380</v>
      </c>
      <c r="GG1" s="165">
        <f t="shared" si="2"/>
        <v>44381</v>
      </c>
      <c r="GH1" s="165">
        <f t="shared" si="2"/>
        <v>44382</v>
      </c>
      <c r="GI1" s="165">
        <f t="shared" si="2"/>
        <v>44383</v>
      </c>
      <c r="GJ1" s="165">
        <f t="shared" si="2"/>
        <v>44384</v>
      </c>
      <c r="GK1" s="165">
        <f t="shared" si="2"/>
        <v>44385</v>
      </c>
      <c r="GL1" s="165">
        <f t="shared" si="2"/>
        <v>44386</v>
      </c>
      <c r="GM1" s="165">
        <f t="shared" si="2"/>
        <v>44387</v>
      </c>
      <c r="GN1" s="165">
        <f t="shared" si="2"/>
        <v>44388</v>
      </c>
      <c r="GO1" s="165">
        <f t="shared" si="2"/>
        <v>44389</v>
      </c>
      <c r="GP1" s="165">
        <f t="shared" si="2"/>
        <v>44390</v>
      </c>
      <c r="GQ1" s="165">
        <f t="shared" si="2"/>
        <v>44391</v>
      </c>
      <c r="GR1" s="165">
        <f t="shared" si="2"/>
        <v>44392</v>
      </c>
      <c r="GS1" s="165">
        <f t="shared" ref="GS1:JD1" si="3">GS2</f>
        <v>44393</v>
      </c>
      <c r="GT1" s="165">
        <f t="shared" si="3"/>
        <v>44394</v>
      </c>
      <c r="GU1" s="165">
        <f t="shared" si="3"/>
        <v>44395</v>
      </c>
      <c r="GV1" s="165">
        <f t="shared" si="3"/>
        <v>44396</v>
      </c>
      <c r="GW1" s="165">
        <f t="shared" si="3"/>
        <v>44397</v>
      </c>
      <c r="GX1" s="165">
        <f t="shared" si="3"/>
        <v>44398</v>
      </c>
      <c r="GY1" s="165">
        <f t="shared" si="3"/>
        <v>44399</v>
      </c>
      <c r="GZ1" s="165">
        <f t="shared" si="3"/>
        <v>44400</v>
      </c>
      <c r="HA1" s="165">
        <f t="shared" si="3"/>
        <v>44401</v>
      </c>
      <c r="HB1" s="165">
        <f t="shared" si="3"/>
        <v>44402</v>
      </c>
      <c r="HC1" s="165">
        <f t="shared" si="3"/>
        <v>44403</v>
      </c>
      <c r="HD1" s="165">
        <f t="shared" si="3"/>
        <v>44404</v>
      </c>
      <c r="HE1" s="165">
        <f t="shared" si="3"/>
        <v>44405</v>
      </c>
      <c r="HF1" s="165">
        <f t="shared" si="3"/>
        <v>44406</v>
      </c>
      <c r="HG1" s="165">
        <f t="shared" si="3"/>
        <v>44407</v>
      </c>
      <c r="HH1" s="165">
        <f t="shared" si="3"/>
        <v>44408</v>
      </c>
      <c r="HI1" s="165">
        <f t="shared" si="3"/>
        <v>44409</v>
      </c>
      <c r="HJ1" s="165">
        <f t="shared" si="3"/>
        <v>44410</v>
      </c>
      <c r="HK1" s="165">
        <f t="shared" si="3"/>
        <v>44411</v>
      </c>
      <c r="HL1" s="165">
        <f t="shared" si="3"/>
        <v>44412</v>
      </c>
      <c r="HM1" s="165">
        <f t="shared" si="3"/>
        <v>44413</v>
      </c>
      <c r="HN1" s="165">
        <f t="shared" si="3"/>
        <v>44414</v>
      </c>
      <c r="HO1" s="165">
        <f t="shared" si="3"/>
        <v>44415</v>
      </c>
      <c r="HP1" s="165">
        <f t="shared" si="3"/>
        <v>44416</v>
      </c>
      <c r="HQ1" s="165">
        <f t="shared" si="3"/>
        <v>44417</v>
      </c>
      <c r="HR1" s="165">
        <f t="shared" si="3"/>
        <v>44418</v>
      </c>
      <c r="HS1" s="165">
        <f t="shared" si="3"/>
        <v>44419</v>
      </c>
      <c r="HT1" s="165">
        <f t="shared" si="3"/>
        <v>44420</v>
      </c>
      <c r="HU1" s="165">
        <f t="shared" si="3"/>
        <v>44421</v>
      </c>
      <c r="HV1" s="165">
        <f t="shared" si="3"/>
        <v>44422</v>
      </c>
      <c r="HW1" s="165">
        <f t="shared" si="3"/>
        <v>44423</v>
      </c>
      <c r="HX1" s="165">
        <f t="shared" si="3"/>
        <v>44424</v>
      </c>
      <c r="HY1" s="165">
        <f t="shared" si="3"/>
        <v>44425</v>
      </c>
      <c r="HZ1" s="165">
        <f t="shared" si="3"/>
        <v>44426</v>
      </c>
      <c r="IA1" s="165">
        <f t="shared" si="3"/>
        <v>44427</v>
      </c>
      <c r="IB1" s="165">
        <f t="shared" si="3"/>
        <v>44428</v>
      </c>
      <c r="IC1" s="165">
        <f t="shared" si="3"/>
        <v>44429</v>
      </c>
      <c r="ID1" s="165">
        <f t="shared" si="3"/>
        <v>44430</v>
      </c>
      <c r="IE1" s="165">
        <f t="shared" si="3"/>
        <v>44431</v>
      </c>
      <c r="IF1" s="165">
        <f t="shared" si="3"/>
        <v>44432</v>
      </c>
      <c r="IG1" s="165">
        <f t="shared" si="3"/>
        <v>44433</v>
      </c>
      <c r="IH1" s="165">
        <f t="shared" si="3"/>
        <v>44434</v>
      </c>
      <c r="II1" s="165">
        <f t="shared" si="3"/>
        <v>44435</v>
      </c>
      <c r="IJ1" s="165">
        <f t="shared" si="3"/>
        <v>44436</v>
      </c>
      <c r="IK1" s="165">
        <f t="shared" si="3"/>
        <v>44437</v>
      </c>
      <c r="IL1" s="165">
        <f t="shared" si="3"/>
        <v>44438</v>
      </c>
      <c r="IM1" s="165">
        <f t="shared" si="3"/>
        <v>44439</v>
      </c>
      <c r="IN1" s="165">
        <f t="shared" si="3"/>
        <v>44440</v>
      </c>
      <c r="IO1" s="165">
        <f t="shared" si="3"/>
        <v>44441</v>
      </c>
      <c r="IP1" s="165">
        <f t="shared" si="3"/>
        <v>44442</v>
      </c>
      <c r="IQ1" s="165">
        <f t="shared" si="3"/>
        <v>44443</v>
      </c>
      <c r="IR1" s="165">
        <f t="shared" si="3"/>
        <v>44444</v>
      </c>
      <c r="IS1" s="165">
        <f t="shared" si="3"/>
        <v>44445</v>
      </c>
      <c r="IT1" s="165">
        <f t="shared" si="3"/>
        <v>44446</v>
      </c>
      <c r="IU1" s="165">
        <f t="shared" si="3"/>
        <v>44447</v>
      </c>
      <c r="IV1" s="165">
        <f t="shared" si="3"/>
        <v>44448</v>
      </c>
      <c r="IW1" s="165">
        <f t="shared" si="3"/>
        <v>44449</v>
      </c>
      <c r="IX1" s="165">
        <f t="shared" si="3"/>
        <v>44450</v>
      </c>
      <c r="IY1" s="165">
        <f t="shared" si="3"/>
        <v>44451</v>
      </c>
      <c r="IZ1" s="165">
        <f t="shared" si="3"/>
        <v>44452</v>
      </c>
      <c r="JA1" s="165">
        <f t="shared" si="3"/>
        <v>44453</v>
      </c>
      <c r="JB1" s="165">
        <f t="shared" si="3"/>
        <v>44454</v>
      </c>
      <c r="JC1" s="165">
        <f t="shared" si="3"/>
        <v>44455</v>
      </c>
      <c r="JD1" s="165">
        <f t="shared" si="3"/>
        <v>44456</v>
      </c>
      <c r="JE1" s="165">
        <f t="shared" ref="JE1:LP1" si="4">JE2</f>
        <v>44457</v>
      </c>
      <c r="JF1" s="165">
        <f t="shared" si="4"/>
        <v>44458</v>
      </c>
      <c r="JG1" s="165">
        <f t="shared" si="4"/>
        <v>44459</v>
      </c>
      <c r="JH1" s="165">
        <f t="shared" si="4"/>
        <v>44460</v>
      </c>
      <c r="JI1" s="165">
        <f t="shared" si="4"/>
        <v>44461</v>
      </c>
      <c r="JJ1" s="165">
        <f t="shared" si="4"/>
        <v>44462</v>
      </c>
      <c r="JK1" s="165">
        <f t="shared" si="4"/>
        <v>44463</v>
      </c>
      <c r="JL1" s="165">
        <f t="shared" si="4"/>
        <v>44464</v>
      </c>
      <c r="JM1" s="165">
        <f t="shared" si="4"/>
        <v>44465</v>
      </c>
      <c r="JN1" s="165">
        <f t="shared" si="4"/>
        <v>44466</v>
      </c>
      <c r="JO1" s="165">
        <f t="shared" si="4"/>
        <v>44467</v>
      </c>
      <c r="JP1" s="165">
        <f t="shared" si="4"/>
        <v>44468</v>
      </c>
      <c r="JQ1" s="165">
        <f t="shared" si="4"/>
        <v>44469</v>
      </c>
      <c r="JR1" s="165">
        <f t="shared" si="4"/>
        <v>44470</v>
      </c>
      <c r="JS1" s="165">
        <f t="shared" si="4"/>
        <v>44471</v>
      </c>
      <c r="JT1" s="165">
        <f t="shared" si="4"/>
        <v>44472</v>
      </c>
      <c r="JU1" s="165">
        <f t="shared" si="4"/>
        <v>44473</v>
      </c>
      <c r="JV1" s="165">
        <f t="shared" si="4"/>
        <v>44474</v>
      </c>
      <c r="JW1" s="165">
        <f t="shared" si="4"/>
        <v>44475</v>
      </c>
      <c r="JX1" s="165">
        <f t="shared" si="4"/>
        <v>44476</v>
      </c>
      <c r="JY1" s="165">
        <f t="shared" si="4"/>
        <v>44477</v>
      </c>
      <c r="JZ1" s="165">
        <f t="shared" si="4"/>
        <v>44478</v>
      </c>
      <c r="KA1" s="165">
        <f t="shared" si="4"/>
        <v>44479</v>
      </c>
      <c r="KB1" s="165">
        <f t="shared" si="4"/>
        <v>44480</v>
      </c>
      <c r="KC1" s="165">
        <f t="shared" si="4"/>
        <v>44481</v>
      </c>
      <c r="KD1" s="165">
        <f t="shared" si="4"/>
        <v>44482</v>
      </c>
      <c r="KE1" s="165">
        <f t="shared" si="4"/>
        <v>44483</v>
      </c>
      <c r="KF1" s="165">
        <f t="shared" si="4"/>
        <v>44484</v>
      </c>
      <c r="KG1" s="165">
        <f t="shared" si="4"/>
        <v>44485</v>
      </c>
      <c r="KH1" s="165">
        <f t="shared" si="4"/>
        <v>44486</v>
      </c>
      <c r="KI1" s="165">
        <f t="shared" si="4"/>
        <v>44487</v>
      </c>
      <c r="KJ1" s="165">
        <f t="shared" si="4"/>
        <v>44488</v>
      </c>
      <c r="KK1" s="165">
        <f t="shared" si="4"/>
        <v>44489</v>
      </c>
      <c r="KL1" s="165">
        <f t="shared" si="4"/>
        <v>44490</v>
      </c>
      <c r="KM1" s="165">
        <f t="shared" si="4"/>
        <v>44491</v>
      </c>
      <c r="KN1" s="165">
        <f t="shared" si="4"/>
        <v>44492</v>
      </c>
      <c r="KO1" s="165">
        <f t="shared" si="4"/>
        <v>44493</v>
      </c>
      <c r="KP1" s="165">
        <f t="shared" si="4"/>
        <v>44494</v>
      </c>
      <c r="KQ1" s="165">
        <f t="shared" si="4"/>
        <v>44495</v>
      </c>
      <c r="KR1" s="165">
        <f t="shared" si="4"/>
        <v>44496</v>
      </c>
      <c r="KS1" s="165">
        <f t="shared" si="4"/>
        <v>44497</v>
      </c>
      <c r="KT1" s="165">
        <f t="shared" si="4"/>
        <v>44498</v>
      </c>
      <c r="KU1" s="165">
        <f t="shared" si="4"/>
        <v>44499</v>
      </c>
      <c r="KV1" s="165">
        <f t="shared" si="4"/>
        <v>44500</v>
      </c>
      <c r="KW1" s="165">
        <f t="shared" si="4"/>
        <v>44501</v>
      </c>
      <c r="KX1" s="165">
        <f t="shared" si="4"/>
        <v>44502</v>
      </c>
      <c r="KY1" s="165">
        <f t="shared" si="4"/>
        <v>44503</v>
      </c>
      <c r="KZ1" s="165">
        <f t="shared" si="4"/>
        <v>44504</v>
      </c>
      <c r="LA1" s="165">
        <f t="shared" si="4"/>
        <v>44505</v>
      </c>
      <c r="LB1" s="165">
        <f t="shared" si="4"/>
        <v>44506</v>
      </c>
      <c r="LC1" s="165">
        <f t="shared" si="4"/>
        <v>44507</v>
      </c>
      <c r="LD1" s="165">
        <f t="shared" si="4"/>
        <v>44508</v>
      </c>
      <c r="LE1" s="165">
        <f t="shared" si="4"/>
        <v>44509</v>
      </c>
      <c r="LF1" s="165">
        <f t="shared" si="4"/>
        <v>44510</v>
      </c>
      <c r="LG1" s="165">
        <f t="shared" si="4"/>
        <v>44511</v>
      </c>
      <c r="LH1" s="165">
        <f t="shared" si="4"/>
        <v>44512</v>
      </c>
      <c r="LI1" s="165">
        <f t="shared" si="4"/>
        <v>44513</v>
      </c>
      <c r="LJ1" s="165">
        <f t="shared" si="4"/>
        <v>44514</v>
      </c>
      <c r="LK1" s="165">
        <f t="shared" si="4"/>
        <v>44515</v>
      </c>
      <c r="LL1" s="165">
        <f t="shared" si="4"/>
        <v>44516</v>
      </c>
      <c r="LM1" s="165">
        <f t="shared" si="4"/>
        <v>44517</v>
      </c>
      <c r="LN1" s="165">
        <f t="shared" si="4"/>
        <v>44518</v>
      </c>
      <c r="LO1" s="165">
        <f t="shared" si="4"/>
        <v>44519</v>
      </c>
      <c r="LP1" s="165">
        <f t="shared" si="4"/>
        <v>44520</v>
      </c>
      <c r="LQ1" s="165">
        <f t="shared" ref="LQ1:MI1" si="5">LQ2</f>
        <v>44521</v>
      </c>
      <c r="LR1" s="165">
        <f t="shared" si="5"/>
        <v>44522</v>
      </c>
      <c r="LS1" s="165">
        <f t="shared" si="5"/>
        <v>44523</v>
      </c>
      <c r="LT1" s="165">
        <f t="shared" si="5"/>
        <v>44524</v>
      </c>
      <c r="LU1" s="165">
        <f t="shared" si="5"/>
        <v>44525</v>
      </c>
      <c r="LV1" s="165">
        <f t="shared" si="5"/>
        <v>44526</v>
      </c>
      <c r="LW1" s="165">
        <f t="shared" si="5"/>
        <v>44527</v>
      </c>
      <c r="LX1" s="165">
        <f t="shared" si="5"/>
        <v>44528</v>
      </c>
      <c r="LY1" s="165">
        <f t="shared" si="5"/>
        <v>44529</v>
      </c>
      <c r="LZ1" s="165">
        <f t="shared" si="5"/>
        <v>44530</v>
      </c>
      <c r="MA1" s="165">
        <f t="shared" si="5"/>
        <v>44531</v>
      </c>
      <c r="MB1" s="165">
        <f t="shared" si="5"/>
        <v>44532</v>
      </c>
      <c r="MC1" s="165">
        <f t="shared" si="5"/>
        <v>44533</v>
      </c>
      <c r="MD1" s="165">
        <f t="shared" si="5"/>
        <v>44534</v>
      </c>
      <c r="ME1" s="165">
        <f t="shared" si="5"/>
        <v>44535</v>
      </c>
      <c r="MF1" s="165">
        <f t="shared" si="5"/>
        <v>44536</v>
      </c>
      <c r="MG1" s="165">
        <f t="shared" si="5"/>
        <v>44537</v>
      </c>
      <c r="MH1" s="165">
        <f t="shared" si="5"/>
        <v>44538</v>
      </c>
      <c r="MI1" s="165">
        <f t="shared" si="5"/>
        <v>44539</v>
      </c>
      <c r="MJ1" s="165">
        <f>MJ2</f>
        <v>44540</v>
      </c>
      <c r="MK1" s="165">
        <f t="shared" ref="MK1" si="6">MK2</f>
        <v>44541</v>
      </c>
      <c r="ML1" s="165">
        <f t="shared" ref="ML1" si="7">ML2</f>
        <v>44542</v>
      </c>
      <c r="MM1" s="165">
        <f t="shared" ref="MM1" si="8">MM2</f>
        <v>44543</v>
      </c>
      <c r="MN1" s="165">
        <f t="shared" ref="MN1" si="9">MN2</f>
        <v>44544</v>
      </c>
      <c r="MO1" s="165">
        <f t="shared" ref="MO1" si="10">MO2</f>
        <v>44545</v>
      </c>
      <c r="MP1" s="165">
        <f t="shared" ref="MP1" si="11">MP2</f>
        <v>44546</v>
      </c>
      <c r="MQ1" s="165">
        <f t="shared" ref="MQ1" si="12">MQ2</f>
        <v>44547</v>
      </c>
      <c r="MR1" s="165">
        <f t="shared" ref="MR1" si="13">MR2</f>
        <v>44548</v>
      </c>
      <c r="MS1" s="165">
        <f t="shared" ref="MS1" si="14">MS2</f>
        <v>44549</v>
      </c>
      <c r="MT1" s="165">
        <f t="shared" ref="MT1" si="15">MT2</f>
        <v>44550</v>
      </c>
      <c r="MU1" s="165">
        <f t="shared" ref="MU1" si="16">MU2</f>
        <v>44551</v>
      </c>
      <c r="MV1" s="165">
        <f t="shared" ref="MV1" si="17">MV2</f>
        <v>44552</v>
      </c>
      <c r="MW1" s="165">
        <f t="shared" ref="MW1" si="18">MW2</f>
        <v>44553</v>
      </c>
      <c r="MX1" s="165">
        <f t="shared" ref="MX1" si="19">MX2</f>
        <v>44554</v>
      </c>
      <c r="MY1" s="165">
        <f t="shared" ref="MY1" si="20">MY2</f>
        <v>44555</v>
      </c>
      <c r="MZ1" s="165">
        <f t="shared" ref="MZ1" si="21">MZ2</f>
        <v>44556</v>
      </c>
      <c r="NA1" s="165">
        <f t="shared" ref="NA1" si="22">NA2</f>
        <v>44557</v>
      </c>
      <c r="NB1" s="165">
        <f t="shared" ref="NB1" si="23">NB2</f>
        <v>44558</v>
      </c>
      <c r="NC1" s="165">
        <f>NC2</f>
        <v>44559</v>
      </c>
      <c r="ND1" s="165">
        <f t="shared" ref="ND1" si="24">ND2</f>
        <v>44560</v>
      </c>
      <c r="NE1" s="165">
        <f t="shared" ref="NE1:NG1" si="25">NE2</f>
        <v>44561</v>
      </c>
      <c r="NF1" s="165">
        <f t="shared" si="25"/>
        <v>44562</v>
      </c>
      <c r="NG1" s="166">
        <f t="shared" si="25"/>
        <v>44563</v>
      </c>
      <c r="NH1" s="162"/>
      <c r="NI1" s="162"/>
      <c r="NJ1" s="162"/>
      <c r="NK1" s="162"/>
      <c r="NL1" s="162"/>
      <c r="NM1" s="162"/>
    </row>
    <row r="2" spans="1:377" s="42" customFormat="1" ht="18.75" x14ac:dyDescent="0.3">
      <c r="A2" s="160" t="s">
        <v>34</v>
      </c>
      <c r="B2" s="176" t="s">
        <v>7</v>
      </c>
      <c r="C2" s="176"/>
      <c r="D2" s="176"/>
      <c r="E2" s="176"/>
      <c r="F2" s="176"/>
      <c r="G2" s="177"/>
      <c r="H2" s="167">
        <f>F1</f>
        <v>44200</v>
      </c>
      <c r="I2" s="167">
        <f>H2+1</f>
        <v>44201</v>
      </c>
      <c r="J2" s="167">
        <f t="shared" ref="J2:BU2" si="26">I2+1</f>
        <v>44202</v>
      </c>
      <c r="K2" s="167">
        <f t="shared" si="26"/>
        <v>44203</v>
      </c>
      <c r="L2" s="167">
        <f t="shared" si="26"/>
        <v>44204</v>
      </c>
      <c r="M2" s="167">
        <f t="shared" si="26"/>
        <v>44205</v>
      </c>
      <c r="N2" s="167">
        <f t="shared" si="26"/>
        <v>44206</v>
      </c>
      <c r="O2" s="167">
        <f t="shared" si="26"/>
        <v>44207</v>
      </c>
      <c r="P2" s="167">
        <f t="shared" si="26"/>
        <v>44208</v>
      </c>
      <c r="Q2" s="167">
        <f t="shared" si="26"/>
        <v>44209</v>
      </c>
      <c r="R2" s="167">
        <f t="shared" si="26"/>
        <v>44210</v>
      </c>
      <c r="S2" s="167">
        <f t="shared" si="26"/>
        <v>44211</v>
      </c>
      <c r="T2" s="167">
        <f t="shared" si="26"/>
        <v>44212</v>
      </c>
      <c r="U2" s="167">
        <f t="shared" si="26"/>
        <v>44213</v>
      </c>
      <c r="V2" s="167">
        <f t="shared" si="26"/>
        <v>44214</v>
      </c>
      <c r="W2" s="167">
        <f t="shared" si="26"/>
        <v>44215</v>
      </c>
      <c r="X2" s="167">
        <f t="shared" si="26"/>
        <v>44216</v>
      </c>
      <c r="Y2" s="167">
        <f t="shared" si="26"/>
        <v>44217</v>
      </c>
      <c r="Z2" s="167">
        <f t="shared" si="26"/>
        <v>44218</v>
      </c>
      <c r="AA2" s="167">
        <f t="shared" si="26"/>
        <v>44219</v>
      </c>
      <c r="AB2" s="167">
        <f t="shared" si="26"/>
        <v>44220</v>
      </c>
      <c r="AC2" s="167">
        <f t="shared" si="26"/>
        <v>44221</v>
      </c>
      <c r="AD2" s="167">
        <f t="shared" si="26"/>
        <v>44222</v>
      </c>
      <c r="AE2" s="167">
        <f t="shared" si="26"/>
        <v>44223</v>
      </c>
      <c r="AF2" s="167">
        <f t="shared" si="26"/>
        <v>44224</v>
      </c>
      <c r="AG2" s="167">
        <f t="shared" si="26"/>
        <v>44225</v>
      </c>
      <c r="AH2" s="167">
        <f t="shared" si="26"/>
        <v>44226</v>
      </c>
      <c r="AI2" s="167">
        <f t="shared" si="26"/>
        <v>44227</v>
      </c>
      <c r="AJ2" s="167">
        <f t="shared" si="26"/>
        <v>44228</v>
      </c>
      <c r="AK2" s="167">
        <f t="shared" si="26"/>
        <v>44229</v>
      </c>
      <c r="AL2" s="167">
        <f t="shared" si="26"/>
        <v>44230</v>
      </c>
      <c r="AM2" s="167">
        <f t="shared" si="26"/>
        <v>44231</v>
      </c>
      <c r="AN2" s="167">
        <f t="shared" si="26"/>
        <v>44232</v>
      </c>
      <c r="AO2" s="167">
        <f t="shared" si="26"/>
        <v>44233</v>
      </c>
      <c r="AP2" s="167">
        <f t="shared" si="26"/>
        <v>44234</v>
      </c>
      <c r="AQ2" s="167">
        <f t="shared" si="26"/>
        <v>44235</v>
      </c>
      <c r="AR2" s="167">
        <f t="shared" si="26"/>
        <v>44236</v>
      </c>
      <c r="AS2" s="167">
        <f t="shared" si="26"/>
        <v>44237</v>
      </c>
      <c r="AT2" s="167">
        <f t="shared" si="26"/>
        <v>44238</v>
      </c>
      <c r="AU2" s="167">
        <f t="shared" si="26"/>
        <v>44239</v>
      </c>
      <c r="AV2" s="167">
        <f t="shared" si="26"/>
        <v>44240</v>
      </c>
      <c r="AW2" s="167">
        <f t="shared" si="26"/>
        <v>44241</v>
      </c>
      <c r="AX2" s="167">
        <f t="shared" si="26"/>
        <v>44242</v>
      </c>
      <c r="AY2" s="167">
        <f t="shared" si="26"/>
        <v>44243</v>
      </c>
      <c r="AZ2" s="167">
        <f t="shared" si="26"/>
        <v>44244</v>
      </c>
      <c r="BA2" s="167">
        <f t="shared" si="26"/>
        <v>44245</v>
      </c>
      <c r="BB2" s="167">
        <f t="shared" si="26"/>
        <v>44246</v>
      </c>
      <c r="BC2" s="167">
        <f t="shared" si="26"/>
        <v>44247</v>
      </c>
      <c r="BD2" s="167">
        <f t="shared" si="26"/>
        <v>44248</v>
      </c>
      <c r="BE2" s="167">
        <f t="shared" si="26"/>
        <v>44249</v>
      </c>
      <c r="BF2" s="167">
        <f t="shared" si="26"/>
        <v>44250</v>
      </c>
      <c r="BG2" s="167">
        <f t="shared" si="26"/>
        <v>44251</v>
      </c>
      <c r="BH2" s="167">
        <f t="shared" si="26"/>
        <v>44252</v>
      </c>
      <c r="BI2" s="167">
        <f t="shared" si="26"/>
        <v>44253</v>
      </c>
      <c r="BJ2" s="167">
        <f t="shared" si="26"/>
        <v>44254</v>
      </c>
      <c r="BK2" s="167">
        <f t="shared" si="26"/>
        <v>44255</v>
      </c>
      <c r="BL2" s="167">
        <f t="shared" si="26"/>
        <v>44256</v>
      </c>
      <c r="BM2" s="167">
        <f t="shared" si="26"/>
        <v>44257</v>
      </c>
      <c r="BN2" s="167">
        <f t="shared" si="26"/>
        <v>44258</v>
      </c>
      <c r="BO2" s="167">
        <f t="shared" si="26"/>
        <v>44259</v>
      </c>
      <c r="BP2" s="167">
        <f t="shared" si="26"/>
        <v>44260</v>
      </c>
      <c r="BQ2" s="167">
        <f t="shared" si="26"/>
        <v>44261</v>
      </c>
      <c r="BR2" s="167">
        <f t="shared" si="26"/>
        <v>44262</v>
      </c>
      <c r="BS2" s="167">
        <f t="shared" si="26"/>
        <v>44263</v>
      </c>
      <c r="BT2" s="167">
        <f t="shared" si="26"/>
        <v>44264</v>
      </c>
      <c r="BU2" s="167">
        <f t="shared" si="26"/>
        <v>44265</v>
      </c>
      <c r="BV2" s="167">
        <f t="shared" ref="BV2:DT2" si="27">BU2+1</f>
        <v>44266</v>
      </c>
      <c r="BW2" s="167">
        <f t="shared" si="27"/>
        <v>44267</v>
      </c>
      <c r="BX2" s="167">
        <f t="shared" si="27"/>
        <v>44268</v>
      </c>
      <c r="BY2" s="167">
        <f t="shared" si="27"/>
        <v>44269</v>
      </c>
      <c r="BZ2" s="167">
        <f t="shared" si="27"/>
        <v>44270</v>
      </c>
      <c r="CA2" s="167">
        <f t="shared" si="27"/>
        <v>44271</v>
      </c>
      <c r="CB2" s="167">
        <f t="shared" si="27"/>
        <v>44272</v>
      </c>
      <c r="CC2" s="167">
        <f t="shared" si="27"/>
        <v>44273</v>
      </c>
      <c r="CD2" s="167">
        <f t="shared" si="27"/>
        <v>44274</v>
      </c>
      <c r="CE2" s="167">
        <f t="shared" si="27"/>
        <v>44275</v>
      </c>
      <c r="CF2" s="167">
        <f t="shared" si="27"/>
        <v>44276</v>
      </c>
      <c r="CG2" s="167">
        <f t="shared" si="27"/>
        <v>44277</v>
      </c>
      <c r="CH2" s="167">
        <f t="shared" si="27"/>
        <v>44278</v>
      </c>
      <c r="CI2" s="167">
        <f t="shared" si="27"/>
        <v>44279</v>
      </c>
      <c r="CJ2" s="167">
        <f t="shared" si="27"/>
        <v>44280</v>
      </c>
      <c r="CK2" s="167">
        <f t="shared" si="27"/>
        <v>44281</v>
      </c>
      <c r="CL2" s="167">
        <f t="shared" si="27"/>
        <v>44282</v>
      </c>
      <c r="CM2" s="167">
        <f t="shared" si="27"/>
        <v>44283</v>
      </c>
      <c r="CN2" s="167">
        <f t="shared" si="27"/>
        <v>44284</v>
      </c>
      <c r="CO2" s="167">
        <f t="shared" si="27"/>
        <v>44285</v>
      </c>
      <c r="CP2" s="167">
        <f t="shared" si="27"/>
        <v>44286</v>
      </c>
      <c r="CQ2" s="167">
        <f t="shared" si="27"/>
        <v>44287</v>
      </c>
      <c r="CR2" s="167">
        <f t="shared" si="27"/>
        <v>44288</v>
      </c>
      <c r="CS2" s="167">
        <f t="shared" si="27"/>
        <v>44289</v>
      </c>
      <c r="CT2" s="167">
        <f t="shared" si="27"/>
        <v>44290</v>
      </c>
      <c r="CU2" s="167">
        <f t="shared" si="27"/>
        <v>44291</v>
      </c>
      <c r="CV2" s="167">
        <f t="shared" si="27"/>
        <v>44292</v>
      </c>
      <c r="CW2" s="167">
        <f t="shared" si="27"/>
        <v>44293</v>
      </c>
      <c r="CX2" s="167">
        <f t="shared" si="27"/>
        <v>44294</v>
      </c>
      <c r="CY2" s="167">
        <f t="shared" si="27"/>
        <v>44295</v>
      </c>
      <c r="CZ2" s="167">
        <f t="shared" si="27"/>
        <v>44296</v>
      </c>
      <c r="DA2" s="167">
        <f t="shared" si="27"/>
        <v>44297</v>
      </c>
      <c r="DB2" s="167">
        <f t="shared" si="27"/>
        <v>44298</v>
      </c>
      <c r="DC2" s="167">
        <f t="shared" si="27"/>
        <v>44299</v>
      </c>
      <c r="DD2" s="167">
        <f t="shared" si="27"/>
        <v>44300</v>
      </c>
      <c r="DE2" s="167">
        <f t="shared" si="27"/>
        <v>44301</v>
      </c>
      <c r="DF2" s="167">
        <f t="shared" si="27"/>
        <v>44302</v>
      </c>
      <c r="DG2" s="167">
        <f t="shared" si="27"/>
        <v>44303</v>
      </c>
      <c r="DH2" s="167">
        <f t="shared" si="27"/>
        <v>44304</v>
      </c>
      <c r="DI2" s="167">
        <f t="shared" si="27"/>
        <v>44305</v>
      </c>
      <c r="DJ2" s="167">
        <f t="shared" si="27"/>
        <v>44306</v>
      </c>
      <c r="DK2" s="167">
        <f t="shared" si="27"/>
        <v>44307</v>
      </c>
      <c r="DL2" s="167">
        <f t="shared" si="27"/>
        <v>44308</v>
      </c>
      <c r="DM2" s="167">
        <f t="shared" si="27"/>
        <v>44309</v>
      </c>
      <c r="DN2" s="167">
        <f t="shared" si="27"/>
        <v>44310</v>
      </c>
      <c r="DO2" s="167">
        <f t="shared" si="27"/>
        <v>44311</v>
      </c>
      <c r="DP2" s="167">
        <f t="shared" si="27"/>
        <v>44312</v>
      </c>
      <c r="DQ2" s="167">
        <f t="shared" si="27"/>
        <v>44313</v>
      </c>
      <c r="DR2" s="167">
        <f t="shared" si="27"/>
        <v>44314</v>
      </c>
      <c r="DS2" s="167">
        <f t="shared" si="27"/>
        <v>44315</v>
      </c>
      <c r="DT2" s="167">
        <f t="shared" si="27"/>
        <v>44316</v>
      </c>
      <c r="DU2" s="167">
        <f t="shared" ref="DU2" si="28">DT2+1</f>
        <v>44317</v>
      </c>
      <c r="DV2" s="167">
        <f t="shared" ref="DV2" si="29">DU2+1</f>
        <v>44318</v>
      </c>
      <c r="DW2" s="167">
        <f t="shared" ref="DW2" si="30">DV2+1</f>
        <v>44319</v>
      </c>
      <c r="DX2" s="167">
        <f t="shared" ref="DX2" si="31">DW2+1</f>
        <v>44320</v>
      </c>
      <c r="DY2" s="167">
        <f t="shared" ref="DY2" si="32">DX2+1</f>
        <v>44321</v>
      </c>
      <c r="DZ2" s="167">
        <f t="shared" ref="DZ2" si="33">DY2+1</f>
        <v>44322</v>
      </c>
      <c r="EA2" s="167">
        <f t="shared" ref="EA2" si="34">DZ2+1</f>
        <v>44323</v>
      </c>
      <c r="EB2" s="167">
        <f t="shared" ref="EB2" si="35">EA2+1</f>
        <v>44324</v>
      </c>
      <c r="EC2" s="167">
        <f t="shared" ref="EC2" si="36">EB2+1</f>
        <v>44325</v>
      </c>
      <c r="ED2" s="167">
        <f t="shared" ref="ED2" si="37">EC2+1</f>
        <v>44326</v>
      </c>
      <c r="EE2" s="167">
        <f t="shared" ref="EE2" si="38">ED2+1</f>
        <v>44327</v>
      </c>
      <c r="EF2" s="167">
        <f t="shared" ref="EF2" si="39">EE2+1</f>
        <v>44328</v>
      </c>
      <c r="EG2" s="167">
        <f t="shared" ref="EG2" si="40">EF2+1</f>
        <v>44329</v>
      </c>
      <c r="EH2" s="167">
        <f t="shared" ref="EH2" si="41">EG2+1</f>
        <v>44330</v>
      </c>
      <c r="EI2" s="167">
        <f t="shared" ref="EI2" si="42">EH2+1</f>
        <v>44331</v>
      </c>
      <c r="EJ2" s="167">
        <f t="shared" ref="EJ2" si="43">EI2+1</f>
        <v>44332</v>
      </c>
      <c r="EK2" s="167">
        <f t="shared" ref="EK2" si="44">EJ2+1</f>
        <v>44333</v>
      </c>
      <c r="EL2" s="167">
        <f t="shared" ref="EL2" si="45">EK2+1</f>
        <v>44334</v>
      </c>
      <c r="EM2" s="167">
        <f t="shared" ref="EM2" si="46">EL2+1</f>
        <v>44335</v>
      </c>
      <c r="EN2" s="167">
        <f t="shared" ref="EN2" si="47">EM2+1</f>
        <v>44336</v>
      </c>
      <c r="EO2" s="167">
        <f t="shared" ref="EO2" si="48">EN2+1</f>
        <v>44337</v>
      </c>
      <c r="EP2" s="167">
        <f t="shared" ref="EP2" si="49">EO2+1</f>
        <v>44338</v>
      </c>
      <c r="EQ2" s="167">
        <f t="shared" ref="EQ2" si="50">EP2+1</f>
        <v>44339</v>
      </c>
      <c r="ER2" s="167">
        <f t="shared" ref="ER2" si="51">EQ2+1</f>
        <v>44340</v>
      </c>
      <c r="ES2" s="167">
        <f t="shared" ref="ES2" si="52">ER2+1</f>
        <v>44341</v>
      </c>
      <c r="ET2" s="167">
        <f t="shared" ref="ET2" si="53">ES2+1</f>
        <v>44342</v>
      </c>
      <c r="EU2" s="167">
        <f t="shared" ref="EU2" si="54">ET2+1</f>
        <v>44343</v>
      </c>
      <c r="EV2" s="167">
        <f t="shared" ref="EV2" si="55">EU2+1</f>
        <v>44344</v>
      </c>
      <c r="EW2" s="167">
        <f t="shared" ref="EW2" si="56">EV2+1</f>
        <v>44345</v>
      </c>
      <c r="EX2" s="167">
        <f t="shared" ref="EX2" si="57">EW2+1</f>
        <v>44346</v>
      </c>
      <c r="EY2" s="167">
        <f t="shared" ref="EY2" si="58">EX2+1</f>
        <v>44347</v>
      </c>
      <c r="EZ2" s="167">
        <f t="shared" ref="EZ2" si="59">EY2+1</f>
        <v>44348</v>
      </c>
      <c r="FA2" s="167">
        <f t="shared" ref="FA2" si="60">EZ2+1</f>
        <v>44349</v>
      </c>
      <c r="FB2" s="167">
        <f t="shared" ref="FB2" si="61">FA2+1</f>
        <v>44350</v>
      </c>
      <c r="FC2" s="167">
        <f t="shared" ref="FC2" si="62">FB2+1</f>
        <v>44351</v>
      </c>
      <c r="FD2" s="167">
        <f t="shared" ref="FD2" si="63">FC2+1</f>
        <v>44352</v>
      </c>
      <c r="FE2" s="167">
        <f t="shared" ref="FE2" si="64">FD2+1</f>
        <v>44353</v>
      </c>
      <c r="FF2" s="167">
        <f t="shared" ref="FF2" si="65">FE2+1</f>
        <v>44354</v>
      </c>
      <c r="FG2" s="167">
        <f t="shared" ref="FG2" si="66">FF2+1</f>
        <v>44355</v>
      </c>
      <c r="FH2" s="167">
        <f t="shared" ref="FH2" si="67">FG2+1</f>
        <v>44356</v>
      </c>
      <c r="FI2" s="167">
        <f t="shared" ref="FI2" si="68">FH2+1</f>
        <v>44357</v>
      </c>
      <c r="FJ2" s="167">
        <f t="shared" ref="FJ2" si="69">FI2+1</f>
        <v>44358</v>
      </c>
      <c r="FK2" s="167">
        <f t="shared" ref="FK2" si="70">FJ2+1</f>
        <v>44359</v>
      </c>
      <c r="FL2" s="167">
        <f t="shared" ref="FL2" si="71">FK2+1</f>
        <v>44360</v>
      </c>
      <c r="FM2" s="167">
        <f t="shared" ref="FM2" si="72">FL2+1</f>
        <v>44361</v>
      </c>
      <c r="FN2" s="167">
        <f t="shared" ref="FN2" si="73">FM2+1</f>
        <v>44362</v>
      </c>
      <c r="FO2" s="167">
        <f t="shared" ref="FO2" si="74">FN2+1</f>
        <v>44363</v>
      </c>
      <c r="FP2" s="167">
        <f t="shared" ref="FP2" si="75">FO2+1</f>
        <v>44364</v>
      </c>
      <c r="FQ2" s="167">
        <f t="shared" ref="FQ2" si="76">FP2+1</f>
        <v>44365</v>
      </c>
      <c r="FR2" s="167">
        <f t="shared" ref="FR2" si="77">FQ2+1</f>
        <v>44366</v>
      </c>
      <c r="FS2" s="167">
        <f t="shared" ref="FS2" si="78">FR2+1</f>
        <v>44367</v>
      </c>
      <c r="FT2" s="167">
        <f t="shared" ref="FT2" si="79">FS2+1</f>
        <v>44368</v>
      </c>
      <c r="FU2" s="167">
        <f t="shared" ref="FU2" si="80">FT2+1</f>
        <v>44369</v>
      </c>
      <c r="FV2" s="167">
        <f t="shared" ref="FV2" si="81">FU2+1</f>
        <v>44370</v>
      </c>
      <c r="FW2" s="167">
        <f t="shared" ref="FW2" si="82">FV2+1</f>
        <v>44371</v>
      </c>
      <c r="FX2" s="167">
        <f t="shared" ref="FX2" si="83">FW2+1</f>
        <v>44372</v>
      </c>
      <c r="FY2" s="167">
        <f t="shared" ref="FY2" si="84">FX2+1</f>
        <v>44373</v>
      </c>
      <c r="FZ2" s="167">
        <f t="shared" ref="FZ2" si="85">FY2+1</f>
        <v>44374</v>
      </c>
      <c r="GA2" s="167">
        <f t="shared" ref="GA2" si="86">FZ2+1</f>
        <v>44375</v>
      </c>
      <c r="GB2" s="167">
        <f t="shared" ref="GB2" si="87">GA2+1</f>
        <v>44376</v>
      </c>
      <c r="GC2" s="167">
        <f t="shared" ref="GC2" si="88">GB2+1</f>
        <v>44377</v>
      </c>
      <c r="GD2" s="167">
        <f t="shared" ref="GD2" si="89">GC2+1</f>
        <v>44378</v>
      </c>
      <c r="GE2" s="167">
        <f t="shared" ref="GE2" si="90">GD2+1</f>
        <v>44379</v>
      </c>
      <c r="GF2" s="167">
        <f t="shared" ref="GF2" si="91">GE2+1</f>
        <v>44380</v>
      </c>
      <c r="GG2" s="167">
        <f t="shared" ref="GG2" si="92">GF2+1</f>
        <v>44381</v>
      </c>
      <c r="GH2" s="167">
        <f t="shared" ref="GH2" si="93">GG2+1</f>
        <v>44382</v>
      </c>
      <c r="GI2" s="167">
        <f t="shared" ref="GI2" si="94">GH2+1</f>
        <v>44383</v>
      </c>
      <c r="GJ2" s="167">
        <f t="shared" ref="GJ2" si="95">GI2+1</f>
        <v>44384</v>
      </c>
      <c r="GK2" s="167">
        <f t="shared" ref="GK2" si="96">GJ2+1</f>
        <v>44385</v>
      </c>
      <c r="GL2" s="167">
        <f t="shared" ref="GL2" si="97">GK2+1</f>
        <v>44386</v>
      </c>
      <c r="GM2" s="167">
        <f t="shared" ref="GM2" si="98">GL2+1</f>
        <v>44387</v>
      </c>
      <c r="GN2" s="167">
        <f t="shared" ref="GN2" si="99">GM2+1</f>
        <v>44388</v>
      </c>
      <c r="GO2" s="167">
        <f t="shared" ref="GO2" si="100">GN2+1</f>
        <v>44389</v>
      </c>
      <c r="GP2" s="167">
        <f t="shared" ref="GP2" si="101">GO2+1</f>
        <v>44390</v>
      </c>
      <c r="GQ2" s="167">
        <f t="shared" ref="GQ2" si="102">GP2+1</f>
        <v>44391</v>
      </c>
      <c r="GR2" s="167">
        <f t="shared" ref="GR2" si="103">GQ2+1</f>
        <v>44392</v>
      </c>
      <c r="GS2" s="167">
        <f t="shared" ref="GS2" si="104">GR2+1</f>
        <v>44393</v>
      </c>
      <c r="GT2" s="167">
        <f t="shared" ref="GT2" si="105">GS2+1</f>
        <v>44394</v>
      </c>
      <c r="GU2" s="167">
        <f t="shared" ref="GU2" si="106">GT2+1</f>
        <v>44395</v>
      </c>
      <c r="GV2" s="167">
        <f t="shared" ref="GV2" si="107">GU2+1</f>
        <v>44396</v>
      </c>
      <c r="GW2" s="167">
        <f t="shared" ref="GW2" si="108">GV2+1</f>
        <v>44397</v>
      </c>
      <c r="GX2" s="167">
        <f t="shared" ref="GX2" si="109">GW2+1</f>
        <v>44398</v>
      </c>
      <c r="GY2" s="167">
        <f t="shared" ref="GY2" si="110">GX2+1</f>
        <v>44399</v>
      </c>
      <c r="GZ2" s="167">
        <f t="shared" ref="GZ2" si="111">GY2+1</f>
        <v>44400</v>
      </c>
      <c r="HA2" s="167">
        <f t="shared" ref="HA2" si="112">GZ2+1</f>
        <v>44401</v>
      </c>
      <c r="HB2" s="167">
        <f t="shared" ref="HB2" si="113">HA2+1</f>
        <v>44402</v>
      </c>
      <c r="HC2" s="167">
        <f t="shared" ref="HC2" si="114">HB2+1</f>
        <v>44403</v>
      </c>
      <c r="HD2" s="167">
        <f t="shared" ref="HD2" si="115">HC2+1</f>
        <v>44404</v>
      </c>
      <c r="HE2" s="167">
        <f t="shared" ref="HE2" si="116">HD2+1</f>
        <v>44405</v>
      </c>
      <c r="HF2" s="167">
        <f t="shared" ref="HF2" si="117">HE2+1</f>
        <v>44406</v>
      </c>
      <c r="HG2" s="167">
        <f t="shared" ref="HG2" si="118">HF2+1</f>
        <v>44407</v>
      </c>
      <c r="HH2" s="167">
        <f t="shared" ref="HH2" si="119">HG2+1</f>
        <v>44408</v>
      </c>
      <c r="HI2" s="167">
        <f t="shared" ref="HI2" si="120">HH2+1</f>
        <v>44409</v>
      </c>
      <c r="HJ2" s="167">
        <f t="shared" ref="HJ2" si="121">HI2+1</f>
        <v>44410</v>
      </c>
      <c r="HK2" s="167">
        <f t="shared" ref="HK2" si="122">HJ2+1</f>
        <v>44411</v>
      </c>
      <c r="HL2" s="167">
        <f t="shared" ref="HL2" si="123">HK2+1</f>
        <v>44412</v>
      </c>
      <c r="HM2" s="167">
        <f t="shared" ref="HM2" si="124">HL2+1</f>
        <v>44413</v>
      </c>
      <c r="HN2" s="167">
        <f t="shared" ref="HN2" si="125">HM2+1</f>
        <v>44414</v>
      </c>
      <c r="HO2" s="167">
        <f t="shared" ref="HO2" si="126">HN2+1</f>
        <v>44415</v>
      </c>
      <c r="HP2" s="167">
        <f t="shared" ref="HP2" si="127">HO2+1</f>
        <v>44416</v>
      </c>
      <c r="HQ2" s="167">
        <f t="shared" ref="HQ2" si="128">HP2+1</f>
        <v>44417</v>
      </c>
      <c r="HR2" s="167">
        <f t="shared" ref="HR2" si="129">HQ2+1</f>
        <v>44418</v>
      </c>
      <c r="HS2" s="167">
        <f t="shared" ref="HS2" si="130">HR2+1</f>
        <v>44419</v>
      </c>
      <c r="HT2" s="167">
        <f t="shared" ref="HT2" si="131">HS2+1</f>
        <v>44420</v>
      </c>
      <c r="HU2" s="167">
        <f t="shared" ref="HU2" si="132">HT2+1</f>
        <v>44421</v>
      </c>
      <c r="HV2" s="167">
        <f t="shared" ref="HV2" si="133">HU2+1</f>
        <v>44422</v>
      </c>
      <c r="HW2" s="167">
        <f t="shared" ref="HW2" si="134">HV2+1</f>
        <v>44423</v>
      </c>
      <c r="HX2" s="167">
        <f t="shared" ref="HX2" si="135">HW2+1</f>
        <v>44424</v>
      </c>
      <c r="HY2" s="167">
        <f t="shared" ref="HY2" si="136">HX2+1</f>
        <v>44425</v>
      </c>
      <c r="HZ2" s="167">
        <f t="shared" ref="HZ2" si="137">HY2+1</f>
        <v>44426</v>
      </c>
      <c r="IA2" s="167">
        <f t="shared" ref="IA2" si="138">HZ2+1</f>
        <v>44427</v>
      </c>
      <c r="IB2" s="167">
        <f t="shared" ref="IB2" si="139">IA2+1</f>
        <v>44428</v>
      </c>
      <c r="IC2" s="167">
        <f t="shared" ref="IC2" si="140">IB2+1</f>
        <v>44429</v>
      </c>
      <c r="ID2" s="167">
        <f t="shared" ref="ID2" si="141">IC2+1</f>
        <v>44430</v>
      </c>
      <c r="IE2" s="167">
        <f t="shared" ref="IE2" si="142">ID2+1</f>
        <v>44431</v>
      </c>
      <c r="IF2" s="167">
        <f t="shared" ref="IF2" si="143">IE2+1</f>
        <v>44432</v>
      </c>
      <c r="IG2" s="167">
        <f t="shared" ref="IG2" si="144">IF2+1</f>
        <v>44433</v>
      </c>
      <c r="IH2" s="167">
        <f t="shared" ref="IH2" si="145">IG2+1</f>
        <v>44434</v>
      </c>
      <c r="II2" s="167">
        <f t="shared" ref="II2" si="146">IH2+1</f>
        <v>44435</v>
      </c>
      <c r="IJ2" s="167">
        <f t="shared" ref="IJ2" si="147">II2+1</f>
        <v>44436</v>
      </c>
      <c r="IK2" s="167">
        <f t="shared" ref="IK2" si="148">IJ2+1</f>
        <v>44437</v>
      </c>
      <c r="IL2" s="167">
        <f t="shared" ref="IL2" si="149">IK2+1</f>
        <v>44438</v>
      </c>
      <c r="IM2" s="167">
        <f t="shared" ref="IM2" si="150">IL2+1</f>
        <v>44439</v>
      </c>
      <c r="IN2" s="167">
        <f t="shared" ref="IN2" si="151">IM2+1</f>
        <v>44440</v>
      </c>
      <c r="IO2" s="167">
        <f t="shared" ref="IO2" si="152">IN2+1</f>
        <v>44441</v>
      </c>
      <c r="IP2" s="167">
        <f t="shared" ref="IP2" si="153">IO2+1</f>
        <v>44442</v>
      </c>
      <c r="IQ2" s="167">
        <f t="shared" ref="IQ2" si="154">IP2+1</f>
        <v>44443</v>
      </c>
      <c r="IR2" s="167">
        <f t="shared" ref="IR2" si="155">IQ2+1</f>
        <v>44444</v>
      </c>
      <c r="IS2" s="167">
        <f t="shared" ref="IS2" si="156">IR2+1</f>
        <v>44445</v>
      </c>
      <c r="IT2" s="167">
        <f t="shared" ref="IT2" si="157">IS2+1</f>
        <v>44446</v>
      </c>
      <c r="IU2" s="167">
        <f t="shared" ref="IU2" si="158">IT2+1</f>
        <v>44447</v>
      </c>
      <c r="IV2" s="167">
        <f t="shared" ref="IV2" si="159">IU2+1</f>
        <v>44448</v>
      </c>
      <c r="IW2" s="167">
        <f t="shared" ref="IW2" si="160">IV2+1</f>
        <v>44449</v>
      </c>
      <c r="IX2" s="167">
        <f t="shared" ref="IX2" si="161">IW2+1</f>
        <v>44450</v>
      </c>
      <c r="IY2" s="167">
        <f t="shared" ref="IY2" si="162">IX2+1</f>
        <v>44451</v>
      </c>
      <c r="IZ2" s="167">
        <f t="shared" ref="IZ2" si="163">IY2+1</f>
        <v>44452</v>
      </c>
      <c r="JA2" s="167">
        <f t="shared" ref="JA2" si="164">IZ2+1</f>
        <v>44453</v>
      </c>
      <c r="JB2" s="167">
        <f t="shared" ref="JB2" si="165">JA2+1</f>
        <v>44454</v>
      </c>
      <c r="JC2" s="167">
        <f t="shared" ref="JC2" si="166">JB2+1</f>
        <v>44455</v>
      </c>
      <c r="JD2" s="167">
        <f t="shared" ref="JD2" si="167">JC2+1</f>
        <v>44456</v>
      </c>
      <c r="JE2" s="167">
        <f t="shared" ref="JE2" si="168">JD2+1</f>
        <v>44457</v>
      </c>
      <c r="JF2" s="167">
        <f t="shared" ref="JF2" si="169">JE2+1</f>
        <v>44458</v>
      </c>
      <c r="JG2" s="167">
        <f t="shared" ref="JG2" si="170">JF2+1</f>
        <v>44459</v>
      </c>
      <c r="JH2" s="167">
        <f t="shared" ref="JH2" si="171">JG2+1</f>
        <v>44460</v>
      </c>
      <c r="JI2" s="167">
        <f t="shared" ref="JI2" si="172">JH2+1</f>
        <v>44461</v>
      </c>
      <c r="JJ2" s="167">
        <f t="shared" ref="JJ2" si="173">JI2+1</f>
        <v>44462</v>
      </c>
      <c r="JK2" s="167">
        <f t="shared" ref="JK2" si="174">JJ2+1</f>
        <v>44463</v>
      </c>
      <c r="JL2" s="167">
        <f t="shared" ref="JL2" si="175">JK2+1</f>
        <v>44464</v>
      </c>
      <c r="JM2" s="167">
        <f t="shared" ref="JM2" si="176">JL2+1</f>
        <v>44465</v>
      </c>
      <c r="JN2" s="167">
        <f t="shared" ref="JN2" si="177">JM2+1</f>
        <v>44466</v>
      </c>
      <c r="JO2" s="167">
        <f t="shared" ref="JO2" si="178">JN2+1</f>
        <v>44467</v>
      </c>
      <c r="JP2" s="167">
        <f t="shared" ref="JP2" si="179">JO2+1</f>
        <v>44468</v>
      </c>
      <c r="JQ2" s="167">
        <f t="shared" ref="JQ2" si="180">JP2+1</f>
        <v>44469</v>
      </c>
      <c r="JR2" s="167">
        <f t="shared" ref="JR2" si="181">JQ2+1</f>
        <v>44470</v>
      </c>
      <c r="JS2" s="167">
        <f t="shared" ref="JS2" si="182">JR2+1</f>
        <v>44471</v>
      </c>
      <c r="JT2" s="167">
        <f t="shared" ref="JT2" si="183">JS2+1</f>
        <v>44472</v>
      </c>
      <c r="JU2" s="167">
        <f t="shared" ref="JU2" si="184">JT2+1</f>
        <v>44473</v>
      </c>
      <c r="JV2" s="167">
        <f t="shared" ref="JV2" si="185">JU2+1</f>
        <v>44474</v>
      </c>
      <c r="JW2" s="167">
        <f t="shared" ref="JW2" si="186">JV2+1</f>
        <v>44475</v>
      </c>
      <c r="JX2" s="167">
        <f t="shared" ref="JX2" si="187">JW2+1</f>
        <v>44476</v>
      </c>
      <c r="JY2" s="167">
        <f t="shared" ref="JY2" si="188">JX2+1</f>
        <v>44477</v>
      </c>
      <c r="JZ2" s="167">
        <f t="shared" ref="JZ2" si="189">JY2+1</f>
        <v>44478</v>
      </c>
      <c r="KA2" s="167">
        <f t="shared" ref="KA2" si="190">JZ2+1</f>
        <v>44479</v>
      </c>
      <c r="KB2" s="167">
        <f t="shared" ref="KB2" si="191">KA2+1</f>
        <v>44480</v>
      </c>
      <c r="KC2" s="167">
        <f t="shared" ref="KC2" si="192">KB2+1</f>
        <v>44481</v>
      </c>
      <c r="KD2" s="167">
        <f t="shared" ref="KD2" si="193">KC2+1</f>
        <v>44482</v>
      </c>
      <c r="KE2" s="167">
        <f t="shared" ref="KE2" si="194">KD2+1</f>
        <v>44483</v>
      </c>
      <c r="KF2" s="167">
        <f t="shared" ref="KF2" si="195">KE2+1</f>
        <v>44484</v>
      </c>
      <c r="KG2" s="167">
        <f t="shared" ref="KG2" si="196">KF2+1</f>
        <v>44485</v>
      </c>
      <c r="KH2" s="167">
        <f t="shared" ref="KH2" si="197">KG2+1</f>
        <v>44486</v>
      </c>
      <c r="KI2" s="167">
        <f t="shared" ref="KI2" si="198">KH2+1</f>
        <v>44487</v>
      </c>
      <c r="KJ2" s="167">
        <f t="shared" ref="KJ2" si="199">KI2+1</f>
        <v>44488</v>
      </c>
      <c r="KK2" s="167">
        <f t="shared" ref="KK2" si="200">KJ2+1</f>
        <v>44489</v>
      </c>
      <c r="KL2" s="167">
        <f t="shared" ref="KL2" si="201">KK2+1</f>
        <v>44490</v>
      </c>
      <c r="KM2" s="167">
        <f t="shared" ref="KM2" si="202">KL2+1</f>
        <v>44491</v>
      </c>
      <c r="KN2" s="167">
        <f t="shared" ref="KN2" si="203">KM2+1</f>
        <v>44492</v>
      </c>
      <c r="KO2" s="167">
        <f t="shared" ref="KO2" si="204">KN2+1</f>
        <v>44493</v>
      </c>
      <c r="KP2" s="167">
        <f t="shared" ref="KP2" si="205">KO2+1</f>
        <v>44494</v>
      </c>
      <c r="KQ2" s="167">
        <f t="shared" ref="KQ2" si="206">KP2+1</f>
        <v>44495</v>
      </c>
      <c r="KR2" s="167">
        <f t="shared" ref="KR2" si="207">KQ2+1</f>
        <v>44496</v>
      </c>
      <c r="KS2" s="167">
        <f t="shared" ref="KS2" si="208">KR2+1</f>
        <v>44497</v>
      </c>
      <c r="KT2" s="167">
        <f t="shared" ref="KT2" si="209">KS2+1</f>
        <v>44498</v>
      </c>
      <c r="KU2" s="167">
        <f t="shared" ref="KU2" si="210">KT2+1</f>
        <v>44499</v>
      </c>
      <c r="KV2" s="167">
        <f t="shared" ref="KV2" si="211">KU2+1</f>
        <v>44500</v>
      </c>
      <c r="KW2" s="167">
        <f t="shared" ref="KW2" si="212">KV2+1</f>
        <v>44501</v>
      </c>
      <c r="KX2" s="167">
        <f t="shared" ref="KX2" si="213">KW2+1</f>
        <v>44502</v>
      </c>
      <c r="KY2" s="167">
        <f t="shared" ref="KY2" si="214">KX2+1</f>
        <v>44503</v>
      </c>
      <c r="KZ2" s="167">
        <f t="shared" ref="KZ2" si="215">KY2+1</f>
        <v>44504</v>
      </c>
      <c r="LA2" s="167">
        <f t="shared" ref="LA2" si="216">KZ2+1</f>
        <v>44505</v>
      </c>
      <c r="LB2" s="167">
        <f t="shared" ref="LB2" si="217">LA2+1</f>
        <v>44506</v>
      </c>
      <c r="LC2" s="167">
        <f t="shared" ref="LC2" si="218">LB2+1</f>
        <v>44507</v>
      </c>
      <c r="LD2" s="167">
        <f t="shared" ref="LD2" si="219">LC2+1</f>
        <v>44508</v>
      </c>
      <c r="LE2" s="167">
        <f t="shared" ref="LE2" si="220">LD2+1</f>
        <v>44509</v>
      </c>
      <c r="LF2" s="167">
        <f t="shared" ref="LF2" si="221">LE2+1</f>
        <v>44510</v>
      </c>
      <c r="LG2" s="167">
        <f t="shared" ref="LG2" si="222">LF2+1</f>
        <v>44511</v>
      </c>
      <c r="LH2" s="167">
        <f t="shared" ref="LH2" si="223">LG2+1</f>
        <v>44512</v>
      </c>
      <c r="LI2" s="167">
        <f t="shared" ref="LI2" si="224">LH2+1</f>
        <v>44513</v>
      </c>
      <c r="LJ2" s="167">
        <f t="shared" ref="LJ2" si="225">LI2+1</f>
        <v>44514</v>
      </c>
      <c r="LK2" s="167">
        <f t="shared" ref="LK2" si="226">LJ2+1</f>
        <v>44515</v>
      </c>
      <c r="LL2" s="167">
        <f t="shared" ref="LL2" si="227">LK2+1</f>
        <v>44516</v>
      </c>
      <c r="LM2" s="167">
        <f t="shared" ref="LM2" si="228">LL2+1</f>
        <v>44517</v>
      </c>
      <c r="LN2" s="167">
        <f t="shared" ref="LN2" si="229">LM2+1</f>
        <v>44518</v>
      </c>
      <c r="LO2" s="167">
        <f t="shared" ref="LO2" si="230">LN2+1</f>
        <v>44519</v>
      </c>
      <c r="LP2" s="167">
        <f t="shared" ref="LP2" si="231">LO2+1</f>
        <v>44520</v>
      </c>
      <c r="LQ2" s="167">
        <f t="shared" ref="LQ2" si="232">LP2+1</f>
        <v>44521</v>
      </c>
      <c r="LR2" s="167">
        <f t="shared" ref="LR2" si="233">LQ2+1</f>
        <v>44522</v>
      </c>
      <c r="LS2" s="167">
        <f t="shared" ref="LS2" si="234">LR2+1</f>
        <v>44523</v>
      </c>
      <c r="LT2" s="167">
        <f t="shared" ref="LT2" si="235">LS2+1</f>
        <v>44524</v>
      </c>
      <c r="LU2" s="167">
        <f t="shared" ref="LU2" si="236">LT2+1</f>
        <v>44525</v>
      </c>
      <c r="LV2" s="167">
        <f t="shared" ref="LV2" si="237">LU2+1</f>
        <v>44526</v>
      </c>
      <c r="LW2" s="167">
        <f t="shared" ref="LW2" si="238">LV2+1</f>
        <v>44527</v>
      </c>
      <c r="LX2" s="167">
        <f t="shared" ref="LX2" si="239">LW2+1</f>
        <v>44528</v>
      </c>
      <c r="LY2" s="167">
        <f t="shared" ref="LY2" si="240">LX2+1</f>
        <v>44529</v>
      </c>
      <c r="LZ2" s="167">
        <f t="shared" ref="LZ2" si="241">LY2+1</f>
        <v>44530</v>
      </c>
      <c r="MA2" s="167">
        <f t="shared" ref="MA2" si="242">LZ2+1</f>
        <v>44531</v>
      </c>
      <c r="MB2" s="167">
        <f t="shared" ref="MB2" si="243">MA2+1</f>
        <v>44532</v>
      </c>
      <c r="MC2" s="167">
        <f t="shared" ref="MC2" si="244">MB2+1</f>
        <v>44533</v>
      </c>
      <c r="MD2" s="167">
        <f t="shared" ref="MD2" si="245">MC2+1</f>
        <v>44534</v>
      </c>
      <c r="ME2" s="167">
        <f t="shared" ref="ME2" si="246">MD2+1</f>
        <v>44535</v>
      </c>
      <c r="MF2" s="167">
        <f t="shared" ref="MF2" si="247">ME2+1</f>
        <v>44536</v>
      </c>
      <c r="MG2" s="167">
        <f t="shared" ref="MG2" si="248">MF2+1</f>
        <v>44537</v>
      </c>
      <c r="MH2" s="167">
        <f t="shared" ref="MH2" si="249">MG2+1</f>
        <v>44538</v>
      </c>
      <c r="MI2" s="167">
        <f t="shared" ref="MI2" si="250">MH2+1</f>
        <v>44539</v>
      </c>
      <c r="MJ2" s="167">
        <f t="shared" ref="MJ2" si="251">MI2+1</f>
        <v>44540</v>
      </c>
      <c r="MK2" s="167">
        <f t="shared" ref="MK2" si="252">MJ2+1</f>
        <v>44541</v>
      </c>
      <c r="ML2" s="167">
        <f t="shared" ref="ML2" si="253">MK2+1</f>
        <v>44542</v>
      </c>
      <c r="MM2" s="167">
        <f t="shared" ref="MM2" si="254">ML2+1</f>
        <v>44543</v>
      </c>
      <c r="MN2" s="167">
        <f t="shared" ref="MN2" si="255">MM2+1</f>
        <v>44544</v>
      </c>
      <c r="MO2" s="167">
        <f t="shared" ref="MO2" si="256">MN2+1</f>
        <v>44545</v>
      </c>
      <c r="MP2" s="167">
        <f t="shared" ref="MP2" si="257">MO2+1</f>
        <v>44546</v>
      </c>
      <c r="MQ2" s="167">
        <f t="shared" ref="MQ2" si="258">MP2+1</f>
        <v>44547</v>
      </c>
      <c r="MR2" s="167">
        <f t="shared" ref="MR2" si="259">MQ2+1</f>
        <v>44548</v>
      </c>
      <c r="MS2" s="167">
        <f t="shared" ref="MS2" si="260">MR2+1</f>
        <v>44549</v>
      </c>
      <c r="MT2" s="167">
        <f t="shared" ref="MT2" si="261">MS2+1</f>
        <v>44550</v>
      </c>
      <c r="MU2" s="167">
        <f t="shared" ref="MU2" si="262">MT2+1</f>
        <v>44551</v>
      </c>
      <c r="MV2" s="167">
        <f t="shared" ref="MV2" si="263">MU2+1</f>
        <v>44552</v>
      </c>
      <c r="MW2" s="167">
        <f t="shared" ref="MW2" si="264">MV2+1</f>
        <v>44553</v>
      </c>
      <c r="MX2" s="167">
        <f t="shared" ref="MX2" si="265">MW2+1</f>
        <v>44554</v>
      </c>
      <c r="MY2" s="167">
        <f t="shared" ref="MY2" si="266">MX2+1</f>
        <v>44555</v>
      </c>
      <c r="MZ2" s="167">
        <f t="shared" ref="MZ2" si="267">MY2+1</f>
        <v>44556</v>
      </c>
      <c r="NA2" s="167">
        <f t="shared" ref="NA2" si="268">MZ2+1</f>
        <v>44557</v>
      </c>
      <c r="NB2" s="167">
        <f t="shared" ref="NB2" si="269">NA2+1</f>
        <v>44558</v>
      </c>
      <c r="NC2" s="167">
        <f t="shared" ref="NC2" si="270">NB2+1</f>
        <v>44559</v>
      </c>
      <c r="ND2" s="167">
        <f t="shared" ref="ND2" si="271">NC2+1</f>
        <v>44560</v>
      </c>
      <c r="NE2" s="167">
        <f t="shared" ref="NE2" si="272">ND2+1</f>
        <v>44561</v>
      </c>
      <c r="NF2" s="167">
        <f t="shared" ref="NF2" si="273">NE2+1</f>
        <v>44562</v>
      </c>
      <c r="NG2" s="168">
        <f t="shared" ref="NG2" si="274">NF2+1</f>
        <v>44563</v>
      </c>
      <c r="NH2" s="163"/>
      <c r="NI2" s="163"/>
      <c r="NJ2" s="163"/>
      <c r="NK2" s="163"/>
      <c r="NL2" s="164"/>
      <c r="NM2" s="164"/>
    </row>
    <row r="3" spans="1:377" ht="27" customHeight="1" thickBot="1" x14ac:dyDescent="0.3">
      <c r="A3" s="159" t="s">
        <v>0</v>
      </c>
      <c r="B3" s="80" t="s">
        <v>1</v>
      </c>
      <c r="C3" s="2" t="s">
        <v>2</v>
      </c>
      <c r="D3" s="2" t="s">
        <v>3</v>
      </c>
      <c r="E3" s="1" t="s">
        <v>4</v>
      </c>
      <c r="F3" s="1" t="s">
        <v>5</v>
      </c>
      <c r="G3" s="118" t="s">
        <v>6</v>
      </c>
      <c r="H3" s="148" t="str">
        <f>IF(WEEKDAY(H2,2)=1,"Sem"&amp;WEEKNUM(H2,2),"")</f>
        <v>Sem2</v>
      </c>
      <c r="I3" s="148" t="str">
        <f>IF(WEEKDAY(I2,2)=1,"Sem"&amp;WEEKNUM(I2,2),"")</f>
        <v/>
      </c>
      <c r="J3" s="148" t="str">
        <f t="shared" ref="J3:BU3" si="275">IF(WEEKDAY(J2,2)=1,"Sem"&amp;WEEKNUM(J2,2),"")</f>
        <v/>
      </c>
      <c r="K3" s="148" t="str">
        <f t="shared" si="275"/>
        <v/>
      </c>
      <c r="L3" s="148" t="str">
        <f t="shared" si="275"/>
        <v/>
      </c>
      <c r="M3" s="148" t="str">
        <f t="shared" si="275"/>
        <v/>
      </c>
      <c r="N3" s="148" t="str">
        <f t="shared" si="275"/>
        <v/>
      </c>
      <c r="O3" s="148" t="str">
        <f t="shared" si="275"/>
        <v>Sem3</v>
      </c>
      <c r="P3" s="148" t="str">
        <f t="shared" si="275"/>
        <v/>
      </c>
      <c r="Q3" s="148" t="str">
        <f t="shared" si="275"/>
        <v/>
      </c>
      <c r="R3" s="148" t="str">
        <f t="shared" si="275"/>
        <v/>
      </c>
      <c r="S3" s="148" t="str">
        <f t="shared" si="275"/>
        <v/>
      </c>
      <c r="T3" s="148" t="str">
        <f t="shared" si="275"/>
        <v/>
      </c>
      <c r="U3" s="148" t="str">
        <f t="shared" si="275"/>
        <v/>
      </c>
      <c r="V3" s="148" t="str">
        <f t="shared" si="275"/>
        <v>Sem4</v>
      </c>
      <c r="W3" s="148" t="str">
        <f t="shared" si="275"/>
        <v/>
      </c>
      <c r="X3" s="148" t="str">
        <f t="shared" si="275"/>
        <v/>
      </c>
      <c r="Y3" s="148" t="str">
        <f t="shared" si="275"/>
        <v/>
      </c>
      <c r="Z3" s="148" t="str">
        <f t="shared" si="275"/>
        <v/>
      </c>
      <c r="AA3" s="148" t="str">
        <f t="shared" si="275"/>
        <v/>
      </c>
      <c r="AB3" s="148" t="str">
        <f t="shared" si="275"/>
        <v/>
      </c>
      <c r="AC3" s="148" t="str">
        <f t="shared" si="275"/>
        <v>Sem5</v>
      </c>
      <c r="AD3" s="148" t="str">
        <f t="shared" si="275"/>
        <v/>
      </c>
      <c r="AE3" s="148" t="str">
        <f t="shared" si="275"/>
        <v/>
      </c>
      <c r="AF3" s="148" t="str">
        <f t="shared" si="275"/>
        <v/>
      </c>
      <c r="AG3" s="148" t="str">
        <f t="shared" si="275"/>
        <v/>
      </c>
      <c r="AH3" s="148" t="str">
        <f t="shared" si="275"/>
        <v/>
      </c>
      <c r="AI3" s="148" t="str">
        <f t="shared" si="275"/>
        <v/>
      </c>
      <c r="AJ3" s="148" t="str">
        <f t="shared" si="275"/>
        <v>Sem6</v>
      </c>
      <c r="AK3" s="148" t="str">
        <f t="shared" si="275"/>
        <v/>
      </c>
      <c r="AL3" s="148" t="str">
        <f t="shared" si="275"/>
        <v/>
      </c>
      <c r="AM3" s="148" t="str">
        <f t="shared" si="275"/>
        <v/>
      </c>
      <c r="AN3" s="148" t="str">
        <f t="shared" si="275"/>
        <v/>
      </c>
      <c r="AO3" s="148" t="str">
        <f t="shared" si="275"/>
        <v/>
      </c>
      <c r="AP3" s="148" t="str">
        <f t="shared" si="275"/>
        <v/>
      </c>
      <c r="AQ3" s="148" t="str">
        <f t="shared" si="275"/>
        <v>Sem7</v>
      </c>
      <c r="AR3" s="148" t="str">
        <f t="shared" si="275"/>
        <v/>
      </c>
      <c r="AS3" s="148" t="str">
        <f t="shared" si="275"/>
        <v/>
      </c>
      <c r="AT3" s="148" t="str">
        <f t="shared" si="275"/>
        <v/>
      </c>
      <c r="AU3" s="148" t="str">
        <f t="shared" si="275"/>
        <v/>
      </c>
      <c r="AV3" s="148" t="str">
        <f t="shared" si="275"/>
        <v/>
      </c>
      <c r="AW3" s="148" t="str">
        <f t="shared" si="275"/>
        <v/>
      </c>
      <c r="AX3" s="148" t="str">
        <f t="shared" si="275"/>
        <v>Sem8</v>
      </c>
      <c r="AY3" s="148" t="str">
        <f t="shared" si="275"/>
        <v/>
      </c>
      <c r="AZ3" s="148" t="str">
        <f t="shared" si="275"/>
        <v/>
      </c>
      <c r="BA3" s="148" t="str">
        <f t="shared" si="275"/>
        <v/>
      </c>
      <c r="BB3" s="148" t="str">
        <f t="shared" si="275"/>
        <v/>
      </c>
      <c r="BC3" s="148" t="str">
        <f t="shared" si="275"/>
        <v/>
      </c>
      <c r="BD3" s="148" t="str">
        <f t="shared" si="275"/>
        <v/>
      </c>
      <c r="BE3" s="148" t="str">
        <f t="shared" si="275"/>
        <v>Sem9</v>
      </c>
      <c r="BF3" s="148" t="str">
        <f t="shared" si="275"/>
        <v/>
      </c>
      <c r="BG3" s="148" t="str">
        <f t="shared" si="275"/>
        <v/>
      </c>
      <c r="BH3" s="148" t="str">
        <f t="shared" si="275"/>
        <v/>
      </c>
      <c r="BI3" s="148" t="str">
        <f t="shared" si="275"/>
        <v/>
      </c>
      <c r="BJ3" s="148" t="str">
        <f t="shared" si="275"/>
        <v/>
      </c>
      <c r="BK3" s="148" t="str">
        <f t="shared" si="275"/>
        <v/>
      </c>
      <c r="BL3" s="148" t="str">
        <f t="shared" si="275"/>
        <v>Sem10</v>
      </c>
      <c r="BM3" s="148" t="str">
        <f t="shared" si="275"/>
        <v/>
      </c>
      <c r="BN3" s="148" t="str">
        <f t="shared" si="275"/>
        <v/>
      </c>
      <c r="BO3" s="148" t="str">
        <f t="shared" si="275"/>
        <v/>
      </c>
      <c r="BP3" s="148" t="str">
        <f t="shared" si="275"/>
        <v/>
      </c>
      <c r="BQ3" s="148" t="str">
        <f t="shared" si="275"/>
        <v/>
      </c>
      <c r="BR3" s="148" t="str">
        <f t="shared" si="275"/>
        <v/>
      </c>
      <c r="BS3" s="148" t="str">
        <f t="shared" si="275"/>
        <v>Sem11</v>
      </c>
      <c r="BT3" s="148" t="str">
        <f t="shared" si="275"/>
        <v/>
      </c>
      <c r="BU3" s="148" t="str">
        <f t="shared" si="275"/>
        <v/>
      </c>
      <c r="BV3" s="148" t="str">
        <f t="shared" ref="BV3:EG3" si="276">IF(WEEKDAY(BV2,2)=1,"Sem"&amp;WEEKNUM(BV2,2),"")</f>
        <v/>
      </c>
      <c r="BW3" s="148" t="str">
        <f t="shared" si="276"/>
        <v/>
      </c>
      <c r="BX3" s="148" t="str">
        <f t="shared" si="276"/>
        <v/>
      </c>
      <c r="BY3" s="148" t="str">
        <f t="shared" si="276"/>
        <v/>
      </c>
      <c r="BZ3" s="148" t="str">
        <f t="shared" si="276"/>
        <v>Sem12</v>
      </c>
      <c r="CA3" s="148" t="str">
        <f t="shared" si="276"/>
        <v/>
      </c>
      <c r="CB3" s="148" t="str">
        <f t="shared" si="276"/>
        <v/>
      </c>
      <c r="CC3" s="148" t="str">
        <f t="shared" si="276"/>
        <v/>
      </c>
      <c r="CD3" s="148" t="str">
        <f t="shared" si="276"/>
        <v/>
      </c>
      <c r="CE3" s="148" t="str">
        <f t="shared" si="276"/>
        <v/>
      </c>
      <c r="CF3" s="148" t="str">
        <f t="shared" si="276"/>
        <v/>
      </c>
      <c r="CG3" s="148" t="str">
        <f t="shared" si="276"/>
        <v>Sem13</v>
      </c>
      <c r="CH3" s="148" t="str">
        <f t="shared" si="276"/>
        <v/>
      </c>
      <c r="CI3" s="148" t="str">
        <f t="shared" si="276"/>
        <v/>
      </c>
      <c r="CJ3" s="148" t="str">
        <f t="shared" si="276"/>
        <v/>
      </c>
      <c r="CK3" s="148" t="str">
        <f t="shared" si="276"/>
        <v/>
      </c>
      <c r="CL3" s="148" t="str">
        <f t="shared" si="276"/>
        <v/>
      </c>
      <c r="CM3" s="148" t="str">
        <f t="shared" si="276"/>
        <v/>
      </c>
      <c r="CN3" s="148" t="str">
        <f t="shared" si="276"/>
        <v>Sem14</v>
      </c>
      <c r="CO3" s="148" t="str">
        <f t="shared" si="276"/>
        <v/>
      </c>
      <c r="CP3" s="148" t="str">
        <f t="shared" si="276"/>
        <v/>
      </c>
      <c r="CQ3" s="148" t="str">
        <f t="shared" si="276"/>
        <v/>
      </c>
      <c r="CR3" s="148" t="str">
        <f t="shared" si="276"/>
        <v/>
      </c>
      <c r="CS3" s="148" t="str">
        <f t="shared" si="276"/>
        <v/>
      </c>
      <c r="CT3" s="148" t="str">
        <f t="shared" si="276"/>
        <v/>
      </c>
      <c r="CU3" s="148" t="str">
        <f t="shared" si="276"/>
        <v>Sem15</v>
      </c>
      <c r="CV3" s="148" t="str">
        <f t="shared" si="276"/>
        <v/>
      </c>
      <c r="CW3" s="148" t="str">
        <f t="shared" si="276"/>
        <v/>
      </c>
      <c r="CX3" s="148" t="str">
        <f t="shared" si="276"/>
        <v/>
      </c>
      <c r="CY3" s="148" t="str">
        <f t="shared" si="276"/>
        <v/>
      </c>
      <c r="CZ3" s="148" t="str">
        <f t="shared" si="276"/>
        <v/>
      </c>
      <c r="DA3" s="148" t="str">
        <f t="shared" si="276"/>
        <v/>
      </c>
      <c r="DB3" s="148" t="str">
        <f t="shared" si="276"/>
        <v>Sem16</v>
      </c>
      <c r="DC3" s="148" t="str">
        <f t="shared" si="276"/>
        <v/>
      </c>
      <c r="DD3" s="148" t="str">
        <f t="shared" si="276"/>
        <v/>
      </c>
      <c r="DE3" s="148" t="str">
        <f t="shared" si="276"/>
        <v/>
      </c>
      <c r="DF3" s="148" t="str">
        <f t="shared" si="276"/>
        <v/>
      </c>
      <c r="DG3" s="148" t="str">
        <f t="shared" si="276"/>
        <v/>
      </c>
      <c r="DH3" s="148" t="str">
        <f t="shared" si="276"/>
        <v/>
      </c>
      <c r="DI3" s="148" t="str">
        <f t="shared" si="276"/>
        <v>Sem17</v>
      </c>
      <c r="DJ3" s="148" t="str">
        <f t="shared" si="276"/>
        <v/>
      </c>
      <c r="DK3" s="148" t="str">
        <f t="shared" si="276"/>
        <v/>
      </c>
      <c r="DL3" s="148" t="str">
        <f t="shared" si="276"/>
        <v/>
      </c>
      <c r="DM3" s="148" t="str">
        <f t="shared" si="276"/>
        <v/>
      </c>
      <c r="DN3" s="148" t="str">
        <f t="shared" si="276"/>
        <v/>
      </c>
      <c r="DO3" s="148" t="str">
        <f t="shared" si="276"/>
        <v/>
      </c>
      <c r="DP3" s="148" t="str">
        <f t="shared" si="276"/>
        <v>Sem18</v>
      </c>
      <c r="DQ3" s="148" t="str">
        <f t="shared" si="276"/>
        <v/>
      </c>
      <c r="DR3" s="148" t="str">
        <f t="shared" si="276"/>
        <v/>
      </c>
      <c r="DS3" s="148" t="str">
        <f t="shared" si="276"/>
        <v/>
      </c>
      <c r="DT3" s="148" t="str">
        <f t="shared" si="276"/>
        <v/>
      </c>
      <c r="DU3" s="148" t="str">
        <f t="shared" si="276"/>
        <v/>
      </c>
      <c r="DV3" s="148" t="str">
        <f t="shared" si="276"/>
        <v/>
      </c>
      <c r="DW3" s="148" t="str">
        <f t="shared" si="276"/>
        <v>Sem19</v>
      </c>
      <c r="DX3" s="148" t="str">
        <f t="shared" si="276"/>
        <v/>
      </c>
      <c r="DY3" s="148" t="str">
        <f t="shared" si="276"/>
        <v/>
      </c>
      <c r="DZ3" s="148" t="str">
        <f t="shared" si="276"/>
        <v/>
      </c>
      <c r="EA3" s="148" t="str">
        <f t="shared" si="276"/>
        <v/>
      </c>
      <c r="EB3" s="148" t="str">
        <f t="shared" si="276"/>
        <v/>
      </c>
      <c r="EC3" s="148" t="str">
        <f t="shared" si="276"/>
        <v/>
      </c>
      <c r="ED3" s="148" t="str">
        <f t="shared" si="276"/>
        <v>Sem20</v>
      </c>
      <c r="EE3" s="148" t="str">
        <f t="shared" si="276"/>
        <v/>
      </c>
      <c r="EF3" s="148" t="str">
        <f t="shared" si="276"/>
        <v/>
      </c>
      <c r="EG3" s="148" t="str">
        <f t="shared" si="276"/>
        <v/>
      </c>
      <c r="EH3" s="148" t="str">
        <f t="shared" ref="EH3:GS3" si="277">IF(WEEKDAY(EH2,2)=1,"Sem"&amp;WEEKNUM(EH2,2),"")</f>
        <v/>
      </c>
      <c r="EI3" s="148" t="str">
        <f t="shared" si="277"/>
        <v/>
      </c>
      <c r="EJ3" s="148" t="str">
        <f t="shared" si="277"/>
        <v/>
      </c>
      <c r="EK3" s="148" t="str">
        <f t="shared" si="277"/>
        <v>Sem21</v>
      </c>
      <c r="EL3" s="148" t="str">
        <f t="shared" si="277"/>
        <v/>
      </c>
      <c r="EM3" s="148" t="str">
        <f t="shared" si="277"/>
        <v/>
      </c>
      <c r="EN3" s="148" t="str">
        <f t="shared" si="277"/>
        <v/>
      </c>
      <c r="EO3" s="148" t="str">
        <f t="shared" si="277"/>
        <v/>
      </c>
      <c r="EP3" s="148" t="str">
        <f t="shared" si="277"/>
        <v/>
      </c>
      <c r="EQ3" s="148" t="str">
        <f t="shared" si="277"/>
        <v/>
      </c>
      <c r="ER3" s="148" t="str">
        <f t="shared" si="277"/>
        <v>Sem22</v>
      </c>
      <c r="ES3" s="148" t="str">
        <f t="shared" si="277"/>
        <v/>
      </c>
      <c r="ET3" s="148" t="str">
        <f t="shared" si="277"/>
        <v/>
      </c>
      <c r="EU3" s="148" t="str">
        <f t="shared" si="277"/>
        <v/>
      </c>
      <c r="EV3" s="148" t="str">
        <f t="shared" si="277"/>
        <v/>
      </c>
      <c r="EW3" s="148" t="str">
        <f t="shared" si="277"/>
        <v/>
      </c>
      <c r="EX3" s="148" t="str">
        <f t="shared" si="277"/>
        <v/>
      </c>
      <c r="EY3" s="148" t="str">
        <f t="shared" si="277"/>
        <v>Sem23</v>
      </c>
      <c r="EZ3" s="148" t="str">
        <f t="shared" si="277"/>
        <v/>
      </c>
      <c r="FA3" s="148" t="str">
        <f t="shared" si="277"/>
        <v/>
      </c>
      <c r="FB3" s="148" t="str">
        <f t="shared" si="277"/>
        <v/>
      </c>
      <c r="FC3" s="148" t="str">
        <f t="shared" si="277"/>
        <v/>
      </c>
      <c r="FD3" s="148" t="str">
        <f t="shared" si="277"/>
        <v/>
      </c>
      <c r="FE3" s="148" t="str">
        <f t="shared" si="277"/>
        <v/>
      </c>
      <c r="FF3" s="148" t="str">
        <f t="shared" si="277"/>
        <v>Sem24</v>
      </c>
      <c r="FG3" s="148" t="str">
        <f t="shared" si="277"/>
        <v/>
      </c>
      <c r="FH3" s="148" t="str">
        <f t="shared" si="277"/>
        <v/>
      </c>
      <c r="FI3" s="148" t="str">
        <f t="shared" si="277"/>
        <v/>
      </c>
      <c r="FJ3" s="148" t="str">
        <f t="shared" si="277"/>
        <v/>
      </c>
      <c r="FK3" s="148" t="str">
        <f t="shared" si="277"/>
        <v/>
      </c>
      <c r="FL3" s="148" t="str">
        <f t="shared" si="277"/>
        <v/>
      </c>
      <c r="FM3" s="148" t="str">
        <f t="shared" si="277"/>
        <v>Sem25</v>
      </c>
      <c r="FN3" s="148" t="str">
        <f t="shared" si="277"/>
        <v/>
      </c>
      <c r="FO3" s="148" t="str">
        <f t="shared" si="277"/>
        <v/>
      </c>
      <c r="FP3" s="148" t="str">
        <f t="shared" si="277"/>
        <v/>
      </c>
      <c r="FQ3" s="148" t="str">
        <f t="shared" si="277"/>
        <v/>
      </c>
      <c r="FR3" s="148" t="str">
        <f t="shared" si="277"/>
        <v/>
      </c>
      <c r="FS3" s="148" t="str">
        <f t="shared" si="277"/>
        <v/>
      </c>
      <c r="FT3" s="148" t="str">
        <f t="shared" si="277"/>
        <v>Sem26</v>
      </c>
      <c r="FU3" s="148" t="str">
        <f t="shared" si="277"/>
        <v/>
      </c>
      <c r="FV3" s="148" t="str">
        <f t="shared" si="277"/>
        <v/>
      </c>
      <c r="FW3" s="148" t="str">
        <f t="shared" si="277"/>
        <v/>
      </c>
      <c r="FX3" s="148" t="str">
        <f t="shared" si="277"/>
        <v/>
      </c>
      <c r="FY3" s="148" t="str">
        <f t="shared" si="277"/>
        <v/>
      </c>
      <c r="FZ3" s="148" t="str">
        <f t="shared" si="277"/>
        <v/>
      </c>
      <c r="GA3" s="148" t="str">
        <f t="shared" si="277"/>
        <v>Sem27</v>
      </c>
      <c r="GB3" s="148" t="str">
        <f t="shared" si="277"/>
        <v/>
      </c>
      <c r="GC3" s="148" t="str">
        <f t="shared" si="277"/>
        <v/>
      </c>
      <c r="GD3" s="148" t="str">
        <f t="shared" si="277"/>
        <v/>
      </c>
      <c r="GE3" s="148" t="str">
        <f t="shared" si="277"/>
        <v/>
      </c>
      <c r="GF3" s="148" t="str">
        <f t="shared" si="277"/>
        <v/>
      </c>
      <c r="GG3" s="148" t="str">
        <f t="shared" si="277"/>
        <v/>
      </c>
      <c r="GH3" s="148" t="str">
        <f t="shared" si="277"/>
        <v>Sem28</v>
      </c>
      <c r="GI3" s="148" t="str">
        <f t="shared" si="277"/>
        <v/>
      </c>
      <c r="GJ3" s="148" t="str">
        <f t="shared" si="277"/>
        <v/>
      </c>
      <c r="GK3" s="148" t="str">
        <f t="shared" si="277"/>
        <v/>
      </c>
      <c r="GL3" s="148" t="str">
        <f t="shared" si="277"/>
        <v/>
      </c>
      <c r="GM3" s="148" t="str">
        <f t="shared" si="277"/>
        <v/>
      </c>
      <c r="GN3" s="148" t="str">
        <f t="shared" si="277"/>
        <v/>
      </c>
      <c r="GO3" s="148" t="str">
        <f t="shared" si="277"/>
        <v>Sem29</v>
      </c>
      <c r="GP3" s="148" t="str">
        <f t="shared" si="277"/>
        <v/>
      </c>
      <c r="GQ3" s="148" t="str">
        <f t="shared" si="277"/>
        <v/>
      </c>
      <c r="GR3" s="148" t="str">
        <f t="shared" si="277"/>
        <v/>
      </c>
      <c r="GS3" s="148" t="str">
        <f t="shared" si="277"/>
        <v/>
      </c>
      <c r="GT3" s="148" t="str">
        <f t="shared" ref="GT3:JE3" si="278">IF(WEEKDAY(GT2,2)=1,"Sem"&amp;WEEKNUM(GT2,2),"")</f>
        <v/>
      </c>
      <c r="GU3" s="148" t="str">
        <f t="shared" si="278"/>
        <v/>
      </c>
      <c r="GV3" s="148" t="str">
        <f t="shared" si="278"/>
        <v>Sem30</v>
      </c>
      <c r="GW3" s="148" t="str">
        <f t="shared" si="278"/>
        <v/>
      </c>
      <c r="GX3" s="148" t="str">
        <f t="shared" si="278"/>
        <v/>
      </c>
      <c r="GY3" s="148" t="str">
        <f t="shared" si="278"/>
        <v/>
      </c>
      <c r="GZ3" s="148" t="str">
        <f t="shared" si="278"/>
        <v/>
      </c>
      <c r="HA3" s="148" t="str">
        <f t="shared" si="278"/>
        <v/>
      </c>
      <c r="HB3" s="148" t="str">
        <f t="shared" si="278"/>
        <v/>
      </c>
      <c r="HC3" s="148" t="str">
        <f t="shared" si="278"/>
        <v>Sem31</v>
      </c>
      <c r="HD3" s="148" t="str">
        <f t="shared" si="278"/>
        <v/>
      </c>
      <c r="HE3" s="148" t="str">
        <f t="shared" si="278"/>
        <v/>
      </c>
      <c r="HF3" s="148" t="str">
        <f t="shared" si="278"/>
        <v/>
      </c>
      <c r="HG3" s="148" t="str">
        <f t="shared" si="278"/>
        <v/>
      </c>
      <c r="HH3" s="148" t="str">
        <f t="shared" si="278"/>
        <v/>
      </c>
      <c r="HI3" s="148" t="str">
        <f t="shared" si="278"/>
        <v/>
      </c>
      <c r="HJ3" s="148" t="str">
        <f t="shared" si="278"/>
        <v>Sem32</v>
      </c>
      <c r="HK3" s="148" t="str">
        <f t="shared" si="278"/>
        <v/>
      </c>
      <c r="HL3" s="148" t="str">
        <f t="shared" si="278"/>
        <v/>
      </c>
      <c r="HM3" s="148" t="str">
        <f t="shared" si="278"/>
        <v/>
      </c>
      <c r="HN3" s="148" t="str">
        <f t="shared" si="278"/>
        <v/>
      </c>
      <c r="HO3" s="148" t="str">
        <f t="shared" si="278"/>
        <v/>
      </c>
      <c r="HP3" s="148" t="str">
        <f t="shared" si="278"/>
        <v/>
      </c>
      <c r="HQ3" s="148" t="str">
        <f t="shared" si="278"/>
        <v>Sem33</v>
      </c>
      <c r="HR3" s="148" t="str">
        <f t="shared" si="278"/>
        <v/>
      </c>
      <c r="HS3" s="148" t="str">
        <f t="shared" si="278"/>
        <v/>
      </c>
      <c r="HT3" s="148" t="str">
        <f t="shared" si="278"/>
        <v/>
      </c>
      <c r="HU3" s="148" t="str">
        <f t="shared" si="278"/>
        <v/>
      </c>
      <c r="HV3" s="148" t="str">
        <f t="shared" si="278"/>
        <v/>
      </c>
      <c r="HW3" s="148" t="str">
        <f t="shared" si="278"/>
        <v/>
      </c>
      <c r="HX3" s="148" t="str">
        <f t="shared" si="278"/>
        <v>Sem34</v>
      </c>
      <c r="HY3" s="148" t="str">
        <f t="shared" si="278"/>
        <v/>
      </c>
      <c r="HZ3" s="148" t="str">
        <f t="shared" si="278"/>
        <v/>
      </c>
      <c r="IA3" s="148" t="str">
        <f t="shared" si="278"/>
        <v/>
      </c>
      <c r="IB3" s="148" t="str">
        <f t="shared" si="278"/>
        <v/>
      </c>
      <c r="IC3" s="148" t="str">
        <f t="shared" si="278"/>
        <v/>
      </c>
      <c r="ID3" s="148" t="str">
        <f t="shared" si="278"/>
        <v/>
      </c>
      <c r="IE3" s="148" t="str">
        <f t="shared" si="278"/>
        <v>Sem35</v>
      </c>
      <c r="IF3" s="148" t="str">
        <f t="shared" si="278"/>
        <v/>
      </c>
      <c r="IG3" s="148" t="str">
        <f t="shared" si="278"/>
        <v/>
      </c>
      <c r="IH3" s="148" t="str">
        <f t="shared" si="278"/>
        <v/>
      </c>
      <c r="II3" s="148" t="str">
        <f t="shared" si="278"/>
        <v/>
      </c>
      <c r="IJ3" s="148" t="str">
        <f t="shared" si="278"/>
        <v/>
      </c>
      <c r="IK3" s="148" t="str">
        <f t="shared" si="278"/>
        <v/>
      </c>
      <c r="IL3" s="148" t="str">
        <f t="shared" si="278"/>
        <v>Sem36</v>
      </c>
      <c r="IM3" s="148" t="str">
        <f t="shared" si="278"/>
        <v/>
      </c>
      <c r="IN3" s="148" t="str">
        <f t="shared" si="278"/>
        <v/>
      </c>
      <c r="IO3" s="148" t="str">
        <f t="shared" si="278"/>
        <v/>
      </c>
      <c r="IP3" s="148" t="str">
        <f t="shared" si="278"/>
        <v/>
      </c>
      <c r="IQ3" s="148" t="str">
        <f t="shared" si="278"/>
        <v/>
      </c>
      <c r="IR3" s="148" t="str">
        <f t="shared" si="278"/>
        <v/>
      </c>
      <c r="IS3" s="148" t="str">
        <f t="shared" si="278"/>
        <v>Sem37</v>
      </c>
      <c r="IT3" s="148" t="str">
        <f t="shared" si="278"/>
        <v/>
      </c>
      <c r="IU3" s="148" t="str">
        <f t="shared" si="278"/>
        <v/>
      </c>
      <c r="IV3" s="148" t="str">
        <f t="shared" si="278"/>
        <v/>
      </c>
      <c r="IW3" s="148" t="str">
        <f t="shared" si="278"/>
        <v/>
      </c>
      <c r="IX3" s="148" t="str">
        <f t="shared" si="278"/>
        <v/>
      </c>
      <c r="IY3" s="148" t="str">
        <f t="shared" si="278"/>
        <v/>
      </c>
      <c r="IZ3" s="148" t="str">
        <f t="shared" si="278"/>
        <v>Sem38</v>
      </c>
      <c r="JA3" s="148" t="str">
        <f t="shared" si="278"/>
        <v/>
      </c>
      <c r="JB3" s="148" t="str">
        <f t="shared" si="278"/>
        <v/>
      </c>
      <c r="JC3" s="148" t="str">
        <f t="shared" si="278"/>
        <v/>
      </c>
      <c r="JD3" s="148" t="str">
        <f t="shared" si="278"/>
        <v/>
      </c>
      <c r="JE3" s="148" t="str">
        <f t="shared" si="278"/>
        <v/>
      </c>
      <c r="JF3" s="148" t="str">
        <f t="shared" ref="JF3:LQ3" si="279">IF(WEEKDAY(JF2,2)=1,"Sem"&amp;WEEKNUM(JF2,2),"")</f>
        <v/>
      </c>
      <c r="JG3" s="148" t="str">
        <f t="shared" si="279"/>
        <v>Sem39</v>
      </c>
      <c r="JH3" s="148" t="str">
        <f t="shared" si="279"/>
        <v/>
      </c>
      <c r="JI3" s="148" t="str">
        <f t="shared" si="279"/>
        <v/>
      </c>
      <c r="JJ3" s="148" t="str">
        <f t="shared" si="279"/>
        <v/>
      </c>
      <c r="JK3" s="148" t="str">
        <f t="shared" si="279"/>
        <v/>
      </c>
      <c r="JL3" s="148" t="str">
        <f t="shared" si="279"/>
        <v/>
      </c>
      <c r="JM3" s="148" t="str">
        <f t="shared" si="279"/>
        <v/>
      </c>
      <c r="JN3" s="148" t="str">
        <f t="shared" si="279"/>
        <v>Sem40</v>
      </c>
      <c r="JO3" s="148" t="str">
        <f t="shared" si="279"/>
        <v/>
      </c>
      <c r="JP3" s="148" t="str">
        <f t="shared" si="279"/>
        <v/>
      </c>
      <c r="JQ3" s="148" t="str">
        <f t="shared" si="279"/>
        <v/>
      </c>
      <c r="JR3" s="148" t="str">
        <f t="shared" si="279"/>
        <v/>
      </c>
      <c r="JS3" s="148" t="str">
        <f t="shared" si="279"/>
        <v/>
      </c>
      <c r="JT3" s="148" t="str">
        <f t="shared" si="279"/>
        <v/>
      </c>
      <c r="JU3" s="148" t="str">
        <f t="shared" si="279"/>
        <v>Sem41</v>
      </c>
      <c r="JV3" s="148" t="str">
        <f t="shared" si="279"/>
        <v/>
      </c>
      <c r="JW3" s="148" t="str">
        <f t="shared" si="279"/>
        <v/>
      </c>
      <c r="JX3" s="148" t="str">
        <f t="shared" si="279"/>
        <v/>
      </c>
      <c r="JY3" s="148" t="str">
        <f t="shared" si="279"/>
        <v/>
      </c>
      <c r="JZ3" s="148" t="str">
        <f t="shared" si="279"/>
        <v/>
      </c>
      <c r="KA3" s="148" t="str">
        <f t="shared" si="279"/>
        <v/>
      </c>
      <c r="KB3" s="148" t="str">
        <f t="shared" si="279"/>
        <v>Sem42</v>
      </c>
      <c r="KC3" s="148" t="str">
        <f t="shared" si="279"/>
        <v/>
      </c>
      <c r="KD3" s="148" t="str">
        <f t="shared" si="279"/>
        <v/>
      </c>
      <c r="KE3" s="148" t="str">
        <f t="shared" si="279"/>
        <v/>
      </c>
      <c r="KF3" s="148" t="str">
        <f t="shared" si="279"/>
        <v/>
      </c>
      <c r="KG3" s="148" t="str">
        <f t="shared" si="279"/>
        <v/>
      </c>
      <c r="KH3" s="148" t="str">
        <f t="shared" si="279"/>
        <v/>
      </c>
      <c r="KI3" s="148" t="str">
        <f t="shared" si="279"/>
        <v>Sem43</v>
      </c>
      <c r="KJ3" s="148" t="str">
        <f t="shared" si="279"/>
        <v/>
      </c>
      <c r="KK3" s="148" t="str">
        <f t="shared" si="279"/>
        <v/>
      </c>
      <c r="KL3" s="148" t="str">
        <f t="shared" si="279"/>
        <v/>
      </c>
      <c r="KM3" s="148" t="str">
        <f t="shared" si="279"/>
        <v/>
      </c>
      <c r="KN3" s="148" t="str">
        <f t="shared" si="279"/>
        <v/>
      </c>
      <c r="KO3" s="148" t="str">
        <f t="shared" si="279"/>
        <v/>
      </c>
      <c r="KP3" s="148" t="str">
        <f t="shared" si="279"/>
        <v>Sem44</v>
      </c>
      <c r="KQ3" s="148" t="str">
        <f t="shared" si="279"/>
        <v/>
      </c>
      <c r="KR3" s="148" t="str">
        <f t="shared" si="279"/>
        <v/>
      </c>
      <c r="KS3" s="148" t="str">
        <f t="shared" si="279"/>
        <v/>
      </c>
      <c r="KT3" s="148" t="str">
        <f t="shared" si="279"/>
        <v/>
      </c>
      <c r="KU3" s="148" t="str">
        <f t="shared" si="279"/>
        <v/>
      </c>
      <c r="KV3" s="148" t="str">
        <f t="shared" si="279"/>
        <v/>
      </c>
      <c r="KW3" s="148" t="str">
        <f t="shared" si="279"/>
        <v>Sem45</v>
      </c>
      <c r="KX3" s="148" t="str">
        <f t="shared" si="279"/>
        <v/>
      </c>
      <c r="KY3" s="148" t="str">
        <f t="shared" si="279"/>
        <v/>
      </c>
      <c r="KZ3" s="148" t="str">
        <f t="shared" si="279"/>
        <v/>
      </c>
      <c r="LA3" s="148" t="str">
        <f t="shared" si="279"/>
        <v/>
      </c>
      <c r="LB3" s="148" t="str">
        <f t="shared" si="279"/>
        <v/>
      </c>
      <c r="LC3" s="148" t="str">
        <f t="shared" si="279"/>
        <v/>
      </c>
      <c r="LD3" s="148" t="str">
        <f t="shared" si="279"/>
        <v>Sem46</v>
      </c>
      <c r="LE3" s="148" t="str">
        <f t="shared" si="279"/>
        <v/>
      </c>
      <c r="LF3" s="148" t="str">
        <f t="shared" si="279"/>
        <v/>
      </c>
      <c r="LG3" s="148" t="str">
        <f t="shared" si="279"/>
        <v/>
      </c>
      <c r="LH3" s="148" t="str">
        <f t="shared" si="279"/>
        <v/>
      </c>
      <c r="LI3" s="148" t="str">
        <f t="shared" si="279"/>
        <v/>
      </c>
      <c r="LJ3" s="148" t="str">
        <f t="shared" si="279"/>
        <v/>
      </c>
      <c r="LK3" s="148" t="str">
        <f t="shared" si="279"/>
        <v>Sem47</v>
      </c>
      <c r="LL3" s="148" t="str">
        <f t="shared" si="279"/>
        <v/>
      </c>
      <c r="LM3" s="148" t="str">
        <f t="shared" si="279"/>
        <v/>
      </c>
      <c r="LN3" s="148" t="str">
        <f t="shared" si="279"/>
        <v/>
      </c>
      <c r="LO3" s="148" t="str">
        <f t="shared" si="279"/>
        <v/>
      </c>
      <c r="LP3" s="148" t="str">
        <f t="shared" si="279"/>
        <v/>
      </c>
      <c r="LQ3" s="148" t="str">
        <f t="shared" si="279"/>
        <v/>
      </c>
      <c r="LR3" s="148" t="str">
        <f t="shared" ref="LR3:NM3" si="280">IF(WEEKDAY(LR2,2)=1,"Sem"&amp;WEEKNUM(LR2,2),"")</f>
        <v>Sem48</v>
      </c>
      <c r="LS3" s="148" t="str">
        <f t="shared" si="280"/>
        <v/>
      </c>
      <c r="LT3" s="148" t="str">
        <f t="shared" si="280"/>
        <v/>
      </c>
      <c r="LU3" s="148" t="str">
        <f t="shared" si="280"/>
        <v/>
      </c>
      <c r="LV3" s="148" t="str">
        <f t="shared" si="280"/>
        <v/>
      </c>
      <c r="LW3" s="148" t="str">
        <f t="shared" si="280"/>
        <v/>
      </c>
      <c r="LX3" s="148" t="str">
        <f t="shared" si="280"/>
        <v/>
      </c>
      <c r="LY3" s="148" t="str">
        <f t="shared" si="280"/>
        <v>Sem49</v>
      </c>
      <c r="LZ3" s="148" t="str">
        <f t="shared" si="280"/>
        <v/>
      </c>
      <c r="MA3" s="148" t="str">
        <f t="shared" si="280"/>
        <v/>
      </c>
      <c r="MB3" s="148" t="str">
        <f t="shared" si="280"/>
        <v/>
      </c>
      <c r="MC3" s="148" t="str">
        <f t="shared" si="280"/>
        <v/>
      </c>
      <c r="MD3" s="148" t="str">
        <f t="shared" si="280"/>
        <v/>
      </c>
      <c r="ME3" s="148" t="str">
        <f t="shared" si="280"/>
        <v/>
      </c>
      <c r="MF3" s="148" t="str">
        <f t="shared" si="280"/>
        <v>Sem50</v>
      </c>
      <c r="MG3" s="148" t="str">
        <f t="shared" si="280"/>
        <v/>
      </c>
      <c r="MH3" s="148" t="str">
        <f t="shared" si="280"/>
        <v/>
      </c>
      <c r="MI3" s="148" t="str">
        <f t="shared" si="280"/>
        <v/>
      </c>
      <c r="MJ3" s="148" t="str">
        <f t="shared" si="280"/>
        <v/>
      </c>
      <c r="MK3" s="148" t="str">
        <f t="shared" si="280"/>
        <v/>
      </c>
      <c r="ML3" s="148" t="str">
        <f t="shared" si="280"/>
        <v/>
      </c>
      <c r="MM3" s="148" t="str">
        <f t="shared" si="280"/>
        <v>Sem51</v>
      </c>
      <c r="MN3" s="148" t="str">
        <f t="shared" si="280"/>
        <v/>
      </c>
      <c r="MO3" s="148" t="str">
        <f t="shared" si="280"/>
        <v/>
      </c>
      <c r="MP3" s="148" t="str">
        <f t="shared" si="280"/>
        <v/>
      </c>
      <c r="MQ3" s="148" t="str">
        <f t="shared" si="280"/>
        <v/>
      </c>
      <c r="MR3" s="148" t="str">
        <f t="shared" si="280"/>
        <v/>
      </c>
      <c r="MS3" s="148" t="str">
        <f t="shared" si="280"/>
        <v/>
      </c>
      <c r="MT3" s="148" t="str">
        <f t="shared" si="280"/>
        <v>Sem52</v>
      </c>
      <c r="MU3" s="148" t="str">
        <f t="shared" si="280"/>
        <v/>
      </c>
      <c r="MV3" s="148" t="str">
        <f t="shared" si="280"/>
        <v/>
      </c>
      <c r="MW3" s="148" t="str">
        <f t="shared" si="280"/>
        <v/>
      </c>
      <c r="MX3" s="148" t="str">
        <f t="shared" si="280"/>
        <v/>
      </c>
      <c r="MY3" s="148" t="str">
        <f t="shared" si="280"/>
        <v/>
      </c>
      <c r="MZ3" s="148" t="str">
        <f t="shared" si="280"/>
        <v/>
      </c>
      <c r="NA3" s="148" t="str">
        <f t="shared" si="280"/>
        <v>Sem53</v>
      </c>
      <c r="NB3" s="148" t="str">
        <f t="shared" si="280"/>
        <v/>
      </c>
      <c r="NC3" s="148" t="str">
        <f t="shared" si="280"/>
        <v/>
      </c>
      <c r="ND3" s="148" t="str">
        <f t="shared" si="280"/>
        <v/>
      </c>
      <c r="NE3" s="148" t="str">
        <f t="shared" si="280"/>
        <v/>
      </c>
      <c r="NF3" s="148" t="str">
        <f t="shared" si="280"/>
        <v/>
      </c>
      <c r="NG3" s="148" t="str">
        <f t="shared" si="280"/>
        <v/>
      </c>
      <c r="NH3" s="161" t="str">
        <f t="shared" si="280"/>
        <v/>
      </c>
      <c r="NI3" s="161" t="str">
        <f t="shared" si="280"/>
        <v/>
      </c>
      <c r="NJ3" s="161" t="str">
        <f t="shared" si="280"/>
        <v/>
      </c>
      <c r="NK3" s="161" t="str">
        <f t="shared" si="280"/>
        <v/>
      </c>
      <c r="NL3" s="161" t="str">
        <f t="shared" si="280"/>
        <v/>
      </c>
      <c r="NM3" s="161" t="str">
        <f t="shared" si="280"/>
        <v/>
      </c>
    </row>
    <row r="4" spans="1:377" ht="21.75" thickTop="1" x14ac:dyDescent="0.25">
      <c r="A4" s="65" t="s">
        <v>8</v>
      </c>
      <c r="B4" s="81">
        <v>1330</v>
      </c>
      <c r="C4" s="3"/>
      <c r="D4" s="4"/>
      <c r="E4" s="5"/>
      <c r="F4" s="5"/>
      <c r="G4" s="119">
        <v>1531</v>
      </c>
      <c r="H4" s="103">
        <v>1531</v>
      </c>
      <c r="I4" s="103"/>
      <c r="J4" s="103"/>
      <c r="K4" s="103"/>
      <c r="L4" s="103"/>
      <c r="M4" s="103"/>
      <c r="N4" s="150"/>
      <c r="O4" s="143">
        <v>1330</v>
      </c>
      <c r="P4" s="144"/>
      <c r="Q4" s="145"/>
      <c r="R4" s="108"/>
      <c r="S4" s="108"/>
      <c r="T4" s="146">
        <v>1531</v>
      </c>
      <c r="U4" s="110"/>
      <c r="V4" s="111"/>
      <c r="W4" s="111"/>
      <c r="X4" s="111"/>
      <c r="Y4" s="111"/>
      <c r="Z4" s="111"/>
      <c r="AA4" s="111"/>
      <c r="AB4" s="110"/>
      <c r="AC4" s="111"/>
      <c r="AD4" s="111"/>
      <c r="AE4" s="111"/>
      <c r="AF4" s="111"/>
      <c r="AG4" s="111"/>
      <c r="AH4" s="111"/>
      <c r="AI4" s="110"/>
      <c r="AJ4" s="111"/>
      <c r="AK4" s="111"/>
      <c r="AL4" s="111"/>
      <c r="AM4" s="111"/>
      <c r="AN4" s="111"/>
      <c r="AO4" s="111"/>
      <c r="AP4" s="110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  <c r="BM4" s="111"/>
      <c r="BN4" s="111"/>
      <c r="BO4" s="111"/>
      <c r="BP4" s="111"/>
      <c r="BQ4" s="111"/>
      <c r="BR4" s="111"/>
      <c r="BS4" s="111"/>
      <c r="BT4" s="111"/>
      <c r="BU4" s="111"/>
      <c r="BV4" s="111"/>
      <c r="BW4" s="111"/>
      <c r="BX4" s="111"/>
      <c r="BY4" s="111"/>
      <c r="BZ4" s="111"/>
      <c r="CA4" s="111"/>
      <c r="CB4" s="111"/>
      <c r="CC4" s="111"/>
      <c r="CD4" s="111"/>
      <c r="CE4" s="111"/>
      <c r="CF4" s="111"/>
      <c r="CG4" s="111"/>
      <c r="CH4" s="111"/>
      <c r="CI4" s="111"/>
      <c r="CJ4" s="111"/>
      <c r="CK4" s="111"/>
      <c r="CL4" s="111"/>
      <c r="CM4" s="111"/>
      <c r="CN4" s="111"/>
      <c r="CO4" s="111"/>
      <c r="CP4" s="111"/>
      <c r="CQ4" s="111"/>
      <c r="CR4" s="111"/>
      <c r="CS4" s="111"/>
      <c r="CT4" s="111"/>
      <c r="CU4" s="111"/>
      <c r="CV4" s="111"/>
      <c r="CW4" s="111"/>
      <c r="CX4" s="111"/>
      <c r="CY4" s="111"/>
      <c r="CZ4" s="111"/>
      <c r="DA4" s="111"/>
      <c r="DB4" s="111"/>
      <c r="DC4" s="111"/>
      <c r="DD4" s="111"/>
      <c r="DE4" s="111"/>
      <c r="DF4" s="111"/>
      <c r="DG4" s="111"/>
      <c r="DH4" s="111"/>
      <c r="DI4" s="111"/>
      <c r="DJ4" s="111"/>
      <c r="DK4" s="111"/>
      <c r="DL4" s="111"/>
      <c r="DM4" s="111"/>
      <c r="DN4" s="111"/>
      <c r="DO4" s="111"/>
      <c r="DP4" s="111"/>
      <c r="DQ4" s="111"/>
      <c r="DR4" s="111"/>
      <c r="DS4" s="111"/>
      <c r="DT4" s="111"/>
      <c r="DU4" s="111"/>
      <c r="DV4" s="111"/>
      <c r="DW4" s="111"/>
      <c r="DX4" s="111"/>
      <c r="DY4" s="111"/>
      <c r="DZ4" s="111"/>
      <c r="EA4" s="111"/>
      <c r="EB4" s="111"/>
      <c r="EC4" s="111"/>
      <c r="ED4" s="111"/>
      <c r="EE4" s="111"/>
      <c r="EF4" s="111"/>
      <c r="EG4" s="111"/>
      <c r="EH4" s="111"/>
      <c r="EI4" s="111"/>
      <c r="EJ4" s="111"/>
      <c r="EK4" s="111"/>
      <c r="EL4" s="111"/>
      <c r="EM4" s="111"/>
      <c r="EN4" s="111"/>
      <c r="EO4" s="111"/>
      <c r="EP4" s="111"/>
      <c r="EQ4" s="111"/>
      <c r="ER4" s="111"/>
      <c r="ES4" s="111"/>
      <c r="ET4" s="111"/>
      <c r="EU4" s="111"/>
      <c r="EV4" s="111"/>
      <c r="EW4" s="111"/>
      <c r="EX4" s="111"/>
      <c r="EY4" s="111"/>
      <c r="EZ4" s="111"/>
      <c r="FA4" s="111"/>
      <c r="FB4" s="111"/>
      <c r="FC4" s="111"/>
      <c r="FD4" s="111"/>
      <c r="FE4" s="111"/>
      <c r="FF4" s="111"/>
      <c r="FG4" s="111"/>
      <c r="FH4" s="111"/>
      <c r="FI4" s="111"/>
      <c r="FJ4" s="111"/>
      <c r="FK4" s="111"/>
      <c r="FL4" s="111"/>
      <c r="FM4" s="111"/>
      <c r="FN4" s="111"/>
      <c r="FO4" s="111"/>
      <c r="FP4" s="111"/>
      <c r="FQ4" s="111"/>
      <c r="FR4" s="111"/>
      <c r="FS4" s="111"/>
      <c r="FT4" s="111"/>
      <c r="FU4" s="111"/>
      <c r="FV4" s="111"/>
      <c r="FW4" s="111"/>
      <c r="FX4" s="111"/>
      <c r="FY4" s="111"/>
      <c r="FZ4" s="111"/>
      <c r="GA4" s="111"/>
      <c r="GB4" s="111"/>
      <c r="GC4" s="111"/>
      <c r="GD4" s="111"/>
      <c r="GE4" s="111"/>
      <c r="GF4" s="111"/>
      <c r="GG4" s="111"/>
      <c r="GH4" s="111"/>
      <c r="GI4" s="111"/>
      <c r="GJ4" s="111"/>
      <c r="GK4" s="111"/>
      <c r="GL4" s="111"/>
      <c r="GM4" s="111"/>
      <c r="GN4" s="111"/>
      <c r="GO4" s="111"/>
      <c r="GP4" s="111"/>
      <c r="GQ4" s="111"/>
      <c r="GR4" s="111"/>
      <c r="GS4" s="111"/>
      <c r="GT4" s="111"/>
      <c r="GU4" s="111"/>
      <c r="GV4" s="111"/>
      <c r="GW4" s="111"/>
      <c r="GX4" s="111"/>
      <c r="GY4" s="111"/>
      <c r="GZ4" s="111"/>
      <c r="HA4" s="111"/>
      <c r="HB4" s="111"/>
      <c r="HC4" s="111"/>
      <c r="HD4" s="111"/>
      <c r="HE4" s="111"/>
      <c r="HF4" s="111"/>
      <c r="HG4" s="111"/>
      <c r="HH4" s="111"/>
      <c r="HI4" s="111"/>
      <c r="HJ4" s="111"/>
      <c r="HK4" s="111"/>
      <c r="HL4" s="111"/>
      <c r="HM4" s="111"/>
      <c r="HN4" s="111"/>
      <c r="HO4" s="111"/>
      <c r="HP4" s="111"/>
      <c r="HQ4" s="111"/>
      <c r="HR4" s="111"/>
      <c r="HS4" s="111"/>
      <c r="HT4" s="111"/>
      <c r="HU4" s="111"/>
      <c r="HV4" s="111"/>
      <c r="HW4" s="111"/>
      <c r="HX4" s="111"/>
      <c r="HY4" s="111"/>
      <c r="HZ4" s="111"/>
      <c r="IA4" s="111"/>
      <c r="IB4" s="111"/>
      <c r="IC4" s="111"/>
      <c r="ID4" s="111"/>
      <c r="IE4" s="111"/>
      <c r="IF4" s="111"/>
      <c r="IG4" s="111"/>
      <c r="IH4" s="111"/>
      <c r="II4" s="111"/>
      <c r="IJ4" s="111"/>
      <c r="IK4" s="111"/>
      <c r="IL4" s="111"/>
      <c r="IM4" s="111"/>
      <c r="IN4" s="111"/>
      <c r="IO4" s="111"/>
      <c r="IP4" s="111"/>
      <c r="IQ4" s="111"/>
      <c r="IR4" s="111"/>
      <c r="IS4" s="111"/>
      <c r="IT4" s="111"/>
      <c r="IU4" s="111"/>
      <c r="IV4" s="111"/>
      <c r="IW4" s="111"/>
      <c r="IX4" s="111"/>
      <c r="IY4" s="111"/>
      <c r="IZ4" s="111"/>
      <c r="JA4" s="111"/>
      <c r="JB4" s="111"/>
      <c r="JC4" s="111"/>
      <c r="JD4" s="111"/>
      <c r="JE4" s="111"/>
      <c r="JF4" s="111"/>
      <c r="JG4" s="111"/>
      <c r="JH4" s="111"/>
      <c r="JI4" s="111"/>
      <c r="JJ4" s="111"/>
      <c r="JK4" s="111"/>
      <c r="JL4" s="111"/>
      <c r="JM4" s="111"/>
      <c r="JN4" s="111"/>
      <c r="JO4" s="111"/>
      <c r="JP4" s="111"/>
      <c r="JQ4" s="111"/>
      <c r="JR4" s="111"/>
      <c r="JS4" s="111"/>
      <c r="JT4" s="111"/>
      <c r="JU4" s="111"/>
      <c r="JV4" s="111"/>
      <c r="JW4" s="111"/>
      <c r="JX4" s="111"/>
      <c r="JY4" s="111"/>
      <c r="JZ4" s="111"/>
      <c r="KA4" s="111"/>
      <c r="KB4" s="111"/>
      <c r="KC4" s="111"/>
      <c r="KD4" s="111"/>
      <c r="KE4" s="111"/>
      <c r="KF4" s="111"/>
      <c r="KG4" s="111"/>
      <c r="KH4" s="111"/>
      <c r="KI4" s="111"/>
      <c r="KJ4" s="111"/>
      <c r="KK4" s="111"/>
      <c r="KL4" s="111"/>
      <c r="KM4" s="111"/>
      <c r="KN4" s="111"/>
      <c r="KO4" s="111"/>
      <c r="KP4" s="111"/>
      <c r="KQ4" s="111"/>
      <c r="KR4" s="111"/>
      <c r="KS4" s="111"/>
      <c r="KT4" s="111"/>
      <c r="KU4" s="111"/>
      <c r="KV4" s="111"/>
      <c r="KW4" s="111"/>
      <c r="KX4" s="111"/>
      <c r="KY4" s="111"/>
      <c r="KZ4" s="111"/>
      <c r="LA4" s="111"/>
      <c r="LB4" s="111"/>
      <c r="LC4" s="111"/>
      <c r="LD4" s="111"/>
      <c r="LE4" s="111"/>
      <c r="LF4" s="111"/>
      <c r="LG4" s="111"/>
      <c r="LH4" s="111"/>
      <c r="LI4" s="111"/>
      <c r="LJ4" s="111"/>
      <c r="LK4" s="111"/>
      <c r="LL4" s="111"/>
      <c r="LM4" s="111"/>
      <c r="LN4" s="111"/>
      <c r="LO4" s="111"/>
      <c r="LP4" s="111"/>
      <c r="LQ4" s="111"/>
      <c r="LR4" s="111"/>
      <c r="LS4" s="111"/>
      <c r="LT4" s="111"/>
      <c r="LU4" s="111"/>
      <c r="LV4" s="111"/>
      <c r="LW4" s="111"/>
      <c r="LX4" s="111"/>
      <c r="LY4" s="111"/>
      <c r="LZ4" s="111"/>
      <c r="MA4" s="111"/>
      <c r="MB4" s="111"/>
      <c r="MC4" s="111"/>
      <c r="MD4" s="111"/>
      <c r="ME4" s="111"/>
      <c r="MF4" s="111"/>
      <c r="MG4" s="111"/>
      <c r="MH4" s="111"/>
      <c r="MI4" s="111"/>
      <c r="MJ4" s="111"/>
      <c r="MK4" s="111"/>
      <c r="ML4" s="111"/>
      <c r="MM4" s="111"/>
      <c r="MN4" s="111"/>
      <c r="MO4" s="111"/>
      <c r="MP4" s="111"/>
      <c r="MQ4" s="111"/>
      <c r="MR4" s="111"/>
      <c r="MS4" s="111"/>
      <c r="MT4" s="111"/>
      <c r="MU4" s="111"/>
      <c r="MV4" s="111"/>
      <c r="MW4" s="111"/>
      <c r="MX4" s="111"/>
      <c r="MY4" s="111"/>
      <c r="MZ4" s="111"/>
      <c r="NA4" s="111"/>
      <c r="NB4" s="111"/>
      <c r="NC4" s="111"/>
      <c r="ND4" s="111"/>
      <c r="NE4" s="111"/>
      <c r="NF4" s="111"/>
      <c r="NG4" s="111"/>
    </row>
    <row r="5" spans="1:377" ht="21" x14ac:dyDescent="0.25">
      <c r="A5" s="66" t="s">
        <v>8</v>
      </c>
      <c r="B5" s="82">
        <v>1242</v>
      </c>
      <c r="C5" s="3"/>
      <c r="D5" s="4"/>
      <c r="E5" s="5"/>
      <c r="F5" s="6">
        <v>1242</v>
      </c>
      <c r="G5" s="120">
        <v>1689</v>
      </c>
      <c r="H5" s="103">
        <v>1689</v>
      </c>
      <c r="I5" s="103"/>
      <c r="J5" s="103"/>
      <c r="K5" s="103"/>
      <c r="L5" s="103"/>
      <c r="M5" s="103"/>
      <c r="N5" s="110"/>
      <c r="O5" s="103">
        <v>1242</v>
      </c>
      <c r="P5" s="144">
        <v>1242</v>
      </c>
      <c r="Q5" s="144">
        <v>1242</v>
      </c>
      <c r="R5" s="144">
        <v>1242</v>
      </c>
      <c r="S5" s="103">
        <v>1242</v>
      </c>
      <c r="T5" s="103">
        <v>1689</v>
      </c>
      <c r="U5" s="110"/>
      <c r="V5" s="111"/>
      <c r="W5" s="111"/>
      <c r="X5" s="111"/>
      <c r="Y5" s="111"/>
      <c r="Z5" s="111"/>
      <c r="AA5" s="111"/>
      <c r="AB5" s="111"/>
      <c r="AC5" s="111"/>
      <c r="AD5" s="111"/>
      <c r="AE5" s="111"/>
      <c r="AF5" s="111"/>
      <c r="AG5" s="111"/>
      <c r="AH5" s="111"/>
      <c r="AI5" s="111"/>
      <c r="AJ5" s="111"/>
      <c r="AK5" s="111"/>
      <c r="AL5" s="111"/>
      <c r="AM5" s="111"/>
      <c r="AN5" s="111"/>
      <c r="AO5" s="111"/>
      <c r="AP5" s="110"/>
      <c r="AQ5" s="111"/>
      <c r="AR5" s="111"/>
      <c r="AS5" s="111"/>
      <c r="AT5" s="111"/>
      <c r="AU5" s="111"/>
      <c r="AV5" s="111"/>
      <c r="AW5" s="111"/>
      <c r="AX5" s="111"/>
      <c r="AY5" s="111"/>
      <c r="AZ5" s="111"/>
      <c r="BA5" s="111"/>
      <c r="BB5" s="111"/>
      <c r="BC5" s="111"/>
      <c r="BD5" s="111"/>
      <c r="BE5" s="111"/>
      <c r="BF5" s="111"/>
      <c r="BG5" s="111"/>
      <c r="BH5" s="111"/>
      <c r="BI5" s="111"/>
      <c r="BJ5" s="111"/>
      <c r="BK5" s="111"/>
      <c r="BL5" s="111"/>
      <c r="BM5" s="111"/>
      <c r="BN5" s="111"/>
      <c r="BO5" s="111"/>
      <c r="BP5" s="111"/>
      <c r="BQ5" s="111"/>
      <c r="BR5" s="111"/>
      <c r="BS5" s="111"/>
      <c r="BT5" s="111"/>
      <c r="BU5" s="111"/>
      <c r="BV5" s="111"/>
      <c r="BW5" s="111"/>
      <c r="BX5" s="111"/>
      <c r="BY5" s="111"/>
      <c r="BZ5" s="111"/>
      <c r="CA5" s="111"/>
      <c r="CB5" s="111"/>
      <c r="CC5" s="111"/>
      <c r="CD5" s="111"/>
      <c r="CE5" s="111"/>
      <c r="CF5" s="111"/>
      <c r="CG5" s="111"/>
      <c r="CH5" s="111"/>
      <c r="CI5" s="111"/>
      <c r="CJ5" s="111"/>
      <c r="CK5" s="111"/>
      <c r="CL5" s="111"/>
      <c r="CM5" s="111"/>
      <c r="CN5" s="111"/>
      <c r="CO5" s="111"/>
      <c r="CP5" s="111"/>
      <c r="CQ5" s="111"/>
      <c r="CR5" s="111"/>
      <c r="CS5" s="111"/>
      <c r="CT5" s="111"/>
      <c r="CU5" s="111"/>
      <c r="CV5" s="111"/>
      <c r="CW5" s="111"/>
      <c r="CX5" s="111"/>
      <c r="CY5" s="111"/>
      <c r="CZ5" s="111"/>
      <c r="DA5" s="111"/>
      <c r="DB5" s="111"/>
      <c r="DC5" s="111"/>
      <c r="DD5" s="111"/>
      <c r="DE5" s="111"/>
      <c r="DF5" s="111"/>
      <c r="DG5" s="111"/>
      <c r="DH5" s="111"/>
      <c r="DI5" s="111"/>
      <c r="DJ5" s="111"/>
      <c r="DK5" s="111"/>
      <c r="DL5" s="111"/>
      <c r="DM5" s="111"/>
      <c r="DN5" s="111"/>
      <c r="DO5" s="111"/>
      <c r="DP5" s="111"/>
      <c r="DQ5" s="111"/>
      <c r="DR5" s="111"/>
      <c r="DS5" s="111"/>
      <c r="DT5" s="111"/>
      <c r="DU5" s="111"/>
      <c r="DV5" s="111"/>
      <c r="DW5" s="111"/>
      <c r="DX5" s="111"/>
      <c r="DY5" s="111"/>
      <c r="DZ5" s="111"/>
      <c r="EA5" s="111"/>
      <c r="EB5" s="111"/>
      <c r="EC5" s="111"/>
      <c r="ED5" s="111"/>
      <c r="EE5" s="111"/>
      <c r="EF5" s="111"/>
      <c r="EG5" s="111"/>
      <c r="EH5" s="111"/>
      <c r="EI5" s="111"/>
      <c r="EJ5" s="111"/>
      <c r="EK5" s="111"/>
      <c r="EL5" s="111"/>
      <c r="EM5" s="111"/>
      <c r="EN5" s="111"/>
      <c r="EO5" s="111"/>
      <c r="EP5" s="111"/>
      <c r="EQ5" s="111"/>
      <c r="ER5" s="111"/>
      <c r="ES5" s="111"/>
      <c r="ET5" s="111"/>
      <c r="EU5" s="111"/>
      <c r="EV5" s="111"/>
      <c r="EW5" s="111"/>
      <c r="EX5" s="111"/>
      <c r="EY5" s="111"/>
      <c r="EZ5" s="111"/>
      <c r="FA5" s="111"/>
      <c r="FB5" s="111"/>
      <c r="FC5" s="111"/>
      <c r="FD5" s="111"/>
      <c r="FE5" s="111"/>
      <c r="FF5" s="111"/>
      <c r="FG5" s="111"/>
      <c r="FH5" s="111"/>
      <c r="FI5" s="111"/>
      <c r="FJ5" s="111"/>
      <c r="FK5" s="111"/>
      <c r="FL5" s="111"/>
      <c r="FM5" s="111"/>
      <c r="FN5" s="111"/>
      <c r="FO5" s="111"/>
      <c r="FP5" s="111"/>
      <c r="FQ5" s="111"/>
      <c r="FR5" s="111"/>
      <c r="FS5" s="111"/>
      <c r="FT5" s="111"/>
      <c r="FU5" s="111"/>
      <c r="FV5" s="111"/>
      <c r="FW5" s="111"/>
      <c r="FX5" s="111"/>
      <c r="FY5" s="111"/>
      <c r="FZ5" s="111"/>
      <c r="GA5" s="111"/>
      <c r="GB5" s="111"/>
      <c r="GC5" s="111"/>
      <c r="GD5" s="111"/>
      <c r="GE5" s="111"/>
      <c r="GF5" s="111"/>
      <c r="GG5" s="111"/>
      <c r="GH5" s="111"/>
      <c r="GI5" s="111"/>
      <c r="GJ5" s="111"/>
      <c r="GK5" s="111"/>
      <c r="GL5" s="111"/>
      <c r="GM5" s="111"/>
      <c r="GN5" s="111"/>
      <c r="GO5" s="111"/>
      <c r="GP5" s="111"/>
      <c r="GQ5" s="111"/>
      <c r="GR5" s="111"/>
      <c r="GS5" s="111"/>
      <c r="GT5" s="111"/>
      <c r="GU5" s="111"/>
      <c r="GV5" s="111"/>
      <c r="GW5" s="111"/>
      <c r="GX5" s="111"/>
      <c r="GY5" s="111"/>
      <c r="GZ5" s="111"/>
      <c r="HA5" s="111"/>
      <c r="HB5" s="111"/>
      <c r="HC5" s="111"/>
      <c r="HD5" s="111"/>
      <c r="HE5" s="111"/>
      <c r="HF5" s="111"/>
      <c r="HG5" s="111"/>
      <c r="HH5" s="111"/>
      <c r="HI5" s="111"/>
      <c r="HJ5" s="111"/>
      <c r="HK5" s="111"/>
      <c r="HL5" s="111"/>
      <c r="HM5" s="111"/>
      <c r="HN5" s="111"/>
      <c r="HO5" s="111"/>
      <c r="HP5" s="111"/>
      <c r="HQ5" s="111"/>
      <c r="HR5" s="111"/>
      <c r="HS5" s="111"/>
      <c r="HT5" s="111"/>
      <c r="HU5" s="111"/>
      <c r="HV5" s="111"/>
      <c r="HW5" s="111"/>
      <c r="HX5" s="111"/>
      <c r="HY5" s="111"/>
      <c r="HZ5" s="111"/>
      <c r="IA5" s="111"/>
      <c r="IB5" s="111"/>
      <c r="IC5" s="111"/>
      <c r="ID5" s="111"/>
      <c r="IE5" s="111"/>
      <c r="IF5" s="111"/>
      <c r="IG5" s="111"/>
      <c r="IH5" s="111"/>
      <c r="II5" s="111"/>
      <c r="IJ5" s="111"/>
      <c r="IK5" s="111"/>
      <c r="IL5" s="111"/>
      <c r="IM5" s="111"/>
      <c r="IN5" s="111"/>
      <c r="IO5" s="111"/>
      <c r="IP5" s="111"/>
      <c r="IQ5" s="111"/>
      <c r="IR5" s="111"/>
      <c r="IS5" s="111"/>
      <c r="IT5" s="111"/>
      <c r="IU5" s="111"/>
      <c r="IV5" s="111"/>
      <c r="IW5" s="111"/>
      <c r="IX5" s="111"/>
      <c r="IY5" s="111"/>
      <c r="IZ5" s="111"/>
      <c r="JA5" s="111"/>
      <c r="JB5" s="111"/>
      <c r="JC5" s="111"/>
      <c r="JD5" s="111"/>
      <c r="JE5" s="111"/>
      <c r="JF5" s="111"/>
      <c r="JG5" s="111"/>
      <c r="JH5" s="111"/>
      <c r="JI5" s="111"/>
      <c r="JJ5" s="111"/>
      <c r="JK5" s="111"/>
      <c r="JL5" s="111"/>
      <c r="JM5" s="111"/>
      <c r="JN5" s="111"/>
      <c r="JO5" s="111"/>
      <c r="JP5" s="111"/>
      <c r="JQ5" s="111"/>
      <c r="JR5" s="111"/>
      <c r="JS5" s="111"/>
      <c r="JT5" s="111"/>
      <c r="JU5" s="111"/>
      <c r="JV5" s="111"/>
      <c r="JW5" s="111"/>
      <c r="JX5" s="111"/>
      <c r="JY5" s="111"/>
      <c r="JZ5" s="111"/>
      <c r="KA5" s="111"/>
      <c r="KB5" s="111"/>
      <c r="KC5" s="111"/>
      <c r="KD5" s="111"/>
      <c r="KE5" s="111"/>
      <c r="KF5" s="111"/>
      <c r="KG5" s="111"/>
      <c r="KH5" s="111"/>
      <c r="KI5" s="111"/>
      <c r="KJ5" s="111"/>
      <c r="KK5" s="111"/>
      <c r="KL5" s="111"/>
      <c r="KM5" s="111"/>
      <c r="KN5" s="111"/>
      <c r="KO5" s="111"/>
      <c r="KP5" s="111"/>
      <c r="KQ5" s="111"/>
      <c r="KR5" s="111"/>
      <c r="KS5" s="111"/>
      <c r="KT5" s="111"/>
      <c r="KU5" s="111"/>
      <c r="KV5" s="111"/>
      <c r="KW5" s="111"/>
      <c r="KX5" s="111"/>
      <c r="KY5" s="111"/>
      <c r="KZ5" s="111"/>
      <c r="LA5" s="111"/>
      <c r="LB5" s="111"/>
      <c r="LC5" s="111"/>
      <c r="LD5" s="111"/>
      <c r="LE5" s="111"/>
      <c r="LF5" s="111"/>
      <c r="LG5" s="111"/>
      <c r="LH5" s="111"/>
      <c r="LI5" s="111"/>
      <c r="LJ5" s="111"/>
      <c r="LK5" s="111"/>
      <c r="LL5" s="111"/>
      <c r="LM5" s="111"/>
      <c r="LN5" s="111"/>
      <c r="LO5" s="111"/>
      <c r="LP5" s="111"/>
      <c r="LQ5" s="111"/>
      <c r="LR5" s="111"/>
      <c r="LS5" s="111"/>
      <c r="LT5" s="111"/>
      <c r="LU5" s="111"/>
      <c r="LV5" s="111"/>
      <c r="LW5" s="111"/>
      <c r="LX5" s="111"/>
      <c r="LY5" s="111"/>
      <c r="LZ5" s="111"/>
      <c r="MA5" s="111"/>
      <c r="MB5" s="111"/>
      <c r="MC5" s="111"/>
      <c r="MD5" s="111"/>
      <c r="ME5" s="111"/>
      <c r="MF5" s="111"/>
      <c r="MG5" s="111"/>
      <c r="MH5" s="111"/>
      <c r="MI5" s="111"/>
      <c r="MJ5" s="111"/>
      <c r="MK5" s="111"/>
      <c r="ML5" s="111"/>
      <c r="MM5" s="111"/>
      <c r="MN5" s="111"/>
      <c r="MO5" s="111"/>
      <c r="MP5" s="111"/>
      <c r="MQ5" s="111"/>
      <c r="MR5" s="111"/>
      <c r="MS5" s="111"/>
      <c r="MT5" s="111"/>
      <c r="MU5" s="111"/>
      <c r="MV5" s="111"/>
      <c r="MW5" s="111"/>
      <c r="MX5" s="111"/>
      <c r="MY5" s="111"/>
      <c r="MZ5" s="111"/>
      <c r="NA5" s="111"/>
      <c r="NB5" s="111"/>
      <c r="NC5" s="111"/>
      <c r="ND5" s="111"/>
      <c r="NE5" s="111"/>
      <c r="NF5" s="111"/>
      <c r="NG5" s="111"/>
    </row>
    <row r="6" spans="1:377" ht="21" x14ac:dyDescent="0.25">
      <c r="A6" s="66" t="s">
        <v>8</v>
      </c>
      <c r="B6" s="83"/>
      <c r="C6" s="3"/>
      <c r="D6" s="4"/>
      <c r="E6" s="5"/>
      <c r="F6" s="5"/>
      <c r="G6" s="121"/>
      <c r="H6" s="114"/>
      <c r="I6" s="108"/>
      <c r="J6" s="108"/>
      <c r="K6" s="108"/>
      <c r="L6" s="114"/>
      <c r="M6" s="114"/>
      <c r="N6" s="110"/>
      <c r="O6" s="111"/>
      <c r="P6" s="111"/>
      <c r="Q6" s="111"/>
      <c r="R6" s="111"/>
      <c r="S6" s="111"/>
      <c r="T6" s="111"/>
      <c r="U6" s="110"/>
      <c r="V6" s="111"/>
      <c r="W6" s="111"/>
      <c r="X6" s="111"/>
      <c r="Y6" s="111"/>
      <c r="Z6" s="111"/>
      <c r="AA6" s="111"/>
      <c r="AB6" s="110"/>
      <c r="AC6" s="111"/>
      <c r="AD6" s="111"/>
      <c r="AE6" s="111"/>
      <c r="AF6" s="111"/>
      <c r="AG6" s="111"/>
      <c r="AH6" s="111"/>
      <c r="AI6" s="110"/>
      <c r="AJ6" s="111"/>
      <c r="AK6" s="111"/>
      <c r="AL6" s="111"/>
      <c r="AM6" s="111"/>
      <c r="AN6" s="111"/>
      <c r="AO6" s="111"/>
      <c r="AP6" s="110"/>
      <c r="AQ6" s="111"/>
      <c r="AR6" s="111"/>
      <c r="AS6" s="111"/>
      <c r="AT6" s="111"/>
      <c r="AU6" s="111"/>
      <c r="AV6" s="111"/>
      <c r="AW6" s="111"/>
      <c r="AX6" s="111"/>
      <c r="AY6" s="111"/>
      <c r="AZ6" s="111"/>
      <c r="BA6" s="111"/>
      <c r="BB6" s="111"/>
      <c r="BC6" s="111"/>
      <c r="BD6" s="111"/>
      <c r="BE6" s="111"/>
      <c r="BF6" s="111"/>
      <c r="BG6" s="111"/>
      <c r="BH6" s="111"/>
      <c r="BI6" s="111"/>
      <c r="BJ6" s="111"/>
      <c r="BK6" s="111"/>
      <c r="BL6" s="111"/>
      <c r="BM6" s="111"/>
      <c r="BN6" s="111"/>
      <c r="BO6" s="111"/>
      <c r="BP6" s="111"/>
      <c r="BQ6" s="111"/>
      <c r="BR6" s="111"/>
      <c r="BS6" s="111"/>
      <c r="BT6" s="111"/>
      <c r="BU6" s="111"/>
      <c r="BV6" s="111"/>
      <c r="BW6" s="111"/>
      <c r="BX6" s="111"/>
      <c r="BY6" s="111"/>
      <c r="BZ6" s="111"/>
      <c r="CA6" s="111"/>
      <c r="CB6" s="111"/>
      <c r="CC6" s="111"/>
      <c r="CD6" s="111"/>
      <c r="CE6" s="111"/>
      <c r="CF6" s="111"/>
      <c r="CG6" s="111"/>
      <c r="CH6" s="111"/>
      <c r="CI6" s="111"/>
      <c r="CJ6" s="111"/>
      <c r="CK6" s="111"/>
      <c r="CL6" s="111"/>
      <c r="CM6" s="111"/>
      <c r="CN6" s="111"/>
      <c r="CO6" s="111"/>
      <c r="CP6" s="111"/>
      <c r="CQ6" s="111"/>
      <c r="CR6" s="111"/>
      <c r="CS6" s="111"/>
      <c r="CT6" s="111"/>
      <c r="CU6" s="111"/>
      <c r="CV6" s="111"/>
      <c r="CW6" s="111"/>
      <c r="CX6" s="111"/>
      <c r="CY6" s="111"/>
      <c r="CZ6" s="111"/>
      <c r="DA6" s="111"/>
      <c r="DB6" s="111"/>
      <c r="DC6" s="111"/>
      <c r="DD6" s="111"/>
      <c r="DE6" s="111"/>
      <c r="DF6" s="111"/>
      <c r="DG6" s="111"/>
      <c r="DH6" s="111"/>
      <c r="DI6" s="111"/>
      <c r="DJ6" s="111"/>
      <c r="DK6" s="111"/>
      <c r="DL6" s="111"/>
      <c r="DM6" s="111"/>
      <c r="DN6" s="111"/>
      <c r="DO6" s="111"/>
      <c r="DP6" s="111"/>
      <c r="DQ6" s="111"/>
      <c r="DR6" s="111"/>
      <c r="DS6" s="111"/>
      <c r="DT6" s="111"/>
      <c r="DU6" s="111"/>
      <c r="DV6" s="111"/>
      <c r="DW6" s="111"/>
      <c r="DX6" s="111"/>
      <c r="DY6" s="111"/>
      <c r="DZ6" s="111"/>
      <c r="EA6" s="111"/>
      <c r="EB6" s="111"/>
      <c r="EC6" s="111"/>
      <c r="ED6" s="111"/>
      <c r="EE6" s="111"/>
      <c r="EF6" s="111"/>
      <c r="EG6" s="111"/>
      <c r="EH6" s="111"/>
      <c r="EI6" s="111"/>
      <c r="EJ6" s="111"/>
      <c r="EK6" s="111"/>
      <c r="EL6" s="111"/>
      <c r="EM6" s="111"/>
      <c r="EN6" s="111"/>
      <c r="EO6" s="111"/>
      <c r="EP6" s="111"/>
      <c r="EQ6" s="111"/>
      <c r="ER6" s="111"/>
      <c r="ES6" s="111"/>
      <c r="ET6" s="111"/>
      <c r="EU6" s="111"/>
      <c r="EV6" s="111"/>
      <c r="EW6" s="111"/>
      <c r="EX6" s="111"/>
      <c r="EY6" s="111"/>
      <c r="EZ6" s="111"/>
      <c r="FA6" s="111"/>
      <c r="FB6" s="111"/>
      <c r="FC6" s="111"/>
      <c r="FD6" s="111"/>
      <c r="FE6" s="111"/>
      <c r="FF6" s="111"/>
      <c r="FG6" s="111"/>
      <c r="FH6" s="111"/>
      <c r="FI6" s="111"/>
      <c r="FJ6" s="111"/>
      <c r="FK6" s="111"/>
      <c r="FL6" s="111"/>
      <c r="FM6" s="111"/>
      <c r="FN6" s="111"/>
      <c r="FO6" s="111"/>
      <c r="FP6" s="111"/>
      <c r="FQ6" s="111"/>
      <c r="FR6" s="111"/>
      <c r="FS6" s="111"/>
      <c r="FT6" s="111"/>
      <c r="FU6" s="111"/>
      <c r="FV6" s="111"/>
      <c r="FW6" s="111"/>
      <c r="FX6" s="111"/>
      <c r="FY6" s="111"/>
      <c r="FZ6" s="111"/>
      <c r="GA6" s="111"/>
      <c r="GB6" s="111"/>
      <c r="GC6" s="111"/>
      <c r="GD6" s="111"/>
      <c r="GE6" s="111"/>
      <c r="GF6" s="111"/>
      <c r="GG6" s="111"/>
      <c r="GH6" s="111"/>
      <c r="GI6" s="111"/>
      <c r="GJ6" s="111"/>
      <c r="GK6" s="111"/>
      <c r="GL6" s="111"/>
      <c r="GM6" s="111"/>
      <c r="GN6" s="111"/>
      <c r="GO6" s="111"/>
      <c r="GP6" s="111"/>
      <c r="GQ6" s="111"/>
      <c r="GR6" s="111"/>
      <c r="GS6" s="111"/>
      <c r="GT6" s="111"/>
      <c r="GU6" s="111"/>
      <c r="GV6" s="111"/>
      <c r="GW6" s="111"/>
      <c r="GX6" s="111"/>
      <c r="GY6" s="111"/>
      <c r="GZ6" s="111"/>
      <c r="HA6" s="111"/>
      <c r="HB6" s="111"/>
      <c r="HC6" s="111"/>
      <c r="HD6" s="111"/>
      <c r="HE6" s="111"/>
      <c r="HF6" s="111"/>
      <c r="HG6" s="111"/>
      <c r="HH6" s="111"/>
      <c r="HI6" s="111"/>
      <c r="HJ6" s="111"/>
      <c r="HK6" s="111"/>
      <c r="HL6" s="111"/>
      <c r="HM6" s="111"/>
      <c r="HN6" s="111"/>
      <c r="HO6" s="111"/>
      <c r="HP6" s="111"/>
      <c r="HQ6" s="111"/>
      <c r="HR6" s="111"/>
      <c r="HS6" s="111"/>
      <c r="HT6" s="111"/>
      <c r="HU6" s="111"/>
      <c r="HV6" s="111"/>
      <c r="HW6" s="111"/>
      <c r="HX6" s="111"/>
      <c r="HY6" s="111"/>
      <c r="HZ6" s="111"/>
      <c r="IA6" s="111"/>
      <c r="IB6" s="111"/>
      <c r="IC6" s="111"/>
      <c r="ID6" s="111"/>
      <c r="IE6" s="111"/>
      <c r="IF6" s="111"/>
      <c r="IG6" s="111"/>
      <c r="IH6" s="111"/>
      <c r="II6" s="111"/>
      <c r="IJ6" s="111"/>
      <c r="IK6" s="111"/>
      <c r="IL6" s="111"/>
      <c r="IM6" s="111"/>
      <c r="IN6" s="111"/>
      <c r="IO6" s="111"/>
      <c r="IP6" s="111"/>
      <c r="IQ6" s="111"/>
      <c r="IR6" s="111"/>
      <c r="IS6" s="111"/>
      <c r="IT6" s="111"/>
      <c r="IU6" s="111"/>
      <c r="IV6" s="111"/>
      <c r="IW6" s="111"/>
      <c r="IX6" s="111"/>
      <c r="IY6" s="111"/>
      <c r="IZ6" s="111"/>
      <c r="JA6" s="111"/>
      <c r="JB6" s="111"/>
      <c r="JC6" s="111"/>
      <c r="JD6" s="111"/>
      <c r="JE6" s="111"/>
      <c r="JF6" s="111"/>
      <c r="JG6" s="111"/>
      <c r="JH6" s="111"/>
      <c r="JI6" s="111"/>
      <c r="JJ6" s="111"/>
      <c r="JK6" s="111"/>
      <c r="JL6" s="111"/>
      <c r="JM6" s="111"/>
      <c r="JN6" s="111"/>
      <c r="JO6" s="111"/>
      <c r="JP6" s="111"/>
      <c r="JQ6" s="111"/>
      <c r="JR6" s="111"/>
      <c r="JS6" s="111"/>
      <c r="JT6" s="111"/>
      <c r="JU6" s="111"/>
      <c r="JV6" s="111"/>
      <c r="JW6" s="111"/>
      <c r="JX6" s="111"/>
      <c r="JY6" s="111"/>
      <c r="JZ6" s="111"/>
      <c r="KA6" s="111"/>
      <c r="KB6" s="111"/>
      <c r="KC6" s="111"/>
      <c r="KD6" s="111"/>
      <c r="KE6" s="111"/>
      <c r="KF6" s="111"/>
      <c r="KG6" s="111"/>
      <c r="KH6" s="111"/>
      <c r="KI6" s="111"/>
      <c r="KJ6" s="111"/>
      <c r="KK6" s="111"/>
      <c r="KL6" s="111"/>
      <c r="KM6" s="111"/>
      <c r="KN6" s="111"/>
      <c r="KO6" s="111"/>
      <c r="KP6" s="111"/>
      <c r="KQ6" s="111"/>
      <c r="KR6" s="111"/>
      <c r="KS6" s="111"/>
      <c r="KT6" s="111"/>
      <c r="KU6" s="111"/>
      <c r="KV6" s="111"/>
      <c r="KW6" s="111"/>
      <c r="KX6" s="111"/>
      <c r="KY6" s="111"/>
      <c r="KZ6" s="111"/>
      <c r="LA6" s="111"/>
      <c r="LB6" s="111"/>
      <c r="LC6" s="111"/>
      <c r="LD6" s="111"/>
      <c r="LE6" s="111"/>
      <c r="LF6" s="111"/>
      <c r="LG6" s="111"/>
      <c r="LH6" s="111"/>
      <c r="LI6" s="111"/>
      <c r="LJ6" s="111"/>
      <c r="LK6" s="111"/>
      <c r="LL6" s="111"/>
      <c r="LM6" s="111"/>
      <c r="LN6" s="111"/>
      <c r="LO6" s="111"/>
      <c r="LP6" s="111"/>
      <c r="LQ6" s="111"/>
      <c r="LR6" s="111"/>
      <c r="LS6" s="111"/>
      <c r="LT6" s="111"/>
      <c r="LU6" s="111"/>
      <c r="LV6" s="111"/>
      <c r="LW6" s="111"/>
      <c r="LX6" s="111"/>
      <c r="LY6" s="111"/>
      <c r="LZ6" s="111"/>
      <c r="MA6" s="111"/>
      <c r="MB6" s="111"/>
      <c r="MC6" s="111"/>
      <c r="MD6" s="111"/>
      <c r="ME6" s="111"/>
      <c r="MF6" s="111"/>
      <c r="MG6" s="111"/>
      <c r="MH6" s="111"/>
      <c r="MI6" s="111"/>
      <c r="MJ6" s="111"/>
      <c r="MK6" s="111"/>
      <c r="ML6" s="111"/>
      <c r="MM6" s="111"/>
      <c r="MN6" s="111"/>
      <c r="MO6" s="111"/>
      <c r="MP6" s="111"/>
      <c r="MQ6" s="111"/>
      <c r="MR6" s="111"/>
      <c r="MS6" s="111"/>
      <c r="MT6" s="111"/>
      <c r="MU6" s="111"/>
      <c r="MV6" s="111"/>
      <c r="MW6" s="111"/>
      <c r="MX6" s="111"/>
      <c r="MY6" s="111"/>
      <c r="MZ6" s="111"/>
      <c r="NA6" s="111"/>
      <c r="NB6" s="111"/>
      <c r="NC6" s="111"/>
      <c r="ND6" s="111"/>
      <c r="NE6" s="111"/>
      <c r="NF6" s="111"/>
      <c r="NG6" s="111"/>
    </row>
    <row r="7" spans="1:377" ht="21" x14ac:dyDescent="0.25">
      <c r="A7" s="66" t="s">
        <v>8</v>
      </c>
      <c r="B7" s="83"/>
      <c r="C7" s="3"/>
      <c r="D7" s="4"/>
      <c r="E7" s="5"/>
      <c r="F7" s="5"/>
      <c r="G7" s="121"/>
      <c r="H7" s="114"/>
      <c r="I7" s="108"/>
      <c r="J7" s="108"/>
      <c r="K7" s="108"/>
      <c r="L7" s="114"/>
      <c r="M7" s="114"/>
      <c r="N7" s="110"/>
      <c r="O7" s="111"/>
      <c r="P7" s="111"/>
      <c r="Q7" s="111"/>
      <c r="R7" s="111"/>
      <c r="S7" s="111"/>
      <c r="T7" s="111"/>
      <c r="U7" s="110"/>
      <c r="V7" s="111"/>
      <c r="W7" s="111"/>
      <c r="X7" s="111"/>
      <c r="Y7" s="111"/>
      <c r="Z7" s="111"/>
      <c r="AA7" s="111"/>
      <c r="AB7" s="110"/>
      <c r="AC7" s="111"/>
      <c r="AD7" s="111"/>
      <c r="AE7" s="111"/>
      <c r="AF7" s="111"/>
      <c r="AG7" s="111"/>
      <c r="AH7" s="111"/>
      <c r="AI7" s="110"/>
      <c r="AJ7" s="111"/>
      <c r="AK7" s="111"/>
      <c r="AL7" s="111"/>
      <c r="AM7" s="111"/>
      <c r="AN7" s="111"/>
      <c r="AO7" s="111"/>
      <c r="AP7" s="110"/>
      <c r="AQ7" s="111"/>
      <c r="AR7" s="111"/>
      <c r="AS7" s="111"/>
      <c r="AT7" s="111"/>
      <c r="AU7" s="111"/>
      <c r="AV7" s="111"/>
      <c r="AW7" s="111"/>
      <c r="AX7" s="111"/>
      <c r="AY7" s="111"/>
      <c r="AZ7" s="111"/>
      <c r="BA7" s="111"/>
      <c r="BB7" s="111"/>
      <c r="BC7" s="111"/>
      <c r="BD7" s="111"/>
      <c r="BE7" s="111"/>
      <c r="BF7" s="111"/>
      <c r="BG7" s="111"/>
      <c r="BH7" s="111"/>
      <c r="BI7" s="111"/>
      <c r="BJ7" s="111"/>
      <c r="BK7" s="111"/>
      <c r="BL7" s="111"/>
      <c r="BM7" s="111"/>
      <c r="BN7" s="111"/>
      <c r="BO7" s="111"/>
      <c r="BP7" s="111"/>
      <c r="BQ7" s="111"/>
      <c r="BR7" s="111"/>
      <c r="BS7" s="111"/>
      <c r="BT7" s="111"/>
      <c r="BU7" s="111"/>
      <c r="BV7" s="111"/>
      <c r="BW7" s="111"/>
      <c r="BX7" s="111"/>
      <c r="BY7" s="111"/>
      <c r="BZ7" s="111"/>
      <c r="CA7" s="111"/>
      <c r="CB7" s="111"/>
      <c r="CC7" s="111"/>
      <c r="CD7" s="111"/>
      <c r="CE7" s="111"/>
      <c r="CF7" s="111"/>
      <c r="CG7" s="111"/>
      <c r="CH7" s="111"/>
      <c r="CI7" s="111"/>
      <c r="CJ7" s="111"/>
      <c r="CK7" s="111"/>
      <c r="CL7" s="111"/>
      <c r="CM7" s="111"/>
      <c r="CN7" s="111"/>
      <c r="CO7" s="111"/>
      <c r="CP7" s="111"/>
      <c r="CQ7" s="111"/>
      <c r="CR7" s="111"/>
      <c r="CS7" s="111"/>
      <c r="CT7" s="111"/>
      <c r="CU7" s="111"/>
      <c r="CV7" s="111"/>
      <c r="CW7" s="111"/>
      <c r="CX7" s="111"/>
      <c r="CY7" s="111"/>
      <c r="CZ7" s="111"/>
      <c r="DA7" s="111"/>
      <c r="DB7" s="111"/>
      <c r="DC7" s="111"/>
      <c r="DD7" s="111"/>
      <c r="DE7" s="111"/>
      <c r="DF7" s="111"/>
      <c r="DG7" s="111"/>
      <c r="DH7" s="111"/>
      <c r="DI7" s="111"/>
      <c r="DJ7" s="111"/>
      <c r="DK7" s="111"/>
      <c r="DL7" s="111"/>
      <c r="DM7" s="111"/>
      <c r="DN7" s="111"/>
      <c r="DO7" s="111"/>
      <c r="DP7" s="111"/>
      <c r="DQ7" s="111"/>
      <c r="DR7" s="111"/>
      <c r="DS7" s="111"/>
      <c r="DT7" s="111"/>
      <c r="DU7" s="111"/>
      <c r="DV7" s="111"/>
      <c r="DW7" s="111"/>
      <c r="DX7" s="111"/>
      <c r="DY7" s="111"/>
      <c r="DZ7" s="111"/>
      <c r="EA7" s="111"/>
      <c r="EB7" s="111"/>
      <c r="EC7" s="111"/>
      <c r="ED7" s="111"/>
      <c r="EE7" s="111"/>
      <c r="EF7" s="111"/>
      <c r="EG7" s="111"/>
      <c r="EH7" s="111"/>
      <c r="EI7" s="111"/>
      <c r="EJ7" s="111"/>
      <c r="EK7" s="111"/>
      <c r="EL7" s="111"/>
      <c r="EM7" s="111"/>
      <c r="EN7" s="111"/>
      <c r="EO7" s="111"/>
      <c r="EP7" s="111"/>
      <c r="EQ7" s="111"/>
      <c r="ER7" s="111"/>
      <c r="ES7" s="111"/>
      <c r="ET7" s="111"/>
      <c r="EU7" s="111"/>
      <c r="EV7" s="111"/>
      <c r="EW7" s="111"/>
      <c r="EX7" s="111"/>
      <c r="EY7" s="111"/>
      <c r="EZ7" s="111"/>
      <c r="FA7" s="111"/>
      <c r="FB7" s="111"/>
      <c r="FC7" s="111"/>
      <c r="FD7" s="111"/>
      <c r="FE7" s="111"/>
      <c r="FF7" s="111"/>
      <c r="FG7" s="111"/>
      <c r="FH7" s="111"/>
      <c r="FI7" s="111"/>
      <c r="FJ7" s="111"/>
      <c r="FK7" s="111"/>
      <c r="FL7" s="111"/>
      <c r="FM7" s="111"/>
      <c r="FN7" s="111"/>
      <c r="FO7" s="111"/>
      <c r="FP7" s="111"/>
      <c r="FQ7" s="111"/>
      <c r="FR7" s="111"/>
      <c r="FS7" s="111"/>
      <c r="FT7" s="111"/>
      <c r="FU7" s="111"/>
      <c r="FV7" s="111"/>
      <c r="FW7" s="111"/>
      <c r="FX7" s="111"/>
      <c r="FY7" s="111"/>
      <c r="FZ7" s="111"/>
      <c r="GA7" s="111"/>
      <c r="GB7" s="111"/>
      <c r="GC7" s="111"/>
      <c r="GD7" s="111"/>
      <c r="GE7" s="111"/>
      <c r="GF7" s="111"/>
      <c r="GG7" s="111"/>
      <c r="GH7" s="111"/>
      <c r="GI7" s="111"/>
      <c r="GJ7" s="111"/>
      <c r="GK7" s="111"/>
      <c r="GL7" s="111"/>
      <c r="GM7" s="111"/>
      <c r="GN7" s="111"/>
      <c r="GO7" s="111"/>
      <c r="GP7" s="111"/>
      <c r="GQ7" s="111"/>
      <c r="GR7" s="111"/>
      <c r="GS7" s="111"/>
      <c r="GT7" s="111"/>
      <c r="GU7" s="111"/>
      <c r="GV7" s="111"/>
      <c r="GW7" s="111"/>
      <c r="GX7" s="111"/>
      <c r="GY7" s="111"/>
      <c r="GZ7" s="111"/>
      <c r="HA7" s="111"/>
      <c r="HB7" s="111"/>
      <c r="HC7" s="111"/>
      <c r="HD7" s="111"/>
      <c r="HE7" s="111"/>
      <c r="HF7" s="111"/>
      <c r="HG7" s="111"/>
      <c r="HH7" s="111"/>
      <c r="HI7" s="111"/>
      <c r="HJ7" s="111"/>
      <c r="HK7" s="111"/>
      <c r="HL7" s="111"/>
      <c r="HM7" s="111"/>
      <c r="HN7" s="111"/>
      <c r="HO7" s="111"/>
      <c r="HP7" s="111"/>
      <c r="HQ7" s="111"/>
      <c r="HR7" s="111"/>
      <c r="HS7" s="111"/>
      <c r="HT7" s="111"/>
      <c r="HU7" s="111"/>
      <c r="HV7" s="111"/>
      <c r="HW7" s="111"/>
      <c r="HX7" s="111"/>
      <c r="HY7" s="111"/>
      <c r="HZ7" s="111"/>
      <c r="IA7" s="111"/>
      <c r="IB7" s="111"/>
      <c r="IC7" s="111"/>
      <c r="ID7" s="111"/>
      <c r="IE7" s="111"/>
      <c r="IF7" s="111"/>
      <c r="IG7" s="111"/>
      <c r="IH7" s="111"/>
      <c r="II7" s="111"/>
      <c r="IJ7" s="111"/>
      <c r="IK7" s="111"/>
      <c r="IL7" s="111"/>
      <c r="IM7" s="111"/>
      <c r="IN7" s="111"/>
      <c r="IO7" s="111"/>
      <c r="IP7" s="111"/>
      <c r="IQ7" s="111"/>
      <c r="IR7" s="111"/>
      <c r="IS7" s="111"/>
      <c r="IT7" s="111"/>
      <c r="IU7" s="111"/>
      <c r="IV7" s="111"/>
      <c r="IW7" s="111"/>
      <c r="IX7" s="111"/>
      <c r="IY7" s="111"/>
      <c r="IZ7" s="111"/>
      <c r="JA7" s="111"/>
      <c r="JB7" s="111"/>
      <c r="JC7" s="111"/>
      <c r="JD7" s="111"/>
      <c r="JE7" s="111"/>
      <c r="JF7" s="111"/>
      <c r="JG7" s="111"/>
      <c r="JH7" s="111"/>
      <c r="JI7" s="111"/>
      <c r="JJ7" s="111"/>
      <c r="JK7" s="111"/>
      <c r="JL7" s="111"/>
      <c r="JM7" s="111"/>
      <c r="JN7" s="111"/>
      <c r="JO7" s="111"/>
      <c r="JP7" s="111"/>
      <c r="JQ7" s="111"/>
      <c r="JR7" s="111"/>
      <c r="JS7" s="111"/>
      <c r="JT7" s="111"/>
      <c r="JU7" s="111"/>
      <c r="JV7" s="111"/>
      <c r="JW7" s="111"/>
      <c r="JX7" s="111"/>
      <c r="JY7" s="111"/>
      <c r="JZ7" s="111"/>
      <c r="KA7" s="111"/>
      <c r="KB7" s="111"/>
      <c r="KC7" s="111"/>
      <c r="KD7" s="111"/>
      <c r="KE7" s="111"/>
      <c r="KF7" s="111"/>
      <c r="KG7" s="111"/>
      <c r="KH7" s="111"/>
      <c r="KI7" s="111"/>
      <c r="KJ7" s="111"/>
      <c r="KK7" s="111"/>
      <c r="KL7" s="111"/>
      <c r="KM7" s="111"/>
      <c r="KN7" s="111"/>
      <c r="KO7" s="111"/>
      <c r="KP7" s="111"/>
      <c r="KQ7" s="111"/>
      <c r="KR7" s="111"/>
      <c r="KS7" s="111"/>
      <c r="KT7" s="111"/>
      <c r="KU7" s="111"/>
      <c r="KV7" s="111"/>
      <c r="KW7" s="111"/>
      <c r="KX7" s="111"/>
      <c r="KY7" s="111"/>
      <c r="KZ7" s="111"/>
      <c r="LA7" s="111"/>
      <c r="LB7" s="111"/>
      <c r="LC7" s="111"/>
      <c r="LD7" s="111"/>
      <c r="LE7" s="111"/>
      <c r="LF7" s="111"/>
      <c r="LG7" s="111"/>
      <c r="LH7" s="111"/>
      <c r="LI7" s="111"/>
      <c r="LJ7" s="111"/>
      <c r="LK7" s="111"/>
      <c r="LL7" s="111"/>
      <c r="LM7" s="111"/>
      <c r="LN7" s="111"/>
      <c r="LO7" s="111"/>
      <c r="LP7" s="111"/>
      <c r="LQ7" s="111"/>
      <c r="LR7" s="111"/>
      <c r="LS7" s="111"/>
      <c r="LT7" s="111"/>
      <c r="LU7" s="111"/>
      <c r="LV7" s="111"/>
      <c r="LW7" s="111"/>
      <c r="LX7" s="111"/>
      <c r="LY7" s="111"/>
      <c r="LZ7" s="111"/>
      <c r="MA7" s="111"/>
      <c r="MB7" s="111"/>
      <c r="MC7" s="111"/>
      <c r="MD7" s="111"/>
      <c r="ME7" s="111"/>
      <c r="MF7" s="111"/>
      <c r="MG7" s="111"/>
      <c r="MH7" s="111"/>
      <c r="MI7" s="111"/>
      <c r="MJ7" s="111"/>
      <c r="MK7" s="111"/>
      <c r="ML7" s="111"/>
      <c r="MM7" s="111"/>
      <c r="MN7" s="111"/>
      <c r="MO7" s="111"/>
      <c r="MP7" s="111"/>
      <c r="MQ7" s="111"/>
      <c r="MR7" s="111"/>
      <c r="MS7" s="111"/>
      <c r="MT7" s="111"/>
      <c r="MU7" s="111"/>
      <c r="MV7" s="111"/>
      <c r="MW7" s="111"/>
      <c r="MX7" s="111"/>
      <c r="MY7" s="111"/>
      <c r="MZ7" s="111"/>
      <c r="NA7" s="111"/>
      <c r="NB7" s="111"/>
      <c r="NC7" s="111"/>
      <c r="ND7" s="111"/>
      <c r="NE7" s="111"/>
      <c r="NF7" s="111"/>
      <c r="NG7" s="111"/>
    </row>
    <row r="8" spans="1:377" ht="21" x14ac:dyDescent="0.25">
      <c r="A8" s="66" t="s">
        <v>8</v>
      </c>
      <c r="B8" s="84"/>
      <c r="C8" s="7"/>
      <c r="D8" s="8"/>
      <c r="E8" s="9"/>
      <c r="F8" s="9"/>
      <c r="G8" s="122"/>
      <c r="H8" s="114"/>
      <c r="I8" s="109"/>
      <c r="J8" s="109"/>
      <c r="K8" s="109"/>
      <c r="L8" s="114"/>
      <c r="M8" s="114"/>
      <c r="N8" s="110"/>
      <c r="O8" s="111"/>
      <c r="P8" s="111"/>
      <c r="Q8" s="111"/>
      <c r="R8" s="111"/>
      <c r="S8" s="111"/>
      <c r="T8" s="111"/>
      <c r="U8" s="110"/>
      <c r="V8" s="111"/>
      <c r="W8" s="111"/>
      <c r="X8" s="111"/>
      <c r="Y8" s="111"/>
      <c r="Z8" s="111"/>
      <c r="AA8" s="111"/>
      <c r="AB8" s="110"/>
      <c r="AC8" s="111"/>
      <c r="AD8" s="111"/>
      <c r="AE8" s="111"/>
      <c r="AF8" s="111"/>
      <c r="AG8" s="111"/>
      <c r="AH8" s="111"/>
      <c r="AI8" s="110"/>
      <c r="AJ8" s="111"/>
      <c r="AK8" s="111"/>
      <c r="AL8" s="111"/>
      <c r="AM8" s="111"/>
      <c r="AN8" s="111"/>
      <c r="AO8" s="111"/>
      <c r="AP8" s="110"/>
      <c r="AQ8" s="111"/>
      <c r="AR8" s="111"/>
      <c r="AS8" s="111"/>
      <c r="AT8" s="111"/>
      <c r="AU8" s="111"/>
      <c r="AV8" s="111"/>
      <c r="AW8" s="111"/>
      <c r="AX8" s="111"/>
      <c r="AY8" s="111"/>
      <c r="AZ8" s="111"/>
      <c r="BA8" s="111"/>
      <c r="BB8" s="111"/>
      <c r="BC8" s="111"/>
      <c r="BD8" s="111"/>
      <c r="BE8" s="111"/>
      <c r="BF8" s="111"/>
      <c r="BG8" s="111"/>
      <c r="BH8" s="111"/>
      <c r="BI8" s="111"/>
      <c r="BJ8" s="111"/>
      <c r="BK8" s="111"/>
      <c r="BL8" s="111"/>
      <c r="BM8" s="111"/>
      <c r="BN8" s="111"/>
      <c r="BO8" s="111"/>
      <c r="BP8" s="111"/>
      <c r="BQ8" s="111"/>
      <c r="BR8" s="111"/>
      <c r="BS8" s="111"/>
      <c r="BT8" s="111"/>
      <c r="BU8" s="111"/>
      <c r="BV8" s="111"/>
      <c r="BW8" s="111"/>
      <c r="BX8" s="111"/>
      <c r="BY8" s="111"/>
      <c r="BZ8" s="111"/>
      <c r="CA8" s="111"/>
      <c r="CB8" s="111"/>
      <c r="CC8" s="111"/>
      <c r="CD8" s="111"/>
      <c r="CE8" s="111"/>
      <c r="CF8" s="111"/>
      <c r="CG8" s="111"/>
      <c r="CH8" s="111"/>
      <c r="CI8" s="111"/>
      <c r="CJ8" s="111"/>
      <c r="CK8" s="111"/>
      <c r="CL8" s="111"/>
      <c r="CM8" s="111"/>
      <c r="CN8" s="111"/>
      <c r="CO8" s="111"/>
      <c r="CP8" s="111"/>
      <c r="CQ8" s="111"/>
      <c r="CR8" s="111"/>
      <c r="CS8" s="111"/>
      <c r="CT8" s="111"/>
      <c r="CU8" s="111"/>
      <c r="CV8" s="111"/>
      <c r="CW8" s="111"/>
      <c r="CX8" s="111"/>
      <c r="CY8" s="111"/>
      <c r="CZ8" s="111"/>
      <c r="DA8" s="111"/>
      <c r="DB8" s="111"/>
      <c r="DC8" s="111"/>
      <c r="DD8" s="111"/>
      <c r="DE8" s="111"/>
      <c r="DF8" s="111"/>
      <c r="DG8" s="111"/>
      <c r="DH8" s="111"/>
      <c r="DI8" s="111"/>
      <c r="DJ8" s="111"/>
      <c r="DK8" s="111"/>
      <c r="DL8" s="111"/>
      <c r="DM8" s="111"/>
      <c r="DN8" s="111"/>
      <c r="DO8" s="111"/>
      <c r="DP8" s="111"/>
      <c r="DQ8" s="111"/>
      <c r="DR8" s="111"/>
      <c r="DS8" s="111"/>
      <c r="DT8" s="111"/>
      <c r="DU8" s="111"/>
      <c r="DV8" s="111"/>
      <c r="DW8" s="111"/>
      <c r="DX8" s="111"/>
      <c r="DY8" s="111"/>
      <c r="DZ8" s="111"/>
      <c r="EA8" s="111"/>
      <c r="EB8" s="111"/>
      <c r="EC8" s="111"/>
      <c r="ED8" s="111"/>
      <c r="EE8" s="111"/>
      <c r="EF8" s="111"/>
      <c r="EG8" s="111"/>
      <c r="EH8" s="111"/>
      <c r="EI8" s="111"/>
      <c r="EJ8" s="111"/>
      <c r="EK8" s="111"/>
      <c r="EL8" s="111"/>
      <c r="EM8" s="111"/>
      <c r="EN8" s="111"/>
      <c r="EO8" s="111"/>
      <c r="EP8" s="111"/>
      <c r="EQ8" s="111"/>
      <c r="ER8" s="111"/>
      <c r="ES8" s="111"/>
      <c r="ET8" s="111"/>
      <c r="EU8" s="111"/>
      <c r="EV8" s="111"/>
      <c r="EW8" s="111"/>
      <c r="EX8" s="111"/>
      <c r="EY8" s="111"/>
      <c r="EZ8" s="111"/>
      <c r="FA8" s="111"/>
      <c r="FB8" s="111"/>
      <c r="FC8" s="111"/>
      <c r="FD8" s="111"/>
      <c r="FE8" s="111"/>
      <c r="FF8" s="111"/>
      <c r="FG8" s="111"/>
      <c r="FH8" s="111"/>
      <c r="FI8" s="111"/>
      <c r="FJ8" s="111"/>
      <c r="FK8" s="111"/>
      <c r="FL8" s="111"/>
      <c r="FM8" s="111"/>
      <c r="FN8" s="111"/>
      <c r="FO8" s="111"/>
      <c r="FP8" s="111"/>
      <c r="FQ8" s="111"/>
      <c r="FR8" s="111"/>
      <c r="FS8" s="111"/>
      <c r="FT8" s="111"/>
      <c r="FU8" s="111"/>
      <c r="FV8" s="111"/>
      <c r="FW8" s="111"/>
      <c r="FX8" s="111"/>
      <c r="FY8" s="111"/>
      <c r="FZ8" s="111"/>
      <c r="GA8" s="111"/>
      <c r="GB8" s="111"/>
      <c r="GC8" s="111"/>
      <c r="GD8" s="111"/>
      <c r="GE8" s="111"/>
      <c r="GF8" s="111"/>
      <c r="GG8" s="111"/>
      <c r="GH8" s="111"/>
      <c r="GI8" s="111"/>
      <c r="GJ8" s="111"/>
      <c r="GK8" s="111"/>
      <c r="GL8" s="111"/>
      <c r="GM8" s="111"/>
      <c r="GN8" s="111"/>
      <c r="GO8" s="111"/>
      <c r="GP8" s="111"/>
      <c r="GQ8" s="111"/>
      <c r="GR8" s="111"/>
      <c r="GS8" s="111"/>
      <c r="GT8" s="111"/>
      <c r="GU8" s="111"/>
      <c r="GV8" s="111"/>
      <c r="GW8" s="111"/>
      <c r="GX8" s="111"/>
      <c r="GY8" s="111"/>
      <c r="GZ8" s="111"/>
      <c r="HA8" s="111"/>
      <c r="HB8" s="111"/>
      <c r="HC8" s="111"/>
      <c r="HD8" s="111"/>
      <c r="HE8" s="111"/>
      <c r="HF8" s="111"/>
      <c r="HG8" s="111"/>
      <c r="HH8" s="111"/>
      <c r="HI8" s="111"/>
      <c r="HJ8" s="111"/>
      <c r="HK8" s="111"/>
      <c r="HL8" s="111"/>
      <c r="HM8" s="111"/>
      <c r="HN8" s="111"/>
      <c r="HO8" s="111"/>
      <c r="HP8" s="111"/>
      <c r="HQ8" s="111"/>
      <c r="HR8" s="111"/>
      <c r="HS8" s="111"/>
      <c r="HT8" s="111"/>
      <c r="HU8" s="111"/>
      <c r="HV8" s="111"/>
      <c r="HW8" s="111"/>
      <c r="HX8" s="111"/>
      <c r="HY8" s="111"/>
      <c r="HZ8" s="111"/>
      <c r="IA8" s="111"/>
      <c r="IB8" s="111"/>
      <c r="IC8" s="111"/>
      <c r="ID8" s="111"/>
      <c r="IE8" s="111"/>
      <c r="IF8" s="111"/>
      <c r="IG8" s="111"/>
      <c r="IH8" s="111"/>
      <c r="II8" s="111"/>
      <c r="IJ8" s="111"/>
      <c r="IK8" s="111"/>
      <c r="IL8" s="111"/>
      <c r="IM8" s="111"/>
      <c r="IN8" s="111"/>
      <c r="IO8" s="111"/>
      <c r="IP8" s="111"/>
      <c r="IQ8" s="111"/>
      <c r="IR8" s="111"/>
      <c r="IS8" s="111"/>
      <c r="IT8" s="111"/>
      <c r="IU8" s="111"/>
      <c r="IV8" s="111"/>
      <c r="IW8" s="111"/>
      <c r="IX8" s="111"/>
      <c r="IY8" s="111"/>
      <c r="IZ8" s="111"/>
      <c r="JA8" s="111"/>
      <c r="JB8" s="111"/>
      <c r="JC8" s="111"/>
      <c r="JD8" s="111"/>
      <c r="JE8" s="111"/>
      <c r="JF8" s="111"/>
      <c r="JG8" s="111"/>
      <c r="JH8" s="111"/>
      <c r="JI8" s="111"/>
      <c r="JJ8" s="111"/>
      <c r="JK8" s="111"/>
      <c r="JL8" s="111"/>
      <c r="JM8" s="111"/>
      <c r="JN8" s="111"/>
      <c r="JO8" s="111"/>
      <c r="JP8" s="111"/>
      <c r="JQ8" s="111"/>
      <c r="JR8" s="111"/>
      <c r="JS8" s="111"/>
      <c r="JT8" s="111"/>
      <c r="JU8" s="111"/>
      <c r="JV8" s="111"/>
      <c r="JW8" s="111"/>
      <c r="JX8" s="111"/>
      <c r="JY8" s="111"/>
      <c r="JZ8" s="111"/>
      <c r="KA8" s="111"/>
      <c r="KB8" s="111"/>
      <c r="KC8" s="111"/>
      <c r="KD8" s="111"/>
      <c r="KE8" s="111"/>
      <c r="KF8" s="111"/>
      <c r="KG8" s="111"/>
      <c r="KH8" s="111"/>
      <c r="KI8" s="111"/>
      <c r="KJ8" s="111"/>
      <c r="KK8" s="111"/>
      <c r="KL8" s="111"/>
      <c r="KM8" s="111"/>
      <c r="KN8" s="111"/>
      <c r="KO8" s="111"/>
      <c r="KP8" s="111"/>
      <c r="KQ8" s="111"/>
      <c r="KR8" s="111"/>
      <c r="KS8" s="111"/>
      <c r="KT8" s="111"/>
      <c r="KU8" s="111"/>
      <c r="KV8" s="111"/>
      <c r="KW8" s="111"/>
      <c r="KX8" s="111"/>
      <c r="KY8" s="111"/>
      <c r="KZ8" s="111"/>
      <c r="LA8" s="111"/>
      <c r="LB8" s="111"/>
      <c r="LC8" s="111"/>
      <c r="LD8" s="111"/>
      <c r="LE8" s="111"/>
      <c r="LF8" s="111"/>
      <c r="LG8" s="111"/>
      <c r="LH8" s="111"/>
      <c r="LI8" s="111"/>
      <c r="LJ8" s="111"/>
      <c r="LK8" s="111"/>
      <c r="LL8" s="111"/>
      <c r="LM8" s="111"/>
      <c r="LN8" s="111"/>
      <c r="LO8" s="111"/>
      <c r="LP8" s="111"/>
      <c r="LQ8" s="111"/>
      <c r="LR8" s="111"/>
      <c r="LS8" s="111"/>
      <c r="LT8" s="111"/>
      <c r="LU8" s="111"/>
      <c r="LV8" s="111"/>
      <c r="LW8" s="111"/>
      <c r="LX8" s="111"/>
      <c r="LY8" s="111"/>
      <c r="LZ8" s="111"/>
      <c r="MA8" s="111"/>
      <c r="MB8" s="111"/>
      <c r="MC8" s="111"/>
      <c r="MD8" s="111"/>
      <c r="ME8" s="111"/>
      <c r="MF8" s="111"/>
      <c r="MG8" s="111"/>
      <c r="MH8" s="111"/>
      <c r="MI8" s="111"/>
      <c r="MJ8" s="111"/>
      <c r="MK8" s="111"/>
      <c r="ML8" s="111"/>
      <c r="MM8" s="111"/>
      <c r="MN8" s="111"/>
      <c r="MO8" s="111"/>
      <c r="MP8" s="111"/>
      <c r="MQ8" s="111"/>
      <c r="MR8" s="111"/>
      <c r="MS8" s="111"/>
      <c r="MT8" s="111"/>
      <c r="MU8" s="111"/>
      <c r="MV8" s="111"/>
      <c r="MW8" s="111"/>
      <c r="MX8" s="111"/>
      <c r="MY8" s="111"/>
      <c r="MZ8" s="111"/>
      <c r="NA8" s="111"/>
      <c r="NB8" s="111"/>
      <c r="NC8" s="111"/>
      <c r="ND8" s="111"/>
      <c r="NE8" s="111"/>
      <c r="NF8" s="111"/>
      <c r="NG8" s="111"/>
    </row>
    <row r="9" spans="1:377" ht="21.75" thickBot="1" x14ac:dyDescent="0.3">
      <c r="A9" s="66" t="s">
        <v>8</v>
      </c>
      <c r="B9" s="85"/>
      <c r="C9" s="43"/>
      <c r="D9" s="44"/>
      <c r="E9" s="45"/>
      <c r="F9" s="45"/>
      <c r="G9" s="123"/>
      <c r="H9" s="114"/>
      <c r="I9" s="109"/>
      <c r="J9" s="109"/>
      <c r="K9" s="109"/>
      <c r="L9" s="114"/>
      <c r="M9" s="114"/>
      <c r="N9" s="110"/>
      <c r="O9" s="111"/>
      <c r="P9" s="111"/>
      <c r="Q9" s="111"/>
      <c r="R9" s="111"/>
      <c r="S9" s="111"/>
      <c r="T9" s="111"/>
      <c r="U9" s="110"/>
      <c r="V9" s="111"/>
      <c r="W9" s="111"/>
      <c r="X9" s="111"/>
      <c r="Y9" s="111"/>
      <c r="Z9" s="111"/>
      <c r="AA9" s="111"/>
      <c r="AB9" s="110"/>
      <c r="AC9" s="111"/>
      <c r="AD9" s="111"/>
      <c r="AE9" s="111"/>
      <c r="AF9" s="111"/>
      <c r="AG9" s="111"/>
      <c r="AH9" s="111"/>
      <c r="AI9" s="110"/>
      <c r="AJ9" s="111"/>
      <c r="AK9" s="111"/>
      <c r="AL9" s="111"/>
      <c r="AM9" s="111"/>
      <c r="AN9" s="111"/>
      <c r="AO9" s="111"/>
      <c r="AP9" s="110"/>
      <c r="AQ9" s="111"/>
      <c r="AR9" s="111"/>
      <c r="AS9" s="111"/>
      <c r="AT9" s="111"/>
      <c r="AU9" s="111"/>
      <c r="AV9" s="111"/>
      <c r="AW9" s="111"/>
      <c r="AX9" s="111"/>
      <c r="AY9" s="111"/>
      <c r="AZ9" s="111"/>
      <c r="BA9" s="111"/>
      <c r="BB9" s="111"/>
      <c r="BC9" s="111"/>
      <c r="BD9" s="111"/>
      <c r="BE9" s="111"/>
      <c r="BF9" s="111"/>
      <c r="BG9" s="111"/>
      <c r="BH9" s="111"/>
      <c r="BI9" s="111"/>
      <c r="BJ9" s="111"/>
      <c r="BK9" s="111"/>
      <c r="BL9" s="111"/>
      <c r="BM9" s="111"/>
      <c r="BN9" s="111"/>
      <c r="BO9" s="111"/>
      <c r="BP9" s="111"/>
      <c r="BQ9" s="111"/>
      <c r="BR9" s="111"/>
      <c r="BS9" s="111"/>
      <c r="BT9" s="111"/>
      <c r="BU9" s="111"/>
      <c r="BV9" s="111"/>
      <c r="BW9" s="111"/>
      <c r="BX9" s="111"/>
      <c r="BY9" s="111"/>
      <c r="BZ9" s="111"/>
      <c r="CA9" s="111"/>
      <c r="CB9" s="111"/>
      <c r="CC9" s="111"/>
      <c r="CD9" s="111"/>
      <c r="CE9" s="111"/>
      <c r="CF9" s="111"/>
      <c r="CG9" s="111"/>
      <c r="CH9" s="111"/>
      <c r="CI9" s="111"/>
      <c r="CJ9" s="111"/>
      <c r="CK9" s="111"/>
      <c r="CL9" s="111"/>
      <c r="CM9" s="111"/>
      <c r="CN9" s="111"/>
      <c r="CO9" s="111"/>
      <c r="CP9" s="111"/>
      <c r="CQ9" s="111"/>
      <c r="CR9" s="111"/>
      <c r="CS9" s="111"/>
      <c r="CT9" s="111"/>
      <c r="CU9" s="111"/>
      <c r="CV9" s="111"/>
      <c r="CW9" s="111"/>
      <c r="CX9" s="111"/>
      <c r="CY9" s="111"/>
      <c r="CZ9" s="111"/>
      <c r="DA9" s="111"/>
      <c r="DB9" s="111"/>
      <c r="DC9" s="111"/>
      <c r="DD9" s="111"/>
      <c r="DE9" s="111"/>
      <c r="DF9" s="111"/>
      <c r="DG9" s="111"/>
      <c r="DH9" s="111"/>
      <c r="DI9" s="111"/>
      <c r="DJ9" s="111"/>
      <c r="DK9" s="111"/>
      <c r="DL9" s="111"/>
      <c r="DM9" s="111"/>
      <c r="DN9" s="111"/>
      <c r="DO9" s="111"/>
      <c r="DP9" s="111"/>
      <c r="DQ9" s="111"/>
      <c r="DR9" s="111"/>
      <c r="DS9" s="111"/>
      <c r="DT9" s="111"/>
      <c r="DU9" s="111"/>
      <c r="DV9" s="111"/>
      <c r="DW9" s="111"/>
      <c r="DX9" s="111"/>
      <c r="DY9" s="111"/>
      <c r="DZ9" s="111"/>
      <c r="EA9" s="111"/>
      <c r="EB9" s="111"/>
      <c r="EC9" s="111"/>
      <c r="ED9" s="111"/>
      <c r="EE9" s="111"/>
      <c r="EF9" s="111"/>
      <c r="EG9" s="111"/>
      <c r="EH9" s="111"/>
      <c r="EI9" s="111"/>
      <c r="EJ9" s="111"/>
      <c r="EK9" s="111"/>
      <c r="EL9" s="111"/>
      <c r="EM9" s="111"/>
      <c r="EN9" s="111"/>
      <c r="EO9" s="111"/>
      <c r="EP9" s="111"/>
      <c r="EQ9" s="111"/>
      <c r="ER9" s="111"/>
      <c r="ES9" s="111"/>
      <c r="ET9" s="111"/>
      <c r="EU9" s="111"/>
      <c r="EV9" s="111"/>
      <c r="EW9" s="111"/>
      <c r="EX9" s="111"/>
      <c r="EY9" s="111"/>
      <c r="EZ9" s="111"/>
      <c r="FA9" s="111"/>
      <c r="FB9" s="111"/>
      <c r="FC9" s="111"/>
      <c r="FD9" s="111"/>
      <c r="FE9" s="111"/>
      <c r="FF9" s="111"/>
      <c r="FG9" s="111"/>
      <c r="FH9" s="111"/>
      <c r="FI9" s="111"/>
      <c r="FJ9" s="111"/>
      <c r="FK9" s="111"/>
      <c r="FL9" s="111"/>
      <c r="FM9" s="111"/>
      <c r="FN9" s="111"/>
      <c r="FO9" s="111"/>
      <c r="FP9" s="111"/>
      <c r="FQ9" s="111"/>
      <c r="FR9" s="111"/>
      <c r="FS9" s="111"/>
      <c r="FT9" s="111"/>
      <c r="FU9" s="111"/>
      <c r="FV9" s="111"/>
      <c r="FW9" s="111"/>
      <c r="FX9" s="111"/>
      <c r="FY9" s="111"/>
      <c r="FZ9" s="111"/>
      <c r="GA9" s="111"/>
      <c r="GB9" s="111"/>
      <c r="GC9" s="111"/>
      <c r="GD9" s="111"/>
      <c r="GE9" s="111"/>
      <c r="GF9" s="111"/>
      <c r="GG9" s="111"/>
      <c r="GH9" s="111"/>
      <c r="GI9" s="111"/>
      <c r="GJ9" s="111"/>
      <c r="GK9" s="111"/>
      <c r="GL9" s="111"/>
      <c r="GM9" s="111"/>
      <c r="GN9" s="111"/>
      <c r="GO9" s="111"/>
      <c r="GP9" s="111"/>
      <c r="GQ9" s="111"/>
      <c r="GR9" s="111"/>
      <c r="GS9" s="111"/>
      <c r="GT9" s="111"/>
      <c r="GU9" s="111"/>
      <c r="GV9" s="111"/>
      <c r="GW9" s="111"/>
      <c r="GX9" s="111"/>
      <c r="GY9" s="111"/>
      <c r="GZ9" s="111"/>
      <c r="HA9" s="111"/>
      <c r="HB9" s="111"/>
      <c r="HC9" s="111"/>
      <c r="HD9" s="111"/>
      <c r="HE9" s="111"/>
      <c r="HF9" s="111"/>
      <c r="HG9" s="111"/>
      <c r="HH9" s="111"/>
      <c r="HI9" s="111"/>
      <c r="HJ9" s="111"/>
      <c r="HK9" s="111"/>
      <c r="HL9" s="111"/>
      <c r="HM9" s="111"/>
      <c r="HN9" s="111"/>
      <c r="HO9" s="111"/>
      <c r="HP9" s="111"/>
      <c r="HQ9" s="111"/>
      <c r="HR9" s="111"/>
      <c r="HS9" s="111"/>
      <c r="HT9" s="111"/>
      <c r="HU9" s="111"/>
      <c r="HV9" s="111"/>
      <c r="HW9" s="111"/>
      <c r="HX9" s="111"/>
      <c r="HY9" s="111"/>
      <c r="HZ9" s="111"/>
      <c r="IA9" s="111"/>
      <c r="IB9" s="111"/>
      <c r="IC9" s="111"/>
      <c r="ID9" s="111"/>
      <c r="IE9" s="111"/>
      <c r="IF9" s="111"/>
      <c r="IG9" s="111"/>
      <c r="IH9" s="111"/>
      <c r="II9" s="111"/>
      <c r="IJ9" s="111"/>
      <c r="IK9" s="111"/>
      <c r="IL9" s="111"/>
      <c r="IM9" s="111"/>
      <c r="IN9" s="111"/>
      <c r="IO9" s="111"/>
      <c r="IP9" s="111"/>
      <c r="IQ9" s="111"/>
      <c r="IR9" s="111"/>
      <c r="IS9" s="111"/>
      <c r="IT9" s="111"/>
      <c r="IU9" s="111"/>
      <c r="IV9" s="111"/>
      <c r="IW9" s="111"/>
      <c r="IX9" s="111"/>
      <c r="IY9" s="111"/>
      <c r="IZ9" s="111"/>
      <c r="JA9" s="111"/>
      <c r="JB9" s="111"/>
      <c r="JC9" s="111"/>
      <c r="JD9" s="111"/>
      <c r="JE9" s="111"/>
      <c r="JF9" s="111"/>
      <c r="JG9" s="111"/>
      <c r="JH9" s="111"/>
      <c r="JI9" s="111"/>
      <c r="JJ9" s="111"/>
      <c r="JK9" s="111"/>
      <c r="JL9" s="111"/>
      <c r="JM9" s="111"/>
      <c r="JN9" s="111"/>
      <c r="JO9" s="111"/>
      <c r="JP9" s="111"/>
      <c r="JQ9" s="111"/>
      <c r="JR9" s="111"/>
      <c r="JS9" s="111"/>
      <c r="JT9" s="111"/>
      <c r="JU9" s="111"/>
      <c r="JV9" s="111"/>
      <c r="JW9" s="111"/>
      <c r="JX9" s="111"/>
      <c r="JY9" s="111"/>
      <c r="JZ9" s="111"/>
      <c r="KA9" s="111"/>
      <c r="KB9" s="111"/>
      <c r="KC9" s="111"/>
      <c r="KD9" s="111"/>
      <c r="KE9" s="111"/>
      <c r="KF9" s="111"/>
      <c r="KG9" s="111"/>
      <c r="KH9" s="111"/>
      <c r="KI9" s="111"/>
      <c r="KJ9" s="111"/>
      <c r="KK9" s="111"/>
      <c r="KL9" s="111"/>
      <c r="KM9" s="111"/>
      <c r="KN9" s="111"/>
      <c r="KO9" s="111"/>
      <c r="KP9" s="111"/>
      <c r="KQ9" s="111"/>
      <c r="KR9" s="111"/>
      <c r="KS9" s="111"/>
      <c r="KT9" s="111"/>
      <c r="KU9" s="111"/>
      <c r="KV9" s="111"/>
      <c r="KW9" s="111"/>
      <c r="KX9" s="111"/>
      <c r="KY9" s="111"/>
      <c r="KZ9" s="111"/>
      <c r="LA9" s="111"/>
      <c r="LB9" s="111"/>
      <c r="LC9" s="111"/>
      <c r="LD9" s="111"/>
      <c r="LE9" s="111"/>
      <c r="LF9" s="111"/>
      <c r="LG9" s="111"/>
      <c r="LH9" s="111"/>
      <c r="LI9" s="111"/>
      <c r="LJ9" s="111"/>
      <c r="LK9" s="111"/>
      <c r="LL9" s="111"/>
      <c r="LM9" s="111"/>
      <c r="LN9" s="111"/>
      <c r="LO9" s="111"/>
      <c r="LP9" s="111"/>
      <c r="LQ9" s="111"/>
      <c r="LR9" s="111"/>
      <c r="LS9" s="111"/>
      <c r="LT9" s="111"/>
      <c r="LU9" s="111"/>
      <c r="LV9" s="111"/>
      <c r="LW9" s="111"/>
      <c r="LX9" s="111"/>
      <c r="LY9" s="111"/>
      <c r="LZ9" s="111"/>
      <c r="MA9" s="111"/>
      <c r="MB9" s="111"/>
      <c r="MC9" s="111"/>
      <c r="MD9" s="111"/>
      <c r="ME9" s="111"/>
      <c r="MF9" s="111"/>
      <c r="MG9" s="111"/>
      <c r="MH9" s="111"/>
      <c r="MI9" s="111"/>
      <c r="MJ9" s="111"/>
      <c r="MK9" s="111"/>
      <c r="ML9" s="111"/>
      <c r="MM9" s="111"/>
      <c r="MN9" s="111"/>
      <c r="MO9" s="111"/>
      <c r="MP9" s="111"/>
      <c r="MQ9" s="111"/>
      <c r="MR9" s="111"/>
      <c r="MS9" s="111"/>
      <c r="MT9" s="111"/>
      <c r="MU9" s="111"/>
      <c r="MV9" s="111"/>
      <c r="MW9" s="111"/>
      <c r="MX9" s="111"/>
      <c r="MY9" s="111"/>
      <c r="MZ9" s="111"/>
      <c r="NA9" s="111"/>
      <c r="NB9" s="111"/>
      <c r="NC9" s="111"/>
      <c r="ND9" s="111"/>
      <c r="NE9" s="111"/>
      <c r="NF9" s="111"/>
      <c r="NG9" s="111"/>
    </row>
    <row r="10" spans="1:377" ht="21" x14ac:dyDescent="0.25">
      <c r="A10" s="67" t="s">
        <v>9</v>
      </c>
      <c r="B10" s="86">
        <v>1060</v>
      </c>
      <c r="C10" s="47"/>
      <c r="D10" s="48"/>
      <c r="E10" s="47"/>
      <c r="F10" s="48"/>
      <c r="G10" s="124">
        <v>1431</v>
      </c>
      <c r="H10" s="104">
        <v>1431</v>
      </c>
      <c r="I10" s="104"/>
      <c r="J10" s="104"/>
      <c r="K10" s="104"/>
      <c r="L10" s="104"/>
      <c r="M10" s="104"/>
      <c r="N10" s="110"/>
      <c r="O10" s="115">
        <v>1060</v>
      </c>
      <c r="P10" s="109"/>
      <c r="Q10" s="113"/>
      <c r="R10" s="109"/>
      <c r="S10" s="113"/>
      <c r="T10" s="104">
        <v>1431</v>
      </c>
      <c r="U10" s="110"/>
      <c r="V10" s="111"/>
      <c r="W10" s="111"/>
      <c r="X10" s="111"/>
      <c r="Y10" s="111"/>
      <c r="Z10" s="111"/>
      <c r="AA10" s="111"/>
      <c r="AB10" s="110"/>
      <c r="AC10" s="111"/>
      <c r="AD10" s="111"/>
      <c r="AE10" s="111"/>
      <c r="AF10" s="111"/>
      <c r="AG10" s="111"/>
      <c r="AH10" s="111"/>
      <c r="AI10" s="110"/>
      <c r="AJ10" s="111"/>
      <c r="AK10" s="111"/>
      <c r="AL10" s="111"/>
      <c r="AM10" s="111"/>
      <c r="AN10" s="111"/>
      <c r="AO10" s="111"/>
      <c r="AP10" s="110"/>
      <c r="AQ10" s="111"/>
      <c r="AR10" s="111"/>
      <c r="AS10" s="111"/>
      <c r="AT10" s="111"/>
      <c r="AU10" s="111"/>
      <c r="AV10" s="111"/>
      <c r="AW10" s="111"/>
      <c r="AX10" s="111"/>
      <c r="AY10" s="111"/>
      <c r="AZ10" s="111"/>
      <c r="BA10" s="111"/>
      <c r="BB10" s="111"/>
      <c r="BC10" s="111"/>
      <c r="BD10" s="111"/>
      <c r="BE10" s="111"/>
      <c r="BF10" s="111"/>
      <c r="BG10" s="111"/>
      <c r="BH10" s="111"/>
      <c r="BI10" s="111"/>
      <c r="BJ10" s="111"/>
      <c r="BK10" s="111"/>
      <c r="BL10" s="111"/>
      <c r="BM10" s="111"/>
      <c r="BN10" s="111"/>
      <c r="BO10" s="111"/>
      <c r="BP10" s="111"/>
      <c r="BQ10" s="111"/>
      <c r="BR10" s="111"/>
      <c r="BS10" s="111"/>
      <c r="BT10" s="111"/>
      <c r="BU10" s="111"/>
      <c r="BV10" s="111"/>
      <c r="BW10" s="111"/>
      <c r="BX10" s="111"/>
      <c r="BY10" s="111"/>
      <c r="BZ10" s="111"/>
      <c r="CA10" s="111"/>
      <c r="CB10" s="111"/>
      <c r="CC10" s="111"/>
      <c r="CD10" s="111"/>
      <c r="CE10" s="111"/>
      <c r="CF10" s="111"/>
      <c r="CG10" s="111"/>
      <c r="CH10" s="111"/>
      <c r="CI10" s="111"/>
      <c r="CJ10" s="111"/>
      <c r="CK10" s="111"/>
      <c r="CL10" s="111"/>
      <c r="CM10" s="111"/>
      <c r="CN10" s="111"/>
      <c r="CO10" s="111"/>
      <c r="CP10" s="111"/>
      <c r="CQ10" s="111"/>
      <c r="CR10" s="111"/>
      <c r="CS10" s="111"/>
      <c r="CT10" s="111"/>
      <c r="CU10" s="111"/>
      <c r="CV10" s="111"/>
      <c r="CW10" s="111"/>
      <c r="CX10" s="111"/>
      <c r="CY10" s="111"/>
      <c r="CZ10" s="111"/>
      <c r="DA10" s="111"/>
      <c r="DB10" s="111"/>
      <c r="DC10" s="111"/>
      <c r="DD10" s="111"/>
      <c r="DE10" s="111"/>
      <c r="DF10" s="111"/>
      <c r="DG10" s="111"/>
      <c r="DH10" s="111"/>
      <c r="DI10" s="111"/>
      <c r="DJ10" s="111"/>
      <c r="DK10" s="111"/>
      <c r="DL10" s="111"/>
      <c r="DM10" s="111"/>
      <c r="DN10" s="111"/>
      <c r="DO10" s="111"/>
      <c r="DP10" s="111"/>
      <c r="DQ10" s="111"/>
      <c r="DR10" s="111"/>
      <c r="DS10" s="111"/>
      <c r="DT10" s="111"/>
      <c r="DU10" s="111"/>
      <c r="DV10" s="111"/>
      <c r="DW10" s="111"/>
      <c r="DX10" s="111"/>
      <c r="DY10" s="111"/>
      <c r="DZ10" s="111"/>
      <c r="EA10" s="111"/>
      <c r="EB10" s="111"/>
      <c r="EC10" s="111"/>
      <c r="ED10" s="111"/>
      <c r="EE10" s="111"/>
      <c r="EF10" s="111"/>
      <c r="EG10" s="111"/>
      <c r="EH10" s="111"/>
      <c r="EI10" s="111"/>
      <c r="EJ10" s="111"/>
      <c r="EK10" s="111"/>
      <c r="EL10" s="111"/>
      <c r="EM10" s="111"/>
      <c r="EN10" s="111"/>
      <c r="EO10" s="111"/>
      <c r="EP10" s="111"/>
      <c r="EQ10" s="111"/>
      <c r="ER10" s="111"/>
      <c r="ES10" s="111"/>
      <c r="ET10" s="111"/>
      <c r="EU10" s="111"/>
      <c r="EV10" s="111"/>
      <c r="EW10" s="111"/>
      <c r="EX10" s="111"/>
      <c r="EY10" s="111"/>
      <c r="EZ10" s="111"/>
      <c r="FA10" s="111"/>
      <c r="FB10" s="111"/>
      <c r="FC10" s="111"/>
      <c r="FD10" s="111"/>
      <c r="FE10" s="111"/>
      <c r="FF10" s="111"/>
      <c r="FG10" s="111"/>
      <c r="FH10" s="111"/>
      <c r="FI10" s="111"/>
      <c r="FJ10" s="111"/>
      <c r="FK10" s="111"/>
      <c r="FL10" s="111"/>
      <c r="FM10" s="111"/>
      <c r="FN10" s="111"/>
      <c r="FO10" s="111"/>
      <c r="FP10" s="111"/>
      <c r="FQ10" s="111"/>
      <c r="FR10" s="111"/>
      <c r="FS10" s="111"/>
      <c r="FT10" s="111"/>
      <c r="FU10" s="111"/>
      <c r="FV10" s="111"/>
      <c r="FW10" s="111"/>
      <c r="FX10" s="111"/>
      <c r="FY10" s="111"/>
      <c r="FZ10" s="111"/>
      <c r="GA10" s="111"/>
      <c r="GB10" s="111"/>
      <c r="GC10" s="111"/>
      <c r="GD10" s="111"/>
      <c r="GE10" s="111"/>
      <c r="GF10" s="111"/>
      <c r="GG10" s="111"/>
      <c r="GH10" s="111"/>
      <c r="GI10" s="111"/>
      <c r="GJ10" s="111"/>
      <c r="GK10" s="111"/>
      <c r="GL10" s="111"/>
      <c r="GM10" s="111"/>
      <c r="GN10" s="111"/>
      <c r="GO10" s="111"/>
      <c r="GP10" s="111"/>
      <c r="GQ10" s="111"/>
      <c r="GR10" s="111"/>
      <c r="GS10" s="111"/>
      <c r="GT10" s="111"/>
      <c r="GU10" s="111"/>
      <c r="GV10" s="111"/>
      <c r="GW10" s="111"/>
      <c r="GX10" s="111"/>
      <c r="GY10" s="111"/>
      <c r="GZ10" s="111"/>
      <c r="HA10" s="111"/>
      <c r="HB10" s="111"/>
      <c r="HC10" s="111"/>
      <c r="HD10" s="111"/>
      <c r="HE10" s="111"/>
      <c r="HF10" s="111"/>
      <c r="HG10" s="111"/>
      <c r="HH10" s="111"/>
      <c r="HI10" s="111"/>
      <c r="HJ10" s="111"/>
      <c r="HK10" s="111"/>
      <c r="HL10" s="111"/>
      <c r="HM10" s="111"/>
      <c r="HN10" s="111"/>
      <c r="HO10" s="111"/>
      <c r="HP10" s="111"/>
      <c r="HQ10" s="111"/>
      <c r="HR10" s="111"/>
      <c r="HS10" s="111"/>
      <c r="HT10" s="111"/>
      <c r="HU10" s="111"/>
      <c r="HV10" s="111"/>
      <c r="HW10" s="111"/>
      <c r="HX10" s="111"/>
      <c r="HY10" s="111"/>
      <c r="HZ10" s="111"/>
      <c r="IA10" s="111"/>
      <c r="IB10" s="111"/>
      <c r="IC10" s="111"/>
      <c r="ID10" s="111"/>
      <c r="IE10" s="111"/>
      <c r="IF10" s="111"/>
      <c r="IG10" s="111"/>
      <c r="IH10" s="111"/>
      <c r="II10" s="111"/>
      <c r="IJ10" s="111"/>
      <c r="IK10" s="111"/>
      <c r="IL10" s="111"/>
      <c r="IM10" s="111"/>
      <c r="IN10" s="111"/>
      <c r="IO10" s="111"/>
      <c r="IP10" s="111"/>
      <c r="IQ10" s="111"/>
      <c r="IR10" s="111"/>
      <c r="IS10" s="111"/>
      <c r="IT10" s="111"/>
      <c r="IU10" s="111"/>
      <c r="IV10" s="111"/>
      <c r="IW10" s="111"/>
      <c r="IX10" s="111"/>
      <c r="IY10" s="111"/>
      <c r="IZ10" s="111"/>
      <c r="JA10" s="111"/>
      <c r="JB10" s="111"/>
      <c r="JC10" s="111"/>
      <c r="JD10" s="111"/>
      <c r="JE10" s="111"/>
      <c r="JF10" s="111"/>
      <c r="JG10" s="111"/>
      <c r="JH10" s="111"/>
      <c r="JI10" s="111"/>
      <c r="JJ10" s="111"/>
      <c r="JK10" s="111"/>
      <c r="JL10" s="111"/>
      <c r="JM10" s="111"/>
      <c r="JN10" s="111"/>
      <c r="JO10" s="111"/>
      <c r="JP10" s="111"/>
      <c r="JQ10" s="111"/>
      <c r="JR10" s="111"/>
      <c r="JS10" s="111"/>
      <c r="JT10" s="111"/>
      <c r="JU10" s="111"/>
      <c r="JV10" s="111"/>
      <c r="JW10" s="111"/>
      <c r="JX10" s="111"/>
      <c r="JY10" s="111"/>
      <c r="JZ10" s="111"/>
      <c r="KA10" s="111"/>
      <c r="KB10" s="111"/>
      <c r="KC10" s="111"/>
      <c r="KD10" s="111"/>
      <c r="KE10" s="111"/>
      <c r="KF10" s="111"/>
      <c r="KG10" s="111"/>
      <c r="KH10" s="111"/>
      <c r="KI10" s="111"/>
      <c r="KJ10" s="111"/>
      <c r="KK10" s="111"/>
      <c r="KL10" s="111"/>
      <c r="KM10" s="111"/>
      <c r="KN10" s="111"/>
      <c r="KO10" s="111"/>
      <c r="KP10" s="111"/>
      <c r="KQ10" s="111"/>
      <c r="KR10" s="111"/>
      <c r="KS10" s="111"/>
      <c r="KT10" s="111"/>
      <c r="KU10" s="111"/>
      <c r="KV10" s="111"/>
      <c r="KW10" s="111"/>
      <c r="KX10" s="111"/>
      <c r="KY10" s="111"/>
      <c r="KZ10" s="111"/>
      <c r="LA10" s="111"/>
      <c r="LB10" s="111"/>
      <c r="LC10" s="111"/>
      <c r="LD10" s="111"/>
      <c r="LE10" s="111"/>
      <c r="LF10" s="111"/>
      <c r="LG10" s="111"/>
      <c r="LH10" s="111"/>
      <c r="LI10" s="111"/>
      <c r="LJ10" s="111"/>
      <c r="LK10" s="111"/>
      <c r="LL10" s="111"/>
      <c r="LM10" s="111"/>
      <c r="LN10" s="111"/>
      <c r="LO10" s="111"/>
      <c r="LP10" s="111"/>
      <c r="LQ10" s="111"/>
      <c r="LR10" s="111"/>
      <c r="LS10" s="111"/>
      <c r="LT10" s="111"/>
      <c r="LU10" s="111"/>
      <c r="LV10" s="111"/>
      <c r="LW10" s="111"/>
      <c r="LX10" s="111"/>
      <c r="LY10" s="111"/>
      <c r="LZ10" s="111"/>
      <c r="MA10" s="111"/>
      <c r="MB10" s="111"/>
      <c r="MC10" s="111"/>
      <c r="MD10" s="111"/>
      <c r="ME10" s="111"/>
      <c r="MF10" s="111"/>
      <c r="MG10" s="111"/>
      <c r="MH10" s="111"/>
      <c r="MI10" s="111"/>
      <c r="MJ10" s="111"/>
      <c r="MK10" s="111"/>
      <c r="ML10" s="111"/>
      <c r="MM10" s="111"/>
      <c r="MN10" s="111"/>
      <c r="MO10" s="111"/>
      <c r="MP10" s="111"/>
      <c r="MQ10" s="111"/>
      <c r="MR10" s="111"/>
      <c r="MS10" s="111"/>
      <c r="MT10" s="111"/>
      <c r="MU10" s="111"/>
      <c r="MV10" s="111"/>
      <c r="MW10" s="111"/>
      <c r="MX10" s="111"/>
      <c r="MY10" s="111"/>
      <c r="MZ10" s="111"/>
      <c r="NA10" s="111"/>
      <c r="NB10" s="111"/>
      <c r="NC10" s="111"/>
      <c r="ND10" s="111"/>
      <c r="NE10" s="111"/>
      <c r="NF10" s="111"/>
      <c r="NG10" s="111"/>
    </row>
    <row r="11" spans="1:377" ht="21" x14ac:dyDescent="0.25">
      <c r="A11" s="68" t="s">
        <v>9</v>
      </c>
      <c r="B11" s="87">
        <v>1230</v>
      </c>
      <c r="C11" s="9"/>
      <c r="D11" s="7"/>
      <c r="E11" s="9"/>
      <c r="F11" s="11">
        <v>1282</v>
      </c>
      <c r="G11" s="125">
        <v>1451</v>
      </c>
      <c r="H11" s="104">
        <v>1451</v>
      </c>
      <c r="I11" s="104"/>
      <c r="J11" s="104"/>
      <c r="K11" s="104"/>
      <c r="L11" s="104"/>
      <c r="M11" s="104"/>
      <c r="N11" s="110"/>
      <c r="O11" s="115">
        <v>1230</v>
      </c>
      <c r="P11" s="109"/>
      <c r="Q11" s="113"/>
      <c r="R11" s="109"/>
      <c r="S11" s="104">
        <v>1282</v>
      </c>
      <c r="T11" s="104">
        <v>1451</v>
      </c>
      <c r="U11" s="110"/>
      <c r="V11" s="111"/>
      <c r="W11" s="111"/>
      <c r="X11" s="111"/>
      <c r="Y11" s="111"/>
      <c r="Z11" s="111"/>
      <c r="AA11" s="111"/>
      <c r="AB11" s="110"/>
      <c r="AC11" s="111"/>
      <c r="AD11" s="111"/>
      <c r="AE11" s="111"/>
      <c r="AF11" s="111"/>
      <c r="AG11" s="111"/>
      <c r="AH11" s="111"/>
      <c r="AI11" s="110"/>
      <c r="AJ11" s="111"/>
      <c r="AK11" s="111"/>
      <c r="AL11" s="111"/>
      <c r="AM11" s="111"/>
      <c r="AN11" s="111"/>
      <c r="AO11" s="111"/>
      <c r="AP11" s="110"/>
      <c r="AQ11" s="111"/>
      <c r="AR11" s="111"/>
      <c r="AS11" s="111"/>
      <c r="AT11" s="111"/>
      <c r="AU11" s="111"/>
      <c r="AV11" s="111"/>
      <c r="AW11" s="111"/>
      <c r="AX11" s="111"/>
      <c r="AY11" s="111"/>
      <c r="AZ11" s="111"/>
      <c r="BA11" s="111"/>
      <c r="BB11" s="111"/>
      <c r="BC11" s="111"/>
      <c r="BD11" s="111"/>
      <c r="BE11" s="111"/>
      <c r="BF11" s="111"/>
      <c r="BG11" s="111"/>
      <c r="BH11" s="111"/>
      <c r="BI11" s="111"/>
      <c r="BJ11" s="111"/>
      <c r="BK11" s="111"/>
      <c r="BL11" s="111"/>
      <c r="BM11" s="111"/>
      <c r="BN11" s="111"/>
      <c r="BO11" s="111"/>
      <c r="BP11" s="111"/>
      <c r="BQ11" s="111"/>
      <c r="BR11" s="111"/>
      <c r="BS11" s="111"/>
      <c r="BT11" s="111"/>
      <c r="BU11" s="111"/>
      <c r="BV11" s="111"/>
      <c r="BW11" s="111"/>
      <c r="BX11" s="111"/>
      <c r="BY11" s="111"/>
      <c r="BZ11" s="111"/>
      <c r="CA11" s="111"/>
      <c r="CB11" s="111"/>
      <c r="CC11" s="111"/>
      <c r="CD11" s="111"/>
      <c r="CE11" s="111"/>
      <c r="CF11" s="111"/>
      <c r="CG11" s="111"/>
      <c r="CH11" s="111"/>
      <c r="CI11" s="111"/>
      <c r="CJ11" s="111"/>
      <c r="CK11" s="111"/>
      <c r="CL11" s="111"/>
      <c r="CM11" s="111"/>
      <c r="CN11" s="111"/>
      <c r="CO11" s="111"/>
      <c r="CP11" s="111"/>
      <c r="CQ11" s="111"/>
      <c r="CR11" s="111"/>
      <c r="CS11" s="111"/>
      <c r="CT11" s="111"/>
      <c r="CU11" s="111"/>
      <c r="CV11" s="111"/>
      <c r="CW11" s="111"/>
      <c r="CX11" s="111"/>
      <c r="CY11" s="111"/>
      <c r="CZ11" s="111"/>
      <c r="DA11" s="111"/>
      <c r="DB11" s="111"/>
      <c r="DC11" s="111"/>
      <c r="DD11" s="111"/>
      <c r="DE11" s="111"/>
      <c r="DF11" s="111"/>
      <c r="DG11" s="111"/>
      <c r="DH11" s="111"/>
      <c r="DI11" s="111"/>
      <c r="DJ11" s="111"/>
      <c r="DK11" s="111"/>
      <c r="DL11" s="111"/>
      <c r="DM11" s="111"/>
      <c r="DN11" s="111"/>
      <c r="DO11" s="111"/>
      <c r="DP11" s="111"/>
      <c r="DQ11" s="111"/>
      <c r="DR11" s="111"/>
      <c r="DS11" s="111"/>
      <c r="DT11" s="111"/>
      <c r="DU11" s="111"/>
      <c r="DV11" s="111"/>
      <c r="DW11" s="111"/>
      <c r="DX11" s="111"/>
      <c r="DY11" s="111"/>
      <c r="DZ11" s="111"/>
      <c r="EA11" s="111"/>
      <c r="EB11" s="111"/>
      <c r="EC11" s="111"/>
      <c r="ED11" s="111"/>
      <c r="EE11" s="111"/>
      <c r="EF11" s="111"/>
      <c r="EG11" s="111"/>
      <c r="EH11" s="111"/>
      <c r="EI11" s="111"/>
      <c r="EJ11" s="111"/>
      <c r="EK11" s="111"/>
      <c r="EL11" s="111"/>
      <c r="EM11" s="111"/>
      <c r="EN11" s="111"/>
      <c r="EO11" s="111"/>
      <c r="EP11" s="111"/>
      <c r="EQ11" s="111"/>
      <c r="ER11" s="111"/>
      <c r="ES11" s="111"/>
      <c r="ET11" s="111"/>
      <c r="EU11" s="111"/>
      <c r="EV11" s="111"/>
      <c r="EW11" s="111"/>
      <c r="EX11" s="111"/>
      <c r="EY11" s="111"/>
      <c r="EZ11" s="111"/>
      <c r="FA11" s="111"/>
      <c r="FB11" s="111"/>
      <c r="FC11" s="111"/>
      <c r="FD11" s="111"/>
      <c r="FE11" s="111"/>
      <c r="FF11" s="111"/>
      <c r="FG11" s="111"/>
      <c r="FH11" s="111"/>
      <c r="FI11" s="111"/>
      <c r="FJ11" s="111"/>
      <c r="FK11" s="111"/>
      <c r="FL11" s="111"/>
      <c r="FM11" s="111"/>
      <c r="FN11" s="111"/>
      <c r="FO11" s="111"/>
      <c r="FP11" s="111"/>
      <c r="FQ11" s="111"/>
      <c r="FR11" s="111"/>
      <c r="FS11" s="111"/>
      <c r="FT11" s="111"/>
      <c r="FU11" s="111"/>
      <c r="FV11" s="111"/>
      <c r="FW11" s="111"/>
      <c r="FX11" s="111"/>
      <c r="FY11" s="111"/>
      <c r="FZ11" s="111"/>
      <c r="GA11" s="111"/>
      <c r="GB11" s="111"/>
      <c r="GC11" s="111"/>
      <c r="GD11" s="111"/>
      <c r="GE11" s="111"/>
      <c r="GF11" s="111"/>
      <c r="GG11" s="111"/>
      <c r="GH11" s="111"/>
      <c r="GI11" s="111"/>
      <c r="GJ11" s="111"/>
      <c r="GK11" s="111"/>
      <c r="GL11" s="111"/>
      <c r="GM11" s="111"/>
      <c r="GN11" s="111"/>
      <c r="GO11" s="111"/>
      <c r="GP11" s="111"/>
      <c r="GQ11" s="111"/>
      <c r="GR11" s="111"/>
      <c r="GS11" s="111"/>
      <c r="GT11" s="111"/>
      <c r="GU11" s="111"/>
      <c r="GV11" s="111"/>
      <c r="GW11" s="111"/>
      <c r="GX11" s="111"/>
      <c r="GY11" s="111"/>
      <c r="GZ11" s="111"/>
      <c r="HA11" s="111"/>
      <c r="HB11" s="111"/>
      <c r="HC11" s="111"/>
      <c r="HD11" s="111"/>
      <c r="HE11" s="111"/>
      <c r="HF11" s="111"/>
      <c r="HG11" s="111"/>
      <c r="HH11" s="111"/>
      <c r="HI11" s="111"/>
      <c r="HJ11" s="111"/>
      <c r="HK11" s="111"/>
      <c r="HL11" s="111"/>
      <c r="HM11" s="111"/>
      <c r="HN11" s="111"/>
      <c r="HO11" s="111"/>
      <c r="HP11" s="111"/>
      <c r="HQ11" s="111"/>
      <c r="HR11" s="111"/>
      <c r="HS11" s="111"/>
      <c r="HT11" s="111"/>
      <c r="HU11" s="111"/>
      <c r="HV11" s="111"/>
      <c r="HW11" s="111"/>
      <c r="HX11" s="111"/>
      <c r="HY11" s="111"/>
      <c r="HZ11" s="111"/>
      <c r="IA11" s="111"/>
      <c r="IB11" s="111"/>
      <c r="IC11" s="111"/>
      <c r="ID11" s="111"/>
      <c r="IE11" s="111"/>
      <c r="IF11" s="111"/>
      <c r="IG11" s="111"/>
      <c r="IH11" s="111"/>
      <c r="II11" s="111"/>
      <c r="IJ11" s="111"/>
      <c r="IK11" s="111"/>
      <c r="IL11" s="111"/>
      <c r="IM11" s="111"/>
      <c r="IN11" s="111"/>
      <c r="IO11" s="111"/>
      <c r="IP11" s="111"/>
      <c r="IQ11" s="111"/>
      <c r="IR11" s="111"/>
      <c r="IS11" s="111"/>
      <c r="IT11" s="111"/>
      <c r="IU11" s="111"/>
      <c r="IV11" s="111"/>
      <c r="IW11" s="111"/>
      <c r="IX11" s="111"/>
      <c r="IY11" s="111"/>
      <c r="IZ11" s="111"/>
      <c r="JA11" s="111"/>
      <c r="JB11" s="111"/>
      <c r="JC11" s="111"/>
      <c r="JD11" s="111"/>
      <c r="JE11" s="111"/>
      <c r="JF11" s="111"/>
      <c r="JG11" s="111"/>
      <c r="JH11" s="111"/>
      <c r="JI11" s="111"/>
      <c r="JJ11" s="111"/>
      <c r="JK11" s="111"/>
      <c r="JL11" s="111"/>
      <c r="JM11" s="111"/>
      <c r="JN11" s="111"/>
      <c r="JO11" s="111"/>
      <c r="JP11" s="111"/>
      <c r="JQ11" s="111"/>
      <c r="JR11" s="111"/>
      <c r="JS11" s="111"/>
      <c r="JT11" s="111"/>
      <c r="JU11" s="111"/>
      <c r="JV11" s="111"/>
      <c r="JW11" s="111"/>
      <c r="JX11" s="111"/>
      <c r="JY11" s="111"/>
      <c r="JZ11" s="111"/>
      <c r="KA11" s="111"/>
      <c r="KB11" s="111"/>
      <c r="KC11" s="111"/>
      <c r="KD11" s="111"/>
      <c r="KE11" s="111"/>
      <c r="KF11" s="111"/>
      <c r="KG11" s="111"/>
      <c r="KH11" s="111"/>
      <c r="KI11" s="111"/>
      <c r="KJ11" s="111"/>
      <c r="KK11" s="111"/>
      <c r="KL11" s="111"/>
      <c r="KM11" s="111"/>
      <c r="KN11" s="111"/>
      <c r="KO11" s="111"/>
      <c r="KP11" s="111"/>
      <c r="KQ11" s="111"/>
      <c r="KR11" s="111"/>
      <c r="KS11" s="111"/>
      <c r="KT11" s="111"/>
      <c r="KU11" s="111"/>
      <c r="KV11" s="111"/>
      <c r="KW11" s="111"/>
      <c r="KX11" s="111"/>
      <c r="KY11" s="111"/>
      <c r="KZ11" s="111"/>
      <c r="LA11" s="111"/>
      <c r="LB11" s="111"/>
      <c r="LC11" s="111"/>
      <c r="LD11" s="111"/>
      <c r="LE11" s="111"/>
      <c r="LF11" s="111"/>
      <c r="LG11" s="111"/>
      <c r="LH11" s="111"/>
      <c r="LI11" s="111"/>
      <c r="LJ11" s="111"/>
      <c r="LK11" s="111"/>
      <c r="LL11" s="111"/>
      <c r="LM11" s="111"/>
      <c r="LN11" s="111"/>
      <c r="LO11" s="111"/>
      <c r="LP11" s="111"/>
      <c r="LQ11" s="111"/>
      <c r="LR11" s="111"/>
      <c r="LS11" s="111"/>
      <c r="LT11" s="111"/>
      <c r="LU11" s="111"/>
      <c r="LV11" s="111"/>
      <c r="LW11" s="111"/>
      <c r="LX11" s="111"/>
      <c r="LY11" s="111"/>
      <c r="LZ11" s="111"/>
      <c r="MA11" s="111"/>
      <c r="MB11" s="111"/>
      <c r="MC11" s="111"/>
      <c r="MD11" s="111"/>
      <c r="ME11" s="111"/>
      <c r="MF11" s="111"/>
      <c r="MG11" s="111"/>
      <c r="MH11" s="111"/>
      <c r="MI11" s="111"/>
      <c r="MJ11" s="111"/>
      <c r="MK11" s="111"/>
      <c r="ML11" s="111"/>
      <c r="MM11" s="111"/>
      <c r="MN11" s="111"/>
      <c r="MO11" s="111"/>
      <c r="MP11" s="111"/>
      <c r="MQ11" s="111"/>
      <c r="MR11" s="111"/>
      <c r="MS11" s="111"/>
      <c r="MT11" s="111"/>
      <c r="MU11" s="111"/>
      <c r="MV11" s="111"/>
      <c r="MW11" s="111"/>
      <c r="MX11" s="111"/>
      <c r="MY11" s="111"/>
      <c r="MZ11" s="111"/>
      <c r="NA11" s="111"/>
      <c r="NB11" s="111"/>
      <c r="NC11" s="111"/>
      <c r="ND11" s="111"/>
      <c r="NE11" s="111"/>
      <c r="NF11" s="111"/>
      <c r="NG11" s="111"/>
    </row>
    <row r="12" spans="1:377" ht="21" x14ac:dyDescent="0.25">
      <c r="A12" s="68" t="s">
        <v>9</v>
      </c>
      <c r="B12" s="87">
        <v>1062</v>
      </c>
      <c r="C12" s="10">
        <v>1062</v>
      </c>
      <c r="D12" s="10">
        <v>1062</v>
      </c>
      <c r="E12" s="10">
        <v>1062</v>
      </c>
      <c r="F12" s="10">
        <v>1062</v>
      </c>
      <c r="G12" s="125">
        <v>1471</v>
      </c>
      <c r="H12" s="104">
        <v>1471</v>
      </c>
      <c r="I12" s="104"/>
      <c r="J12" s="104"/>
      <c r="K12" s="104"/>
      <c r="L12" s="104"/>
      <c r="M12" s="104"/>
      <c r="N12" s="110"/>
      <c r="O12" s="115">
        <v>1062</v>
      </c>
      <c r="P12" s="115">
        <v>1062</v>
      </c>
      <c r="Q12" s="115">
        <v>1062</v>
      </c>
      <c r="R12" s="115">
        <v>1062</v>
      </c>
      <c r="S12" s="115">
        <v>1062</v>
      </c>
      <c r="T12" s="104">
        <v>1471</v>
      </c>
      <c r="U12" s="110"/>
      <c r="V12" s="111"/>
      <c r="W12" s="111"/>
      <c r="X12" s="111"/>
      <c r="Y12" s="111"/>
      <c r="Z12" s="111"/>
      <c r="AA12" s="111"/>
      <c r="AB12" s="110"/>
      <c r="AC12" s="111"/>
      <c r="AD12" s="111"/>
      <c r="AE12" s="111"/>
      <c r="AF12" s="111"/>
      <c r="AG12" s="111"/>
      <c r="AH12" s="111"/>
      <c r="AI12" s="110"/>
      <c r="AJ12" s="111"/>
      <c r="AK12" s="111"/>
      <c r="AL12" s="111"/>
      <c r="AM12" s="111"/>
      <c r="AN12" s="111"/>
      <c r="AO12" s="111"/>
      <c r="AP12" s="110"/>
      <c r="AQ12" s="111"/>
      <c r="AR12" s="111"/>
      <c r="AS12" s="111"/>
      <c r="AT12" s="111"/>
      <c r="AU12" s="111"/>
      <c r="AV12" s="111"/>
      <c r="AW12" s="111"/>
      <c r="AX12" s="111"/>
      <c r="AY12" s="111"/>
      <c r="AZ12" s="111"/>
      <c r="BA12" s="111"/>
      <c r="BB12" s="111"/>
      <c r="BC12" s="111"/>
      <c r="BD12" s="111"/>
      <c r="BE12" s="111"/>
      <c r="BF12" s="111"/>
      <c r="BG12" s="111"/>
      <c r="BH12" s="111"/>
      <c r="BI12" s="111"/>
      <c r="BJ12" s="111"/>
      <c r="BK12" s="111"/>
      <c r="BL12" s="111"/>
      <c r="BM12" s="111"/>
      <c r="BN12" s="111"/>
      <c r="BO12" s="111"/>
      <c r="BP12" s="111"/>
      <c r="BQ12" s="111"/>
      <c r="BR12" s="111"/>
      <c r="BS12" s="111"/>
      <c r="BT12" s="111"/>
      <c r="BU12" s="111"/>
      <c r="BV12" s="111"/>
      <c r="BW12" s="111"/>
      <c r="BX12" s="111"/>
      <c r="BY12" s="111"/>
      <c r="BZ12" s="111"/>
      <c r="CA12" s="111"/>
      <c r="CB12" s="111"/>
      <c r="CC12" s="111"/>
      <c r="CD12" s="111"/>
      <c r="CE12" s="111"/>
      <c r="CF12" s="111"/>
      <c r="CG12" s="111"/>
      <c r="CH12" s="111"/>
      <c r="CI12" s="111"/>
      <c r="CJ12" s="111"/>
      <c r="CK12" s="111"/>
      <c r="CL12" s="111"/>
      <c r="CM12" s="111"/>
      <c r="CN12" s="111"/>
      <c r="CO12" s="111"/>
      <c r="CP12" s="111"/>
      <c r="CQ12" s="111"/>
      <c r="CR12" s="111"/>
      <c r="CS12" s="111"/>
      <c r="CT12" s="111"/>
      <c r="CU12" s="111"/>
      <c r="CV12" s="111"/>
      <c r="CW12" s="111"/>
      <c r="CX12" s="111"/>
      <c r="CY12" s="111"/>
      <c r="CZ12" s="111"/>
      <c r="DA12" s="111"/>
      <c r="DB12" s="111"/>
      <c r="DC12" s="111"/>
      <c r="DD12" s="111"/>
      <c r="DE12" s="111"/>
      <c r="DF12" s="111"/>
      <c r="DG12" s="111"/>
      <c r="DH12" s="111"/>
      <c r="DI12" s="111"/>
      <c r="DJ12" s="111"/>
      <c r="DK12" s="111"/>
      <c r="DL12" s="111"/>
      <c r="DM12" s="111"/>
      <c r="DN12" s="111"/>
      <c r="DO12" s="111"/>
      <c r="DP12" s="111"/>
      <c r="DQ12" s="111"/>
      <c r="DR12" s="111"/>
      <c r="DS12" s="111"/>
      <c r="DT12" s="111"/>
      <c r="DU12" s="111"/>
      <c r="DV12" s="111"/>
      <c r="DW12" s="111"/>
      <c r="DX12" s="111"/>
      <c r="DY12" s="111"/>
      <c r="DZ12" s="111"/>
      <c r="EA12" s="111"/>
      <c r="EB12" s="111"/>
      <c r="EC12" s="111"/>
      <c r="ED12" s="111"/>
      <c r="EE12" s="111"/>
      <c r="EF12" s="111"/>
      <c r="EG12" s="111"/>
      <c r="EH12" s="111"/>
      <c r="EI12" s="111"/>
      <c r="EJ12" s="111"/>
      <c r="EK12" s="111"/>
      <c r="EL12" s="111"/>
      <c r="EM12" s="111"/>
      <c r="EN12" s="111"/>
      <c r="EO12" s="111"/>
      <c r="EP12" s="111"/>
      <c r="EQ12" s="111"/>
      <c r="ER12" s="111"/>
      <c r="ES12" s="111"/>
      <c r="ET12" s="111"/>
      <c r="EU12" s="111"/>
      <c r="EV12" s="111"/>
      <c r="EW12" s="111"/>
      <c r="EX12" s="111"/>
      <c r="EY12" s="111"/>
      <c r="EZ12" s="111"/>
      <c r="FA12" s="111"/>
      <c r="FB12" s="111"/>
      <c r="FC12" s="111"/>
      <c r="FD12" s="111"/>
      <c r="FE12" s="111"/>
      <c r="FF12" s="111"/>
      <c r="FG12" s="111"/>
      <c r="FH12" s="111"/>
      <c r="FI12" s="111"/>
      <c r="FJ12" s="111"/>
      <c r="FK12" s="111"/>
      <c r="FL12" s="111"/>
      <c r="FM12" s="111"/>
      <c r="FN12" s="111"/>
      <c r="FO12" s="111"/>
      <c r="FP12" s="111"/>
      <c r="FQ12" s="111"/>
      <c r="FR12" s="111"/>
      <c r="FS12" s="111"/>
      <c r="FT12" s="111"/>
      <c r="FU12" s="111"/>
      <c r="FV12" s="111"/>
      <c r="FW12" s="111"/>
      <c r="FX12" s="111"/>
      <c r="FY12" s="111"/>
      <c r="FZ12" s="111"/>
      <c r="GA12" s="111"/>
      <c r="GB12" s="111"/>
      <c r="GC12" s="111"/>
      <c r="GD12" s="111"/>
      <c r="GE12" s="111"/>
      <c r="GF12" s="111"/>
      <c r="GG12" s="111"/>
      <c r="GH12" s="111"/>
      <c r="GI12" s="111"/>
      <c r="GJ12" s="111"/>
      <c r="GK12" s="111"/>
      <c r="GL12" s="111"/>
      <c r="GM12" s="111"/>
      <c r="GN12" s="111"/>
      <c r="GO12" s="111"/>
      <c r="GP12" s="111"/>
      <c r="GQ12" s="111"/>
      <c r="GR12" s="111"/>
      <c r="GS12" s="111"/>
      <c r="GT12" s="111"/>
      <c r="GU12" s="111"/>
      <c r="GV12" s="111"/>
      <c r="GW12" s="111"/>
      <c r="GX12" s="111"/>
      <c r="GY12" s="111"/>
      <c r="GZ12" s="111"/>
      <c r="HA12" s="111"/>
      <c r="HB12" s="111"/>
      <c r="HC12" s="111"/>
      <c r="HD12" s="111"/>
      <c r="HE12" s="111"/>
      <c r="HF12" s="111"/>
      <c r="HG12" s="111"/>
      <c r="HH12" s="111"/>
      <c r="HI12" s="111"/>
      <c r="HJ12" s="111"/>
      <c r="HK12" s="111"/>
      <c r="HL12" s="111"/>
      <c r="HM12" s="111"/>
      <c r="HN12" s="111"/>
      <c r="HO12" s="111"/>
      <c r="HP12" s="111"/>
      <c r="HQ12" s="111"/>
      <c r="HR12" s="111"/>
      <c r="HS12" s="111"/>
      <c r="HT12" s="111"/>
      <c r="HU12" s="111"/>
      <c r="HV12" s="111"/>
      <c r="HW12" s="111"/>
      <c r="HX12" s="111"/>
      <c r="HY12" s="111"/>
      <c r="HZ12" s="111"/>
      <c r="IA12" s="111"/>
      <c r="IB12" s="111"/>
      <c r="IC12" s="111"/>
      <c r="ID12" s="111"/>
      <c r="IE12" s="111"/>
      <c r="IF12" s="111"/>
      <c r="IG12" s="111"/>
      <c r="IH12" s="111"/>
      <c r="II12" s="111"/>
      <c r="IJ12" s="111"/>
      <c r="IK12" s="111"/>
      <c r="IL12" s="111"/>
      <c r="IM12" s="111"/>
      <c r="IN12" s="111"/>
      <c r="IO12" s="111"/>
      <c r="IP12" s="111"/>
      <c r="IQ12" s="111"/>
      <c r="IR12" s="111"/>
      <c r="IS12" s="111"/>
      <c r="IT12" s="111"/>
      <c r="IU12" s="111"/>
      <c r="IV12" s="111"/>
      <c r="IW12" s="111"/>
      <c r="IX12" s="111"/>
      <c r="IY12" s="111"/>
      <c r="IZ12" s="111"/>
      <c r="JA12" s="111"/>
      <c r="JB12" s="111"/>
      <c r="JC12" s="111"/>
      <c r="JD12" s="111"/>
      <c r="JE12" s="111"/>
      <c r="JF12" s="111"/>
      <c r="JG12" s="111"/>
      <c r="JH12" s="111"/>
      <c r="JI12" s="111"/>
      <c r="JJ12" s="111"/>
      <c r="JK12" s="111"/>
      <c r="JL12" s="111"/>
      <c r="JM12" s="111"/>
      <c r="JN12" s="111"/>
      <c r="JO12" s="111"/>
      <c r="JP12" s="111"/>
      <c r="JQ12" s="111"/>
      <c r="JR12" s="111"/>
      <c r="JS12" s="111"/>
      <c r="JT12" s="111"/>
      <c r="JU12" s="111"/>
      <c r="JV12" s="111"/>
      <c r="JW12" s="111"/>
      <c r="JX12" s="111"/>
      <c r="JY12" s="111"/>
      <c r="JZ12" s="111"/>
      <c r="KA12" s="111"/>
      <c r="KB12" s="111"/>
      <c r="KC12" s="111"/>
      <c r="KD12" s="111"/>
      <c r="KE12" s="111"/>
      <c r="KF12" s="111"/>
      <c r="KG12" s="111"/>
      <c r="KH12" s="111"/>
      <c r="KI12" s="111"/>
      <c r="KJ12" s="111"/>
      <c r="KK12" s="111"/>
      <c r="KL12" s="111"/>
      <c r="KM12" s="111"/>
      <c r="KN12" s="111"/>
      <c r="KO12" s="111"/>
      <c r="KP12" s="111"/>
      <c r="KQ12" s="111"/>
      <c r="KR12" s="111"/>
      <c r="KS12" s="111"/>
      <c r="KT12" s="111"/>
      <c r="KU12" s="111"/>
      <c r="KV12" s="111"/>
      <c r="KW12" s="111"/>
      <c r="KX12" s="111"/>
      <c r="KY12" s="111"/>
      <c r="KZ12" s="111"/>
      <c r="LA12" s="111"/>
      <c r="LB12" s="111"/>
      <c r="LC12" s="111"/>
      <c r="LD12" s="111"/>
      <c r="LE12" s="111"/>
      <c r="LF12" s="111"/>
      <c r="LG12" s="111"/>
      <c r="LH12" s="111"/>
      <c r="LI12" s="111"/>
      <c r="LJ12" s="111"/>
      <c r="LK12" s="111"/>
      <c r="LL12" s="111"/>
      <c r="LM12" s="111"/>
      <c r="LN12" s="111"/>
      <c r="LO12" s="111"/>
      <c r="LP12" s="111"/>
      <c r="LQ12" s="111"/>
      <c r="LR12" s="111"/>
      <c r="LS12" s="111"/>
      <c r="LT12" s="111"/>
      <c r="LU12" s="111"/>
      <c r="LV12" s="111"/>
      <c r="LW12" s="111"/>
      <c r="LX12" s="111"/>
      <c r="LY12" s="111"/>
      <c r="LZ12" s="111"/>
      <c r="MA12" s="111"/>
      <c r="MB12" s="111"/>
      <c r="MC12" s="111"/>
      <c r="MD12" s="111"/>
      <c r="ME12" s="111"/>
      <c r="MF12" s="111"/>
      <c r="MG12" s="111"/>
      <c r="MH12" s="111"/>
      <c r="MI12" s="111"/>
      <c r="MJ12" s="111"/>
      <c r="MK12" s="111"/>
      <c r="ML12" s="111"/>
      <c r="MM12" s="111"/>
      <c r="MN12" s="111"/>
      <c r="MO12" s="111"/>
      <c r="MP12" s="111"/>
      <c r="MQ12" s="111"/>
      <c r="MR12" s="111"/>
      <c r="MS12" s="111"/>
      <c r="MT12" s="111"/>
      <c r="MU12" s="111"/>
      <c r="MV12" s="111"/>
      <c r="MW12" s="111"/>
      <c r="MX12" s="111"/>
      <c r="MY12" s="111"/>
      <c r="MZ12" s="111"/>
      <c r="NA12" s="111"/>
      <c r="NB12" s="111"/>
      <c r="NC12" s="111"/>
      <c r="ND12" s="111"/>
      <c r="NE12" s="111"/>
      <c r="NF12" s="111"/>
      <c r="NG12" s="111"/>
    </row>
    <row r="13" spans="1:377" ht="21" x14ac:dyDescent="0.25">
      <c r="A13" s="68" t="s">
        <v>9</v>
      </c>
      <c r="B13" s="87">
        <v>1262</v>
      </c>
      <c r="C13" s="10">
        <v>1262</v>
      </c>
      <c r="D13" s="10">
        <v>1262</v>
      </c>
      <c r="E13" s="10">
        <v>1262</v>
      </c>
      <c r="F13" s="10">
        <v>1262</v>
      </c>
      <c r="G13" s="125">
        <v>1511</v>
      </c>
      <c r="H13" s="104">
        <v>1511</v>
      </c>
      <c r="I13" s="104"/>
      <c r="J13" s="104"/>
      <c r="K13" s="104"/>
      <c r="L13" s="104"/>
      <c r="M13" s="104"/>
      <c r="N13" s="110"/>
      <c r="O13" s="115">
        <v>1262</v>
      </c>
      <c r="P13" s="115">
        <v>1262</v>
      </c>
      <c r="Q13" s="115">
        <v>1262</v>
      </c>
      <c r="R13" s="115">
        <v>1262</v>
      </c>
      <c r="S13" s="115">
        <v>1262</v>
      </c>
      <c r="T13" s="104">
        <v>1511</v>
      </c>
      <c r="U13" s="110"/>
      <c r="V13" s="111"/>
      <c r="W13" s="111"/>
      <c r="X13" s="111"/>
      <c r="Y13" s="111"/>
      <c r="Z13" s="111"/>
      <c r="AA13" s="111"/>
      <c r="AB13" s="110"/>
      <c r="AC13" s="111"/>
      <c r="AD13" s="111"/>
      <c r="AE13" s="111"/>
      <c r="AF13" s="111"/>
      <c r="AG13" s="111"/>
      <c r="AH13" s="111"/>
      <c r="AI13" s="110"/>
      <c r="AJ13" s="111"/>
      <c r="AK13" s="111"/>
      <c r="AL13" s="111"/>
      <c r="AM13" s="111"/>
      <c r="AN13" s="111"/>
      <c r="AO13" s="111"/>
      <c r="AP13" s="110"/>
      <c r="AQ13" s="111"/>
      <c r="AR13" s="111"/>
      <c r="AS13" s="111"/>
      <c r="AT13" s="111"/>
      <c r="AU13" s="111"/>
      <c r="AV13" s="111"/>
      <c r="AW13" s="111"/>
      <c r="AX13" s="111"/>
      <c r="AY13" s="111"/>
      <c r="AZ13" s="111"/>
      <c r="BA13" s="111"/>
      <c r="BB13" s="111"/>
      <c r="BC13" s="111"/>
      <c r="BD13" s="111"/>
      <c r="BE13" s="111"/>
      <c r="BF13" s="111"/>
      <c r="BG13" s="111"/>
      <c r="BH13" s="111"/>
      <c r="BI13" s="111"/>
      <c r="BJ13" s="111"/>
      <c r="BK13" s="111"/>
      <c r="BL13" s="111"/>
      <c r="BM13" s="111"/>
      <c r="BN13" s="111"/>
      <c r="BO13" s="111"/>
      <c r="BP13" s="111"/>
      <c r="BQ13" s="111"/>
      <c r="BR13" s="111"/>
      <c r="BS13" s="111"/>
      <c r="BT13" s="111"/>
      <c r="BU13" s="111"/>
      <c r="BV13" s="111"/>
      <c r="BW13" s="111"/>
      <c r="BX13" s="111"/>
      <c r="BY13" s="111"/>
      <c r="BZ13" s="111"/>
      <c r="CA13" s="111"/>
      <c r="CB13" s="111"/>
      <c r="CC13" s="111"/>
      <c r="CD13" s="111"/>
      <c r="CE13" s="111"/>
      <c r="CF13" s="111"/>
      <c r="CG13" s="111"/>
      <c r="CH13" s="111"/>
      <c r="CI13" s="111"/>
      <c r="CJ13" s="111"/>
      <c r="CK13" s="111"/>
      <c r="CL13" s="111"/>
      <c r="CM13" s="111"/>
      <c r="CN13" s="111"/>
      <c r="CO13" s="111"/>
      <c r="CP13" s="111"/>
      <c r="CQ13" s="111"/>
      <c r="CR13" s="111"/>
      <c r="CS13" s="111"/>
      <c r="CT13" s="111"/>
      <c r="CU13" s="111"/>
      <c r="CV13" s="111"/>
      <c r="CW13" s="111"/>
      <c r="CX13" s="111"/>
      <c r="CY13" s="111"/>
      <c r="CZ13" s="111"/>
      <c r="DA13" s="111"/>
      <c r="DB13" s="111"/>
      <c r="DC13" s="111"/>
      <c r="DD13" s="111"/>
      <c r="DE13" s="111"/>
      <c r="DF13" s="111"/>
      <c r="DG13" s="111"/>
      <c r="DH13" s="111"/>
      <c r="DI13" s="111"/>
      <c r="DJ13" s="111"/>
      <c r="DK13" s="111"/>
      <c r="DL13" s="111"/>
      <c r="DM13" s="111"/>
      <c r="DN13" s="111"/>
      <c r="DO13" s="111"/>
      <c r="DP13" s="111"/>
      <c r="DQ13" s="111"/>
      <c r="DR13" s="111"/>
      <c r="DS13" s="111"/>
      <c r="DT13" s="111"/>
      <c r="DU13" s="111"/>
      <c r="DV13" s="111"/>
      <c r="DW13" s="111"/>
      <c r="DX13" s="111"/>
      <c r="DY13" s="111"/>
      <c r="DZ13" s="111"/>
      <c r="EA13" s="111"/>
      <c r="EB13" s="111"/>
      <c r="EC13" s="111"/>
      <c r="ED13" s="111"/>
      <c r="EE13" s="111"/>
      <c r="EF13" s="111"/>
      <c r="EG13" s="111"/>
      <c r="EH13" s="111"/>
      <c r="EI13" s="111"/>
      <c r="EJ13" s="111"/>
      <c r="EK13" s="111"/>
      <c r="EL13" s="111"/>
      <c r="EM13" s="111"/>
      <c r="EN13" s="111"/>
      <c r="EO13" s="111"/>
      <c r="EP13" s="111"/>
      <c r="EQ13" s="111"/>
      <c r="ER13" s="111"/>
      <c r="ES13" s="111"/>
      <c r="ET13" s="111"/>
      <c r="EU13" s="111"/>
      <c r="EV13" s="111"/>
      <c r="EW13" s="111"/>
      <c r="EX13" s="111"/>
      <c r="EY13" s="111"/>
      <c r="EZ13" s="111"/>
      <c r="FA13" s="111"/>
      <c r="FB13" s="111"/>
      <c r="FC13" s="111"/>
      <c r="FD13" s="111"/>
      <c r="FE13" s="111"/>
      <c r="FF13" s="111"/>
      <c r="FG13" s="111"/>
      <c r="FH13" s="111"/>
      <c r="FI13" s="111"/>
      <c r="FJ13" s="111"/>
      <c r="FK13" s="111"/>
      <c r="FL13" s="111"/>
      <c r="FM13" s="111"/>
      <c r="FN13" s="111"/>
      <c r="FO13" s="111"/>
      <c r="FP13" s="111"/>
      <c r="FQ13" s="111"/>
      <c r="FR13" s="111"/>
      <c r="FS13" s="111"/>
      <c r="FT13" s="111"/>
      <c r="FU13" s="111"/>
      <c r="FV13" s="111"/>
      <c r="FW13" s="111"/>
      <c r="FX13" s="111"/>
      <c r="FY13" s="111"/>
      <c r="FZ13" s="111"/>
      <c r="GA13" s="111"/>
      <c r="GB13" s="111"/>
      <c r="GC13" s="111"/>
      <c r="GD13" s="111"/>
      <c r="GE13" s="111"/>
      <c r="GF13" s="111"/>
      <c r="GG13" s="111"/>
      <c r="GH13" s="111"/>
      <c r="GI13" s="111"/>
      <c r="GJ13" s="111"/>
      <c r="GK13" s="111"/>
      <c r="GL13" s="111"/>
      <c r="GM13" s="111"/>
      <c r="GN13" s="111"/>
      <c r="GO13" s="111"/>
      <c r="GP13" s="111"/>
      <c r="GQ13" s="111"/>
      <c r="GR13" s="111"/>
      <c r="GS13" s="111"/>
      <c r="GT13" s="111"/>
      <c r="GU13" s="111"/>
      <c r="GV13" s="111"/>
      <c r="GW13" s="111"/>
      <c r="GX13" s="111"/>
      <c r="GY13" s="111"/>
      <c r="GZ13" s="111"/>
      <c r="HA13" s="111"/>
      <c r="HB13" s="111"/>
      <c r="HC13" s="111"/>
      <c r="HD13" s="111"/>
      <c r="HE13" s="111"/>
      <c r="HF13" s="111"/>
      <c r="HG13" s="111"/>
      <c r="HH13" s="111"/>
      <c r="HI13" s="111"/>
      <c r="HJ13" s="111"/>
      <c r="HK13" s="111"/>
      <c r="HL13" s="111"/>
      <c r="HM13" s="111"/>
      <c r="HN13" s="111"/>
      <c r="HO13" s="111"/>
      <c r="HP13" s="111"/>
      <c r="HQ13" s="111"/>
      <c r="HR13" s="111"/>
      <c r="HS13" s="111"/>
      <c r="HT13" s="111"/>
      <c r="HU13" s="111"/>
      <c r="HV13" s="111"/>
      <c r="HW13" s="111"/>
      <c r="HX13" s="111"/>
      <c r="HY13" s="111"/>
      <c r="HZ13" s="111"/>
      <c r="IA13" s="111"/>
      <c r="IB13" s="111"/>
      <c r="IC13" s="111"/>
      <c r="ID13" s="111"/>
      <c r="IE13" s="111"/>
      <c r="IF13" s="111"/>
      <c r="IG13" s="111"/>
      <c r="IH13" s="111"/>
      <c r="II13" s="111"/>
      <c r="IJ13" s="111"/>
      <c r="IK13" s="111"/>
      <c r="IL13" s="111"/>
      <c r="IM13" s="111"/>
      <c r="IN13" s="111"/>
      <c r="IO13" s="111"/>
      <c r="IP13" s="111"/>
      <c r="IQ13" s="111"/>
      <c r="IR13" s="111"/>
      <c r="IS13" s="111"/>
      <c r="IT13" s="111"/>
      <c r="IU13" s="111"/>
      <c r="IV13" s="111"/>
      <c r="IW13" s="111"/>
      <c r="IX13" s="111"/>
      <c r="IY13" s="111"/>
      <c r="IZ13" s="111"/>
      <c r="JA13" s="111"/>
      <c r="JB13" s="111"/>
      <c r="JC13" s="111"/>
      <c r="JD13" s="111"/>
      <c r="JE13" s="111"/>
      <c r="JF13" s="111"/>
      <c r="JG13" s="111"/>
      <c r="JH13" s="111"/>
      <c r="JI13" s="111"/>
      <c r="JJ13" s="111"/>
      <c r="JK13" s="111"/>
      <c r="JL13" s="111"/>
      <c r="JM13" s="111"/>
      <c r="JN13" s="111"/>
      <c r="JO13" s="111"/>
      <c r="JP13" s="111"/>
      <c r="JQ13" s="111"/>
      <c r="JR13" s="111"/>
      <c r="JS13" s="111"/>
      <c r="JT13" s="111"/>
      <c r="JU13" s="111"/>
      <c r="JV13" s="111"/>
      <c r="JW13" s="111"/>
      <c r="JX13" s="111"/>
      <c r="JY13" s="111"/>
      <c r="JZ13" s="111"/>
      <c r="KA13" s="111"/>
      <c r="KB13" s="111"/>
      <c r="KC13" s="111"/>
      <c r="KD13" s="111"/>
      <c r="KE13" s="111"/>
      <c r="KF13" s="111"/>
      <c r="KG13" s="111"/>
      <c r="KH13" s="111"/>
      <c r="KI13" s="111"/>
      <c r="KJ13" s="111"/>
      <c r="KK13" s="111"/>
      <c r="KL13" s="111"/>
      <c r="KM13" s="111"/>
      <c r="KN13" s="111"/>
      <c r="KO13" s="111"/>
      <c r="KP13" s="111"/>
      <c r="KQ13" s="111"/>
      <c r="KR13" s="111"/>
      <c r="KS13" s="111"/>
      <c r="KT13" s="111"/>
      <c r="KU13" s="111"/>
      <c r="KV13" s="111"/>
      <c r="KW13" s="111"/>
      <c r="KX13" s="111"/>
      <c r="KY13" s="111"/>
      <c r="KZ13" s="111"/>
      <c r="LA13" s="111"/>
      <c r="LB13" s="111"/>
      <c r="LC13" s="111"/>
      <c r="LD13" s="111"/>
      <c r="LE13" s="111"/>
      <c r="LF13" s="111"/>
      <c r="LG13" s="111"/>
      <c r="LH13" s="111"/>
      <c r="LI13" s="111"/>
      <c r="LJ13" s="111"/>
      <c r="LK13" s="111"/>
      <c r="LL13" s="111"/>
      <c r="LM13" s="111"/>
      <c r="LN13" s="111"/>
      <c r="LO13" s="111"/>
      <c r="LP13" s="111"/>
      <c r="LQ13" s="111"/>
      <c r="LR13" s="111"/>
      <c r="LS13" s="111"/>
      <c r="LT13" s="111"/>
      <c r="LU13" s="111"/>
      <c r="LV13" s="111"/>
      <c r="LW13" s="111"/>
      <c r="LX13" s="111"/>
      <c r="LY13" s="111"/>
      <c r="LZ13" s="111"/>
      <c r="MA13" s="111"/>
      <c r="MB13" s="111"/>
      <c r="MC13" s="111"/>
      <c r="MD13" s="111"/>
      <c r="ME13" s="111"/>
      <c r="MF13" s="111"/>
      <c r="MG13" s="111"/>
      <c r="MH13" s="111"/>
      <c r="MI13" s="111"/>
      <c r="MJ13" s="111"/>
      <c r="MK13" s="111"/>
      <c r="ML13" s="111"/>
      <c r="MM13" s="111"/>
      <c r="MN13" s="111"/>
      <c r="MO13" s="111"/>
      <c r="MP13" s="111"/>
      <c r="MQ13" s="111"/>
      <c r="MR13" s="111"/>
      <c r="MS13" s="111"/>
      <c r="MT13" s="111"/>
      <c r="MU13" s="111"/>
      <c r="MV13" s="111"/>
      <c r="MW13" s="111"/>
      <c r="MX13" s="111"/>
      <c r="MY13" s="111"/>
      <c r="MZ13" s="111"/>
      <c r="NA13" s="111"/>
      <c r="NB13" s="111"/>
      <c r="NC13" s="111"/>
      <c r="ND13" s="111"/>
      <c r="NE13" s="111"/>
      <c r="NF13" s="111"/>
      <c r="NG13" s="111"/>
    </row>
    <row r="14" spans="1:377" ht="21" x14ac:dyDescent="0.25">
      <c r="A14" s="68" t="s">
        <v>9</v>
      </c>
      <c r="B14" s="88"/>
      <c r="C14" s="9"/>
      <c r="D14" s="7"/>
      <c r="E14" s="9"/>
      <c r="F14" s="7"/>
      <c r="G14" s="125">
        <v>1521</v>
      </c>
      <c r="H14" s="104">
        <v>1521</v>
      </c>
      <c r="I14" s="104"/>
      <c r="J14" s="104"/>
      <c r="K14" s="104"/>
      <c r="L14" s="104"/>
      <c r="M14" s="104"/>
      <c r="N14" s="110"/>
      <c r="O14" s="102">
        <v>1172</v>
      </c>
      <c r="P14" s="112">
        <v>1172</v>
      </c>
      <c r="Q14" s="112">
        <v>1172</v>
      </c>
      <c r="R14" s="112">
        <v>1172</v>
      </c>
      <c r="S14" s="112">
        <v>1172</v>
      </c>
      <c r="T14" s="104">
        <v>1521</v>
      </c>
      <c r="U14" s="110"/>
      <c r="V14" s="111"/>
      <c r="W14" s="111"/>
      <c r="X14" s="111"/>
      <c r="Y14" s="111"/>
      <c r="Z14" s="111"/>
      <c r="AA14" s="111"/>
      <c r="AB14" s="110"/>
      <c r="AC14" s="111"/>
      <c r="AD14" s="111"/>
      <c r="AE14" s="111"/>
      <c r="AF14" s="111"/>
      <c r="AG14" s="111"/>
      <c r="AH14" s="111"/>
      <c r="AI14" s="110"/>
      <c r="AJ14" s="111"/>
      <c r="AK14" s="111"/>
      <c r="AL14" s="111"/>
      <c r="AM14" s="111"/>
      <c r="AN14" s="111"/>
      <c r="AO14" s="111"/>
      <c r="AP14" s="110"/>
      <c r="AQ14" s="111"/>
      <c r="AR14" s="111"/>
      <c r="AS14" s="111"/>
      <c r="AT14" s="111"/>
      <c r="AU14" s="111"/>
      <c r="AV14" s="111"/>
      <c r="AW14" s="111"/>
      <c r="AX14" s="111"/>
      <c r="AY14" s="111"/>
      <c r="AZ14" s="111"/>
      <c r="BA14" s="111"/>
      <c r="BB14" s="111"/>
      <c r="BC14" s="111"/>
      <c r="BD14" s="111"/>
      <c r="BE14" s="111"/>
      <c r="BF14" s="111"/>
      <c r="BG14" s="111"/>
      <c r="BH14" s="111"/>
      <c r="BI14" s="111"/>
      <c r="BJ14" s="111"/>
      <c r="BK14" s="111"/>
      <c r="BL14" s="111"/>
      <c r="BM14" s="111"/>
      <c r="BN14" s="111"/>
      <c r="BO14" s="111"/>
      <c r="BP14" s="111"/>
      <c r="BQ14" s="111"/>
      <c r="BR14" s="111"/>
      <c r="BS14" s="111"/>
      <c r="BT14" s="111"/>
      <c r="BU14" s="111"/>
      <c r="BV14" s="111"/>
      <c r="BW14" s="111"/>
      <c r="BX14" s="111"/>
      <c r="BY14" s="111"/>
      <c r="BZ14" s="111"/>
      <c r="CA14" s="111"/>
      <c r="CB14" s="111"/>
      <c r="CC14" s="111"/>
      <c r="CD14" s="111"/>
      <c r="CE14" s="111"/>
      <c r="CF14" s="111"/>
      <c r="CG14" s="111"/>
      <c r="CH14" s="111"/>
      <c r="CI14" s="111"/>
      <c r="CJ14" s="111"/>
      <c r="CK14" s="111"/>
      <c r="CL14" s="111"/>
      <c r="CM14" s="111"/>
      <c r="CN14" s="111"/>
      <c r="CO14" s="111"/>
      <c r="CP14" s="111"/>
      <c r="CQ14" s="111"/>
      <c r="CR14" s="111"/>
      <c r="CS14" s="111"/>
      <c r="CT14" s="111"/>
      <c r="CU14" s="111"/>
      <c r="CV14" s="111"/>
      <c r="CW14" s="111"/>
      <c r="CX14" s="111"/>
      <c r="CY14" s="111"/>
      <c r="CZ14" s="111"/>
      <c r="DA14" s="111"/>
      <c r="DB14" s="111"/>
      <c r="DC14" s="111"/>
      <c r="DD14" s="111"/>
      <c r="DE14" s="111"/>
      <c r="DF14" s="111"/>
      <c r="DG14" s="111"/>
      <c r="DH14" s="111"/>
      <c r="DI14" s="111"/>
      <c r="DJ14" s="111"/>
      <c r="DK14" s="111"/>
      <c r="DL14" s="111"/>
      <c r="DM14" s="111"/>
      <c r="DN14" s="111"/>
      <c r="DO14" s="111"/>
      <c r="DP14" s="111"/>
      <c r="DQ14" s="111"/>
      <c r="DR14" s="111"/>
      <c r="DS14" s="111"/>
      <c r="DT14" s="111"/>
      <c r="DU14" s="111"/>
      <c r="DV14" s="111"/>
      <c r="DW14" s="111"/>
      <c r="DX14" s="111"/>
      <c r="DY14" s="111"/>
      <c r="DZ14" s="111"/>
      <c r="EA14" s="111"/>
      <c r="EB14" s="111"/>
      <c r="EC14" s="111"/>
      <c r="ED14" s="111"/>
      <c r="EE14" s="111"/>
      <c r="EF14" s="111"/>
      <c r="EG14" s="111"/>
      <c r="EH14" s="111"/>
      <c r="EI14" s="111"/>
      <c r="EJ14" s="111"/>
      <c r="EK14" s="111"/>
      <c r="EL14" s="111"/>
      <c r="EM14" s="111"/>
      <c r="EN14" s="111"/>
      <c r="EO14" s="111"/>
      <c r="EP14" s="111"/>
      <c r="EQ14" s="111"/>
      <c r="ER14" s="111"/>
      <c r="ES14" s="111"/>
      <c r="ET14" s="111"/>
      <c r="EU14" s="111"/>
      <c r="EV14" s="111"/>
      <c r="EW14" s="111"/>
      <c r="EX14" s="111"/>
      <c r="EY14" s="111"/>
      <c r="EZ14" s="111"/>
      <c r="FA14" s="111"/>
      <c r="FB14" s="111"/>
      <c r="FC14" s="111"/>
      <c r="FD14" s="111"/>
      <c r="FE14" s="111"/>
      <c r="FF14" s="111"/>
      <c r="FG14" s="111"/>
      <c r="FH14" s="111"/>
      <c r="FI14" s="111"/>
      <c r="FJ14" s="111"/>
      <c r="FK14" s="111"/>
      <c r="FL14" s="111"/>
      <c r="FM14" s="111"/>
      <c r="FN14" s="111"/>
      <c r="FO14" s="111"/>
      <c r="FP14" s="111"/>
      <c r="FQ14" s="111"/>
      <c r="FR14" s="111"/>
      <c r="FS14" s="111"/>
      <c r="FT14" s="111"/>
      <c r="FU14" s="111"/>
      <c r="FV14" s="111"/>
      <c r="FW14" s="111"/>
      <c r="FX14" s="111"/>
      <c r="FY14" s="111"/>
      <c r="FZ14" s="111"/>
      <c r="GA14" s="111"/>
      <c r="GB14" s="111"/>
      <c r="GC14" s="111"/>
      <c r="GD14" s="111"/>
      <c r="GE14" s="111"/>
      <c r="GF14" s="111"/>
      <c r="GG14" s="111"/>
      <c r="GH14" s="111"/>
      <c r="GI14" s="111"/>
      <c r="GJ14" s="111"/>
      <c r="GK14" s="111"/>
      <c r="GL14" s="111"/>
      <c r="GM14" s="111"/>
      <c r="GN14" s="111"/>
      <c r="GO14" s="111"/>
      <c r="GP14" s="111"/>
      <c r="GQ14" s="111"/>
      <c r="GR14" s="111"/>
      <c r="GS14" s="111"/>
      <c r="GT14" s="111"/>
      <c r="GU14" s="111"/>
      <c r="GV14" s="111"/>
      <c r="GW14" s="111"/>
      <c r="GX14" s="111"/>
      <c r="GY14" s="111"/>
      <c r="GZ14" s="111"/>
      <c r="HA14" s="111"/>
      <c r="HB14" s="111"/>
      <c r="HC14" s="111"/>
      <c r="HD14" s="111"/>
      <c r="HE14" s="111"/>
      <c r="HF14" s="111"/>
      <c r="HG14" s="111"/>
      <c r="HH14" s="111"/>
      <c r="HI14" s="111"/>
      <c r="HJ14" s="111"/>
      <c r="HK14" s="111"/>
      <c r="HL14" s="111"/>
      <c r="HM14" s="111"/>
      <c r="HN14" s="111"/>
      <c r="HO14" s="111"/>
      <c r="HP14" s="111"/>
      <c r="HQ14" s="111"/>
      <c r="HR14" s="111"/>
      <c r="HS14" s="111"/>
      <c r="HT14" s="111"/>
      <c r="HU14" s="111"/>
      <c r="HV14" s="111"/>
      <c r="HW14" s="111"/>
      <c r="HX14" s="111"/>
      <c r="HY14" s="111"/>
      <c r="HZ14" s="111"/>
      <c r="IA14" s="111"/>
      <c r="IB14" s="111"/>
      <c r="IC14" s="111"/>
      <c r="ID14" s="111"/>
      <c r="IE14" s="111"/>
      <c r="IF14" s="111"/>
      <c r="IG14" s="111"/>
      <c r="IH14" s="111"/>
      <c r="II14" s="111"/>
      <c r="IJ14" s="111"/>
      <c r="IK14" s="111"/>
      <c r="IL14" s="111"/>
      <c r="IM14" s="111"/>
      <c r="IN14" s="111"/>
      <c r="IO14" s="111"/>
      <c r="IP14" s="111"/>
      <c r="IQ14" s="111"/>
      <c r="IR14" s="111"/>
      <c r="IS14" s="111"/>
      <c r="IT14" s="111"/>
      <c r="IU14" s="111"/>
      <c r="IV14" s="111"/>
      <c r="IW14" s="111"/>
      <c r="IX14" s="111"/>
      <c r="IY14" s="111"/>
      <c r="IZ14" s="111"/>
      <c r="JA14" s="111"/>
      <c r="JB14" s="111"/>
      <c r="JC14" s="111"/>
      <c r="JD14" s="111"/>
      <c r="JE14" s="111"/>
      <c r="JF14" s="111"/>
      <c r="JG14" s="111"/>
      <c r="JH14" s="111"/>
      <c r="JI14" s="111"/>
      <c r="JJ14" s="111"/>
      <c r="JK14" s="111"/>
      <c r="JL14" s="111"/>
      <c r="JM14" s="111"/>
      <c r="JN14" s="111"/>
      <c r="JO14" s="111"/>
      <c r="JP14" s="111"/>
      <c r="JQ14" s="111"/>
      <c r="JR14" s="111"/>
      <c r="JS14" s="111"/>
      <c r="JT14" s="111"/>
      <c r="JU14" s="111"/>
      <c r="JV14" s="111"/>
      <c r="JW14" s="111"/>
      <c r="JX14" s="111"/>
      <c r="JY14" s="111"/>
      <c r="JZ14" s="111"/>
      <c r="KA14" s="111"/>
      <c r="KB14" s="111"/>
      <c r="KC14" s="111"/>
      <c r="KD14" s="111"/>
      <c r="KE14" s="111"/>
      <c r="KF14" s="111"/>
      <c r="KG14" s="111"/>
      <c r="KH14" s="111"/>
      <c r="KI14" s="111"/>
      <c r="KJ14" s="111"/>
      <c r="KK14" s="111"/>
      <c r="KL14" s="111"/>
      <c r="KM14" s="111"/>
      <c r="KN14" s="111"/>
      <c r="KO14" s="111"/>
      <c r="KP14" s="111"/>
      <c r="KQ14" s="111"/>
      <c r="KR14" s="111"/>
      <c r="KS14" s="111"/>
      <c r="KT14" s="111"/>
      <c r="KU14" s="111"/>
      <c r="KV14" s="111"/>
      <c r="KW14" s="111"/>
      <c r="KX14" s="111"/>
      <c r="KY14" s="111"/>
      <c r="KZ14" s="111"/>
      <c r="LA14" s="111"/>
      <c r="LB14" s="111"/>
      <c r="LC14" s="111"/>
      <c r="LD14" s="111"/>
      <c r="LE14" s="111"/>
      <c r="LF14" s="111"/>
      <c r="LG14" s="111"/>
      <c r="LH14" s="111"/>
      <c r="LI14" s="111"/>
      <c r="LJ14" s="111"/>
      <c r="LK14" s="111"/>
      <c r="LL14" s="111"/>
      <c r="LM14" s="111"/>
      <c r="LN14" s="111"/>
      <c r="LO14" s="111"/>
      <c r="LP14" s="111"/>
      <c r="LQ14" s="111"/>
      <c r="LR14" s="111"/>
      <c r="LS14" s="111"/>
      <c r="LT14" s="111"/>
      <c r="LU14" s="111"/>
      <c r="LV14" s="111"/>
      <c r="LW14" s="111"/>
      <c r="LX14" s="111"/>
      <c r="LY14" s="111"/>
      <c r="LZ14" s="111"/>
      <c r="MA14" s="111"/>
      <c r="MB14" s="111"/>
      <c r="MC14" s="111"/>
      <c r="MD14" s="111"/>
      <c r="ME14" s="111"/>
      <c r="MF14" s="111"/>
      <c r="MG14" s="111"/>
      <c r="MH14" s="111"/>
      <c r="MI14" s="111"/>
      <c r="MJ14" s="111"/>
      <c r="MK14" s="111"/>
      <c r="ML14" s="111"/>
      <c r="MM14" s="111"/>
      <c r="MN14" s="111"/>
      <c r="MO14" s="111"/>
      <c r="MP14" s="111"/>
      <c r="MQ14" s="111"/>
      <c r="MR14" s="111"/>
      <c r="MS14" s="111"/>
      <c r="MT14" s="111"/>
      <c r="MU14" s="111"/>
      <c r="MV14" s="111"/>
      <c r="MW14" s="111"/>
      <c r="MX14" s="111"/>
      <c r="MY14" s="111"/>
      <c r="MZ14" s="111"/>
      <c r="NA14" s="111"/>
      <c r="NB14" s="111"/>
      <c r="NC14" s="111"/>
      <c r="ND14" s="111"/>
      <c r="NE14" s="111"/>
      <c r="NF14" s="111"/>
      <c r="NG14" s="111"/>
    </row>
    <row r="15" spans="1:377" ht="21" x14ac:dyDescent="0.25">
      <c r="A15" s="68" t="s">
        <v>9</v>
      </c>
      <c r="B15" s="88"/>
      <c r="C15" s="9"/>
      <c r="D15" s="12"/>
      <c r="E15" s="9"/>
      <c r="F15" s="7"/>
      <c r="G15" s="125">
        <v>1659</v>
      </c>
      <c r="H15" s="104">
        <v>1659</v>
      </c>
      <c r="I15" s="104"/>
      <c r="J15" s="104"/>
      <c r="K15" s="104"/>
      <c r="L15" s="104"/>
      <c r="M15" s="104"/>
      <c r="N15" s="110"/>
      <c r="O15" s="111"/>
      <c r="P15" s="111"/>
      <c r="Q15" s="111"/>
      <c r="R15" s="111"/>
      <c r="S15" s="111"/>
      <c r="T15" s="104">
        <v>1659</v>
      </c>
      <c r="U15" s="110"/>
      <c r="V15" s="111"/>
      <c r="W15" s="111"/>
      <c r="X15" s="111"/>
      <c r="Y15" s="111"/>
      <c r="Z15" s="111"/>
      <c r="AA15" s="111"/>
      <c r="AB15" s="110"/>
      <c r="AC15" s="111"/>
      <c r="AD15" s="111"/>
      <c r="AE15" s="111"/>
      <c r="AF15" s="111"/>
      <c r="AG15" s="111"/>
      <c r="AH15" s="111"/>
      <c r="AI15" s="110"/>
      <c r="AJ15" s="111"/>
      <c r="AK15" s="111"/>
      <c r="AL15" s="111"/>
      <c r="AM15" s="111"/>
      <c r="AN15" s="111"/>
      <c r="AO15" s="111"/>
      <c r="AP15" s="110"/>
      <c r="AQ15" s="111"/>
      <c r="AR15" s="111"/>
      <c r="AS15" s="111"/>
      <c r="AT15" s="111"/>
      <c r="AU15" s="111"/>
      <c r="AV15" s="111"/>
      <c r="AW15" s="111"/>
      <c r="AX15" s="111"/>
      <c r="AY15" s="111"/>
      <c r="AZ15" s="111"/>
      <c r="BA15" s="111"/>
      <c r="BB15" s="111"/>
      <c r="BC15" s="111"/>
      <c r="BD15" s="111"/>
      <c r="BE15" s="111"/>
      <c r="BF15" s="111"/>
      <c r="BG15" s="111"/>
      <c r="BH15" s="111"/>
      <c r="BI15" s="111"/>
      <c r="BJ15" s="111"/>
      <c r="BK15" s="111"/>
      <c r="BL15" s="111"/>
      <c r="BM15" s="111"/>
      <c r="BN15" s="111"/>
      <c r="BO15" s="111"/>
      <c r="BP15" s="111"/>
      <c r="BQ15" s="111"/>
      <c r="BR15" s="111"/>
      <c r="BS15" s="111"/>
      <c r="BT15" s="111"/>
      <c r="BU15" s="111"/>
      <c r="BV15" s="111"/>
      <c r="BW15" s="111"/>
      <c r="BX15" s="111"/>
      <c r="BY15" s="111"/>
      <c r="BZ15" s="111"/>
      <c r="CA15" s="111"/>
      <c r="CB15" s="111"/>
      <c r="CC15" s="111"/>
      <c r="CD15" s="111"/>
      <c r="CE15" s="111"/>
      <c r="CF15" s="111"/>
      <c r="CG15" s="111"/>
      <c r="CH15" s="111"/>
      <c r="CI15" s="111"/>
      <c r="CJ15" s="111"/>
      <c r="CK15" s="111"/>
      <c r="CL15" s="111"/>
      <c r="CM15" s="111"/>
      <c r="CN15" s="111"/>
      <c r="CO15" s="111"/>
      <c r="CP15" s="111"/>
      <c r="CQ15" s="111"/>
      <c r="CR15" s="111"/>
      <c r="CS15" s="111"/>
      <c r="CT15" s="111"/>
      <c r="CU15" s="111"/>
      <c r="CV15" s="111"/>
      <c r="CW15" s="111"/>
      <c r="CX15" s="111"/>
      <c r="CY15" s="111"/>
      <c r="CZ15" s="111"/>
      <c r="DA15" s="111"/>
      <c r="DB15" s="111"/>
      <c r="DC15" s="111"/>
      <c r="DD15" s="111"/>
      <c r="DE15" s="111"/>
      <c r="DF15" s="111"/>
      <c r="DG15" s="111"/>
      <c r="DH15" s="111"/>
      <c r="DI15" s="111"/>
      <c r="DJ15" s="111"/>
      <c r="DK15" s="111"/>
      <c r="DL15" s="111"/>
      <c r="DM15" s="111"/>
      <c r="DN15" s="111"/>
      <c r="DO15" s="111"/>
      <c r="DP15" s="111"/>
      <c r="DQ15" s="111"/>
      <c r="DR15" s="111"/>
      <c r="DS15" s="111"/>
      <c r="DT15" s="111"/>
      <c r="DU15" s="111"/>
      <c r="DV15" s="111"/>
      <c r="DW15" s="111"/>
      <c r="DX15" s="111"/>
      <c r="DY15" s="111"/>
      <c r="DZ15" s="111"/>
      <c r="EA15" s="111"/>
      <c r="EB15" s="111"/>
      <c r="EC15" s="111"/>
      <c r="ED15" s="111"/>
      <c r="EE15" s="111"/>
      <c r="EF15" s="111"/>
      <c r="EG15" s="111"/>
      <c r="EH15" s="111"/>
      <c r="EI15" s="111"/>
      <c r="EJ15" s="111"/>
      <c r="EK15" s="111"/>
      <c r="EL15" s="111"/>
      <c r="EM15" s="111"/>
      <c r="EN15" s="111"/>
      <c r="EO15" s="111"/>
      <c r="EP15" s="111"/>
      <c r="EQ15" s="111"/>
      <c r="ER15" s="111"/>
      <c r="ES15" s="111"/>
      <c r="ET15" s="111"/>
      <c r="EU15" s="111"/>
      <c r="EV15" s="111"/>
      <c r="EW15" s="111"/>
      <c r="EX15" s="111"/>
      <c r="EY15" s="111"/>
      <c r="EZ15" s="111"/>
      <c r="FA15" s="111"/>
      <c r="FB15" s="111"/>
      <c r="FC15" s="111"/>
      <c r="FD15" s="111"/>
      <c r="FE15" s="111"/>
      <c r="FF15" s="111"/>
      <c r="FG15" s="111"/>
      <c r="FH15" s="111"/>
      <c r="FI15" s="111"/>
      <c r="FJ15" s="111"/>
      <c r="FK15" s="111"/>
      <c r="FL15" s="111"/>
      <c r="FM15" s="111"/>
      <c r="FN15" s="111"/>
      <c r="FO15" s="111"/>
      <c r="FP15" s="111"/>
      <c r="FQ15" s="111"/>
      <c r="FR15" s="111"/>
      <c r="FS15" s="111"/>
      <c r="FT15" s="111"/>
      <c r="FU15" s="111"/>
      <c r="FV15" s="111"/>
      <c r="FW15" s="111"/>
      <c r="FX15" s="111"/>
      <c r="FY15" s="111"/>
      <c r="FZ15" s="111"/>
      <c r="GA15" s="111"/>
      <c r="GB15" s="111"/>
      <c r="GC15" s="111"/>
      <c r="GD15" s="111"/>
      <c r="GE15" s="111"/>
      <c r="GF15" s="111"/>
      <c r="GG15" s="111"/>
      <c r="GH15" s="111"/>
      <c r="GI15" s="111"/>
      <c r="GJ15" s="111"/>
      <c r="GK15" s="111"/>
      <c r="GL15" s="111"/>
      <c r="GM15" s="111"/>
      <c r="GN15" s="111"/>
      <c r="GO15" s="111"/>
      <c r="GP15" s="111"/>
      <c r="GQ15" s="111"/>
      <c r="GR15" s="111"/>
      <c r="GS15" s="111"/>
      <c r="GT15" s="111"/>
      <c r="GU15" s="111"/>
      <c r="GV15" s="111"/>
      <c r="GW15" s="111"/>
      <c r="GX15" s="111"/>
      <c r="GY15" s="111"/>
      <c r="GZ15" s="111"/>
      <c r="HA15" s="111"/>
      <c r="HB15" s="111"/>
      <c r="HC15" s="111"/>
      <c r="HD15" s="111"/>
      <c r="HE15" s="111"/>
      <c r="HF15" s="111"/>
      <c r="HG15" s="111"/>
      <c r="HH15" s="111"/>
      <c r="HI15" s="111"/>
      <c r="HJ15" s="111"/>
      <c r="HK15" s="111"/>
      <c r="HL15" s="111"/>
      <c r="HM15" s="111"/>
      <c r="HN15" s="111"/>
      <c r="HO15" s="111"/>
      <c r="HP15" s="111"/>
      <c r="HQ15" s="111"/>
      <c r="HR15" s="111"/>
      <c r="HS15" s="111"/>
      <c r="HT15" s="111"/>
      <c r="HU15" s="111"/>
      <c r="HV15" s="111"/>
      <c r="HW15" s="111"/>
      <c r="HX15" s="111"/>
      <c r="HY15" s="111"/>
      <c r="HZ15" s="111"/>
      <c r="IA15" s="111"/>
      <c r="IB15" s="111"/>
      <c r="IC15" s="111"/>
      <c r="ID15" s="111"/>
      <c r="IE15" s="111"/>
      <c r="IF15" s="111"/>
      <c r="IG15" s="111"/>
      <c r="IH15" s="111"/>
      <c r="II15" s="111"/>
      <c r="IJ15" s="111"/>
      <c r="IK15" s="111"/>
      <c r="IL15" s="111"/>
      <c r="IM15" s="111"/>
      <c r="IN15" s="111"/>
      <c r="IO15" s="111"/>
      <c r="IP15" s="111"/>
      <c r="IQ15" s="111"/>
      <c r="IR15" s="111"/>
      <c r="IS15" s="111"/>
      <c r="IT15" s="111"/>
      <c r="IU15" s="111"/>
      <c r="IV15" s="111"/>
      <c r="IW15" s="111"/>
      <c r="IX15" s="111"/>
      <c r="IY15" s="111"/>
      <c r="IZ15" s="111"/>
      <c r="JA15" s="111"/>
      <c r="JB15" s="111"/>
      <c r="JC15" s="111"/>
      <c r="JD15" s="111"/>
      <c r="JE15" s="111"/>
      <c r="JF15" s="111"/>
      <c r="JG15" s="111"/>
      <c r="JH15" s="111"/>
      <c r="JI15" s="111"/>
      <c r="JJ15" s="111"/>
      <c r="JK15" s="111"/>
      <c r="JL15" s="111"/>
      <c r="JM15" s="111"/>
      <c r="JN15" s="111"/>
      <c r="JO15" s="111"/>
      <c r="JP15" s="111"/>
      <c r="JQ15" s="111"/>
      <c r="JR15" s="111"/>
      <c r="JS15" s="111"/>
      <c r="JT15" s="111"/>
      <c r="JU15" s="111"/>
      <c r="JV15" s="111"/>
      <c r="JW15" s="111"/>
      <c r="JX15" s="111"/>
      <c r="JY15" s="111"/>
      <c r="JZ15" s="111"/>
      <c r="KA15" s="111"/>
      <c r="KB15" s="111"/>
      <c r="KC15" s="111"/>
      <c r="KD15" s="111"/>
      <c r="KE15" s="111"/>
      <c r="KF15" s="111"/>
      <c r="KG15" s="111"/>
      <c r="KH15" s="111"/>
      <c r="KI15" s="111"/>
      <c r="KJ15" s="111"/>
      <c r="KK15" s="111"/>
      <c r="KL15" s="111"/>
      <c r="KM15" s="111"/>
      <c r="KN15" s="111"/>
      <c r="KO15" s="111"/>
      <c r="KP15" s="111"/>
      <c r="KQ15" s="111"/>
      <c r="KR15" s="111"/>
      <c r="KS15" s="111"/>
      <c r="KT15" s="111"/>
      <c r="KU15" s="111"/>
      <c r="KV15" s="111"/>
      <c r="KW15" s="111"/>
      <c r="KX15" s="111"/>
      <c r="KY15" s="111"/>
      <c r="KZ15" s="111"/>
      <c r="LA15" s="111"/>
      <c r="LB15" s="111"/>
      <c r="LC15" s="111"/>
      <c r="LD15" s="111"/>
      <c r="LE15" s="111"/>
      <c r="LF15" s="111"/>
      <c r="LG15" s="111"/>
      <c r="LH15" s="111"/>
      <c r="LI15" s="111"/>
      <c r="LJ15" s="111"/>
      <c r="LK15" s="111"/>
      <c r="LL15" s="111"/>
      <c r="LM15" s="111"/>
      <c r="LN15" s="111"/>
      <c r="LO15" s="111"/>
      <c r="LP15" s="111"/>
      <c r="LQ15" s="111"/>
      <c r="LR15" s="111"/>
      <c r="LS15" s="111"/>
      <c r="LT15" s="111"/>
      <c r="LU15" s="111"/>
      <c r="LV15" s="111"/>
      <c r="LW15" s="111"/>
      <c r="LX15" s="111"/>
      <c r="LY15" s="111"/>
      <c r="LZ15" s="111"/>
      <c r="MA15" s="111"/>
      <c r="MB15" s="111"/>
      <c r="MC15" s="111"/>
      <c r="MD15" s="111"/>
      <c r="ME15" s="111"/>
      <c r="MF15" s="111"/>
      <c r="MG15" s="111"/>
      <c r="MH15" s="111"/>
      <c r="MI15" s="111"/>
      <c r="MJ15" s="111"/>
      <c r="MK15" s="111"/>
      <c r="ML15" s="111"/>
      <c r="MM15" s="111"/>
      <c r="MN15" s="111"/>
      <c r="MO15" s="111"/>
      <c r="MP15" s="111"/>
      <c r="MQ15" s="111"/>
      <c r="MR15" s="111"/>
      <c r="MS15" s="111"/>
      <c r="MT15" s="111"/>
      <c r="MU15" s="111"/>
      <c r="MV15" s="111"/>
      <c r="MW15" s="111"/>
      <c r="MX15" s="111"/>
      <c r="MY15" s="111"/>
      <c r="MZ15" s="111"/>
      <c r="NA15" s="111"/>
      <c r="NB15" s="111"/>
      <c r="NC15" s="111"/>
      <c r="ND15" s="111"/>
      <c r="NE15" s="111"/>
      <c r="NF15" s="111"/>
      <c r="NG15" s="111"/>
    </row>
    <row r="16" spans="1:377" ht="21" x14ac:dyDescent="0.25">
      <c r="A16" s="68" t="s">
        <v>9</v>
      </c>
      <c r="B16" s="88"/>
      <c r="C16" s="9"/>
      <c r="D16" s="12"/>
      <c r="E16" s="9"/>
      <c r="F16" s="7"/>
      <c r="G16" s="125">
        <v>1139</v>
      </c>
      <c r="H16" s="104">
        <v>1139</v>
      </c>
      <c r="I16" s="104"/>
      <c r="J16" s="104"/>
      <c r="K16" s="104"/>
      <c r="L16" s="104"/>
      <c r="M16" s="104"/>
      <c r="N16" s="110"/>
      <c r="O16" s="111"/>
      <c r="P16" s="111"/>
      <c r="Q16" s="111"/>
      <c r="R16" s="111"/>
      <c r="S16" s="111"/>
      <c r="T16" s="104">
        <v>1139</v>
      </c>
      <c r="U16" s="110"/>
      <c r="V16" s="111"/>
      <c r="W16" s="111"/>
      <c r="X16" s="111"/>
      <c r="Y16" s="111"/>
      <c r="Z16" s="111"/>
      <c r="AA16" s="111"/>
      <c r="AB16" s="110"/>
      <c r="AC16" s="111"/>
      <c r="AD16" s="111"/>
      <c r="AE16" s="111"/>
      <c r="AF16" s="111"/>
      <c r="AG16" s="111"/>
      <c r="AH16" s="111"/>
      <c r="AI16" s="110"/>
      <c r="AJ16" s="111"/>
      <c r="AK16" s="111"/>
      <c r="AL16" s="111"/>
      <c r="AM16" s="111"/>
      <c r="AN16" s="111"/>
      <c r="AO16" s="111"/>
      <c r="AP16" s="110"/>
      <c r="AQ16" s="111"/>
      <c r="AR16" s="111"/>
      <c r="AS16" s="111"/>
      <c r="AT16" s="111"/>
      <c r="AU16" s="111"/>
      <c r="AV16" s="111"/>
      <c r="AW16" s="111"/>
      <c r="AX16" s="111"/>
      <c r="AY16" s="111"/>
      <c r="AZ16" s="111"/>
      <c r="BA16" s="111"/>
      <c r="BB16" s="111"/>
      <c r="BC16" s="111"/>
      <c r="BD16" s="111"/>
      <c r="BE16" s="111"/>
      <c r="BF16" s="111"/>
      <c r="BG16" s="111"/>
      <c r="BH16" s="111"/>
      <c r="BI16" s="111"/>
      <c r="BJ16" s="111"/>
      <c r="BK16" s="111"/>
      <c r="BL16" s="111"/>
      <c r="BM16" s="111"/>
      <c r="BN16" s="111"/>
      <c r="BO16" s="111"/>
      <c r="BP16" s="111"/>
      <c r="BQ16" s="111"/>
      <c r="BR16" s="111"/>
      <c r="BS16" s="111"/>
      <c r="BT16" s="111"/>
      <c r="BU16" s="111"/>
      <c r="BV16" s="111"/>
      <c r="BW16" s="111"/>
      <c r="BX16" s="111"/>
      <c r="BY16" s="111"/>
      <c r="BZ16" s="111"/>
      <c r="CA16" s="111"/>
      <c r="CB16" s="111"/>
      <c r="CC16" s="111"/>
      <c r="CD16" s="111"/>
      <c r="CE16" s="111"/>
      <c r="CF16" s="111"/>
      <c r="CG16" s="111"/>
      <c r="CH16" s="111"/>
      <c r="CI16" s="111"/>
      <c r="CJ16" s="111"/>
      <c r="CK16" s="111"/>
      <c r="CL16" s="111"/>
      <c r="CM16" s="111"/>
      <c r="CN16" s="111"/>
      <c r="CO16" s="111"/>
      <c r="CP16" s="111"/>
      <c r="CQ16" s="111"/>
      <c r="CR16" s="111"/>
      <c r="CS16" s="111"/>
      <c r="CT16" s="111"/>
      <c r="CU16" s="111"/>
      <c r="CV16" s="111"/>
      <c r="CW16" s="111"/>
      <c r="CX16" s="111"/>
      <c r="CY16" s="111"/>
      <c r="CZ16" s="111"/>
      <c r="DA16" s="111"/>
      <c r="DB16" s="111"/>
      <c r="DC16" s="111"/>
      <c r="DD16" s="111"/>
      <c r="DE16" s="111"/>
      <c r="DF16" s="111"/>
      <c r="DG16" s="111"/>
      <c r="DH16" s="111"/>
      <c r="DI16" s="111"/>
      <c r="DJ16" s="111"/>
      <c r="DK16" s="111"/>
      <c r="DL16" s="111"/>
      <c r="DM16" s="111"/>
      <c r="DN16" s="111"/>
      <c r="DO16" s="111"/>
      <c r="DP16" s="111"/>
      <c r="DQ16" s="111"/>
      <c r="DR16" s="111"/>
      <c r="DS16" s="111"/>
      <c r="DT16" s="111"/>
      <c r="DU16" s="111"/>
      <c r="DV16" s="111"/>
      <c r="DW16" s="111"/>
      <c r="DX16" s="111"/>
      <c r="DY16" s="111"/>
      <c r="DZ16" s="111"/>
      <c r="EA16" s="111"/>
      <c r="EB16" s="111"/>
      <c r="EC16" s="111"/>
      <c r="ED16" s="111"/>
      <c r="EE16" s="111"/>
      <c r="EF16" s="111"/>
      <c r="EG16" s="111"/>
      <c r="EH16" s="111"/>
      <c r="EI16" s="111"/>
      <c r="EJ16" s="111"/>
      <c r="EK16" s="111"/>
      <c r="EL16" s="111"/>
      <c r="EM16" s="111"/>
      <c r="EN16" s="111"/>
      <c r="EO16" s="111"/>
      <c r="EP16" s="111"/>
      <c r="EQ16" s="111"/>
      <c r="ER16" s="111"/>
      <c r="ES16" s="111"/>
      <c r="ET16" s="111"/>
      <c r="EU16" s="111"/>
      <c r="EV16" s="111"/>
      <c r="EW16" s="111"/>
      <c r="EX16" s="111"/>
      <c r="EY16" s="111"/>
      <c r="EZ16" s="111"/>
      <c r="FA16" s="111"/>
      <c r="FB16" s="111"/>
      <c r="FC16" s="111"/>
      <c r="FD16" s="111"/>
      <c r="FE16" s="111"/>
      <c r="FF16" s="111"/>
      <c r="FG16" s="111"/>
      <c r="FH16" s="111"/>
      <c r="FI16" s="111"/>
      <c r="FJ16" s="111"/>
      <c r="FK16" s="111"/>
      <c r="FL16" s="111"/>
      <c r="FM16" s="111"/>
      <c r="FN16" s="111"/>
      <c r="FO16" s="111"/>
      <c r="FP16" s="111"/>
      <c r="FQ16" s="111"/>
      <c r="FR16" s="111"/>
      <c r="FS16" s="111"/>
      <c r="FT16" s="111"/>
      <c r="FU16" s="111"/>
      <c r="FV16" s="111"/>
      <c r="FW16" s="111"/>
      <c r="FX16" s="111"/>
      <c r="FY16" s="111"/>
      <c r="FZ16" s="111"/>
      <c r="GA16" s="111"/>
      <c r="GB16" s="111"/>
      <c r="GC16" s="111"/>
      <c r="GD16" s="111"/>
      <c r="GE16" s="111"/>
      <c r="GF16" s="111"/>
      <c r="GG16" s="111"/>
      <c r="GH16" s="111"/>
      <c r="GI16" s="111"/>
      <c r="GJ16" s="111"/>
      <c r="GK16" s="111"/>
      <c r="GL16" s="111"/>
      <c r="GM16" s="111"/>
      <c r="GN16" s="111"/>
      <c r="GO16" s="111"/>
      <c r="GP16" s="111"/>
      <c r="GQ16" s="111"/>
      <c r="GR16" s="111"/>
      <c r="GS16" s="111"/>
      <c r="GT16" s="111"/>
      <c r="GU16" s="111"/>
      <c r="GV16" s="111"/>
      <c r="GW16" s="111"/>
      <c r="GX16" s="111"/>
      <c r="GY16" s="111"/>
      <c r="GZ16" s="111"/>
      <c r="HA16" s="111"/>
      <c r="HB16" s="111"/>
      <c r="HC16" s="111"/>
      <c r="HD16" s="111"/>
      <c r="HE16" s="111"/>
      <c r="HF16" s="111"/>
      <c r="HG16" s="111"/>
      <c r="HH16" s="111"/>
      <c r="HI16" s="111"/>
      <c r="HJ16" s="111"/>
      <c r="HK16" s="111"/>
      <c r="HL16" s="111"/>
      <c r="HM16" s="111"/>
      <c r="HN16" s="111"/>
      <c r="HO16" s="111"/>
      <c r="HP16" s="111"/>
      <c r="HQ16" s="111"/>
      <c r="HR16" s="111"/>
      <c r="HS16" s="111"/>
      <c r="HT16" s="111"/>
      <c r="HU16" s="111"/>
      <c r="HV16" s="111"/>
      <c r="HW16" s="111"/>
      <c r="HX16" s="111"/>
      <c r="HY16" s="111"/>
      <c r="HZ16" s="111"/>
      <c r="IA16" s="111"/>
      <c r="IB16" s="111"/>
      <c r="IC16" s="111"/>
      <c r="ID16" s="111"/>
      <c r="IE16" s="111"/>
      <c r="IF16" s="111"/>
      <c r="IG16" s="111"/>
      <c r="IH16" s="111"/>
      <c r="II16" s="111"/>
      <c r="IJ16" s="111"/>
      <c r="IK16" s="111"/>
      <c r="IL16" s="111"/>
      <c r="IM16" s="111"/>
      <c r="IN16" s="111"/>
      <c r="IO16" s="111"/>
      <c r="IP16" s="111"/>
      <c r="IQ16" s="111"/>
      <c r="IR16" s="111"/>
      <c r="IS16" s="111"/>
      <c r="IT16" s="111"/>
      <c r="IU16" s="111"/>
      <c r="IV16" s="111"/>
      <c r="IW16" s="111"/>
      <c r="IX16" s="111"/>
      <c r="IY16" s="111"/>
      <c r="IZ16" s="111"/>
      <c r="JA16" s="111"/>
      <c r="JB16" s="111"/>
      <c r="JC16" s="111"/>
      <c r="JD16" s="111"/>
      <c r="JE16" s="111"/>
      <c r="JF16" s="111"/>
      <c r="JG16" s="111"/>
      <c r="JH16" s="111"/>
      <c r="JI16" s="111"/>
      <c r="JJ16" s="111"/>
      <c r="JK16" s="111"/>
      <c r="JL16" s="111"/>
      <c r="JM16" s="111"/>
      <c r="JN16" s="111"/>
      <c r="JO16" s="111"/>
      <c r="JP16" s="111"/>
      <c r="JQ16" s="111"/>
      <c r="JR16" s="111"/>
      <c r="JS16" s="111"/>
      <c r="JT16" s="111"/>
      <c r="JU16" s="111"/>
      <c r="JV16" s="111"/>
      <c r="JW16" s="111"/>
      <c r="JX16" s="111"/>
      <c r="JY16" s="111"/>
      <c r="JZ16" s="111"/>
      <c r="KA16" s="111"/>
      <c r="KB16" s="111"/>
      <c r="KC16" s="111"/>
      <c r="KD16" s="111"/>
      <c r="KE16" s="111"/>
      <c r="KF16" s="111"/>
      <c r="KG16" s="111"/>
      <c r="KH16" s="111"/>
      <c r="KI16" s="111"/>
      <c r="KJ16" s="111"/>
      <c r="KK16" s="111"/>
      <c r="KL16" s="111"/>
      <c r="KM16" s="111"/>
      <c r="KN16" s="111"/>
      <c r="KO16" s="111"/>
      <c r="KP16" s="111"/>
      <c r="KQ16" s="111"/>
      <c r="KR16" s="111"/>
      <c r="KS16" s="111"/>
      <c r="KT16" s="111"/>
      <c r="KU16" s="111"/>
      <c r="KV16" s="111"/>
      <c r="KW16" s="111"/>
      <c r="KX16" s="111"/>
      <c r="KY16" s="111"/>
      <c r="KZ16" s="111"/>
      <c r="LA16" s="111"/>
      <c r="LB16" s="111"/>
      <c r="LC16" s="111"/>
      <c r="LD16" s="111"/>
      <c r="LE16" s="111"/>
      <c r="LF16" s="111"/>
      <c r="LG16" s="111"/>
      <c r="LH16" s="111"/>
      <c r="LI16" s="111"/>
      <c r="LJ16" s="111"/>
      <c r="LK16" s="111"/>
      <c r="LL16" s="111"/>
      <c r="LM16" s="111"/>
      <c r="LN16" s="111"/>
      <c r="LO16" s="111"/>
      <c r="LP16" s="111"/>
      <c r="LQ16" s="111"/>
      <c r="LR16" s="111"/>
      <c r="LS16" s="111"/>
      <c r="LT16" s="111"/>
      <c r="LU16" s="111"/>
      <c r="LV16" s="111"/>
      <c r="LW16" s="111"/>
      <c r="LX16" s="111"/>
      <c r="LY16" s="111"/>
      <c r="LZ16" s="111"/>
      <c r="MA16" s="111"/>
      <c r="MB16" s="111"/>
      <c r="MC16" s="111"/>
      <c r="MD16" s="111"/>
      <c r="ME16" s="111"/>
      <c r="MF16" s="111"/>
      <c r="MG16" s="111"/>
      <c r="MH16" s="111"/>
      <c r="MI16" s="111"/>
      <c r="MJ16" s="111"/>
      <c r="MK16" s="111"/>
      <c r="ML16" s="111"/>
      <c r="MM16" s="111"/>
      <c r="MN16" s="111"/>
      <c r="MO16" s="111"/>
      <c r="MP16" s="111"/>
      <c r="MQ16" s="111"/>
      <c r="MR16" s="111"/>
      <c r="MS16" s="111"/>
      <c r="MT16" s="111"/>
      <c r="MU16" s="111"/>
      <c r="MV16" s="111"/>
      <c r="MW16" s="111"/>
      <c r="MX16" s="111"/>
      <c r="MY16" s="111"/>
      <c r="MZ16" s="111"/>
      <c r="NA16" s="111"/>
      <c r="NB16" s="111"/>
      <c r="NC16" s="111"/>
      <c r="ND16" s="111"/>
      <c r="NE16" s="111"/>
      <c r="NF16" s="111"/>
      <c r="NG16" s="111"/>
    </row>
    <row r="17" spans="1:371" ht="21" x14ac:dyDescent="0.25">
      <c r="A17" s="68" t="s">
        <v>9</v>
      </c>
      <c r="B17" s="88"/>
      <c r="C17" s="9"/>
      <c r="D17" s="12"/>
      <c r="E17" s="9"/>
      <c r="F17" s="7"/>
      <c r="G17" s="125">
        <v>1079</v>
      </c>
      <c r="H17" s="104">
        <v>1079</v>
      </c>
      <c r="I17" s="104"/>
      <c r="J17" s="104"/>
      <c r="K17" s="104"/>
      <c r="L17" s="104"/>
      <c r="M17" s="104"/>
      <c r="N17" s="110"/>
      <c r="O17" s="111"/>
      <c r="P17" s="111"/>
      <c r="Q17" s="111"/>
      <c r="R17" s="111"/>
      <c r="S17" s="111"/>
      <c r="T17" s="104">
        <v>1079</v>
      </c>
      <c r="U17" s="110"/>
      <c r="V17" s="111"/>
      <c r="W17" s="111"/>
      <c r="X17" s="111"/>
      <c r="Y17" s="111"/>
      <c r="Z17" s="111"/>
      <c r="AA17" s="111"/>
      <c r="AB17" s="110"/>
      <c r="AC17" s="111"/>
      <c r="AD17" s="111"/>
      <c r="AE17" s="111"/>
      <c r="AF17" s="111"/>
      <c r="AG17" s="111"/>
      <c r="AH17" s="111"/>
      <c r="AI17" s="110"/>
      <c r="AJ17" s="111"/>
      <c r="AK17" s="111"/>
      <c r="AL17" s="111"/>
      <c r="AM17" s="111"/>
      <c r="AN17" s="111"/>
      <c r="AO17" s="111"/>
      <c r="AP17" s="110"/>
      <c r="AQ17" s="111"/>
      <c r="AR17" s="111"/>
      <c r="AS17" s="111"/>
      <c r="AT17" s="111"/>
      <c r="AU17" s="111"/>
      <c r="AV17" s="111"/>
      <c r="AW17" s="111"/>
      <c r="AX17" s="111"/>
      <c r="AY17" s="111"/>
      <c r="AZ17" s="111"/>
      <c r="BA17" s="111"/>
      <c r="BB17" s="111"/>
      <c r="BC17" s="111"/>
      <c r="BD17" s="111"/>
      <c r="BE17" s="111"/>
      <c r="BF17" s="111"/>
      <c r="BG17" s="111"/>
      <c r="BH17" s="111"/>
      <c r="BI17" s="111"/>
      <c r="BJ17" s="111"/>
      <c r="BK17" s="111"/>
      <c r="BL17" s="111"/>
      <c r="BM17" s="111"/>
      <c r="BN17" s="111"/>
      <c r="BO17" s="111"/>
      <c r="BP17" s="111"/>
      <c r="BQ17" s="111"/>
      <c r="BR17" s="111"/>
      <c r="BS17" s="111"/>
      <c r="BT17" s="111"/>
      <c r="BU17" s="111"/>
      <c r="BV17" s="111"/>
      <c r="BW17" s="111"/>
      <c r="BX17" s="111"/>
      <c r="BY17" s="111"/>
      <c r="BZ17" s="111"/>
      <c r="CA17" s="111"/>
      <c r="CB17" s="111"/>
      <c r="CC17" s="111"/>
      <c r="CD17" s="111"/>
      <c r="CE17" s="111"/>
      <c r="CF17" s="111"/>
      <c r="CG17" s="111"/>
      <c r="CH17" s="111"/>
      <c r="CI17" s="111"/>
      <c r="CJ17" s="111"/>
      <c r="CK17" s="111"/>
      <c r="CL17" s="111"/>
      <c r="CM17" s="111"/>
      <c r="CN17" s="111"/>
      <c r="CO17" s="111"/>
      <c r="CP17" s="111"/>
      <c r="CQ17" s="111"/>
      <c r="CR17" s="111"/>
      <c r="CS17" s="111"/>
      <c r="CT17" s="111"/>
      <c r="CU17" s="111"/>
      <c r="CV17" s="111"/>
      <c r="CW17" s="111"/>
      <c r="CX17" s="111"/>
      <c r="CY17" s="111"/>
      <c r="CZ17" s="111"/>
      <c r="DA17" s="111"/>
      <c r="DB17" s="111"/>
      <c r="DC17" s="111"/>
      <c r="DD17" s="111"/>
      <c r="DE17" s="111"/>
      <c r="DF17" s="111"/>
      <c r="DG17" s="111"/>
      <c r="DH17" s="111"/>
      <c r="DI17" s="111"/>
      <c r="DJ17" s="111"/>
      <c r="DK17" s="111"/>
      <c r="DL17" s="111"/>
      <c r="DM17" s="111"/>
      <c r="DN17" s="111"/>
      <c r="DO17" s="111"/>
      <c r="DP17" s="111"/>
      <c r="DQ17" s="111"/>
      <c r="DR17" s="111"/>
      <c r="DS17" s="111"/>
      <c r="DT17" s="111"/>
      <c r="DU17" s="111"/>
      <c r="DV17" s="111"/>
      <c r="DW17" s="111"/>
      <c r="DX17" s="111"/>
      <c r="DY17" s="111"/>
      <c r="DZ17" s="111"/>
      <c r="EA17" s="111"/>
      <c r="EB17" s="111"/>
      <c r="EC17" s="111"/>
      <c r="ED17" s="111"/>
      <c r="EE17" s="111"/>
      <c r="EF17" s="111"/>
      <c r="EG17" s="111"/>
      <c r="EH17" s="111"/>
      <c r="EI17" s="111"/>
      <c r="EJ17" s="111"/>
      <c r="EK17" s="111"/>
      <c r="EL17" s="111"/>
      <c r="EM17" s="111"/>
      <c r="EN17" s="111"/>
      <c r="EO17" s="111"/>
      <c r="EP17" s="111"/>
      <c r="EQ17" s="111"/>
      <c r="ER17" s="111"/>
      <c r="ES17" s="111"/>
      <c r="ET17" s="111"/>
      <c r="EU17" s="111"/>
      <c r="EV17" s="111"/>
      <c r="EW17" s="111"/>
      <c r="EX17" s="111"/>
      <c r="EY17" s="111"/>
      <c r="EZ17" s="111"/>
      <c r="FA17" s="111"/>
      <c r="FB17" s="111"/>
      <c r="FC17" s="111"/>
      <c r="FD17" s="111"/>
      <c r="FE17" s="111"/>
      <c r="FF17" s="111"/>
      <c r="FG17" s="111"/>
      <c r="FH17" s="111"/>
      <c r="FI17" s="111"/>
      <c r="FJ17" s="111"/>
      <c r="FK17" s="111"/>
      <c r="FL17" s="111"/>
      <c r="FM17" s="111"/>
      <c r="FN17" s="111"/>
      <c r="FO17" s="111"/>
      <c r="FP17" s="111"/>
      <c r="FQ17" s="111"/>
      <c r="FR17" s="111"/>
      <c r="FS17" s="111"/>
      <c r="FT17" s="111"/>
      <c r="FU17" s="111"/>
      <c r="FV17" s="111"/>
      <c r="FW17" s="111"/>
      <c r="FX17" s="111"/>
      <c r="FY17" s="111"/>
      <c r="FZ17" s="111"/>
      <c r="GA17" s="111"/>
      <c r="GB17" s="111"/>
      <c r="GC17" s="111"/>
      <c r="GD17" s="111"/>
      <c r="GE17" s="111"/>
      <c r="GF17" s="111"/>
      <c r="GG17" s="111"/>
      <c r="GH17" s="111"/>
      <c r="GI17" s="111"/>
      <c r="GJ17" s="111"/>
      <c r="GK17" s="111"/>
      <c r="GL17" s="111"/>
      <c r="GM17" s="111"/>
      <c r="GN17" s="111"/>
      <c r="GO17" s="111"/>
      <c r="GP17" s="111"/>
      <c r="GQ17" s="111"/>
      <c r="GR17" s="111"/>
      <c r="GS17" s="111"/>
      <c r="GT17" s="111"/>
      <c r="GU17" s="111"/>
      <c r="GV17" s="111"/>
      <c r="GW17" s="111"/>
      <c r="GX17" s="111"/>
      <c r="GY17" s="111"/>
      <c r="GZ17" s="111"/>
      <c r="HA17" s="111"/>
      <c r="HB17" s="111"/>
      <c r="HC17" s="111"/>
      <c r="HD17" s="111"/>
      <c r="HE17" s="111"/>
      <c r="HF17" s="111"/>
      <c r="HG17" s="111"/>
      <c r="HH17" s="111"/>
      <c r="HI17" s="111"/>
      <c r="HJ17" s="111"/>
      <c r="HK17" s="111"/>
      <c r="HL17" s="111"/>
      <c r="HM17" s="111"/>
      <c r="HN17" s="111"/>
      <c r="HO17" s="111"/>
      <c r="HP17" s="111"/>
      <c r="HQ17" s="111"/>
      <c r="HR17" s="111"/>
      <c r="HS17" s="111"/>
      <c r="HT17" s="111"/>
      <c r="HU17" s="111"/>
      <c r="HV17" s="111"/>
      <c r="HW17" s="111"/>
      <c r="HX17" s="111"/>
      <c r="HY17" s="111"/>
      <c r="HZ17" s="111"/>
      <c r="IA17" s="111"/>
      <c r="IB17" s="111"/>
      <c r="IC17" s="111"/>
      <c r="ID17" s="111"/>
      <c r="IE17" s="111"/>
      <c r="IF17" s="111"/>
      <c r="IG17" s="111"/>
      <c r="IH17" s="111"/>
      <c r="II17" s="111"/>
      <c r="IJ17" s="111"/>
      <c r="IK17" s="111"/>
      <c r="IL17" s="111"/>
      <c r="IM17" s="111"/>
      <c r="IN17" s="111"/>
      <c r="IO17" s="111"/>
      <c r="IP17" s="111"/>
      <c r="IQ17" s="111"/>
      <c r="IR17" s="111"/>
      <c r="IS17" s="111"/>
      <c r="IT17" s="111"/>
      <c r="IU17" s="111"/>
      <c r="IV17" s="111"/>
      <c r="IW17" s="111"/>
      <c r="IX17" s="111"/>
      <c r="IY17" s="111"/>
      <c r="IZ17" s="111"/>
      <c r="JA17" s="111"/>
      <c r="JB17" s="111"/>
      <c r="JC17" s="111"/>
      <c r="JD17" s="111"/>
      <c r="JE17" s="111"/>
      <c r="JF17" s="111"/>
      <c r="JG17" s="111"/>
      <c r="JH17" s="111"/>
      <c r="JI17" s="111"/>
      <c r="JJ17" s="111"/>
      <c r="JK17" s="111"/>
      <c r="JL17" s="111"/>
      <c r="JM17" s="111"/>
      <c r="JN17" s="111"/>
      <c r="JO17" s="111"/>
      <c r="JP17" s="111"/>
      <c r="JQ17" s="111"/>
      <c r="JR17" s="111"/>
      <c r="JS17" s="111"/>
      <c r="JT17" s="111"/>
      <c r="JU17" s="111"/>
      <c r="JV17" s="111"/>
      <c r="JW17" s="111"/>
      <c r="JX17" s="111"/>
      <c r="JY17" s="111"/>
      <c r="JZ17" s="111"/>
      <c r="KA17" s="111"/>
      <c r="KB17" s="111"/>
      <c r="KC17" s="111"/>
      <c r="KD17" s="111"/>
      <c r="KE17" s="111"/>
      <c r="KF17" s="111"/>
      <c r="KG17" s="111"/>
      <c r="KH17" s="111"/>
      <c r="KI17" s="111"/>
      <c r="KJ17" s="111"/>
      <c r="KK17" s="111"/>
      <c r="KL17" s="111"/>
      <c r="KM17" s="111"/>
      <c r="KN17" s="111"/>
      <c r="KO17" s="111"/>
      <c r="KP17" s="111"/>
      <c r="KQ17" s="111"/>
      <c r="KR17" s="111"/>
      <c r="KS17" s="111"/>
      <c r="KT17" s="111"/>
      <c r="KU17" s="111"/>
      <c r="KV17" s="111"/>
      <c r="KW17" s="111"/>
      <c r="KX17" s="111"/>
      <c r="KY17" s="111"/>
      <c r="KZ17" s="111"/>
      <c r="LA17" s="111"/>
      <c r="LB17" s="111"/>
      <c r="LC17" s="111"/>
      <c r="LD17" s="111"/>
      <c r="LE17" s="111"/>
      <c r="LF17" s="111"/>
      <c r="LG17" s="111"/>
      <c r="LH17" s="111"/>
      <c r="LI17" s="111"/>
      <c r="LJ17" s="111"/>
      <c r="LK17" s="111"/>
      <c r="LL17" s="111"/>
      <c r="LM17" s="111"/>
      <c r="LN17" s="111"/>
      <c r="LO17" s="111"/>
      <c r="LP17" s="111"/>
      <c r="LQ17" s="111"/>
      <c r="LR17" s="111"/>
      <c r="LS17" s="111"/>
      <c r="LT17" s="111"/>
      <c r="LU17" s="111"/>
      <c r="LV17" s="111"/>
      <c r="LW17" s="111"/>
      <c r="LX17" s="111"/>
      <c r="LY17" s="111"/>
      <c r="LZ17" s="111"/>
      <c r="MA17" s="111"/>
      <c r="MB17" s="111"/>
      <c r="MC17" s="111"/>
      <c r="MD17" s="111"/>
      <c r="ME17" s="111"/>
      <c r="MF17" s="111"/>
      <c r="MG17" s="111"/>
      <c r="MH17" s="111"/>
      <c r="MI17" s="111"/>
      <c r="MJ17" s="111"/>
      <c r="MK17" s="111"/>
      <c r="ML17" s="111"/>
      <c r="MM17" s="111"/>
      <c r="MN17" s="111"/>
      <c r="MO17" s="111"/>
      <c r="MP17" s="111"/>
      <c r="MQ17" s="111"/>
      <c r="MR17" s="111"/>
      <c r="MS17" s="111"/>
      <c r="MT17" s="111"/>
      <c r="MU17" s="111"/>
      <c r="MV17" s="111"/>
      <c r="MW17" s="111"/>
      <c r="MX17" s="111"/>
      <c r="MY17" s="111"/>
      <c r="MZ17" s="111"/>
      <c r="NA17" s="111"/>
      <c r="NB17" s="111"/>
      <c r="NC17" s="111"/>
      <c r="ND17" s="111"/>
      <c r="NE17" s="111"/>
      <c r="NF17" s="111"/>
      <c r="NG17" s="111"/>
    </row>
    <row r="18" spans="1:371" ht="21" x14ac:dyDescent="0.25">
      <c r="A18" s="68" t="s">
        <v>9</v>
      </c>
      <c r="B18" s="88"/>
      <c r="C18" s="9"/>
      <c r="D18" s="12"/>
      <c r="E18" s="9"/>
      <c r="F18" s="7"/>
      <c r="G18" s="125">
        <v>1099</v>
      </c>
      <c r="H18" s="104">
        <v>1099</v>
      </c>
      <c r="I18" s="104"/>
      <c r="J18" s="104"/>
      <c r="K18" s="104"/>
      <c r="L18" s="104"/>
      <c r="M18" s="104"/>
      <c r="N18" s="110"/>
      <c r="O18" s="111"/>
      <c r="P18" s="111"/>
      <c r="Q18" s="111"/>
      <c r="R18" s="111"/>
      <c r="S18" s="111"/>
      <c r="T18" s="104">
        <v>1099</v>
      </c>
      <c r="U18" s="110"/>
      <c r="V18" s="111"/>
      <c r="W18" s="111"/>
      <c r="X18" s="111"/>
      <c r="Y18" s="111"/>
      <c r="Z18" s="111"/>
      <c r="AA18" s="111"/>
      <c r="AB18" s="110"/>
      <c r="AC18" s="111"/>
      <c r="AD18" s="111"/>
      <c r="AE18" s="111"/>
      <c r="AF18" s="111"/>
      <c r="AG18" s="111"/>
      <c r="AH18" s="111"/>
      <c r="AI18" s="110"/>
      <c r="AJ18" s="111"/>
      <c r="AK18" s="111"/>
      <c r="AL18" s="111"/>
      <c r="AM18" s="111"/>
      <c r="AN18" s="111"/>
      <c r="AO18" s="111"/>
      <c r="AP18" s="110"/>
      <c r="AQ18" s="111"/>
      <c r="AR18" s="111"/>
      <c r="AS18" s="111"/>
      <c r="AT18" s="111"/>
      <c r="AU18" s="111"/>
      <c r="AV18" s="111"/>
      <c r="AW18" s="111"/>
      <c r="AX18" s="111"/>
      <c r="AY18" s="111"/>
      <c r="AZ18" s="111"/>
      <c r="BA18" s="111"/>
      <c r="BB18" s="111"/>
      <c r="BC18" s="111"/>
      <c r="BD18" s="111"/>
      <c r="BE18" s="111"/>
      <c r="BF18" s="111"/>
      <c r="BG18" s="111"/>
      <c r="BH18" s="111"/>
      <c r="BI18" s="111"/>
      <c r="BJ18" s="111"/>
      <c r="BK18" s="111"/>
      <c r="BL18" s="111"/>
      <c r="BM18" s="111"/>
      <c r="BN18" s="111"/>
      <c r="BO18" s="111"/>
      <c r="BP18" s="111"/>
      <c r="BQ18" s="111"/>
      <c r="BR18" s="111"/>
      <c r="BS18" s="111"/>
      <c r="BT18" s="111"/>
      <c r="BU18" s="111"/>
      <c r="BV18" s="111"/>
      <c r="BW18" s="111"/>
      <c r="BX18" s="111"/>
      <c r="BY18" s="111"/>
      <c r="BZ18" s="111"/>
      <c r="CA18" s="111"/>
      <c r="CB18" s="111"/>
      <c r="CC18" s="111"/>
      <c r="CD18" s="111"/>
      <c r="CE18" s="111"/>
      <c r="CF18" s="111"/>
      <c r="CG18" s="111"/>
      <c r="CH18" s="111"/>
      <c r="CI18" s="111"/>
      <c r="CJ18" s="111"/>
      <c r="CK18" s="111"/>
      <c r="CL18" s="111"/>
      <c r="CM18" s="111"/>
      <c r="CN18" s="111"/>
      <c r="CO18" s="111"/>
      <c r="CP18" s="111"/>
      <c r="CQ18" s="111"/>
      <c r="CR18" s="111"/>
      <c r="CS18" s="111"/>
      <c r="CT18" s="111"/>
      <c r="CU18" s="111"/>
      <c r="CV18" s="111"/>
      <c r="CW18" s="111"/>
      <c r="CX18" s="111"/>
      <c r="CY18" s="111"/>
      <c r="CZ18" s="111"/>
      <c r="DA18" s="111"/>
      <c r="DB18" s="111"/>
      <c r="DC18" s="111"/>
      <c r="DD18" s="111"/>
      <c r="DE18" s="111"/>
      <c r="DF18" s="111"/>
      <c r="DG18" s="111"/>
      <c r="DH18" s="111"/>
      <c r="DI18" s="111"/>
      <c r="DJ18" s="111"/>
      <c r="DK18" s="111"/>
      <c r="DL18" s="111"/>
      <c r="DM18" s="111"/>
      <c r="DN18" s="111"/>
      <c r="DO18" s="111"/>
      <c r="DP18" s="111"/>
      <c r="DQ18" s="111"/>
      <c r="DR18" s="111"/>
      <c r="DS18" s="111"/>
      <c r="DT18" s="111"/>
      <c r="DU18" s="111"/>
      <c r="DV18" s="111"/>
      <c r="DW18" s="111"/>
      <c r="DX18" s="111"/>
      <c r="DY18" s="111"/>
      <c r="DZ18" s="111"/>
      <c r="EA18" s="111"/>
      <c r="EB18" s="111"/>
      <c r="EC18" s="111"/>
      <c r="ED18" s="111"/>
      <c r="EE18" s="111"/>
      <c r="EF18" s="111"/>
      <c r="EG18" s="111"/>
      <c r="EH18" s="111"/>
      <c r="EI18" s="111"/>
      <c r="EJ18" s="111"/>
      <c r="EK18" s="111"/>
      <c r="EL18" s="111"/>
      <c r="EM18" s="111"/>
      <c r="EN18" s="111"/>
      <c r="EO18" s="111"/>
      <c r="EP18" s="111"/>
      <c r="EQ18" s="111"/>
      <c r="ER18" s="111"/>
      <c r="ES18" s="111"/>
      <c r="ET18" s="111"/>
      <c r="EU18" s="111"/>
      <c r="EV18" s="111"/>
      <c r="EW18" s="111"/>
      <c r="EX18" s="111"/>
      <c r="EY18" s="111"/>
      <c r="EZ18" s="111"/>
      <c r="FA18" s="111"/>
      <c r="FB18" s="111"/>
      <c r="FC18" s="111"/>
      <c r="FD18" s="111"/>
      <c r="FE18" s="111"/>
      <c r="FF18" s="111"/>
      <c r="FG18" s="111"/>
      <c r="FH18" s="111"/>
      <c r="FI18" s="111"/>
      <c r="FJ18" s="111"/>
      <c r="FK18" s="111"/>
      <c r="FL18" s="111"/>
      <c r="FM18" s="111"/>
      <c r="FN18" s="111"/>
      <c r="FO18" s="111"/>
      <c r="FP18" s="111"/>
      <c r="FQ18" s="111"/>
      <c r="FR18" s="111"/>
      <c r="FS18" s="111"/>
      <c r="FT18" s="111"/>
      <c r="FU18" s="111"/>
      <c r="FV18" s="111"/>
      <c r="FW18" s="111"/>
      <c r="FX18" s="111"/>
      <c r="FY18" s="111"/>
      <c r="FZ18" s="111"/>
      <c r="GA18" s="111"/>
      <c r="GB18" s="111"/>
      <c r="GC18" s="111"/>
      <c r="GD18" s="111"/>
      <c r="GE18" s="111"/>
      <c r="GF18" s="111"/>
      <c r="GG18" s="111"/>
      <c r="GH18" s="111"/>
      <c r="GI18" s="111"/>
      <c r="GJ18" s="111"/>
      <c r="GK18" s="111"/>
      <c r="GL18" s="111"/>
      <c r="GM18" s="111"/>
      <c r="GN18" s="111"/>
      <c r="GO18" s="111"/>
      <c r="GP18" s="111"/>
      <c r="GQ18" s="111"/>
      <c r="GR18" s="111"/>
      <c r="GS18" s="111"/>
      <c r="GT18" s="111"/>
      <c r="GU18" s="111"/>
      <c r="GV18" s="111"/>
      <c r="GW18" s="111"/>
      <c r="GX18" s="111"/>
      <c r="GY18" s="111"/>
      <c r="GZ18" s="111"/>
      <c r="HA18" s="111"/>
      <c r="HB18" s="111"/>
      <c r="HC18" s="111"/>
      <c r="HD18" s="111"/>
      <c r="HE18" s="111"/>
      <c r="HF18" s="111"/>
      <c r="HG18" s="111"/>
      <c r="HH18" s="111"/>
      <c r="HI18" s="111"/>
      <c r="HJ18" s="111"/>
      <c r="HK18" s="111"/>
      <c r="HL18" s="111"/>
      <c r="HM18" s="111"/>
      <c r="HN18" s="111"/>
      <c r="HO18" s="111"/>
      <c r="HP18" s="111"/>
      <c r="HQ18" s="111"/>
      <c r="HR18" s="111"/>
      <c r="HS18" s="111"/>
      <c r="HT18" s="111"/>
      <c r="HU18" s="111"/>
      <c r="HV18" s="111"/>
      <c r="HW18" s="111"/>
      <c r="HX18" s="111"/>
      <c r="HY18" s="111"/>
      <c r="HZ18" s="111"/>
      <c r="IA18" s="111"/>
      <c r="IB18" s="111"/>
      <c r="IC18" s="111"/>
      <c r="ID18" s="111"/>
      <c r="IE18" s="111"/>
      <c r="IF18" s="111"/>
      <c r="IG18" s="111"/>
      <c r="IH18" s="111"/>
      <c r="II18" s="111"/>
      <c r="IJ18" s="111"/>
      <c r="IK18" s="111"/>
      <c r="IL18" s="111"/>
      <c r="IM18" s="111"/>
      <c r="IN18" s="111"/>
      <c r="IO18" s="111"/>
      <c r="IP18" s="111"/>
      <c r="IQ18" s="111"/>
      <c r="IR18" s="111"/>
      <c r="IS18" s="111"/>
      <c r="IT18" s="111"/>
      <c r="IU18" s="111"/>
      <c r="IV18" s="111"/>
      <c r="IW18" s="111"/>
      <c r="IX18" s="111"/>
      <c r="IY18" s="111"/>
      <c r="IZ18" s="111"/>
      <c r="JA18" s="111"/>
      <c r="JB18" s="111"/>
      <c r="JC18" s="111"/>
      <c r="JD18" s="111"/>
      <c r="JE18" s="111"/>
      <c r="JF18" s="111"/>
      <c r="JG18" s="111"/>
      <c r="JH18" s="111"/>
      <c r="JI18" s="111"/>
      <c r="JJ18" s="111"/>
      <c r="JK18" s="111"/>
      <c r="JL18" s="111"/>
      <c r="JM18" s="111"/>
      <c r="JN18" s="111"/>
      <c r="JO18" s="111"/>
      <c r="JP18" s="111"/>
      <c r="JQ18" s="111"/>
      <c r="JR18" s="111"/>
      <c r="JS18" s="111"/>
      <c r="JT18" s="111"/>
      <c r="JU18" s="111"/>
      <c r="JV18" s="111"/>
      <c r="JW18" s="111"/>
      <c r="JX18" s="111"/>
      <c r="JY18" s="111"/>
      <c r="JZ18" s="111"/>
      <c r="KA18" s="111"/>
      <c r="KB18" s="111"/>
      <c r="KC18" s="111"/>
      <c r="KD18" s="111"/>
      <c r="KE18" s="111"/>
      <c r="KF18" s="111"/>
      <c r="KG18" s="111"/>
      <c r="KH18" s="111"/>
      <c r="KI18" s="111"/>
      <c r="KJ18" s="111"/>
      <c r="KK18" s="111"/>
      <c r="KL18" s="111"/>
      <c r="KM18" s="111"/>
      <c r="KN18" s="111"/>
      <c r="KO18" s="111"/>
      <c r="KP18" s="111"/>
      <c r="KQ18" s="111"/>
      <c r="KR18" s="111"/>
      <c r="KS18" s="111"/>
      <c r="KT18" s="111"/>
      <c r="KU18" s="111"/>
      <c r="KV18" s="111"/>
      <c r="KW18" s="111"/>
      <c r="KX18" s="111"/>
      <c r="KY18" s="111"/>
      <c r="KZ18" s="111"/>
      <c r="LA18" s="111"/>
      <c r="LB18" s="111"/>
      <c r="LC18" s="111"/>
      <c r="LD18" s="111"/>
      <c r="LE18" s="111"/>
      <c r="LF18" s="111"/>
      <c r="LG18" s="111"/>
      <c r="LH18" s="111"/>
      <c r="LI18" s="111"/>
      <c r="LJ18" s="111"/>
      <c r="LK18" s="111"/>
      <c r="LL18" s="111"/>
      <c r="LM18" s="111"/>
      <c r="LN18" s="111"/>
      <c r="LO18" s="111"/>
      <c r="LP18" s="111"/>
      <c r="LQ18" s="111"/>
      <c r="LR18" s="111"/>
      <c r="LS18" s="111"/>
      <c r="LT18" s="111"/>
      <c r="LU18" s="111"/>
      <c r="LV18" s="111"/>
      <c r="LW18" s="111"/>
      <c r="LX18" s="111"/>
      <c r="LY18" s="111"/>
      <c r="LZ18" s="111"/>
      <c r="MA18" s="111"/>
      <c r="MB18" s="111"/>
      <c r="MC18" s="111"/>
      <c r="MD18" s="111"/>
      <c r="ME18" s="111"/>
      <c r="MF18" s="111"/>
      <c r="MG18" s="111"/>
      <c r="MH18" s="111"/>
      <c r="MI18" s="111"/>
      <c r="MJ18" s="111"/>
      <c r="MK18" s="111"/>
      <c r="ML18" s="111"/>
      <c r="MM18" s="111"/>
      <c r="MN18" s="111"/>
      <c r="MO18" s="111"/>
      <c r="MP18" s="111"/>
      <c r="MQ18" s="111"/>
      <c r="MR18" s="111"/>
      <c r="MS18" s="111"/>
      <c r="MT18" s="111"/>
      <c r="MU18" s="111"/>
      <c r="MV18" s="111"/>
      <c r="MW18" s="111"/>
      <c r="MX18" s="111"/>
      <c r="MY18" s="111"/>
      <c r="MZ18" s="111"/>
      <c r="NA18" s="111"/>
      <c r="NB18" s="111"/>
      <c r="NC18" s="111"/>
      <c r="ND18" s="111"/>
      <c r="NE18" s="111"/>
      <c r="NF18" s="111"/>
      <c r="NG18" s="111"/>
    </row>
    <row r="19" spans="1:371" ht="21" x14ac:dyDescent="0.25">
      <c r="A19" s="68" t="s">
        <v>9</v>
      </c>
      <c r="B19" s="88"/>
      <c r="C19" s="9"/>
      <c r="D19" s="12"/>
      <c r="E19" s="9"/>
      <c r="F19" s="7"/>
      <c r="G19" s="125">
        <v>1269</v>
      </c>
      <c r="H19" s="104">
        <v>1269</v>
      </c>
      <c r="I19" s="104"/>
      <c r="J19" s="104"/>
      <c r="K19" s="104"/>
      <c r="L19" s="104"/>
      <c r="M19" s="104"/>
      <c r="N19" s="110"/>
      <c r="O19" s="111"/>
      <c r="P19" s="111"/>
      <c r="Q19" s="111"/>
      <c r="R19" s="111"/>
      <c r="S19" s="111"/>
      <c r="T19" s="104">
        <v>1269</v>
      </c>
      <c r="U19" s="110"/>
      <c r="V19" s="111"/>
      <c r="W19" s="111"/>
      <c r="X19" s="111"/>
      <c r="Y19" s="111"/>
      <c r="Z19" s="111"/>
      <c r="AA19" s="111"/>
      <c r="AB19" s="110"/>
      <c r="AC19" s="111"/>
      <c r="AD19" s="111"/>
      <c r="AE19" s="111"/>
      <c r="AF19" s="111"/>
      <c r="AG19" s="111"/>
      <c r="AH19" s="111"/>
      <c r="AI19" s="110"/>
      <c r="AJ19" s="111"/>
      <c r="AK19" s="111"/>
      <c r="AL19" s="111"/>
      <c r="AM19" s="111"/>
      <c r="AN19" s="111"/>
      <c r="AO19" s="111"/>
      <c r="AP19" s="110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111"/>
      <c r="BE19" s="111"/>
      <c r="BF19" s="111"/>
      <c r="BG19" s="111"/>
      <c r="BH19" s="111"/>
      <c r="BI19" s="111"/>
      <c r="BJ19" s="111"/>
      <c r="BK19" s="111"/>
      <c r="BL19" s="111"/>
      <c r="BM19" s="111"/>
      <c r="BN19" s="111"/>
      <c r="BO19" s="111"/>
      <c r="BP19" s="111"/>
      <c r="BQ19" s="111"/>
      <c r="BR19" s="111"/>
      <c r="BS19" s="111"/>
      <c r="BT19" s="111"/>
      <c r="BU19" s="111"/>
      <c r="BV19" s="111"/>
      <c r="BW19" s="111"/>
      <c r="BX19" s="111"/>
      <c r="BY19" s="111"/>
      <c r="BZ19" s="111"/>
      <c r="CA19" s="111"/>
      <c r="CB19" s="111"/>
      <c r="CC19" s="111"/>
      <c r="CD19" s="111"/>
      <c r="CE19" s="111"/>
      <c r="CF19" s="111"/>
      <c r="CG19" s="111"/>
      <c r="CH19" s="111"/>
      <c r="CI19" s="111"/>
      <c r="CJ19" s="111"/>
      <c r="CK19" s="111"/>
      <c r="CL19" s="111"/>
      <c r="CM19" s="111"/>
      <c r="CN19" s="111"/>
      <c r="CO19" s="111"/>
      <c r="CP19" s="111"/>
      <c r="CQ19" s="111"/>
      <c r="CR19" s="111"/>
      <c r="CS19" s="111"/>
      <c r="CT19" s="111"/>
      <c r="CU19" s="111"/>
      <c r="CV19" s="111"/>
      <c r="CW19" s="111"/>
      <c r="CX19" s="111"/>
      <c r="CY19" s="111"/>
      <c r="CZ19" s="111"/>
      <c r="DA19" s="111"/>
      <c r="DB19" s="111"/>
      <c r="DC19" s="111"/>
      <c r="DD19" s="111"/>
      <c r="DE19" s="111"/>
      <c r="DF19" s="111"/>
      <c r="DG19" s="111"/>
      <c r="DH19" s="111"/>
      <c r="DI19" s="111"/>
      <c r="DJ19" s="111"/>
      <c r="DK19" s="111"/>
      <c r="DL19" s="111"/>
      <c r="DM19" s="111"/>
      <c r="DN19" s="111"/>
      <c r="DO19" s="111"/>
      <c r="DP19" s="111"/>
      <c r="DQ19" s="111"/>
      <c r="DR19" s="111"/>
      <c r="DS19" s="111"/>
      <c r="DT19" s="111"/>
      <c r="DU19" s="111"/>
      <c r="DV19" s="111"/>
      <c r="DW19" s="111"/>
      <c r="DX19" s="111"/>
      <c r="DY19" s="111"/>
      <c r="DZ19" s="111"/>
      <c r="EA19" s="111"/>
      <c r="EB19" s="111"/>
      <c r="EC19" s="111"/>
      <c r="ED19" s="111"/>
      <c r="EE19" s="111"/>
      <c r="EF19" s="111"/>
      <c r="EG19" s="111"/>
      <c r="EH19" s="111"/>
      <c r="EI19" s="111"/>
      <c r="EJ19" s="111"/>
      <c r="EK19" s="111"/>
      <c r="EL19" s="111"/>
      <c r="EM19" s="111"/>
      <c r="EN19" s="111"/>
      <c r="EO19" s="111"/>
      <c r="EP19" s="111"/>
      <c r="EQ19" s="111"/>
      <c r="ER19" s="111"/>
      <c r="ES19" s="111"/>
      <c r="ET19" s="111"/>
      <c r="EU19" s="111"/>
      <c r="EV19" s="111"/>
      <c r="EW19" s="111"/>
      <c r="EX19" s="111"/>
      <c r="EY19" s="111"/>
      <c r="EZ19" s="111"/>
      <c r="FA19" s="111"/>
      <c r="FB19" s="111"/>
      <c r="FC19" s="111"/>
      <c r="FD19" s="111"/>
      <c r="FE19" s="111"/>
      <c r="FF19" s="111"/>
      <c r="FG19" s="111"/>
      <c r="FH19" s="111"/>
      <c r="FI19" s="111"/>
      <c r="FJ19" s="111"/>
      <c r="FK19" s="111"/>
      <c r="FL19" s="111"/>
      <c r="FM19" s="111"/>
      <c r="FN19" s="111"/>
      <c r="FO19" s="111"/>
      <c r="FP19" s="111"/>
      <c r="FQ19" s="111"/>
      <c r="FR19" s="111"/>
      <c r="FS19" s="111"/>
      <c r="FT19" s="111"/>
      <c r="FU19" s="111"/>
      <c r="FV19" s="111"/>
      <c r="FW19" s="111"/>
      <c r="FX19" s="111"/>
      <c r="FY19" s="111"/>
      <c r="FZ19" s="111"/>
      <c r="GA19" s="111"/>
      <c r="GB19" s="111"/>
      <c r="GC19" s="111"/>
      <c r="GD19" s="111"/>
      <c r="GE19" s="111"/>
      <c r="GF19" s="111"/>
      <c r="GG19" s="111"/>
      <c r="GH19" s="111"/>
      <c r="GI19" s="111"/>
      <c r="GJ19" s="111"/>
      <c r="GK19" s="111"/>
      <c r="GL19" s="111"/>
      <c r="GM19" s="111"/>
      <c r="GN19" s="111"/>
      <c r="GO19" s="111"/>
      <c r="GP19" s="111"/>
      <c r="GQ19" s="111"/>
      <c r="GR19" s="111"/>
      <c r="GS19" s="111"/>
      <c r="GT19" s="111"/>
      <c r="GU19" s="111"/>
      <c r="GV19" s="111"/>
      <c r="GW19" s="111"/>
      <c r="GX19" s="111"/>
      <c r="GY19" s="111"/>
      <c r="GZ19" s="111"/>
      <c r="HA19" s="111"/>
      <c r="HB19" s="111"/>
      <c r="HC19" s="111"/>
      <c r="HD19" s="111"/>
      <c r="HE19" s="111"/>
      <c r="HF19" s="111"/>
      <c r="HG19" s="111"/>
      <c r="HH19" s="111"/>
      <c r="HI19" s="111"/>
      <c r="HJ19" s="111"/>
      <c r="HK19" s="111"/>
      <c r="HL19" s="111"/>
      <c r="HM19" s="111"/>
      <c r="HN19" s="111"/>
      <c r="HO19" s="111"/>
      <c r="HP19" s="111"/>
      <c r="HQ19" s="111"/>
      <c r="HR19" s="111"/>
      <c r="HS19" s="111"/>
      <c r="HT19" s="111"/>
      <c r="HU19" s="111"/>
      <c r="HV19" s="111"/>
      <c r="HW19" s="111"/>
      <c r="HX19" s="111"/>
      <c r="HY19" s="111"/>
      <c r="HZ19" s="111"/>
      <c r="IA19" s="111"/>
      <c r="IB19" s="111"/>
      <c r="IC19" s="111"/>
      <c r="ID19" s="111"/>
      <c r="IE19" s="111"/>
      <c r="IF19" s="111"/>
      <c r="IG19" s="111"/>
      <c r="IH19" s="111"/>
      <c r="II19" s="111"/>
      <c r="IJ19" s="111"/>
      <c r="IK19" s="111"/>
      <c r="IL19" s="111"/>
      <c r="IM19" s="111"/>
      <c r="IN19" s="111"/>
      <c r="IO19" s="111"/>
      <c r="IP19" s="111"/>
      <c r="IQ19" s="111"/>
      <c r="IR19" s="111"/>
      <c r="IS19" s="111"/>
      <c r="IT19" s="111"/>
      <c r="IU19" s="111"/>
      <c r="IV19" s="111"/>
      <c r="IW19" s="111"/>
      <c r="IX19" s="111"/>
      <c r="IY19" s="111"/>
      <c r="IZ19" s="111"/>
      <c r="JA19" s="111"/>
      <c r="JB19" s="111"/>
      <c r="JC19" s="111"/>
      <c r="JD19" s="111"/>
      <c r="JE19" s="111"/>
      <c r="JF19" s="111"/>
      <c r="JG19" s="111"/>
      <c r="JH19" s="111"/>
      <c r="JI19" s="111"/>
      <c r="JJ19" s="111"/>
      <c r="JK19" s="111"/>
      <c r="JL19" s="111"/>
      <c r="JM19" s="111"/>
      <c r="JN19" s="111"/>
      <c r="JO19" s="111"/>
      <c r="JP19" s="111"/>
      <c r="JQ19" s="111"/>
      <c r="JR19" s="111"/>
      <c r="JS19" s="111"/>
      <c r="JT19" s="111"/>
      <c r="JU19" s="111"/>
      <c r="JV19" s="111"/>
      <c r="JW19" s="111"/>
      <c r="JX19" s="111"/>
      <c r="JY19" s="111"/>
      <c r="JZ19" s="111"/>
      <c r="KA19" s="111"/>
      <c r="KB19" s="111"/>
      <c r="KC19" s="111"/>
      <c r="KD19" s="111"/>
      <c r="KE19" s="111"/>
      <c r="KF19" s="111"/>
      <c r="KG19" s="111"/>
      <c r="KH19" s="111"/>
      <c r="KI19" s="111"/>
      <c r="KJ19" s="111"/>
      <c r="KK19" s="111"/>
      <c r="KL19" s="111"/>
      <c r="KM19" s="111"/>
      <c r="KN19" s="111"/>
      <c r="KO19" s="111"/>
      <c r="KP19" s="111"/>
      <c r="KQ19" s="111"/>
      <c r="KR19" s="111"/>
      <c r="KS19" s="111"/>
      <c r="KT19" s="111"/>
      <c r="KU19" s="111"/>
      <c r="KV19" s="111"/>
      <c r="KW19" s="111"/>
      <c r="KX19" s="111"/>
      <c r="KY19" s="111"/>
      <c r="KZ19" s="111"/>
      <c r="LA19" s="111"/>
      <c r="LB19" s="111"/>
      <c r="LC19" s="111"/>
      <c r="LD19" s="111"/>
      <c r="LE19" s="111"/>
      <c r="LF19" s="111"/>
      <c r="LG19" s="111"/>
      <c r="LH19" s="111"/>
      <c r="LI19" s="111"/>
      <c r="LJ19" s="111"/>
      <c r="LK19" s="111"/>
      <c r="LL19" s="111"/>
      <c r="LM19" s="111"/>
      <c r="LN19" s="111"/>
      <c r="LO19" s="111"/>
      <c r="LP19" s="111"/>
      <c r="LQ19" s="111"/>
      <c r="LR19" s="111"/>
      <c r="LS19" s="111"/>
      <c r="LT19" s="111"/>
      <c r="LU19" s="111"/>
      <c r="LV19" s="111"/>
      <c r="LW19" s="111"/>
      <c r="LX19" s="111"/>
      <c r="LY19" s="111"/>
      <c r="LZ19" s="111"/>
      <c r="MA19" s="111"/>
      <c r="MB19" s="111"/>
      <c r="MC19" s="111"/>
      <c r="MD19" s="111"/>
      <c r="ME19" s="111"/>
      <c r="MF19" s="111"/>
      <c r="MG19" s="111"/>
      <c r="MH19" s="111"/>
      <c r="MI19" s="111"/>
      <c r="MJ19" s="111"/>
      <c r="MK19" s="111"/>
      <c r="ML19" s="111"/>
      <c r="MM19" s="111"/>
      <c r="MN19" s="111"/>
      <c r="MO19" s="111"/>
      <c r="MP19" s="111"/>
      <c r="MQ19" s="111"/>
      <c r="MR19" s="111"/>
      <c r="MS19" s="111"/>
      <c r="MT19" s="111"/>
      <c r="MU19" s="111"/>
      <c r="MV19" s="111"/>
      <c r="MW19" s="111"/>
      <c r="MX19" s="111"/>
      <c r="MY19" s="111"/>
      <c r="MZ19" s="111"/>
      <c r="NA19" s="111"/>
      <c r="NB19" s="111"/>
      <c r="NC19" s="111"/>
      <c r="ND19" s="111"/>
      <c r="NE19" s="111"/>
      <c r="NF19" s="111"/>
      <c r="NG19" s="111"/>
    </row>
    <row r="20" spans="1:371" ht="21" x14ac:dyDescent="0.25">
      <c r="A20" s="68" t="s">
        <v>9</v>
      </c>
      <c r="B20" s="88"/>
      <c r="C20" s="9"/>
      <c r="D20" s="12"/>
      <c r="E20" s="9"/>
      <c r="F20" s="7"/>
      <c r="G20" s="126"/>
      <c r="H20" s="114"/>
      <c r="I20" s="113"/>
      <c r="J20" s="113"/>
      <c r="K20" s="113"/>
      <c r="L20" s="114"/>
      <c r="M20" s="114"/>
      <c r="N20" s="110"/>
      <c r="O20" s="111"/>
      <c r="P20" s="111"/>
      <c r="Q20" s="111"/>
      <c r="R20" s="111"/>
      <c r="S20" s="111"/>
      <c r="T20" s="111"/>
      <c r="U20" s="110"/>
      <c r="V20" s="111"/>
      <c r="W20" s="111"/>
      <c r="X20" s="111"/>
      <c r="Y20" s="111"/>
      <c r="Z20" s="111"/>
      <c r="AA20" s="111"/>
      <c r="AB20" s="110"/>
      <c r="AC20" s="111"/>
      <c r="AD20" s="111"/>
      <c r="AE20" s="111"/>
      <c r="AF20" s="111"/>
      <c r="AG20" s="111"/>
      <c r="AH20" s="111"/>
      <c r="AI20" s="110"/>
      <c r="AJ20" s="111"/>
      <c r="AK20" s="111"/>
      <c r="AL20" s="111"/>
      <c r="AM20" s="111"/>
      <c r="AN20" s="111"/>
      <c r="AO20" s="111"/>
      <c r="AP20" s="110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111"/>
      <c r="BE20" s="111"/>
      <c r="BF20" s="111"/>
      <c r="BG20" s="111"/>
      <c r="BH20" s="111"/>
      <c r="BI20" s="111"/>
      <c r="BJ20" s="111"/>
      <c r="BK20" s="111"/>
      <c r="BL20" s="111"/>
      <c r="BM20" s="111"/>
      <c r="BN20" s="111"/>
      <c r="BO20" s="111"/>
      <c r="BP20" s="111"/>
      <c r="BQ20" s="111"/>
      <c r="BR20" s="111"/>
      <c r="BS20" s="111"/>
      <c r="BT20" s="111"/>
      <c r="BU20" s="111"/>
      <c r="BV20" s="111"/>
      <c r="BW20" s="111"/>
      <c r="BX20" s="111"/>
      <c r="BY20" s="111"/>
      <c r="BZ20" s="111"/>
      <c r="CA20" s="111"/>
      <c r="CB20" s="111"/>
      <c r="CC20" s="111"/>
      <c r="CD20" s="111"/>
      <c r="CE20" s="111"/>
      <c r="CF20" s="111"/>
      <c r="CG20" s="111"/>
      <c r="CH20" s="111"/>
      <c r="CI20" s="111"/>
      <c r="CJ20" s="111"/>
      <c r="CK20" s="111"/>
      <c r="CL20" s="111"/>
      <c r="CM20" s="111"/>
      <c r="CN20" s="111"/>
      <c r="CO20" s="111"/>
      <c r="CP20" s="111"/>
      <c r="CQ20" s="111"/>
      <c r="CR20" s="111"/>
      <c r="CS20" s="111"/>
      <c r="CT20" s="111"/>
      <c r="CU20" s="111"/>
      <c r="CV20" s="111"/>
      <c r="CW20" s="111"/>
      <c r="CX20" s="111"/>
      <c r="CY20" s="111"/>
      <c r="CZ20" s="111"/>
      <c r="DA20" s="111"/>
      <c r="DB20" s="111"/>
      <c r="DC20" s="111"/>
      <c r="DD20" s="111"/>
      <c r="DE20" s="111"/>
      <c r="DF20" s="111"/>
      <c r="DG20" s="111"/>
      <c r="DH20" s="111"/>
      <c r="DI20" s="111"/>
      <c r="DJ20" s="111"/>
      <c r="DK20" s="111"/>
      <c r="DL20" s="111"/>
      <c r="DM20" s="111"/>
      <c r="DN20" s="111"/>
      <c r="DO20" s="111"/>
      <c r="DP20" s="111"/>
      <c r="DQ20" s="111"/>
      <c r="DR20" s="111"/>
      <c r="DS20" s="111"/>
      <c r="DT20" s="111"/>
      <c r="DU20" s="111"/>
      <c r="DV20" s="111"/>
      <c r="DW20" s="111"/>
      <c r="DX20" s="111"/>
      <c r="DY20" s="111"/>
      <c r="DZ20" s="111"/>
      <c r="EA20" s="111"/>
      <c r="EB20" s="111"/>
      <c r="EC20" s="111"/>
      <c r="ED20" s="111"/>
      <c r="EE20" s="111"/>
      <c r="EF20" s="111"/>
      <c r="EG20" s="111"/>
      <c r="EH20" s="111"/>
      <c r="EI20" s="111"/>
      <c r="EJ20" s="111"/>
      <c r="EK20" s="111"/>
      <c r="EL20" s="111"/>
      <c r="EM20" s="111"/>
      <c r="EN20" s="111"/>
      <c r="EO20" s="111"/>
      <c r="EP20" s="111"/>
      <c r="EQ20" s="111"/>
      <c r="ER20" s="111"/>
      <c r="ES20" s="111"/>
      <c r="ET20" s="111"/>
      <c r="EU20" s="111"/>
      <c r="EV20" s="111"/>
      <c r="EW20" s="111"/>
      <c r="EX20" s="111"/>
      <c r="EY20" s="111"/>
      <c r="EZ20" s="111"/>
      <c r="FA20" s="111"/>
      <c r="FB20" s="111"/>
      <c r="FC20" s="111"/>
      <c r="FD20" s="111"/>
      <c r="FE20" s="111"/>
      <c r="FF20" s="111"/>
      <c r="FG20" s="111"/>
      <c r="FH20" s="111"/>
      <c r="FI20" s="111"/>
      <c r="FJ20" s="111"/>
      <c r="FK20" s="111"/>
      <c r="FL20" s="111"/>
      <c r="FM20" s="111"/>
      <c r="FN20" s="111"/>
      <c r="FO20" s="111"/>
      <c r="FP20" s="111"/>
      <c r="FQ20" s="111"/>
      <c r="FR20" s="111"/>
      <c r="FS20" s="111"/>
      <c r="FT20" s="111"/>
      <c r="FU20" s="111"/>
      <c r="FV20" s="111"/>
      <c r="FW20" s="111"/>
      <c r="FX20" s="111"/>
      <c r="FY20" s="111"/>
      <c r="FZ20" s="111"/>
      <c r="GA20" s="111"/>
      <c r="GB20" s="111"/>
      <c r="GC20" s="111"/>
      <c r="GD20" s="111"/>
      <c r="GE20" s="111"/>
      <c r="GF20" s="111"/>
      <c r="GG20" s="111"/>
      <c r="GH20" s="111"/>
      <c r="GI20" s="111"/>
      <c r="GJ20" s="111"/>
      <c r="GK20" s="111"/>
      <c r="GL20" s="111"/>
      <c r="GM20" s="111"/>
      <c r="GN20" s="111"/>
      <c r="GO20" s="111"/>
      <c r="GP20" s="111"/>
      <c r="GQ20" s="111"/>
      <c r="GR20" s="111"/>
      <c r="GS20" s="111"/>
      <c r="GT20" s="111"/>
      <c r="GU20" s="111"/>
      <c r="GV20" s="111"/>
      <c r="GW20" s="111"/>
      <c r="GX20" s="111"/>
      <c r="GY20" s="111"/>
      <c r="GZ20" s="111"/>
      <c r="HA20" s="111"/>
      <c r="HB20" s="111"/>
      <c r="HC20" s="111"/>
      <c r="HD20" s="111"/>
      <c r="HE20" s="111"/>
      <c r="HF20" s="111"/>
      <c r="HG20" s="111"/>
      <c r="HH20" s="111"/>
      <c r="HI20" s="111"/>
      <c r="HJ20" s="111"/>
      <c r="HK20" s="111"/>
      <c r="HL20" s="111"/>
      <c r="HM20" s="111"/>
      <c r="HN20" s="111"/>
      <c r="HO20" s="111"/>
      <c r="HP20" s="111"/>
      <c r="HQ20" s="111"/>
      <c r="HR20" s="111"/>
      <c r="HS20" s="111"/>
      <c r="HT20" s="111"/>
      <c r="HU20" s="111"/>
      <c r="HV20" s="111"/>
      <c r="HW20" s="111"/>
      <c r="HX20" s="111"/>
      <c r="HY20" s="111"/>
      <c r="HZ20" s="111"/>
      <c r="IA20" s="111"/>
      <c r="IB20" s="111"/>
      <c r="IC20" s="111"/>
      <c r="ID20" s="111"/>
      <c r="IE20" s="111"/>
      <c r="IF20" s="111"/>
      <c r="IG20" s="111"/>
      <c r="IH20" s="111"/>
      <c r="II20" s="111"/>
      <c r="IJ20" s="111"/>
      <c r="IK20" s="111"/>
      <c r="IL20" s="111"/>
      <c r="IM20" s="111"/>
      <c r="IN20" s="111"/>
      <c r="IO20" s="111"/>
      <c r="IP20" s="111"/>
      <c r="IQ20" s="111"/>
      <c r="IR20" s="111"/>
      <c r="IS20" s="111"/>
      <c r="IT20" s="111"/>
      <c r="IU20" s="111"/>
      <c r="IV20" s="111"/>
      <c r="IW20" s="111"/>
      <c r="IX20" s="111"/>
      <c r="IY20" s="111"/>
      <c r="IZ20" s="111"/>
      <c r="JA20" s="111"/>
      <c r="JB20" s="111"/>
      <c r="JC20" s="111"/>
      <c r="JD20" s="111"/>
      <c r="JE20" s="111"/>
      <c r="JF20" s="111"/>
      <c r="JG20" s="111"/>
      <c r="JH20" s="111"/>
      <c r="JI20" s="111"/>
      <c r="JJ20" s="111"/>
      <c r="JK20" s="111"/>
      <c r="JL20" s="111"/>
      <c r="JM20" s="111"/>
      <c r="JN20" s="111"/>
      <c r="JO20" s="111"/>
      <c r="JP20" s="111"/>
      <c r="JQ20" s="111"/>
      <c r="JR20" s="111"/>
      <c r="JS20" s="111"/>
      <c r="JT20" s="111"/>
      <c r="JU20" s="111"/>
      <c r="JV20" s="111"/>
      <c r="JW20" s="111"/>
      <c r="JX20" s="111"/>
      <c r="JY20" s="111"/>
      <c r="JZ20" s="111"/>
      <c r="KA20" s="111"/>
      <c r="KB20" s="111"/>
      <c r="KC20" s="111"/>
      <c r="KD20" s="111"/>
      <c r="KE20" s="111"/>
      <c r="KF20" s="111"/>
      <c r="KG20" s="111"/>
      <c r="KH20" s="111"/>
      <c r="KI20" s="111"/>
      <c r="KJ20" s="111"/>
      <c r="KK20" s="111"/>
      <c r="KL20" s="111"/>
      <c r="KM20" s="111"/>
      <c r="KN20" s="111"/>
      <c r="KO20" s="111"/>
      <c r="KP20" s="111"/>
      <c r="KQ20" s="111"/>
      <c r="KR20" s="111"/>
      <c r="KS20" s="111"/>
      <c r="KT20" s="111"/>
      <c r="KU20" s="111"/>
      <c r="KV20" s="111"/>
      <c r="KW20" s="111"/>
      <c r="KX20" s="111"/>
      <c r="KY20" s="111"/>
      <c r="KZ20" s="111"/>
      <c r="LA20" s="111"/>
      <c r="LB20" s="111"/>
      <c r="LC20" s="111"/>
      <c r="LD20" s="111"/>
      <c r="LE20" s="111"/>
      <c r="LF20" s="111"/>
      <c r="LG20" s="111"/>
      <c r="LH20" s="111"/>
      <c r="LI20" s="111"/>
      <c r="LJ20" s="111"/>
      <c r="LK20" s="111"/>
      <c r="LL20" s="111"/>
      <c r="LM20" s="111"/>
      <c r="LN20" s="111"/>
      <c r="LO20" s="111"/>
      <c r="LP20" s="111"/>
      <c r="LQ20" s="111"/>
      <c r="LR20" s="111"/>
      <c r="LS20" s="111"/>
      <c r="LT20" s="111"/>
      <c r="LU20" s="111"/>
      <c r="LV20" s="111"/>
      <c r="LW20" s="111"/>
      <c r="LX20" s="111"/>
      <c r="LY20" s="111"/>
      <c r="LZ20" s="111"/>
      <c r="MA20" s="111"/>
      <c r="MB20" s="111"/>
      <c r="MC20" s="111"/>
      <c r="MD20" s="111"/>
      <c r="ME20" s="111"/>
      <c r="MF20" s="111"/>
      <c r="MG20" s="111"/>
      <c r="MH20" s="111"/>
      <c r="MI20" s="111"/>
      <c r="MJ20" s="111"/>
      <c r="MK20" s="111"/>
      <c r="ML20" s="111"/>
      <c r="MM20" s="111"/>
      <c r="MN20" s="111"/>
      <c r="MO20" s="111"/>
      <c r="MP20" s="111"/>
      <c r="MQ20" s="111"/>
      <c r="MR20" s="111"/>
      <c r="MS20" s="111"/>
      <c r="MT20" s="111"/>
      <c r="MU20" s="111"/>
      <c r="MV20" s="111"/>
      <c r="MW20" s="111"/>
      <c r="MX20" s="111"/>
      <c r="MY20" s="111"/>
      <c r="MZ20" s="111"/>
      <c r="NA20" s="111"/>
      <c r="NB20" s="111"/>
      <c r="NC20" s="111"/>
      <c r="ND20" s="111"/>
      <c r="NE20" s="111"/>
      <c r="NF20" s="111"/>
      <c r="NG20" s="111"/>
    </row>
    <row r="21" spans="1:371" ht="21" x14ac:dyDescent="0.25">
      <c r="A21" s="68" t="s">
        <v>9</v>
      </c>
      <c r="B21" s="88"/>
      <c r="C21" s="9"/>
      <c r="D21" s="12"/>
      <c r="E21" s="9"/>
      <c r="F21" s="7"/>
      <c r="G21" s="126"/>
      <c r="H21" s="114"/>
      <c r="I21" s="113"/>
      <c r="J21" s="113"/>
      <c r="K21" s="113"/>
      <c r="L21" s="114"/>
      <c r="M21" s="114"/>
      <c r="N21" s="110"/>
      <c r="O21" s="111"/>
      <c r="P21" s="111"/>
      <c r="Q21" s="111"/>
      <c r="R21" s="111"/>
      <c r="S21" s="111"/>
      <c r="T21" s="111"/>
      <c r="U21" s="110"/>
      <c r="V21" s="111"/>
      <c r="W21" s="111"/>
      <c r="X21" s="111"/>
      <c r="Y21" s="111"/>
      <c r="Z21" s="111"/>
      <c r="AA21" s="111"/>
      <c r="AB21" s="110"/>
      <c r="AC21" s="111"/>
      <c r="AD21" s="111"/>
      <c r="AE21" s="111"/>
      <c r="AF21" s="111"/>
      <c r="AG21" s="111"/>
      <c r="AH21" s="111"/>
      <c r="AI21" s="110"/>
      <c r="AJ21" s="111"/>
      <c r="AK21" s="111"/>
      <c r="AL21" s="111"/>
      <c r="AM21" s="111"/>
      <c r="AN21" s="111"/>
      <c r="AO21" s="111"/>
      <c r="AP21" s="110"/>
      <c r="AQ21" s="111"/>
      <c r="AR21" s="111"/>
      <c r="AS21" s="111"/>
      <c r="AT21" s="111"/>
      <c r="AU21" s="111"/>
      <c r="AV21" s="111"/>
      <c r="AW21" s="111"/>
      <c r="AX21" s="111"/>
      <c r="AY21" s="111"/>
      <c r="AZ21" s="111"/>
      <c r="BA21" s="111"/>
      <c r="BB21" s="111"/>
      <c r="BC21" s="111"/>
      <c r="BD21" s="111"/>
      <c r="BE21" s="111"/>
      <c r="BF21" s="111"/>
      <c r="BG21" s="111"/>
      <c r="BH21" s="111"/>
      <c r="BI21" s="111"/>
      <c r="BJ21" s="111"/>
      <c r="BK21" s="111"/>
      <c r="BL21" s="111"/>
      <c r="BM21" s="111"/>
      <c r="BN21" s="111"/>
      <c r="BO21" s="111"/>
      <c r="BP21" s="111"/>
      <c r="BQ21" s="111"/>
      <c r="BR21" s="111"/>
      <c r="BS21" s="111"/>
      <c r="BT21" s="111"/>
      <c r="BU21" s="111"/>
      <c r="BV21" s="111"/>
      <c r="BW21" s="111"/>
      <c r="BX21" s="111"/>
      <c r="BY21" s="111"/>
      <c r="BZ21" s="111"/>
      <c r="CA21" s="111"/>
      <c r="CB21" s="111"/>
      <c r="CC21" s="111"/>
      <c r="CD21" s="111"/>
      <c r="CE21" s="111"/>
      <c r="CF21" s="111"/>
      <c r="CG21" s="111"/>
      <c r="CH21" s="111"/>
      <c r="CI21" s="111"/>
      <c r="CJ21" s="111"/>
      <c r="CK21" s="111"/>
      <c r="CL21" s="111"/>
      <c r="CM21" s="111"/>
      <c r="CN21" s="111"/>
      <c r="CO21" s="111"/>
      <c r="CP21" s="111"/>
      <c r="CQ21" s="111"/>
      <c r="CR21" s="111"/>
      <c r="CS21" s="111"/>
      <c r="CT21" s="111"/>
      <c r="CU21" s="111"/>
      <c r="CV21" s="111"/>
      <c r="CW21" s="111"/>
      <c r="CX21" s="111"/>
      <c r="CY21" s="111"/>
      <c r="CZ21" s="111"/>
      <c r="DA21" s="111"/>
      <c r="DB21" s="111"/>
      <c r="DC21" s="111"/>
      <c r="DD21" s="111"/>
      <c r="DE21" s="111"/>
      <c r="DF21" s="111"/>
      <c r="DG21" s="111"/>
      <c r="DH21" s="111"/>
      <c r="DI21" s="111"/>
      <c r="DJ21" s="111"/>
      <c r="DK21" s="111"/>
      <c r="DL21" s="111"/>
      <c r="DM21" s="111"/>
      <c r="DN21" s="111"/>
      <c r="DO21" s="111"/>
      <c r="DP21" s="111"/>
      <c r="DQ21" s="111"/>
      <c r="DR21" s="111"/>
      <c r="DS21" s="111"/>
      <c r="DT21" s="111"/>
      <c r="DU21" s="111"/>
      <c r="DV21" s="111"/>
      <c r="DW21" s="111"/>
      <c r="DX21" s="111"/>
      <c r="DY21" s="111"/>
      <c r="DZ21" s="111"/>
      <c r="EA21" s="111"/>
      <c r="EB21" s="111"/>
      <c r="EC21" s="111"/>
      <c r="ED21" s="111"/>
      <c r="EE21" s="111"/>
      <c r="EF21" s="111"/>
      <c r="EG21" s="111"/>
      <c r="EH21" s="111"/>
      <c r="EI21" s="111"/>
      <c r="EJ21" s="111"/>
      <c r="EK21" s="111"/>
      <c r="EL21" s="111"/>
      <c r="EM21" s="111"/>
      <c r="EN21" s="111"/>
      <c r="EO21" s="111"/>
      <c r="EP21" s="111"/>
      <c r="EQ21" s="111"/>
      <c r="ER21" s="111"/>
      <c r="ES21" s="111"/>
      <c r="ET21" s="111"/>
      <c r="EU21" s="111"/>
      <c r="EV21" s="111"/>
      <c r="EW21" s="111"/>
      <c r="EX21" s="111"/>
      <c r="EY21" s="111"/>
      <c r="EZ21" s="111"/>
      <c r="FA21" s="111"/>
      <c r="FB21" s="111"/>
      <c r="FC21" s="111"/>
      <c r="FD21" s="111"/>
      <c r="FE21" s="111"/>
      <c r="FF21" s="111"/>
      <c r="FG21" s="111"/>
      <c r="FH21" s="111"/>
      <c r="FI21" s="111"/>
      <c r="FJ21" s="111"/>
      <c r="FK21" s="111"/>
      <c r="FL21" s="111"/>
      <c r="FM21" s="111"/>
      <c r="FN21" s="111"/>
      <c r="FO21" s="111"/>
      <c r="FP21" s="111"/>
      <c r="FQ21" s="111"/>
      <c r="FR21" s="111"/>
      <c r="FS21" s="111"/>
      <c r="FT21" s="111"/>
      <c r="FU21" s="111"/>
      <c r="FV21" s="111"/>
      <c r="FW21" s="111"/>
      <c r="FX21" s="111"/>
      <c r="FY21" s="111"/>
      <c r="FZ21" s="111"/>
      <c r="GA21" s="111"/>
      <c r="GB21" s="111"/>
      <c r="GC21" s="111"/>
      <c r="GD21" s="111"/>
      <c r="GE21" s="111"/>
      <c r="GF21" s="111"/>
      <c r="GG21" s="111"/>
      <c r="GH21" s="111"/>
      <c r="GI21" s="111"/>
      <c r="GJ21" s="111"/>
      <c r="GK21" s="111"/>
      <c r="GL21" s="111"/>
      <c r="GM21" s="111"/>
      <c r="GN21" s="111"/>
      <c r="GO21" s="111"/>
      <c r="GP21" s="111"/>
      <c r="GQ21" s="111"/>
      <c r="GR21" s="111"/>
      <c r="GS21" s="111"/>
      <c r="GT21" s="111"/>
      <c r="GU21" s="111"/>
      <c r="GV21" s="111"/>
      <c r="GW21" s="111"/>
      <c r="GX21" s="111"/>
      <c r="GY21" s="111"/>
      <c r="GZ21" s="111"/>
      <c r="HA21" s="111"/>
      <c r="HB21" s="111"/>
      <c r="HC21" s="111"/>
      <c r="HD21" s="111"/>
      <c r="HE21" s="111"/>
      <c r="HF21" s="111"/>
      <c r="HG21" s="111"/>
      <c r="HH21" s="111"/>
      <c r="HI21" s="111"/>
      <c r="HJ21" s="111"/>
      <c r="HK21" s="111"/>
      <c r="HL21" s="111"/>
      <c r="HM21" s="111"/>
      <c r="HN21" s="111"/>
      <c r="HO21" s="111"/>
      <c r="HP21" s="111"/>
      <c r="HQ21" s="111"/>
      <c r="HR21" s="111"/>
      <c r="HS21" s="111"/>
      <c r="HT21" s="111"/>
      <c r="HU21" s="111"/>
      <c r="HV21" s="111"/>
      <c r="HW21" s="111"/>
      <c r="HX21" s="111"/>
      <c r="HY21" s="111"/>
      <c r="HZ21" s="111"/>
      <c r="IA21" s="111"/>
      <c r="IB21" s="111"/>
      <c r="IC21" s="111"/>
      <c r="ID21" s="111"/>
      <c r="IE21" s="111"/>
      <c r="IF21" s="111"/>
      <c r="IG21" s="111"/>
      <c r="IH21" s="111"/>
      <c r="II21" s="111"/>
      <c r="IJ21" s="111"/>
      <c r="IK21" s="111"/>
      <c r="IL21" s="111"/>
      <c r="IM21" s="111"/>
      <c r="IN21" s="111"/>
      <c r="IO21" s="111"/>
      <c r="IP21" s="111"/>
      <c r="IQ21" s="111"/>
      <c r="IR21" s="111"/>
      <c r="IS21" s="111"/>
      <c r="IT21" s="111"/>
      <c r="IU21" s="111"/>
      <c r="IV21" s="111"/>
      <c r="IW21" s="111"/>
      <c r="IX21" s="111"/>
      <c r="IY21" s="111"/>
      <c r="IZ21" s="111"/>
      <c r="JA21" s="111"/>
      <c r="JB21" s="111"/>
      <c r="JC21" s="111"/>
      <c r="JD21" s="111"/>
      <c r="JE21" s="111"/>
      <c r="JF21" s="111"/>
      <c r="JG21" s="111"/>
      <c r="JH21" s="111"/>
      <c r="JI21" s="111"/>
      <c r="JJ21" s="111"/>
      <c r="JK21" s="111"/>
      <c r="JL21" s="111"/>
      <c r="JM21" s="111"/>
      <c r="JN21" s="111"/>
      <c r="JO21" s="111"/>
      <c r="JP21" s="111"/>
      <c r="JQ21" s="111"/>
      <c r="JR21" s="111"/>
      <c r="JS21" s="111"/>
      <c r="JT21" s="111"/>
      <c r="JU21" s="111"/>
      <c r="JV21" s="111"/>
      <c r="JW21" s="111"/>
      <c r="JX21" s="111"/>
      <c r="JY21" s="111"/>
      <c r="JZ21" s="111"/>
      <c r="KA21" s="111"/>
      <c r="KB21" s="111"/>
      <c r="KC21" s="111"/>
      <c r="KD21" s="111"/>
      <c r="KE21" s="111"/>
      <c r="KF21" s="111"/>
      <c r="KG21" s="111"/>
      <c r="KH21" s="111"/>
      <c r="KI21" s="111"/>
      <c r="KJ21" s="111"/>
      <c r="KK21" s="111"/>
      <c r="KL21" s="111"/>
      <c r="KM21" s="111"/>
      <c r="KN21" s="111"/>
      <c r="KO21" s="111"/>
      <c r="KP21" s="111"/>
      <c r="KQ21" s="111"/>
      <c r="KR21" s="111"/>
      <c r="KS21" s="111"/>
      <c r="KT21" s="111"/>
      <c r="KU21" s="111"/>
      <c r="KV21" s="111"/>
      <c r="KW21" s="111"/>
      <c r="KX21" s="111"/>
      <c r="KY21" s="111"/>
      <c r="KZ21" s="111"/>
      <c r="LA21" s="111"/>
      <c r="LB21" s="111"/>
      <c r="LC21" s="111"/>
      <c r="LD21" s="111"/>
      <c r="LE21" s="111"/>
      <c r="LF21" s="111"/>
      <c r="LG21" s="111"/>
      <c r="LH21" s="111"/>
      <c r="LI21" s="111"/>
      <c r="LJ21" s="111"/>
      <c r="LK21" s="111"/>
      <c r="LL21" s="111"/>
      <c r="LM21" s="111"/>
      <c r="LN21" s="111"/>
      <c r="LO21" s="111"/>
      <c r="LP21" s="111"/>
      <c r="LQ21" s="111"/>
      <c r="LR21" s="111"/>
      <c r="LS21" s="111"/>
      <c r="LT21" s="111"/>
      <c r="LU21" s="111"/>
      <c r="LV21" s="111"/>
      <c r="LW21" s="111"/>
      <c r="LX21" s="111"/>
      <c r="LY21" s="111"/>
      <c r="LZ21" s="111"/>
      <c r="MA21" s="111"/>
      <c r="MB21" s="111"/>
      <c r="MC21" s="111"/>
      <c r="MD21" s="111"/>
      <c r="ME21" s="111"/>
      <c r="MF21" s="111"/>
      <c r="MG21" s="111"/>
      <c r="MH21" s="111"/>
      <c r="MI21" s="111"/>
      <c r="MJ21" s="111"/>
      <c r="MK21" s="111"/>
      <c r="ML21" s="111"/>
      <c r="MM21" s="111"/>
      <c r="MN21" s="111"/>
      <c r="MO21" s="111"/>
      <c r="MP21" s="111"/>
      <c r="MQ21" s="111"/>
      <c r="MR21" s="111"/>
      <c r="MS21" s="111"/>
      <c r="MT21" s="111"/>
      <c r="MU21" s="111"/>
      <c r="MV21" s="111"/>
      <c r="MW21" s="111"/>
      <c r="MX21" s="111"/>
      <c r="MY21" s="111"/>
      <c r="MZ21" s="111"/>
      <c r="NA21" s="111"/>
      <c r="NB21" s="111"/>
      <c r="NC21" s="111"/>
      <c r="ND21" s="111"/>
      <c r="NE21" s="111"/>
      <c r="NF21" s="111"/>
      <c r="NG21" s="111"/>
    </row>
    <row r="22" spans="1:371" ht="21.75" thickBot="1" x14ac:dyDescent="0.3">
      <c r="A22" s="69" t="s">
        <v>9</v>
      </c>
      <c r="B22" s="89"/>
      <c r="C22" s="49"/>
      <c r="D22" s="50"/>
      <c r="E22" s="49"/>
      <c r="F22" s="51"/>
      <c r="G22" s="127"/>
      <c r="H22" s="114"/>
      <c r="I22" s="113"/>
      <c r="J22" s="113"/>
      <c r="K22" s="113"/>
      <c r="L22" s="114"/>
      <c r="M22" s="114"/>
      <c r="N22" s="110"/>
      <c r="O22" s="111"/>
      <c r="P22" s="111"/>
      <c r="Q22" s="111"/>
      <c r="R22" s="111"/>
      <c r="S22" s="111"/>
      <c r="T22" s="111"/>
      <c r="U22" s="110"/>
      <c r="V22" s="111"/>
      <c r="W22" s="111"/>
      <c r="X22" s="111"/>
      <c r="Y22" s="111"/>
      <c r="Z22" s="111"/>
      <c r="AA22" s="111"/>
      <c r="AB22" s="110"/>
      <c r="AC22" s="111"/>
      <c r="AD22" s="111"/>
      <c r="AE22" s="111"/>
      <c r="AF22" s="111"/>
      <c r="AG22" s="111"/>
      <c r="AH22" s="111"/>
      <c r="AI22" s="110"/>
      <c r="AJ22" s="111"/>
      <c r="AK22" s="111"/>
      <c r="AL22" s="111"/>
      <c r="AM22" s="111"/>
      <c r="AN22" s="111"/>
      <c r="AO22" s="111"/>
      <c r="AP22" s="110"/>
      <c r="AQ22" s="111"/>
      <c r="AR22" s="111"/>
      <c r="AS22" s="111"/>
      <c r="AT22" s="111"/>
      <c r="AU22" s="111"/>
      <c r="AV22" s="111"/>
      <c r="AW22" s="111"/>
      <c r="AX22" s="111"/>
      <c r="AY22" s="111"/>
      <c r="AZ22" s="111"/>
      <c r="BA22" s="111"/>
      <c r="BB22" s="111"/>
      <c r="BC22" s="111"/>
      <c r="BD22" s="111"/>
      <c r="BE22" s="111"/>
      <c r="BF22" s="111"/>
      <c r="BG22" s="111"/>
      <c r="BH22" s="111"/>
      <c r="BI22" s="111"/>
      <c r="BJ22" s="111"/>
      <c r="BK22" s="111"/>
      <c r="BL22" s="111"/>
      <c r="BM22" s="111"/>
      <c r="BN22" s="111"/>
      <c r="BO22" s="111"/>
      <c r="BP22" s="111"/>
      <c r="BQ22" s="111"/>
      <c r="BR22" s="111"/>
      <c r="BS22" s="111"/>
      <c r="BT22" s="111"/>
      <c r="BU22" s="111"/>
      <c r="BV22" s="111"/>
      <c r="BW22" s="111"/>
      <c r="BX22" s="111"/>
      <c r="BY22" s="111"/>
      <c r="BZ22" s="111"/>
      <c r="CA22" s="111"/>
      <c r="CB22" s="111"/>
      <c r="CC22" s="111"/>
      <c r="CD22" s="111"/>
      <c r="CE22" s="111"/>
      <c r="CF22" s="111"/>
      <c r="CG22" s="111"/>
      <c r="CH22" s="111"/>
      <c r="CI22" s="111"/>
      <c r="CJ22" s="111"/>
      <c r="CK22" s="111"/>
      <c r="CL22" s="111"/>
      <c r="CM22" s="111"/>
      <c r="CN22" s="111"/>
      <c r="CO22" s="111"/>
      <c r="CP22" s="111"/>
      <c r="CQ22" s="111"/>
      <c r="CR22" s="111"/>
      <c r="CS22" s="111"/>
      <c r="CT22" s="111"/>
      <c r="CU22" s="111"/>
      <c r="CV22" s="111"/>
      <c r="CW22" s="111"/>
      <c r="CX22" s="111"/>
      <c r="CY22" s="111"/>
      <c r="CZ22" s="111"/>
      <c r="DA22" s="111"/>
      <c r="DB22" s="111"/>
      <c r="DC22" s="111"/>
      <c r="DD22" s="111"/>
      <c r="DE22" s="111"/>
      <c r="DF22" s="111"/>
      <c r="DG22" s="111"/>
      <c r="DH22" s="111"/>
      <c r="DI22" s="111"/>
      <c r="DJ22" s="111"/>
      <c r="DK22" s="111"/>
      <c r="DL22" s="111"/>
      <c r="DM22" s="111"/>
      <c r="DN22" s="111"/>
      <c r="DO22" s="111"/>
      <c r="DP22" s="111"/>
      <c r="DQ22" s="111"/>
      <c r="DR22" s="111"/>
      <c r="DS22" s="111"/>
      <c r="DT22" s="111"/>
      <c r="DU22" s="111"/>
      <c r="DV22" s="111"/>
      <c r="DW22" s="111"/>
      <c r="DX22" s="111"/>
      <c r="DY22" s="111"/>
      <c r="DZ22" s="111"/>
      <c r="EA22" s="111"/>
      <c r="EB22" s="111"/>
      <c r="EC22" s="111"/>
      <c r="ED22" s="111"/>
      <c r="EE22" s="111"/>
      <c r="EF22" s="111"/>
      <c r="EG22" s="111"/>
      <c r="EH22" s="111"/>
      <c r="EI22" s="111"/>
      <c r="EJ22" s="111"/>
      <c r="EK22" s="111"/>
      <c r="EL22" s="111"/>
      <c r="EM22" s="111"/>
      <c r="EN22" s="111"/>
      <c r="EO22" s="111"/>
      <c r="EP22" s="111"/>
      <c r="EQ22" s="111"/>
      <c r="ER22" s="111"/>
      <c r="ES22" s="111"/>
      <c r="ET22" s="111"/>
      <c r="EU22" s="111"/>
      <c r="EV22" s="111"/>
      <c r="EW22" s="111"/>
      <c r="EX22" s="111"/>
      <c r="EY22" s="111"/>
      <c r="EZ22" s="111"/>
      <c r="FA22" s="111"/>
      <c r="FB22" s="111"/>
      <c r="FC22" s="111"/>
      <c r="FD22" s="111"/>
      <c r="FE22" s="111"/>
      <c r="FF22" s="111"/>
      <c r="FG22" s="111"/>
      <c r="FH22" s="111"/>
      <c r="FI22" s="111"/>
      <c r="FJ22" s="111"/>
      <c r="FK22" s="111"/>
      <c r="FL22" s="111"/>
      <c r="FM22" s="111"/>
      <c r="FN22" s="111"/>
      <c r="FO22" s="111"/>
      <c r="FP22" s="111"/>
      <c r="FQ22" s="111"/>
      <c r="FR22" s="111"/>
      <c r="FS22" s="111"/>
      <c r="FT22" s="111"/>
      <c r="FU22" s="111"/>
      <c r="FV22" s="111"/>
      <c r="FW22" s="111"/>
      <c r="FX22" s="111"/>
      <c r="FY22" s="111"/>
      <c r="FZ22" s="111"/>
      <c r="GA22" s="111"/>
      <c r="GB22" s="111"/>
      <c r="GC22" s="111"/>
      <c r="GD22" s="111"/>
      <c r="GE22" s="111"/>
      <c r="GF22" s="111"/>
      <c r="GG22" s="111"/>
      <c r="GH22" s="111"/>
      <c r="GI22" s="111"/>
      <c r="GJ22" s="111"/>
      <c r="GK22" s="111"/>
      <c r="GL22" s="111"/>
      <c r="GM22" s="111"/>
      <c r="GN22" s="111"/>
      <c r="GO22" s="111"/>
      <c r="GP22" s="111"/>
      <c r="GQ22" s="111"/>
      <c r="GR22" s="111"/>
      <c r="GS22" s="111"/>
      <c r="GT22" s="111"/>
      <c r="GU22" s="111"/>
      <c r="GV22" s="111"/>
      <c r="GW22" s="111"/>
      <c r="GX22" s="111"/>
      <c r="GY22" s="111"/>
      <c r="GZ22" s="111"/>
      <c r="HA22" s="111"/>
      <c r="HB22" s="111"/>
      <c r="HC22" s="111"/>
      <c r="HD22" s="111"/>
      <c r="HE22" s="111"/>
      <c r="HF22" s="111"/>
      <c r="HG22" s="111"/>
      <c r="HH22" s="111"/>
      <c r="HI22" s="111"/>
      <c r="HJ22" s="111"/>
      <c r="HK22" s="111"/>
      <c r="HL22" s="111"/>
      <c r="HM22" s="111"/>
      <c r="HN22" s="111"/>
      <c r="HO22" s="111"/>
      <c r="HP22" s="111"/>
      <c r="HQ22" s="111"/>
      <c r="HR22" s="111"/>
      <c r="HS22" s="111"/>
      <c r="HT22" s="111"/>
      <c r="HU22" s="111"/>
      <c r="HV22" s="111"/>
      <c r="HW22" s="111"/>
      <c r="HX22" s="111"/>
      <c r="HY22" s="111"/>
      <c r="HZ22" s="111"/>
      <c r="IA22" s="111"/>
      <c r="IB22" s="111"/>
      <c r="IC22" s="111"/>
      <c r="ID22" s="111"/>
      <c r="IE22" s="111"/>
      <c r="IF22" s="111"/>
      <c r="IG22" s="111"/>
      <c r="IH22" s="111"/>
      <c r="II22" s="111"/>
      <c r="IJ22" s="111"/>
      <c r="IK22" s="111"/>
      <c r="IL22" s="111"/>
      <c r="IM22" s="111"/>
      <c r="IN22" s="111"/>
      <c r="IO22" s="111"/>
      <c r="IP22" s="111"/>
      <c r="IQ22" s="111"/>
      <c r="IR22" s="111"/>
      <c r="IS22" s="111"/>
      <c r="IT22" s="111"/>
      <c r="IU22" s="111"/>
      <c r="IV22" s="111"/>
      <c r="IW22" s="111"/>
      <c r="IX22" s="111"/>
      <c r="IY22" s="111"/>
      <c r="IZ22" s="111"/>
      <c r="JA22" s="111"/>
      <c r="JB22" s="111"/>
      <c r="JC22" s="111"/>
      <c r="JD22" s="111"/>
      <c r="JE22" s="111"/>
      <c r="JF22" s="111"/>
      <c r="JG22" s="111"/>
      <c r="JH22" s="111"/>
      <c r="JI22" s="111"/>
      <c r="JJ22" s="111"/>
      <c r="JK22" s="111"/>
      <c r="JL22" s="111"/>
      <c r="JM22" s="111"/>
      <c r="JN22" s="111"/>
      <c r="JO22" s="111"/>
      <c r="JP22" s="111"/>
      <c r="JQ22" s="111"/>
      <c r="JR22" s="111"/>
      <c r="JS22" s="111"/>
      <c r="JT22" s="111"/>
      <c r="JU22" s="111"/>
      <c r="JV22" s="111"/>
      <c r="JW22" s="111"/>
      <c r="JX22" s="111"/>
      <c r="JY22" s="111"/>
      <c r="JZ22" s="111"/>
      <c r="KA22" s="111"/>
      <c r="KB22" s="111"/>
      <c r="KC22" s="111"/>
      <c r="KD22" s="111"/>
      <c r="KE22" s="111"/>
      <c r="KF22" s="111"/>
      <c r="KG22" s="111"/>
      <c r="KH22" s="111"/>
      <c r="KI22" s="111"/>
      <c r="KJ22" s="111"/>
      <c r="KK22" s="111"/>
      <c r="KL22" s="111"/>
      <c r="KM22" s="111"/>
      <c r="KN22" s="111"/>
      <c r="KO22" s="111"/>
      <c r="KP22" s="111"/>
      <c r="KQ22" s="111"/>
      <c r="KR22" s="111"/>
      <c r="KS22" s="111"/>
      <c r="KT22" s="111"/>
      <c r="KU22" s="111"/>
      <c r="KV22" s="111"/>
      <c r="KW22" s="111"/>
      <c r="KX22" s="111"/>
      <c r="KY22" s="111"/>
      <c r="KZ22" s="111"/>
      <c r="LA22" s="111"/>
      <c r="LB22" s="111"/>
      <c r="LC22" s="111"/>
      <c r="LD22" s="111"/>
      <c r="LE22" s="111"/>
      <c r="LF22" s="111"/>
      <c r="LG22" s="111"/>
      <c r="LH22" s="111"/>
      <c r="LI22" s="111"/>
      <c r="LJ22" s="111"/>
      <c r="LK22" s="111"/>
      <c r="LL22" s="111"/>
      <c r="LM22" s="111"/>
      <c r="LN22" s="111"/>
      <c r="LO22" s="111"/>
      <c r="LP22" s="111"/>
      <c r="LQ22" s="111"/>
      <c r="LR22" s="111"/>
      <c r="LS22" s="111"/>
      <c r="LT22" s="111"/>
      <c r="LU22" s="111"/>
      <c r="LV22" s="111"/>
      <c r="LW22" s="111"/>
      <c r="LX22" s="111"/>
      <c r="LY22" s="111"/>
      <c r="LZ22" s="111"/>
      <c r="MA22" s="111"/>
      <c r="MB22" s="111"/>
      <c r="MC22" s="111"/>
      <c r="MD22" s="111"/>
      <c r="ME22" s="111"/>
      <c r="MF22" s="111"/>
      <c r="MG22" s="111"/>
      <c r="MH22" s="111"/>
      <c r="MI22" s="111"/>
      <c r="MJ22" s="111"/>
      <c r="MK22" s="111"/>
      <c r="ML22" s="111"/>
      <c r="MM22" s="111"/>
      <c r="MN22" s="111"/>
      <c r="MO22" s="111"/>
      <c r="MP22" s="111"/>
      <c r="MQ22" s="111"/>
      <c r="MR22" s="111"/>
      <c r="MS22" s="111"/>
      <c r="MT22" s="111"/>
      <c r="MU22" s="111"/>
      <c r="MV22" s="111"/>
      <c r="MW22" s="111"/>
      <c r="MX22" s="111"/>
      <c r="MY22" s="111"/>
      <c r="MZ22" s="111"/>
      <c r="NA22" s="111"/>
      <c r="NB22" s="111"/>
      <c r="NC22" s="111"/>
      <c r="ND22" s="111"/>
      <c r="NE22" s="111"/>
      <c r="NF22" s="111"/>
      <c r="NG22" s="111"/>
    </row>
    <row r="23" spans="1:371" ht="21" x14ac:dyDescent="0.25">
      <c r="A23" s="70" t="s">
        <v>10</v>
      </c>
      <c r="B23" s="90">
        <v>1650</v>
      </c>
      <c r="C23" s="14"/>
      <c r="D23" s="15"/>
      <c r="E23" s="14"/>
      <c r="F23" s="14"/>
      <c r="G23" s="128">
        <v>1109</v>
      </c>
      <c r="H23" s="115"/>
      <c r="I23" s="115"/>
      <c r="J23" s="115"/>
      <c r="K23" s="115"/>
      <c r="L23" s="114"/>
      <c r="M23" s="114"/>
      <c r="N23" s="110"/>
      <c r="O23" s="111"/>
      <c r="P23" s="111"/>
      <c r="Q23" s="111"/>
      <c r="R23" s="111"/>
      <c r="S23" s="111"/>
      <c r="T23" s="111"/>
      <c r="U23" s="110"/>
      <c r="V23" s="111"/>
      <c r="W23" s="111"/>
      <c r="X23" s="111"/>
      <c r="Y23" s="111"/>
      <c r="Z23" s="111"/>
      <c r="AA23" s="111"/>
      <c r="AB23" s="110"/>
      <c r="AC23" s="111"/>
      <c r="AD23" s="111"/>
      <c r="AE23" s="111"/>
      <c r="AF23" s="111"/>
      <c r="AG23" s="111"/>
      <c r="AH23" s="111"/>
      <c r="AI23" s="110"/>
      <c r="AJ23" s="111"/>
      <c r="AK23" s="111"/>
      <c r="AL23" s="111"/>
      <c r="AM23" s="111"/>
      <c r="AN23" s="111"/>
      <c r="AO23" s="111"/>
      <c r="AP23" s="110"/>
      <c r="AQ23" s="111"/>
      <c r="AR23" s="111"/>
      <c r="AS23" s="111"/>
      <c r="AT23" s="111"/>
      <c r="AU23" s="111"/>
      <c r="AV23" s="111"/>
      <c r="AW23" s="111"/>
      <c r="AX23" s="111"/>
      <c r="AY23" s="111"/>
      <c r="AZ23" s="111"/>
      <c r="BA23" s="111"/>
      <c r="BB23" s="111"/>
      <c r="BC23" s="111"/>
      <c r="BD23" s="111"/>
      <c r="BE23" s="111"/>
      <c r="BF23" s="111"/>
      <c r="BG23" s="111"/>
      <c r="BH23" s="111"/>
      <c r="BI23" s="111"/>
      <c r="BJ23" s="111"/>
      <c r="BK23" s="111"/>
      <c r="BL23" s="111"/>
      <c r="BM23" s="111"/>
      <c r="BN23" s="111"/>
      <c r="BO23" s="111"/>
      <c r="BP23" s="111"/>
      <c r="BQ23" s="111"/>
      <c r="BR23" s="111"/>
      <c r="BS23" s="111"/>
      <c r="BT23" s="111"/>
      <c r="BU23" s="111"/>
      <c r="BV23" s="111"/>
      <c r="BW23" s="111"/>
      <c r="BX23" s="111"/>
      <c r="BY23" s="111"/>
      <c r="BZ23" s="111"/>
      <c r="CA23" s="111"/>
      <c r="CB23" s="111"/>
      <c r="CC23" s="111"/>
      <c r="CD23" s="111"/>
      <c r="CE23" s="111"/>
      <c r="CF23" s="111"/>
      <c r="CG23" s="111"/>
      <c r="CH23" s="111"/>
      <c r="CI23" s="111"/>
      <c r="CJ23" s="111"/>
      <c r="CK23" s="111"/>
      <c r="CL23" s="111"/>
      <c r="CM23" s="111"/>
      <c r="CN23" s="111"/>
      <c r="CO23" s="111"/>
      <c r="CP23" s="111"/>
      <c r="CQ23" s="111"/>
      <c r="CR23" s="111"/>
      <c r="CS23" s="111"/>
      <c r="CT23" s="111"/>
      <c r="CU23" s="111"/>
      <c r="CV23" s="111"/>
      <c r="CW23" s="111"/>
      <c r="CX23" s="111"/>
      <c r="CY23" s="111"/>
      <c r="CZ23" s="111"/>
      <c r="DA23" s="111"/>
      <c r="DB23" s="111"/>
      <c r="DC23" s="111"/>
      <c r="DD23" s="111"/>
      <c r="DE23" s="111"/>
      <c r="DF23" s="111"/>
      <c r="DG23" s="111"/>
      <c r="DH23" s="111"/>
      <c r="DI23" s="111"/>
      <c r="DJ23" s="111"/>
      <c r="DK23" s="111"/>
      <c r="DL23" s="111"/>
      <c r="DM23" s="111"/>
      <c r="DN23" s="111"/>
      <c r="DO23" s="111"/>
      <c r="DP23" s="111"/>
      <c r="DQ23" s="111"/>
      <c r="DR23" s="111"/>
      <c r="DS23" s="111"/>
      <c r="DT23" s="111"/>
      <c r="DU23" s="111"/>
      <c r="DV23" s="111"/>
      <c r="DW23" s="111"/>
      <c r="DX23" s="111"/>
      <c r="DY23" s="111"/>
      <c r="DZ23" s="111"/>
      <c r="EA23" s="111"/>
      <c r="EB23" s="111"/>
      <c r="EC23" s="111"/>
      <c r="ED23" s="111"/>
      <c r="EE23" s="111"/>
      <c r="EF23" s="111"/>
      <c r="EG23" s="111"/>
      <c r="EH23" s="111"/>
      <c r="EI23" s="111"/>
      <c r="EJ23" s="111"/>
      <c r="EK23" s="111"/>
      <c r="EL23" s="111"/>
      <c r="EM23" s="111"/>
      <c r="EN23" s="111"/>
      <c r="EO23" s="111"/>
      <c r="EP23" s="111"/>
      <c r="EQ23" s="111"/>
      <c r="ER23" s="111"/>
      <c r="ES23" s="111"/>
      <c r="ET23" s="111"/>
      <c r="EU23" s="111"/>
      <c r="EV23" s="111"/>
      <c r="EW23" s="111"/>
      <c r="EX23" s="111"/>
      <c r="EY23" s="111"/>
      <c r="EZ23" s="111"/>
      <c r="FA23" s="111"/>
      <c r="FB23" s="111"/>
      <c r="FC23" s="111"/>
      <c r="FD23" s="111"/>
      <c r="FE23" s="111"/>
      <c r="FF23" s="111"/>
      <c r="FG23" s="111"/>
      <c r="FH23" s="111"/>
      <c r="FI23" s="111"/>
      <c r="FJ23" s="111"/>
      <c r="FK23" s="111"/>
      <c r="FL23" s="111"/>
      <c r="FM23" s="111"/>
      <c r="FN23" s="111"/>
      <c r="FO23" s="111"/>
      <c r="FP23" s="111"/>
      <c r="FQ23" s="111"/>
      <c r="FR23" s="111"/>
      <c r="FS23" s="111"/>
      <c r="FT23" s="111"/>
      <c r="FU23" s="111"/>
      <c r="FV23" s="111"/>
      <c r="FW23" s="111"/>
      <c r="FX23" s="111"/>
      <c r="FY23" s="111"/>
      <c r="FZ23" s="111"/>
      <c r="GA23" s="111"/>
      <c r="GB23" s="111"/>
      <c r="GC23" s="111"/>
      <c r="GD23" s="111"/>
      <c r="GE23" s="111"/>
      <c r="GF23" s="111"/>
      <c r="GG23" s="111"/>
      <c r="GH23" s="111"/>
      <c r="GI23" s="111"/>
      <c r="GJ23" s="111"/>
      <c r="GK23" s="111"/>
      <c r="GL23" s="111"/>
      <c r="GM23" s="111"/>
      <c r="GN23" s="111"/>
      <c r="GO23" s="111"/>
      <c r="GP23" s="111"/>
      <c r="GQ23" s="111"/>
      <c r="GR23" s="111"/>
      <c r="GS23" s="111"/>
      <c r="GT23" s="111"/>
      <c r="GU23" s="111"/>
      <c r="GV23" s="111"/>
      <c r="GW23" s="111"/>
      <c r="GX23" s="111"/>
      <c r="GY23" s="111"/>
      <c r="GZ23" s="111"/>
      <c r="HA23" s="111"/>
      <c r="HB23" s="111"/>
      <c r="HC23" s="111"/>
      <c r="HD23" s="111"/>
      <c r="HE23" s="111"/>
      <c r="HF23" s="111"/>
      <c r="HG23" s="111"/>
      <c r="HH23" s="111"/>
      <c r="HI23" s="111"/>
      <c r="HJ23" s="111"/>
      <c r="HK23" s="111"/>
      <c r="HL23" s="111"/>
      <c r="HM23" s="111"/>
      <c r="HN23" s="111"/>
      <c r="HO23" s="111"/>
      <c r="HP23" s="111"/>
      <c r="HQ23" s="111"/>
      <c r="HR23" s="111"/>
      <c r="HS23" s="111"/>
      <c r="HT23" s="111"/>
      <c r="HU23" s="111"/>
      <c r="HV23" s="111"/>
      <c r="HW23" s="111"/>
      <c r="HX23" s="111"/>
      <c r="HY23" s="111"/>
      <c r="HZ23" s="111"/>
      <c r="IA23" s="111"/>
      <c r="IB23" s="111"/>
      <c r="IC23" s="111"/>
      <c r="ID23" s="111"/>
      <c r="IE23" s="111"/>
      <c r="IF23" s="111"/>
      <c r="IG23" s="111"/>
      <c r="IH23" s="111"/>
      <c r="II23" s="111"/>
      <c r="IJ23" s="111"/>
      <c r="IK23" s="111"/>
      <c r="IL23" s="111"/>
      <c r="IM23" s="111"/>
      <c r="IN23" s="111"/>
      <c r="IO23" s="111"/>
      <c r="IP23" s="111"/>
      <c r="IQ23" s="111"/>
      <c r="IR23" s="111"/>
      <c r="IS23" s="111"/>
      <c r="IT23" s="111"/>
      <c r="IU23" s="111"/>
      <c r="IV23" s="111"/>
      <c r="IW23" s="111"/>
      <c r="IX23" s="111"/>
      <c r="IY23" s="111"/>
      <c r="IZ23" s="111"/>
      <c r="JA23" s="111"/>
      <c r="JB23" s="111"/>
      <c r="JC23" s="111"/>
      <c r="JD23" s="111"/>
      <c r="JE23" s="111"/>
      <c r="JF23" s="111"/>
      <c r="JG23" s="111"/>
      <c r="JH23" s="111"/>
      <c r="JI23" s="111"/>
      <c r="JJ23" s="111"/>
      <c r="JK23" s="111"/>
      <c r="JL23" s="111"/>
      <c r="JM23" s="111"/>
      <c r="JN23" s="111"/>
      <c r="JO23" s="111"/>
      <c r="JP23" s="111"/>
      <c r="JQ23" s="111"/>
      <c r="JR23" s="111"/>
      <c r="JS23" s="111"/>
      <c r="JT23" s="111"/>
      <c r="JU23" s="111"/>
      <c r="JV23" s="111"/>
      <c r="JW23" s="111"/>
      <c r="JX23" s="111"/>
      <c r="JY23" s="111"/>
      <c r="JZ23" s="111"/>
      <c r="KA23" s="111"/>
      <c r="KB23" s="111"/>
      <c r="KC23" s="111"/>
      <c r="KD23" s="111"/>
      <c r="KE23" s="111"/>
      <c r="KF23" s="111"/>
      <c r="KG23" s="111"/>
      <c r="KH23" s="111"/>
      <c r="KI23" s="111"/>
      <c r="KJ23" s="111"/>
      <c r="KK23" s="111"/>
      <c r="KL23" s="111"/>
      <c r="KM23" s="111"/>
      <c r="KN23" s="111"/>
      <c r="KO23" s="111"/>
      <c r="KP23" s="111"/>
      <c r="KQ23" s="111"/>
      <c r="KR23" s="111"/>
      <c r="KS23" s="111"/>
      <c r="KT23" s="111"/>
      <c r="KU23" s="111"/>
      <c r="KV23" s="111"/>
      <c r="KW23" s="111"/>
      <c r="KX23" s="111"/>
      <c r="KY23" s="111"/>
      <c r="KZ23" s="111"/>
      <c r="LA23" s="111"/>
      <c r="LB23" s="111"/>
      <c r="LC23" s="111"/>
      <c r="LD23" s="111"/>
      <c r="LE23" s="111"/>
      <c r="LF23" s="111"/>
      <c r="LG23" s="111"/>
      <c r="LH23" s="111"/>
      <c r="LI23" s="111"/>
      <c r="LJ23" s="111"/>
      <c r="LK23" s="111"/>
      <c r="LL23" s="111"/>
      <c r="LM23" s="111"/>
      <c r="LN23" s="111"/>
      <c r="LO23" s="111"/>
      <c r="LP23" s="111"/>
      <c r="LQ23" s="111"/>
      <c r="LR23" s="111"/>
      <c r="LS23" s="111"/>
      <c r="LT23" s="111"/>
      <c r="LU23" s="111"/>
      <c r="LV23" s="111"/>
      <c r="LW23" s="111"/>
      <c r="LX23" s="111"/>
      <c r="LY23" s="111"/>
      <c r="LZ23" s="111"/>
      <c r="MA23" s="111"/>
      <c r="MB23" s="111"/>
      <c r="MC23" s="111"/>
      <c r="MD23" s="111"/>
      <c r="ME23" s="111"/>
      <c r="MF23" s="111"/>
      <c r="MG23" s="111"/>
      <c r="MH23" s="111"/>
      <c r="MI23" s="111"/>
      <c r="MJ23" s="111"/>
      <c r="MK23" s="111"/>
      <c r="ML23" s="111"/>
      <c r="MM23" s="111"/>
      <c r="MN23" s="111"/>
      <c r="MO23" s="111"/>
      <c r="MP23" s="111"/>
      <c r="MQ23" s="111"/>
      <c r="MR23" s="111"/>
      <c r="MS23" s="111"/>
      <c r="MT23" s="111"/>
      <c r="MU23" s="111"/>
      <c r="MV23" s="111"/>
      <c r="MW23" s="111"/>
      <c r="MX23" s="111"/>
      <c r="MY23" s="111"/>
      <c r="MZ23" s="111"/>
      <c r="NA23" s="111"/>
      <c r="NB23" s="111"/>
      <c r="NC23" s="111"/>
      <c r="ND23" s="111"/>
      <c r="NE23" s="111"/>
      <c r="NF23" s="111"/>
      <c r="NG23" s="111"/>
    </row>
    <row r="24" spans="1:371" ht="21" x14ac:dyDescent="0.25">
      <c r="A24" s="71" t="s">
        <v>10</v>
      </c>
      <c r="B24" s="91"/>
      <c r="C24" s="16">
        <v>1521</v>
      </c>
      <c r="D24" s="16">
        <v>1521</v>
      </c>
      <c r="E24" s="16">
        <v>1521</v>
      </c>
      <c r="F24" s="16">
        <v>1521</v>
      </c>
      <c r="G24" s="129"/>
      <c r="H24" s="109"/>
      <c r="I24" s="109"/>
      <c r="J24" s="109"/>
      <c r="K24" s="109"/>
      <c r="L24" s="114"/>
      <c r="M24" s="114"/>
      <c r="N24" s="110"/>
      <c r="O24" s="111"/>
      <c r="P24" s="111"/>
      <c r="Q24" s="111"/>
      <c r="R24" s="111"/>
      <c r="S24" s="111"/>
      <c r="T24" s="111"/>
      <c r="U24" s="110"/>
      <c r="V24" s="111"/>
      <c r="W24" s="111"/>
      <c r="X24" s="111"/>
      <c r="Y24" s="111"/>
      <c r="Z24" s="111"/>
      <c r="AA24" s="111"/>
      <c r="AB24" s="110"/>
      <c r="AC24" s="111"/>
      <c r="AD24" s="111"/>
      <c r="AE24" s="111"/>
      <c r="AF24" s="111"/>
      <c r="AG24" s="111"/>
      <c r="AH24" s="111"/>
      <c r="AI24" s="110"/>
      <c r="AJ24" s="111"/>
      <c r="AK24" s="111"/>
      <c r="AL24" s="111"/>
      <c r="AM24" s="111"/>
      <c r="AN24" s="111"/>
      <c r="AO24" s="111"/>
      <c r="AP24" s="110"/>
      <c r="AQ24" s="111"/>
      <c r="AR24" s="111"/>
      <c r="AS24" s="111"/>
      <c r="AT24" s="111"/>
      <c r="AU24" s="111"/>
      <c r="AV24" s="111"/>
      <c r="AW24" s="111"/>
      <c r="AX24" s="111"/>
      <c r="AY24" s="111"/>
      <c r="AZ24" s="111"/>
      <c r="BA24" s="111"/>
      <c r="BB24" s="111"/>
      <c r="BC24" s="111"/>
      <c r="BD24" s="111"/>
      <c r="BE24" s="111"/>
      <c r="BF24" s="111"/>
      <c r="BG24" s="111"/>
      <c r="BH24" s="111"/>
      <c r="BI24" s="111"/>
      <c r="BJ24" s="111"/>
      <c r="BK24" s="111"/>
      <c r="BL24" s="111"/>
      <c r="BM24" s="111"/>
      <c r="BN24" s="111"/>
      <c r="BO24" s="111"/>
      <c r="BP24" s="111"/>
      <c r="BQ24" s="111"/>
      <c r="BR24" s="111"/>
      <c r="BS24" s="111"/>
      <c r="BT24" s="111"/>
      <c r="BU24" s="111"/>
      <c r="BV24" s="111"/>
      <c r="BW24" s="111"/>
      <c r="BX24" s="111"/>
      <c r="BY24" s="111"/>
      <c r="BZ24" s="111"/>
      <c r="CA24" s="111"/>
      <c r="CB24" s="111"/>
      <c r="CC24" s="111"/>
      <c r="CD24" s="111"/>
      <c r="CE24" s="111"/>
      <c r="CF24" s="111"/>
      <c r="CG24" s="111"/>
      <c r="CH24" s="111"/>
      <c r="CI24" s="111"/>
      <c r="CJ24" s="111"/>
      <c r="CK24" s="111"/>
      <c r="CL24" s="111"/>
      <c r="CM24" s="111"/>
      <c r="CN24" s="111"/>
      <c r="CO24" s="111"/>
      <c r="CP24" s="111"/>
      <c r="CQ24" s="111"/>
      <c r="CR24" s="111"/>
      <c r="CS24" s="111"/>
      <c r="CT24" s="111"/>
      <c r="CU24" s="111"/>
      <c r="CV24" s="111"/>
      <c r="CW24" s="111"/>
      <c r="CX24" s="111"/>
      <c r="CY24" s="111"/>
      <c r="CZ24" s="111"/>
      <c r="DA24" s="111"/>
      <c r="DB24" s="111"/>
      <c r="DC24" s="111"/>
      <c r="DD24" s="111"/>
      <c r="DE24" s="111"/>
      <c r="DF24" s="111"/>
      <c r="DG24" s="111"/>
      <c r="DH24" s="111"/>
      <c r="DI24" s="111"/>
      <c r="DJ24" s="111"/>
      <c r="DK24" s="111"/>
      <c r="DL24" s="111"/>
      <c r="DM24" s="111"/>
      <c r="DN24" s="111"/>
      <c r="DO24" s="111"/>
      <c r="DP24" s="111"/>
      <c r="DQ24" s="111"/>
      <c r="DR24" s="111"/>
      <c r="DS24" s="111"/>
      <c r="DT24" s="111"/>
      <c r="DU24" s="111"/>
      <c r="DV24" s="111"/>
      <c r="DW24" s="111"/>
      <c r="DX24" s="111"/>
      <c r="DY24" s="111"/>
      <c r="DZ24" s="111"/>
      <c r="EA24" s="111"/>
      <c r="EB24" s="111"/>
      <c r="EC24" s="111"/>
      <c r="ED24" s="111"/>
      <c r="EE24" s="111"/>
      <c r="EF24" s="111"/>
      <c r="EG24" s="111"/>
      <c r="EH24" s="111"/>
      <c r="EI24" s="111"/>
      <c r="EJ24" s="111"/>
      <c r="EK24" s="111"/>
      <c r="EL24" s="111"/>
      <c r="EM24" s="111"/>
      <c r="EN24" s="111"/>
      <c r="EO24" s="111"/>
      <c r="EP24" s="111"/>
      <c r="EQ24" s="111"/>
      <c r="ER24" s="111"/>
      <c r="ES24" s="111"/>
      <c r="ET24" s="111"/>
      <c r="EU24" s="111"/>
      <c r="EV24" s="111"/>
      <c r="EW24" s="111"/>
      <c r="EX24" s="111"/>
      <c r="EY24" s="111"/>
      <c r="EZ24" s="111"/>
      <c r="FA24" s="111"/>
      <c r="FB24" s="111"/>
      <c r="FC24" s="111"/>
      <c r="FD24" s="111"/>
      <c r="FE24" s="111"/>
      <c r="FF24" s="111"/>
      <c r="FG24" s="111"/>
      <c r="FH24" s="111"/>
      <c r="FI24" s="111"/>
      <c r="FJ24" s="111"/>
      <c r="FK24" s="111"/>
      <c r="FL24" s="111"/>
      <c r="FM24" s="111"/>
      <c r="FN24" s="111"/>
      <c r="FO24" s="111"/>
      <c r="FP24" s="111"/>
      <c r="FQ24" s="111"/>
      <c r="FR24" s="111"/>
      <c r="FS24" s="111"/>
      <c r="FT24" s="111"/>
      <c r="FU24" s="111"/>
      <c r="FV24" s="111"/>
      <c r="FW24" s="111"/>
      <c r="FX24" s="111"/>
      <c r="FY24" s="111"/>
      <c r="FZ24" s="111"/>
      <c r="GA24" s="111"/>
      <c r="GB24" s="111"/>
      <c r="GC24" s="111"/>
      <c r="GD24" s="111"/>
      <c r="GE24" s="111"/>
      <c r="GF24" s="111"/>
      <c r="GG24" s="111"/>
      <c r="GH24" s="111"/>
      <c r="GI24" s="111"/>
      <c r="GJ24" s="111"/>
      <c r="GK24" s="111"/>
      <c r="GL24" s="111"/>
      <c r="GM24" s="111"/>
      <c r="GN24" s="111"/>
      <c r="GO24" s="111"/>
      <c r="GP24" s="111"/>
      <c r="GQ24" s="111"/>
      <c r="GR24" s="111"/>
      <c r="GS24" s="111"/>
      <c r="GT24" s="111"/>
      <c r="GU24" s="111"/>
      <c r="GV24" s="111"/>
      <c r="GW24" s="111"/>
      <c r="GX24" s="111"/>
      <c r="GY24" s="111"/>
      <c r="GZ24" s="111"/>
      <c r="HA24" s="111"/>
      <c r="HB24" s="111"/>
      <c r="HC24" s="111"/>
      <c r="HD24" s="111"/>
      <c r="HE24" s="111"/>
      <c r="HF24" s="111"/>
      <c r="HG24" s="111"/>
      <c r="HH24" s="111"/>
      <c r="HI24" s="111"/>
      <c r="HJ24" s="111"/>
      <c r="HK24" s="111"/>
      <c r="HL24" s="111"/>
      <c r="HM24" s="111"/>
      <c r="HN24" s="111"/>
      <c r="HO24" s="111"/>
      <c r="HP24" s="111"/>
      <c r="HQ24" s="111"/>
      <c r="HR24" s="111"/>
      <c r="HS24" s="111"/>
      <c r="HT24" s="111"/>
      <c r="HU24" s="111"/>
      <c r="HV24" s="111"/>
      <c r="HW24" s="111"/>
      <c r="HX24" s="111"/>
      <c r="HY24" s="111"/>
      <c r="HZ24" s="111"/>
      <c r="IA24" s="111"/>
      <c r="IB24" s="111"/>
      <c r="IC24" s="111"/>
      <c r="ID24" s="111"/>
      <c r="IE24" s="111"/>
      <c r="IF24" s="111"/>
      <c r="IG24" s="111"/>
      <c r="IH24" s="111"/>
      <c r="II24" s="111"/>
      <c r="IJ24" s="111"/>
      <c r="IK24" s="111"/>
      <c r="IL24" s="111"/>
      <c r="IM24" s="111"/>
      <c r="IN24" s="111"/>
      <c r="IO24" s="111"/>
      <c r="IP24" s="111"/>
      <c r="IQ24" s="111"/>
      <c r="IR24" s="111"/>
      <c r="IS24" s="111"/>
      <c r="IT24" s="111"/>
      <c r="IU24" s="111"/>
      <c r="IV24" s="111"/>
      <c r="IW24" s="111"/>
      <c r="IX24" s="111"/>
      <c r="IY24" s="111"/>
      <c r="IZ24" s="111"/>
      <c r="JA24" s="111"/>
      <c r="JB24" s="111"/>
      <c r="JC24" s="111"/>
      <c r="JD24" s="111"/>
      <c r="JE24" s="111"/>
      <c r="JF24" s="111"/>
      <c r="JG24" s="111"/>
      <c r="JH24" s="111"/>
      <c r="JI24" s="111"/>
      <c r="JJ24" s="111"/>
      <c r="JK24" s="111"/>
      <c r="JL24" s="111"/>
      <c r="JM24" s="111"/>
      <c r="JN24" s="111"/>
      <c r="JO24" s="111"/>
      <c r="JP24" s="111"/>
      <c r="JQ24" s="111"/>
      <c r="JR24" s="111"/>
      <c r="JS24" s="111"/>
      <c r="JT24" s="111"/>
      <c r="JU24" s="111"/>
      <c r="JV24" s="111"/>
      <c r="JW24" s="111"/>
      <c r="JX24" s="111"/>
      <c r="JY24" s="111"/>
      <c r="JZ24" s="111"/>
      <c r="KA24" s="111"/>
      <c r="KB24" s="111"/>
      <c r="KC24" s="111"/>
      <c r="KD24" s="111"/>
      <c r="KE24" s="111"/>
      <c r="KF24" s="111"/>
      <c r="KG24" s="111"/>
      <c r="KH24" s="111"/>
      <c r="KI24" s="111"/>
      <c r="KJ24" s="111"/>
      <c r="KK24" s="111"/>
      <c r="KL24" s="111"/>
      <c r="KM24" s="111"/>
      <c r="KN24" s="111"/>
      <c r="KO24" s="111"/>
      <c r="KP24" s="111"/>
      <c r="KQ24" s="111"/>
      <c r="KR24" s="111"/>
      <c r="KS24" s="111"/>
      <c r="KT24" s="111"/>
      <c r="KU24" s="111"/>
      <c r="KV24" s="111"/>
      <c r="KW24" s="111"/>
      <c r="KX24" s="111"/>
      <c r="KY24" s="111"/>
      <c r="KZ24" s="111"/>
      <c r="LA24" s="111"/>
      <c r="LB24" s="111"/>
      <c r="LC24" s="111"/>
      <c r="LD24" s="111"/>
      <c r="LE24" s="111"/>
      <c r="LF24" s="111"/>
      <c r="LG24" s="111"/>
      <c r="LH24" s="111"/>
      <c r="LI24" s="111"/>
      <c r="LJ24" s="111"/>
      <c r="LK24" s="111"/>
      <c r="LL24" s="111"/>
      <c r="LM24" s="111"/>
      <c r="LN24" s="111"/>
      <c r="LO24" s="111"/>
      <c r="LP24" s="111"/>
      <c r="LQ24" s="111"/>
      <c r="LR24" s="111"/>
      <c r="LS24" s="111"/>
      <c r="LT24" s="111"/>
      <c r="LU24" s="111"/>
      <c r="LV24" s="111"/>
      <c r="LW24" s="111"/>
      <c r="LX24" s="111"/>
      <c r="LY24" s="111"/>
      <c r="LZ24" s="111"/>
      <c r="MA24" s="111"/>
      <c r="MB24" s="111"/>
      <c r="MC24" s="111"/>
      <c r="MD24" s="111"/>
      <c r="ME24" s="111"/>
      <c r="MF24" s="111"/>
      <c r="MG24" s="111"/>
      <c r="MH24" s="111"/>
      <c r="MI24" s="111"/>
      <c r="MJ24" s="111"/>
      <c r="MK24" s="111"/>
      <c r="ML24" s="111"/>
      <c r="MM24" s="111"/>
      <c r="MN24" s="111"/>
      <c r="MO24" s="111"/>
      <c r="MP24" s="111"/>
      <c r="MQ24" s="111"/>
      <c r="MR24" s="111"/>
      <c r="MS24" s="111"/>
      <c r="MT24" s="111"/>
      <c r="MU24" s="111"/>
      <c r="MV24" s="111"/>
      <c r="MW24" s="111"/>
      <c r="MX24" s="111"/>
      <c r="MY24" s="111"/>
      <c r="MZ24" s="111"/>
      <c r="NA24" s="111"/>
      <c r="NB24" s="111"/>
      <c r="NC24" s="111"/>
      <c r="ND24" s="111"/>
      <c r="NE24" s="111"/>
      <c r="NF24" s="111"/>
      <c r="NG24" s="111"/>
    </row>
    <row r="25" spans="1:371" ht="21" x14ac:dyDescent="0.25">
      <c r="A25" s="71" t="s">
        <v>10</v>
      </c>
      <c r="B25" s="90">
        <v>1162</v>
      </c>
      <c r="C25" s="13">
        <v>1162</v>
      </c>
      <c r="D25" s="13">
        <v>1162</v>
      </c>
      <c r="E25" s="13">
        <v>1162</v>
      </c>
      <c r="F25" s="13">
        <v>1162</v>
      </c>
      <c r="G25" s="129"/>
      <c r="H25" s="109"/>
      <c r="I25" s="109"/>
      <c r="J25" s="109"/>
      <c r="K25" s="109"/>
      <c r="L25" s="114"/>
      <c r="M25" s="114"/>
      <c r="N25" s="110"/>
      <c r="O25" s="111"/>
      <c r="P25" s="111"/>
      <c r="Q25" s="111"/>
      <c r="R25" s="111"/>
      <c r="S25" s="111"/>
      <c r="T25" s="111"/>
      <c r="U25" s="110"/>
      <c r="V25" s="111"/>
      <c r="W25" s="111"/>
      <c r="X25" s="111"/>
      <c r="Y25" s="111"/>
      <c r="Z25" s="111"/>
      <c r="AA25" s="111"/>
      <c r="AB25" s="110"/>
      <c r="AC25" s="111"/>
      <c r="AD25" s="111"/>
      <c r="AE25" s="111"/>
      <c r="AF25" s="111"/>
      <c r="AG25" s="111"/>
      <c r="AH25" s="111"/>
      <c r="AI25" s="110"/>
      <c r="AJ25" s="111"/>
      <c r="AK25" s="111"/>
      <c r="AL25" s="111"/>
      <c r="AM25" s="111"/>
      <c r="AN25" s="111"/>
      <c r="AO25" s="111"/>
      <c r="AP25" s="110"/>
      <c r="AQ25" s="111"/>
      <c r="AR25" s="111"/>
      <c r="AS25" s="111"/>
      <c r="AT25" s="111"/>
      <c r="AU25" s="111"/>
      <c r="AV25" s="111"/>
      <c r="AW25" s="111"/>
      <c r="AX25" s="111"/>
      <c r="AY25" s="111"/>
      <c r="AZ25" s="111"/>
      <c r="BA25" s="111"/>
      <c r="BB25" s="111"/>
      <c r="BC25" s="111"/>
      <c r="BD25" s="111"/>
      <c r="BE25" s="111"/>
      <c r="BF25" s="111"/>
      <c r="BG25" s="111"/>
      <c r="BH25" s="111"/>
      <c r="BI25" s="111"/>
      <c r="BJ25" s="111"/>
      <c r="BK25" s="111"/>
      <c r="BL25" s="111"/>
      <c r="BM25" s="111"/>
      <c r="BN25" s="111"/>
      <c r="BO25" s="111"/>
      <c r="BP25" s="111"/>
      <c r="BQ25" s="111"/>
      <c r="BR25" s="111"/>
      <c r="BS25" s="111"/>
      <c r="BT25" s="111"/>
      <c r="BU25" s="111"/>
      <c r="BV25" s="111"/>
      <c r="BW25" s="111"/>
      <c r="BX25" s="111"/>
      <c r="BY25" s="111"/>
      <c r="BZ25" s="111"/>
      <c r="CA25" s="111"/>
      <c r="CB25" s="111"/>
      <c r="CC25" s="111"/>
      <c r="CD25" s="111"/>
      <c r="CE25" s="111"/>
      <c r="CF25" s="111"/>
      <c r="CG25" s="111"/>
      <c r="CH25" s="111"/>
      <c r="CI25" s="111"/>
      <c r="CJ25" s="111"/>
      <c r="CK25" s="111"/>
      <c r="CL25" s="111"/>
      <c r="CM25" s="111"/>
      <c r="CN25" s="111"/>
      <c r="CO25" s="111"/>
      <c r="CP25" s="111"/>
      <c r="CQ25" s="111"/>
      <c r="CR25" s="111"/>
      <c r="CS25" s="111"/>
      <c r="CT25" s="111"/>
      <c r="CU25" s="111"/>
      <c r="CV25" s="111"/>
      <c r="CW25" s="111"/>
      <c r="CX25" s="111"/>
      <c r="CY25" s="111"/>
      <c r="CZ25" s="111"/>
      <c r="DA25" s="111"/>
      <c r="DB25" s="111"/>
      <c r="DC25" s="111"/>
      <c r="DD25" s="111"/>
      <c r="DE25" s="111"/>
      <c r="DF25" s="111"/>
      <c r="DG25" s="111"/>
      <c r="DH25" s="111"/>
      <c r="DI25" s="111"/>
      <c r="DJ25" s="111"/>
      <c r="DK25" s="111"/>
      <c r="DL25" s="111"/>
      <c r="DM25" s="111"/>
      <c r="DN25" s="111"/>
      <c r="DO25" s="111"/>
      <c r="DP25" s="111"/>
      <c r="DQ25" s="111"/>
      <c r="DR25" s="111"/>
      <c r="DS25" s="111"/>
      <c r="DT25" s="111"/>
      <c r="DU25" s="111"/>
      <c r="DV25" s="111"/>
      <c r="DW25" s="111"/>
      <c r="DX25" s="111"/>
      <c r="DY25" s="111"/>
      <c r="DZ25" s="111"/>
      <c r="EA25" s="111"/>
      <c r="EB25" s="111"/>
      <c r="EC25" s="111"/>
      <c r="ED25" s="111"/>
      <c r="EE25" s="111"/>
      <c r="EF25" s="111"/>
      <c r="EG25" s="111"/>
      <c r="EH25" s="111"/>
      <c r="EI25" s="111"/>
      <c r="EJ25" s="111"/>
      <c r="EK25" s="111"/>
      <c r="EL25" s="111"/>
      <c r="EM25" s="111"/>
      <c r="EN25" s="111"/>
      <c r="EO25" s="111"/>
      <c r="EP25" s="111"/>
      <c r="EQ25" s="111"/>
      <c r="ER25" s="111"/>
      <c r="ES25" s="111"/>
      <c r="ET25" s="111"/>
      <c r="EU25" s="111"/>
      <c r="EV25" s="111"/>
      <c r="EW25" s="111"/>
      <c r="EX25" s="111"/>
      <c r="EY25" s="111"/>
      <c r="EZ25" s="111"/>
      <c r="FA25" s="111"/>
      <c r="FB25" s="111"/>
      <c r="FC25" s="111"/>
      <c r="FD25" s="111"/>
      <c r="FE25" s="111"/>
      <c r="FF25" s="111"/>
      <c r="FG25" s="111"/>
      <c r="FH25" s="111"/>
      <c r="FI25" s="111"/>
      <c r="FJ25" s="111"/>
      <c r="FK25" s="111"/>
      <c r="FL25" s="111"/>
      <c r="FM25" s="111"/>
      <c r="FN25" s="111"/>
      <c r="FO25" s="111"/>
      <c r="FP25" s="111"/>
      <c r="FQ25" s="111"/>
      <c r="FR25" s="111"/>
      <c r="FS25" s="111"/>
      <c r="FT25" s="111"/>
      <c r="FU25" s="111"/>
      <c r="FV25" s="111"/>
      <c r="FW25" s="111"/>
      <c r="FX25" s="111"/>
      <c r="FY25" s="111"/>
      <c r="FZ25" s="111"/>
      <c r="GA25" s="111"/>
      <c r="GB25" s="111"/>
      <c r="GC25" s="111"/>
      <c r="GD25" s="111"/>
      <c r="GE25" s="111"/>
      <c r="GF25" s="111"/>
      <c r="GG25" s="111"/>
      <c r="GH25" s="111"/>
      <c r="GI25" s="111"/>
      <c r="GJ25" s="111"/>
      <c r="GK25" s="111"/>
      <c r="GL25" s="111"/>
      <c r="GM25" s="111"/>
      <c r="GN25" s="111"/>
      <c r="GO25" s="111"/>
      <c r="GP25" s="111"/>
      <c r="GQ25" s="111"/>
      <c r="GR25" s="111"/>
      <c r="GS25" s="111"/>
      <c r="GT25" s="111"/>
      <c r="GU25" s="111"/>
      <c r="GV25" s="111"/>
      <c r="GW25" s="111"/>
      <c r="GX25" s="111"/>
      <c r="GY25" s="111"/>
      <c r="GZ25" s="111"/>
      <c r="HA25" s="111"/>
      <c r="HB25" s="111"/>
      <c r="HC25" s="111"/>
      <c r="HD25" s="111"/>
      <c r="HE25" s="111"/>
      <c r="HF25" s="111"/>
      <c r="HG25" s="111"/>
      <c r="HH25" s="111"/>
      <c r="HI25" s="111"/>
      <c r="HJ25" s="111"/>
      <c r="HK25" s="111"/>
      <c r="HL25" s="111"/>
      <c r="HM25" s="111"/>
      <c r="HN25" s="111"/>
      <c r="HO25" s="111"/>
      <c r="HP25" s="111"/>
      <c r="HQ25" s="111"/>
      <c r="HR25" s="111"/>
      <c r="HS25" s="111"/>
      <c r="HT25" s="111"/>
      <c r="HU25" s="111"/>
      <c r="HV25" s="111"/>
      <c r="HW25" s="111"/>
      <c r="HX25" s="111"/>
      <c r="HY25" s="111"/>
      <c r="HZ25" s="111"/>
      <c r="IA25" s="111"/>
      <c r="IB25" s="111"/>
      <c r="IC25" s="111"/>
      <c r="ID25" s="111"/>
      <c r="IE25" s="111"/>
      <c r="IF25" s="111"/>
      <c r="IG25" s="111"/>
      <c r="IH25" s="111"/>
      <c r="II25" s="111"/>
      <c r="IJ25" s="111"/>
      <c r="IK25" s="111"/>
      <c r="IL25" s="111"/>
      <c r="IM25" s="111"/>
      <c r="IN25" s="111"/>
      <c r="IO25" s="111"/>
      <c r="IP25" s="111"/>
      <c r="IQ25" s="111"/>
      <c r="IR25" s="111"/>
      <c r="IS25" s="111"/>
      <c r="IT25" s="111"/>
      <c r="IU25" s="111"/>
      <c r="IV25" s="111"/>
      <c r="IW25" s="111"/>
      <c r="IX25" s="111"/>
      <c r="IY25" s="111"/>
      <c r="IZ25" s="111"/>
      <c r="JA25" s="111"/>
      <c r="JB25" s="111"/>
      <c r="JC25" s="111"/>
      <c r="JD25" s="111"/>
      <c r="JE25" s="111"/>
      <c r="JF25" s="111"/>
      <c r="JG25" s="111"/>
      <c r="JH25" s="111"/>
      <c r="JI25" s="111"/>
      <c r="JJ25" s="111"/>
      <c r="JK25" s="111"/>
      <c r="JL25" s="111"/>
      <c r="JM25" s="111"/>
      <c r="JN25" s="111"/>
      <c r="JO25" s="111"/>
      <c r="JP25" s="111"/>
      <c r="JQ25" s="111"/>
      <c r="JR25" s="111"/>
      <c r="JS25" s="111"/>
      <c r="JT25" s="111"/>
      <c r="JU25" s="111"/>
      <c r="JV25" s="111"/>
      <c r="JW25" s="111"/>
      <c r="JX25" s="111"/>
      <c r="JY25" s="111"/>
      <c r="JZ25" s="111"/>
      <c r="KA25" s="111"/>
      <c r="KB25" s="111"/>
      <c r="KC25" s="111"/>
      <c r="KD25" s="111"/>
      <c r="KE25" s="111"/>
      <c r="KF25" s="111"/>
      <c r="KG25" s="111"/>
      <c r="KH25" s="111"/>
      <c r="KI25" s="111"/>
      <c r="KJ25" s="111"/>
      <c r="KK25" s="111"/>
      <c r="KL25" s="111"/>
      <c r="KM25" s="111"/>
      <c r="KN25" s="111"/>
      <c r="KO25" s="111"/>
      <c r="KP25" s="111"/>
      <c r="KQ25" s="111"/>
      <c r="KR25" s="111"/>
      <c r="KS25" s="111"/>
      <c r="KT25" s="111"/>
      <c r="KU25" s="111"/>
      <c r="KV25" s="111"/>
      <c r="KW25" s="111"/>
      <c r="KX25" s="111"/>
      <c r="KY25" s="111"/>
      <c r="KZ25" s="111"/>
      <c r="LA25" s="111"/>
      <c r="LB25" s="111"/>
      <c r="LC25" s="111"/>
      <c r="LD25" s="111"/>
      <c r="LE25" s="111"/>
      <c r="LF25" s="111"/>
      <c r="LG25" s="111"/>
      <c r="LH25" s="111"/>
      <c r="LI25" s="111"/>
      <c r="LJ25" s="111"/>
      <c r="LK25" s="111"/>
      <c r="LL25" s="111"/>
      <c r="LM25" s="111"/>
      <c r="LN25" s="111"/>
      <c r="LO25" s="111"/>
      <c r="LP25" s="111"/>
      <c r="LQ25" s="111"/>
      <c r="LR25" s="111"/>
      <c r="LS25" s="111"/>
      <c r="LT25" s="111"/>
      <c r="LU25" s="111"/>
      <c r="LV25" s="111"/>
      <c r="LW25" s="111"/>
      <c r="LX25" s="111"/>
      <c r="LY25" s="111"/>
      <c r="LZ25" s="111"/>
      <c r="MA25" s="111"/>
      <c r="MB25" s="111"/>
      <c r="MC25" s="111"/>
      <c r="MD25" s="111"/>
      <c r="ME25" s="111"/>
      <c r="MF25" s="111"/>
      <c r="MG25" s="111"/>
      <c r="MH25" s="111"/>
      <c r="MI25" s="111"/>
      <c r="MJ25" s="111"/>
      <c r="MK25" s="111"/>
      <c r="ML25" s="111"/>
      <c r="MM25" s="111"/>
      <c r="MN25" s="111"/>
      <c r="MO25" s="111"/>
      <c r="MP25" s="111"/>
      <c r="MQ25" s="111"/>
      <c r="MR25" s="111"/>
      <c r="MS25" s="111"/>
      <c r="MT25" s="111"/>
      <c r="MU25" s="111"/>
      <c r="MV25" s="111"/>
      <c r="MW25" s="111"/>
      <c r="MX25" s="111"/>
      <c r="MY25" s="111"/>
      <c r="MZ25" s="111"/>
      <c r="NA25" s="111"/>
      <c r="NB25" s="111"/>
      <c r="NC25" s="111"/>
      <c r="ND25" s="111"/>
      <c r="NE25" s="111"/>
      <c r="NF25" s="111"/>
      <c r="NG25" s="111"/>
    </row>
    <row r="26" spans="1:371" ht="21" x14ac:dyDescent="0.25">
      <c r="A26" s="71" t="s">
        <v>10</v>
      </c>
      <c r="B26" s="91"/>
      <c r="C26" s="17"/>
      <c r="D26" s="17"/>
      <c r="E26" s="17"/>
      <c r="F26" s="17"/>
      <c r="G26" s="129"/>
      <c r="H26" s="109"/>
      <c r="I26" s="109"/>
      <c r="J26" s="109"/>
      <c r="K26" s="109"/>
      <c r="L26" s="114"/>
      <c r="M26" s="114"/>
      <c r="N26" s="110"/>
      <c r="O26" s="111"/>
      <c r="P26" s="111"/>
      <c r="Q26" s="111"/>
      <c r="R26" s="111"/>
      <c r="S26" s="111"/>
      <c r="T26" s="111"/>
      <c r="U26" s="110"/>
      <c r="V26" s="111"/>
      <c r="W26" s="111"/>
      <c r="X26" s="111"/>
      <c r="Y26" s="111"/>
      <c r="Z26" s="111"/>
      <c r="AA26" s="111"/>
      <c r="AB26" s="110"/>
      <c r="AC26" s="111"/>
      <c r="AD26" s="111"/>
      <c r="AE26" s="111"/>
      <c r="AF26" s="111"/>
      <c r="AG26" s="111"/>
      <c r="AH26" s="111"/>
      <c r="AI26" s="110"/>
      <c r="AJ26" s="111"/>
      <c r="AK26" s="111"/>
      <c r="AL26" s="111"/>
      <c r="AM26" s="111"/>
      <c r="AN26" s="111"/>
      <c r="AO26" s="111"/>
      <c r="AP26" s="110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1"/>
      <c r="BM26" s="111"/>
      <c r="BN26" s="111"/>
      <c r="BO26" s="111"/>
      <c r="BP26" s="111"/>
      <c r="BQ26" s="111"/>
      <c r="BR26" s="111"/>
      <c r="BS26" s="111"/>
      <c r="BT26" s="111"/>
      <c r="BU26" s="111"/>
      <c r="BV26" s="111"/>
      <c r="BW26" s="111"/>
      <c r="BX26" s="111"/>
      <c r="BY26" s="111"/>
      <c r="BZ26" s="111"/>
      <c r="CA26" s="111"/>
      <c r="CB26" s="111"/>
      <c r="CC26" s="111"/>
      <c r="CD26" s="111"/>
      <c r="CE26" s="111"/>
      <c r="CF26" s="111"/>
      <c r="CG26" s="111"/>
      <c r="CH26" s="111"/>
      <c r="CI26" s="111"/>
      <c r="CJ26" s="111"/>
      <c r="CK26" s="111"/>
      <c r="CL26" s="111"/>
      <c r="CM26" s="111"/>
      <c r="CN26" s="111"/>
      <c r="CO26" s="111"/>
      <c r="CP26" s="111"/>
      <c r="CQ26" s="111"/>
      <c r="CR26" s="111"/>
      <c r="CS26" s="111"/>
      <c r="CT26" s="111"/>
      <c r="CU26" s="111"/>
      <c r="CV26" s="111"/>
      <c r="CW26" s="111"/>
      <c r="CX26" s="111"/>
      <c r="CY26" s="111"/>
      <c r="CZ26" s="111"/>
      <c r="DA26" s="111"/>
      <c r="DB26" s="111"/>
      <c r="DC26" s="111"/>
      <c r="DD26" s="111"/>
      <c r="DE26" s="111"/>
      <c r="DF26" s="111"/>
      <c r="DG26" s="111"/>
      <c r="DH26" s="111"/>
      <c r="DI26" s="111"/>
      <c r="DJ26" s="111"/>
      <c r="DK26" s="111"/>
      <c r="DL26" s="111"/>
      <c r="DM26" s="111"/>
      <c r="DN26" s="111"/>
      <c r="DO26" s="111"/>
      <c r="DP26" s="111"/>
      <c r="DQ26" s="111"/>
      <c r="DR26" s="111"/>
      <c r="DS26" s="111"/>
      <c r="DT26" s="111"/>
      <c r="DU26" s="111"/>
      <c r="DV26" s="111"/>
      <c r="DW26" s="111"/>
      <c r="DX26" s="111"/>
      <c r="DY26" s="111"/>
      <c r="DZ26" s="111"/>
      <c r="EA26" s="111"/>
      <c r="EB26" s="111"/>
      <c r="EC26" s="111"/>
      <c r="ED26" s="111"/>
      <c r="EE26" s="111"/>
      <c r="EF26" s="111"/>
      <c r="EG26" s="111"/>
      <c r="EH26" s="111"/>
      <c r="EI26" s="111"/>
      <c r="EJ26" s="111"/>
      <c r="EK26" s="111"/>
      <c r="EL26" s="111"/>
      <c r="EM26" s="111"/>
      <c r="EN26" s="111"/>
      <c r="EO26" s="111"/>
      <c r="EP26" s="111"/>
      <c r="EQ26" s="111"/>
      <c r="ER26" s="111"/>
      <c r="ES26" s="111"/>
      <c r="ET26" s="111"/>
      <c r="EU26" s="111"/>
      <c r="EV26" s="111"/>
      <c r="EW26" s="111"/>
      <c r="EX26" s="111"/>
      <c r="EY26" s="111"/>
      <c r="EZ26" s="111"/>
      <c r="FA26" s="111"/>
      <c r="FB26" s="111"/>
      <c r="FC26" s="111"/>
      <c r="FD26" s="111"/>
      <c r="FE26" s="111"/>
      <c r="FF26" s="111"/>
      <c r="FG26" s="111"/>
      <c r="FH26" s="111"/>
      <c r="FI26" s="111"/>
      <c r="FJ26" s="111"/>
      <c r="FK26" s="111"/>
      <c r="FL26" s="111"/>
      <c r="FM26" s="111"/>
      <c r="FN26" s="111"/>
      <c r="FO26" s="111"/>
      <c r="FP26" s="111"/>
      <c r="FQ26" s="111"/>
      <c r="FR26" s="111"/>
      <c r="FS26" s="111"/>
      <c r="FT26" s="111"/>
      <c r="FU26" s="111"/>
      <c r="FV26" s="111"/>
      <c r="FW26" s="111"/>
      <c r="FX26" s="111"/>
      <c r="FY26" s="111"/>
      <c r="FZ26" s="111"/>
      <c r="GA26" s="111"/>
      <c r="GB26" s="111"/>
      <c r="GC26" s="111"/>
      <c r="GD26" s="111"/>
      <c r="GE26" s="111"/>
      <c r="GF26" s="111"/>
      <c r="GG26" s="111"/>
      <c r="GH26" s="111"/>
      <c r="GI26" s="111"/>
      <c r="GJ26" s="111"/>
      <c r="GK26" s="111"/>
      <c r="GL26" s="111"/>
      <c r="GM26" s="111"/>
      <c r="GN26" s="111"/>
      <c r="GO26" s="111"/>
      <c r="GP26" s="111"/>
      <c r="GQ26" s="111"/>
      <c r="GR26" s="111"/>
      <c r="GS26" s="111"/>
      <c r="GT26" s="111"/>
      <c r="GU26" s="111"/>
      <c r="GV26" s="111"/>
      <c r="GW26" s="111"/>
      <c r="GX26" s="111"/>
      <c r="GY26" s="111"/>
      <c r="GZ26" s="111"/>
      <c r="HA26" s="111"/>
      <c r="HB26" s="111"/>
      <c r="HC26" s="111"/>
      <c r="HD26" s="111"/>
      <c r="HE26" s="111"/>
      <c r="HF26" s="111"/>
      <c r="HG26" s="111"/>
      <c r="HH26" s="111"/>
      <c r="HI26" s="111"/>
      <c r="HJ26" s="111"/>
      <c r="HK26" s="111"/>
      <c r="HL26" s="111"/>
      <c r="HM26" s="111"/>
      <c r="HN26" s="111"/>
      <c r="HO26" s="111"/>
      <c r="HP26" s="111"/>
      <c r="HQ26" s="111"/>
      <c r="HR26" s="111"/>
      <c r="HS26" s="111"/>
      <c r="HT26" s="111"/>
      <c r="HU26" s="111"/>
      <c r="HV26" s="111"/>
      <c r="HW26" s="111"/>
      <c r="HX26" s="111"/>
      <c r="HY26" s="111"/>
      <c r="HZ26" s="111"/>
      <c r="IA26" s="111"/>
      <c r="IB26" s="111"/>
      <c r="IC26" s="111"/>
      <c r="ID26" s="111"/>
      <c r="IE26" s="111"/>
      <c r="IF26" s="111"/>
      <c r="IG26" s="111"/>
      <c r="IH26" s="111"/>
      <c r="II26" s="111"/>
      <c r="IJ26" s="111"/>
      <c r="IK26" s="111"/>
      <c r="IL26" s="111"/>
      <c r="IM26" s="111"/>
      <c r="IN26" s="111"/>
      <c r="IO26" s="111"/>
      <c r="IP26" s="111"/>
      <c r="IQ26" s="111"/>
      <c r="IR26" s="111"/>
      <c r="IS26" s="111"/>
      <c r="IT26" s="111"/>
      <c r="IU26" s="111"/>
      <c r="IV26" s="111"/>
      <c r="IW26" s="111"/>
      <c r="IX26" s="111"/>
      <c r="IY26" s="111"/>
      <c r="IZ26" s="111"/>
      <c r="JA26" s="111"/>
      <c r="JB26" s="111"/>
      <c r="JC26" s="111"/>
      <c r="JD26" s="111"/>
      <c r="JE26" s="111"/>
      <c r="JF26" s="111"/>
      <c r="JG26" s="111"/>
      <c r="JH26" s="111"/>
      <c r="JI26" s="111"/>
      <c r="JJ26" s="111"/>
      <c r="JK26" s="111"/>
      <c r="JL26" s="111"/>
      <c r="JM26" s="111"/>
      <c r="JN26" s="111"/>
      <c r="JO26" s="111"/>
      <c r="JP26" s="111"/>
      <c r="JQ26" s="111"/>
      <c r="JR26" s="111"/>
      <c r="JS26" s="111"/>
      <c r="JT26" s="111"/>
      <c r="JU26" s="111"/>
      <c r="JV26" s="111"/>
      <c r="JW26" s="111"/>
      <c r="JX26" s="111"/>
      <c r="JY26" s="111"/>
      <c r="JZ26" s="111"/>
      <c r="KA26" s="111"/>
      <c r="KB26" s="111"/>
      <c r="KC26" s="111"/>
      <c r="KD26" s="111"/>
      <c r="KE26" s="111"/>
      <c r="KF26" s="111"/>
      <c r="KG26" s="111"/>
      <c r="KH26" s="111"/>
      <c r="KI26" s="111"/>
      <c r="KJ26" s="111"/>
      <c r="KK26" s="111"/>
      <c r="KL26" s="111"/>
      <c r="KM26" s="111"/>
      <c r="KN26" s="111"/>
      <c r="KO26" s="111"/>
      <c r="KP26" s="111"/>
      <c r="KQ26" s="111"/>
      <c r="KR26" s="111"/>
      <c r="KS26" s="111"/>
      <c r="KT26" s="111"/>
      <c r="KU26" s="111"/>
      <c r="KV26" s="111"/>
      <c r="KW26" s="111"/>
      <c r="KX26" s="111"/>
      <c r="KY26" s="111"/>
      <c r="KZ26" s="111"/>
      <c r="LA26" s="111"/>
      <c r="LB26" s="111"/>
      <c r="LC26" s="111"/>
      <c r="LD26" s="111"/>
      <c r="LE26" s="111"/>
      <c r="LF26" s="111"/>
      <c r="LG26" s="111"/>
      <c r="LH26" s="111"/>
      <c r="LI26" s="111"/>
      <c r="LJ26" s="111"/>
      <c r="LK26" s="111"/>
      <c r="LL26" s="111"/>
      <c r="LM26" s="111"/>
      <c r="LN26" s="111"/>
      <c r="LO26" s="111"/>
      <c r="LP26" s="111"/>
      <c r="LQ26" s="111"/>
      <c r="LR26" s="111"/>
      <c r="LS26" s="111"/>
      <c r="LT26" s="111"/>
      <c r="LU26" s="111"/>
      <c r="LV26" s="111"/>
      <c r="LW26" s="111"/>
      <c r="LX26" s="111"/>
      <c r="LY26" s="111"/>
      <c r="LZ26" s="111"/>
      <c r="MA26" s="111"/>
      <c r="MB26" s="111"/>
      <c r="MC26" s="111"/>
      <c r="MD26" s="111"/>
      <c r="ME26" s="111"/>
      <c r="MF26" s="111"/>
      <c r="MG26" s="111"/>
      <c r="MH26" s="111"/>
      <c r="MI26" s="111"/>
      <c r="MJ26" s="111"/>
      <c r="MK26" s="111"/>
      <c r="ML26" s="111"/>
      <c r="MM26" s="111"/>
      <c r="MN26" s="111"/>
      <c r="MO26" s="111"/>
      <c r="MP26" s="111"/>
      <c r="MQ26" s="111"/>
      <c r="MR26" s="111"/>
      <c r="MS26" s="111"/>
      <c r="MT26" s="111"/>
      <c r="MU26" s="111"/>
      <c r="MV26" s="111"/>
      <c r="MW26" s="111"/>
      <c r="MX26" s="111"/>
      <c r="MY26" s="111"/>
      <c r="MZ26" s="111"/>
      <c r="NA26" s="111"/>
      <c r="NB26" s="111"/>
      <c r="NC26" s="111"/>
      <c r="ND26" s="111"/>
      <c r="NE26" s="111"/>
      <c r="NF26" s="111"/>
      <c r="NG26" s="111"/>
    </row>
    <row r="27" spans="1:371" ht="18" customHeight="1" x14ac:dyDescent="0.25">
      <c r="A27" s="71" t="s">
        <v>10</v>
      </c>
      <c r="B27" s="92" t="s">
        <v>11</v>
      </c>
      <c r="C27" s="18" t="s">
        <v>11</v>
      </c>
      <c r="D27" s="18" t="s">
        <v>11</v>
      </c>
      <c r="E27" s="18" t="s">
        <v>11</v>
      </c>
      <c r="F27" s="18" t="s">
        <v>11</v>
      </c>
      <c r="G27" s="130"/>
      <c r="H27" s="109"/>
      <c r="I27" s="109"/>
      <c r="J27" s="109"/>
      <c r="K27" s="109"/>
      <c r="L27" s="114"/>
      <c r="M27" s="114"/>
      <c r="N27" s="110"/>
      <c r="O27" s="111"/>
      <c r="P27" s="111"/>
      <c r="Q27" s="111"/>
      <c r="R27" s="111"/>
      <c r="S27" s="111"/>
      <c r="T27" s="111"/>
      <c r="U27" s="110"/>
      <c r="V27" s="111"/>
      <c r="W27" s="111"/>
      <c r="X27" s="111"/>
      <c r="Y27" s="111"/>
      <c r="Z27" s="111"/>
      <c r="AA27" s="111"/>
      <c r="AB27" s="110"/>
      <c r="AC27" s="111"/>
      <c r="AD27" s="111"/>
      <c r="AE27" s="111"/>
      <c r="AF27" s="111"/>
      <c r="AG27" s="111"/>
      <c r="AH27" s="111"/>
      <c r="AI27" s="110"/>
      <c r="AJ27" s="111"/>
      <c r="AK27" s="111"/>
      <c r="AL27" s="111"/>
      <c r="AM27" s="111"/>
      <c r="AN27" s="111"/>
      <c r="AO27" s="111"/>
      <c r="AP27" s="110"/>
      <c r="AQ27" s="111"/>
      <c r="AR27" s="111"/>
      <c r="AS27" s="111"/>
      <c r="AT27" s="111"/>
      <c r="AU27" s="111"/>
      <c r="AV27" s="111"/>
      <c r="AW27" s="111"/>
      <c r="AX27" s="111"/>
      <c r="AY27" s="111"/>
      <c r="AZ27" s="111"/>
      <c r="BA27" s="111"/>
      <c r="BB27" s="111"/>
      <c r="BC27" s="111"/>
      <c r="BD27" s="111"/>
      <c r="BE27" s="111"/>
      <c r="BF27" s="111"/>
      <c r="BG27" s="111"/>
      <c r="BH27" s="111"/>
      <c r="BI27" s="111"/>
      <c r="BJ27" s="111"/>
      <c r="BK27" s="111"/>
      <c r="BL27" s="111"/>
      <c r="BM27" s="111"/>
      <c r="BN27" s="111"/>
      <c r="BO27" s="111"/>
      <c r="BP27" s="111"/>
      <c r="BQ27" s="111"/>
      <c r="BR27" s="111"/>
      <c r="BS27" s="111"/>
      <c r="BT27" s="111"/>
      <c r="BU27" s="111"/>
      <c r="BV27" s="111"/>
      <c r="BW27" s="111"/>
      <c r="BX27" s="111"/>
      <c r="BY27" s="111"/>
      <c r="BZ27" s="111"/>
      <c r="CA27" s="111"/>
      <c r="CB27" s="111"/>
      <c r="CC27" s="111"/>
      <c r="CD27" s="111"/>
      <c r="CE27" s="111"/>
      <c r="CF27" s="111"/>
      <c r="CG27" s="111"/>
      <c r="CH27" s="111"/>
      <c r="CI27" s="111"/>
      <c r="CJ27" s="111"/>
      <c r="CK27" s="111"/>
      <c r="CL27" s="111"/>
      <c r="CM27" s="111"/>
      <c r="CN27" s="111"/>
      <c r="CO27" s="111"/>
      <c r="CP27" s="111"/>
      <c r="CQ27" s="111"/>
      <c r="CR27" s="111"/>
      <c r="CS27" s="111"/>
      <c r="CT27" s="111"/>
      <c r="CU27" s="111"/>
      <c r="CV27" s="111"/>
      <c r="CW27" s="111"/>
      <c r="CX27" s="111"/>
      <c r="CY27" s="111"/>
      <c r="CZ27" s="111"/>
      <c r="DA27" s="111"/>
      <c r="DB27" s="111"/>
      <c r="DC27" s="111"/>
      <c r="DD27" s="111"/>
      <c r="DE27" s="111"/>
      <c r="DF27" s="111"/>
      <c r="DG27" s="111"/>
      <c r="DH27" s="111"/>
      <c r="DI27" s="111"/>
      <c r="DJ27" s="111"/>
      <c r="DK27" s="111"/>
      <c r="DL27" s="111"/>
      <c r="DM27" s="111"/>
      <c r="DN27" s="111"/>
      <c r="DO27" s="111"/>
      <c r="DP27" s="111"/>
      <c r="DQ27" s="111"/>
      <c r="DR27" s="111"/>
      <c r="DS27" s="111"/>
      <c r="DT27" s="111"/>
      <c r="DU27" s="111"/>
      <c r="DV27" s="111"/>
      <c r="DW27" s="111"/>
      <c r="DX27" s="111"/>
      <c r="DY27" s="111"/>
      <c r="DZ27" s="111"/>
      <c r="EA27" s="111"/>
      <c r="EB27" s="111"/>
      <c r="EC27" s="111"/>
      <c r="ED27" s="111"/>
      <c r="EE27" s="111"/>
      <c r="EF27" s="111"/>
      <c r="EG27" s="111"/>
      <c r="EH27" s="111"/>
      <c r="EI27" s="111"/>
      <c r="EJ27" s="111"/>
      <c r="EK27" s="111"/>
      <c r="EL27" s="111"/>
      <c r="EM27" s="111"/>
      <c r="EN27" s="111"/>
      <c r="EO27" s="111"/>
      <c r="EP27" s="111"/>
      <c r="EQ27" s="111"/>
      <c r="ER27" s="111"/>
      <c r="ES27" s="111"/>
      <c r="ET27" s="111"/>
      <c r="EU27" s="111"/>
      <c r="EV27" s="111"/>
      <c r="EW27" s="111"/>
      <c r="EX27" s="111"/>
      <c r="EY27" s="111"/>
      <c r="EZ27" s="111"/>
      <c r="FA27" s="111"/>
      <c r="FB27" s="111"/>
      <c r="FC27" s="111"/>
      <c r="FD27" s="111"/>
      <c r="FE27" s="111"/>
      <c r="FF27" s="111"/>
      <c r="FG27" s="111"/>
      <c r="FH27" s="111"/>
      <c r="FI27" s="111"/>
      <c r="FJ27" s="111"/>
      <c r="FK27" s="111"/>
      <c r="FL27" s="111"/>
      <c r="FM27" s="111"/>
      <c r="FN27" s="111"/>
      <c r="FO27" s="111"/>
      <c r="FP27" s="111"/>
      <c r="FQ27" s="111"/>
      <c r="FR27" s="111"/>
      <c r="FS27" s="111"/>
      <c r="FT27" s="111"/>
      <c r="FU27" s="111"/>
      <c r="FV27" s="111"/>
      <c r="FW27" s="111"/>
      <c r="FX27" s="111"/>
      <c r="FY27" s="111"/>
      <c r="FZ27" s="111"/>
      <c r="GA27" s="111"/>
      <c r="GB27" s="111"/>
      <c r="GC27" s="111"/>
      <c r="GD27" s="111"/>
      <c r="GE27" s="111"/>
      <c r="GF27" s="111"/>
      <c r="GG27" s="111"/>
      <c r="GH27" s="111"/>
      <c r="GI27" s="111"/>
      <c r="GJ27" s="111"/>
      <c r="GK27" s="111"/>
      <c r="GL27" s="111"/>
      <c r="GM27" s="111"/>
      <c r="GN27" s="111"/>
      <c r="GO27" s="111"/>
      <c r="GP27" s="111"/>
      <c r="GQ27" s="111"/>
      <c r="GR27" s="111"/>
      <c r="GS27" s="111"/>
      <c r="GT27" s="111"/>
      <c r="GU27" s="111"/>
      <c r="GV27" s="111"/>
      <c r="GW27" s="111"/>
      <c r="GX27" s="111"/>
      <c r="GY27" s="111"/>
      <c r="GZ27" s="111"/>
      <c r="HA27" s="111"/>
      <c r="HB27" s="111"/>
      <c r="HC27" s="111"/>
      <c r="HD27" s="111"/>
      <c r="HE27" s="111"/>
      <c r="HF27" s="111"/>
      <c r="HG27" s="111"/>
      <c r="HH27" s="111"/>
      <c r="HI27" s="111"/>
      <c r="HJ27" s="111"/>
      <c r="HK27" s="111"/>
      <c r="HL27" s="111"/>
      <c r="HM27" s="111"/>
      <c r="HN27" s="111"/>
      <c r="HO27" s="111"/>
      <c r="HP27" s="111"/>
      <c r="HQ27" s="111"/>
      <c r="HR27" s="111"/>
      <c r="HS27" s="111"/>
      <c r="HT27" s="111"/>
      <c r="HU27" s="111"/>
      <c r="HV27" s="111"/>
      <c r="HW27" s="111"/>
      <c r="HX27" s="111"/>
      <c r="HY27" s="111"/>
      <c r="HZ27" s="111"/>
      <c r="IA27" s="111"/>
      <c r="IB27" s="111"/>
      <c r="IC27" s="111"/>
      <c r="ID27" s="111"/>
      <c r="IE27" s="111"/>
      <c r="IF27" s="111"/>
      <c r="IG27" s="111"/>
      <c r="IH27" s="111"/>
      <c r="II27" s="111"/>
      <c r="IJ27" s="111"/>
      <c r="IK27" s="111"/>
      <c r="IL27" s="111"/>
      <c r="IM27" s="111"/>
      <c r="IN27" s="111"/>
      <c r="IO27" s="111"/>
      <c r="IP27" s="111"/>
      <c r="IQ27" s="111"/>
      <c r="IR27" s="111"/>
      <c r="IS27" s="111"/>
      <c r="IT27" s="111"/>
      <c r="IU27" s="111"/>
      <c r="IV27" s="111"/>
      <c r="IW27" s="111"/>
      <c r="IX27" s="111"/>
      <c r="IY27" s="111"/>
      <c r="IZ27" s="111"/>
      <c r="JA27" s="111"/>
      <c r="JB27" s="111"/>
      <c r="JC27" s="111"/>
      <c r="JD27" s="111"/>
      <c r="JE27" s="111"/>
      <c r="JF27" s="111"/>
      <c r="JG27" s="111"/>
      <c r="JH27" s="111"/>
      <c r="JI27" s="111"/>
      <c r="JJ27" s="111"/>
      <c r="JK27" s="111"/>
      <c r="JL27" s="111"/>
      <c r="JM27" s="111"/>
      <c r="JN27" s="111"/>
      <c r="JO27" s="111"/>
      <c r="JP27" s="111"/>
      <c r="JQ27" s="111"/>
      <c r="JR27" s="111"/>
      <c r="JS27" s="111"/>
      <c r="JT27" s="111"/>
      <c r="JU27" s="111"/>
      <c r="JV27" s="111"/>
      <c r="JW27" s="111"/>
      <c r="JX27" s="111"/>
      <c r="JY27" s="111"/>
      <c r="JZ27" s="111"/>
      <c r="KA27" s="111"/>
      <c r="KB27" s="111"/>
      <c r="KC27" s="111"/>
      <c r="KD27" s="111"/>
      <c r="KE27" s="111"/>
      <c r="KF27" s="111"/>
      <c r="KG27" s="111"/>
      <c r="KH27" s="111"/>
      <c r="KI27" s="111"/>
      <c r="KJ27" s="111"/>
      <c r="KK27" s="111"/>
      <c r="KL27" s="111"/>
      <c r="KM27" s="111"/>
      <c r="KN27" s="111"/>
      <c r="KO27" s="111"/>
      <c r="KP27" s="111"/>
      <c r="KQ27" s="111"/>
      <c r="KR27" s="111"/>
      <c r="KS27" s="111"/>
      <c r="KT27" s="111"/>
      <c r="KU27" s="111"/>
      <c r="KV27" s="111"/>
      <c r="KW27" s="111"/>
      <c r="KX27" s="111"/>
      <c r="KY27" s="111"/>
      <c r="KZ27" s="111"/>
      <c r="LA27" s="111"/>
      <c r="LB27" s="111"/>
      <c r="LC27" s="111"/>
      <c r="LD27" s="111"/>
      <c r="LE27" s="111"/>
      <c r="LF27" s="111"/>
      <c r="LG27" s="111"/>
      <c r="LH27" s="111"/>
      <c r="LI27" s="111"/>
      <c r="LJ27" s="111"/>
      <c r="LK27" s="111"/>
      <c r="LL27" s="111"/>
      <c r="LM27" s="111"/>
      <c r="LN27" s="111"/>
      <c r="LO27" s="111"/>
      <c r="LP27" s="111"/>
      <c r="LQ27" s="111"/>
      <c r="LR27" s="111"/>
      <c r="LS27" s="111"/>
      <c r="LT27" s="111"/>
      <c r="LU27" s="111"/>
      <c r="LV27" s="111"/>
      <c r="LW27" s="111"/>
      <c r="LX27" s="111"/>
      <c r="LY27" s="111"/>
      <c r="LZ27" s="111"/>
      <c r="MA27" s="111"/>
      <c r="MB27" s="111"/>
      <c r="MC27" s="111"/>
      <c r="MD27" s="111"/>
      <c r="ME27" s="111"/>
      <c r="MF27" s="111"/>
      <c r="MG27" s="111"/>
      <c r="MH27" s="111"/>
      <c r="MI27" s="111"/>
      <c r="MJ27" s="111"/>
      <c r="MK27" s="111"/>
      <c r="ML27" s="111"/>
      <c r="MM27" s="111"/>
      <c r="MN27" s="111"/>
      <c r="MO27" s="111"/>
      <c r="MP27" s="111"/>
      <c r="MQ27" s="111"/>
      <c r="MR27" s="111"/>
      <c r="MS27" s="111"/>
      <c r="MT27" s="111"/>
      <c r="MU27" s="111"/>
      <c r="MV27" s="111"/>
      <c r="MW27" s="111"/>
      <c r="MX27" s="111"/>
      <c r="MY27" s="111"/>
      <c r="MZ27" s="111"/>
      <c r="NA27" s="111"/>
      <c r="NB27" s="111"/>
      <c r="NC27" s="111"/>
      <c r="ND27" s="111"/>
      <c r="NE27" s="111"/>
      <c r="NF27" s="111"/>
      <c r="NG27" s="111"/>
    </row>
    <row r="28" spans="1:371" ht="21" x14ac:dyDescent="0.25">
      <c r="A28" s="71" t="s">
        <v>10</v>
      </c>
      <c r="B28" s="93"/>
      <c r="C28" s="20"/>
      <c r="D28" s="20"/>
      <c r="E28" s="20"/>
      <c r="F28" s="20"/>
      <c r="G28" s="130"/>
      <c r="H28" s="109"/>
      <c r="I28" s="109"/>
      <c r="J28" s="109"/>
      <c r="K28" s="109"/>
      <c r="L28" s="114"/>
      <c r="M28" s="114"/>
      <c r="N28" s="110"/>
      <c r="O28" s="111"/>
      <c r="P28" s="111"/>
      <c r="Q28" s="111"/>
      <c r="R28" s="111"/>
      <c r="S28" s="111"/>
      <c r="T28" s="111"/>
      <c r="U28" s="110"/>
      <c r="V28" s="111"/>
      <c r="W28" s="111"/>
      <c r="X28" s="111"/>
      <c r="Y28" s="111"/>
      <c r="Z28" s="111"/>
      <c r="AA28" s="111"/>
      <c r="AB28" s="110"/>
      <c r="AC28" s="111"/>
      <c r="AD28" s="111"/>
      <c r="AE28" s="111"/>
      <c r="AF28" s="111"/>
      <c r="AG28" s="111"/>
      <c r="AH28" s="111"/>
      <c r="AI28" s="110"/>
      <c r="AJ28" s="111"/>
      <c r="AK28" s="111"/>
      <c r="AL28" s="111"/>
      <c r="AM28" s="111"/>
      <c r="AN28" s="111"/>
      <c r="AO28" s="111"/>
      <c r="AP28" s="110"/>
      <c r="AQ28" s="111"/>
      <c r="AR28" s="111"/>
      <c r="AS28" s="111"/>
      <c r="AT28" s="111"/>
      <c r="AU28" s="111"/>
      <c r="AV28" s="111"/>
      <c r="AW28" s="111"/>
      <c r="AX28" s="111"/>
      <c r="AY28" s="111"/>
      <c r="AZ28" s="111"/>
      <c r="BA28" s="111"/>
      <c r="BB28" s="111"/>
      <c r="BC28" s="111"/>
      <c r="BD28" s="111"/>
      <c r="BE28" s="111"/>
      <c r="BF28" s="111"/>
      <c r="BG28" s="111"/>
      <c r="BH28" s="111"/>
      <c r="BI28" s="111"/>
      <c r="BJ28" s="111"/>
      <c r="BK28" s="111"/>
      <c r="BL28" s="111"/>
      <c r="BM28" s="111"/>
      <c r="BN28" s="111"/>
      <c r="BO28" s="111"/>
      <c r="BP28" s="111"/>
      <c r="BQ28" s="111"/>
      <c r="BR28" s="111"/>
      <c r="BS28" s="111"/>
      <c r="BT28" s="111"/>
      <c r="BU28" s="111"/>
      <c r="BV28" s="111"/>
      <c r="BW28" s="111"/>
      <c r="BX28" s="111"/>
      <c r="BY28" s="111"/>
      <c r="BZ28" s="111"/>
      <c r="CA28" s="111"/>
      <c r="CB28" s="111"/>
      <c r="CC28" s="111"/>
      <c r="CD28" s="111"/>
      <c r="CE28" s="111"/>
      <c r="CF28" s="111"/>
      <c r="CG28" s="111"/>
      <c r="CH28" s="111"/>
      <c r="CI28" s="111"/>
      <c r="CJ28" s="111"/>
      <c r="CK28" s="111"/>
      <c r="CL28" s="111"/>
      <c r="CM28" s="111"/>
      <c r="CN28" s="111"/>
      <c r="CO28" s="111"/>
      <c r="CP28" s="111"/>
      <c r="CQ28" s="111"/>
      <c r="CR28" s="111"/>
      <c r="CS28" s="111"/>
      <c r="CT28" s="111"/>
      <c r="CU28" s="111"/>
      <c r="CV28" s="111"/>
      <c r="CW28" s="111"/>
      <c r="CX28" s="111"/>
      <c r="CY28" s="111"/>
      <c r="CZ28" s="111"/>
      <c r="DA28" s="111"/>
      <c r="DB28" s="111"/>
      <c r="DC28" s="111"/>
      <c r="DD28" s="111"/>
      <c r="DE28" s="111"/>
      <c r="DF28" s="111"/>
      <c r="DG28" s="111"/>
      <c r="DH28" s="111"/>
      <c r="DI28" s="111"/>
      <c r="DJ28" s="111"/>
      <c r="DK28" s="111"/>
      <c r="DL28" s="111"/>
      <c r="DM28" s="111"/>
      <c r="DN28" s="111"/>
      <c r="DO28" s="111"/>
      <c r="DP28" s="111"/>
      <c r="DQ28" s="111"/>
      <c r="DR28" s="111"/>
      <c r="DS28" s="111"/>
      <c r="DT28" s="111"/>
      <c r="DU28" s="111"/>
      <c r="DV28" s="111"/>
      <c r="DW28" s="111"/>
      <c r="DX28" s="111"/>
      <c r="DY28" s="111"/>
      <c r="DZ28" s="111"/>
      <c r="EA28" s="111"/>
      <c r="EB28" s="111"/>
      <c r="EC28" s="111"/>
      <c r="ED28" s="111"/>
      <c r="EE28" s="111"/>
      <c r="EF28" s="111"/>
      <c r="EG28" s="111"/>
      <c r="EH28" s="111"/>
      <c r="EI28" s="111"/>
      <c r="EJ28" s="111"/>
      <c r="EK28" s="111"/>
      <c r="EL28" s="111"/>
      <c r="EM28" s="111"/>
      <c r="EN28" s="111"/>
      <c r="EO28" s="111"/>
      <c r="EP28" s="111"/>
      <c r="EQ28" s="111"/>
      <c r="ER28" s="111"/>
      <c r="ES28" s="111"/>
      <c r="ET28" s="111"/>
      <c r="EU28" s="111"/>
      <c r="EV28" s="111"/>
      <c r="EW28" s="111"/>
      <c r="EX28" s="111"/>
      <c r="EY28" s="111"/>
      <c r="EZ28" s="111"/>
      <c r="FA28" s="111"/>
      <c r="FB28" s="111"/>
      <c r="FC28" s="111"/>
      <c r="FD28" s="111"/>
      <c r="FE28" s="111"/>
      <c r="FF28" s="111"/>
      <c r="FG28" s="111"/>
      <c r="FH28" s="111"/>
      <c r="FI28" s="111"/>
      <c r="FJ28" s="111"/>
      <c r="FK28" s="111"/>
      <c r="FL28" s="111"/>
      <c r="FM28" s="111"/>
      <c r="FN28" s="111"/>
      <c r="FO28" s="111"/>
      <c r="FP28" s="111"/>
      <c r="FQ28" s="111"/>
      <c r="FR28" s="111"/>
      <c r="FS28" s="111"/>
      <c r="FT28" s="111"/>
      <c r="FU28" s="111"/>
      <c r="FV28" s="111"/>
      <c r="FW28" s="111"/>
      <c r="FX28" s="111"/>
      <c r="FY28" s="111"/>
      <c r="FZ28" s="111"/>
      <c r="GA28" s="111"/>
      <c r="GB28" s="111"/>
      <c r="GC28" s="111"/>
      <c r="GD28" s="111"/>
      <c r="GE28" s="111"/>
      <c r="GF28" s="111"/>
      <c r="GG28" s="111"/>
      <c r="GH28" s="111"/>
      <c r="GI28" s="111"/>
      <c r="GJ28" s="111"/>
      <c r="GK28" s="111"/>
      <c r="GL28" s="111"/>
      <c r="GM28" s="111"/>
      <c r="GN28" s="111"/>
      <c r="GO28" s="111"/>
      <c r="GP28" s="111"/>
      <c r="GQ28" s="111"/>
      <c r="GR28" s="111"/>
      <c r="GS28" s="111"/>
      <c r="GT28" s="111"/>
      <c r="GU28" s="111"/>
      <c r="GV28" s="111"/>
      <c r="GW28" s="111"/>
      <c r="GX28" s="111"/>
      <c r="GY28" s="111"/>
      <c r="GZ28" s="111"/>
      <c r="HA28" s="111"/>
      <c r="HB28" s="111"/>
      <c r="HC28" s="111"/>
      <c r="HD28" s="111"/>
      <c r="HE28" s="111"/>
      <c r="HF28" s="111"/>
      <c r="HG28" s="111"/>
      <c r="HH28" s="111"/>
      <c r="HI28" s="111"/>
      <c r="HJ28" s="111"/>
      <c r="HK28" s="111"/>
      <c r="HL28" s="111"/>
      <c r="HM28" s="111"/>
      <c r="HN28" s="111"/>
      <c r="HO28" s="111"/>
      <c r="HP28" s="111"/>
      <c r="HQ28" s="111"/>
      <c r="HR28" s="111"/>
      <c r="HS28" s="111"/>
      <c r="HT28" s="111"/>
      <c r="HU28" s="111"/>
      <c r="HV28" s="111"/>
      <c r="HW28" s="111"/>
      <c r="HX28" s="111"/>
      <c r="HY28" s="111"/>
      <c r="HZ28" s="111"/>
      <c r="IA28" s="111"/>
      <c r="IB28" s="111"/>
      <c r="IC28" s="111"/>
      <c r="ID28" s="111"/>
      <c r="IE28" s="111"/>
      <c r="IF28" s="111"/>
      <c r="IG28" s="111"/>
      <c r="IH28" s="111"/>
      <c r="II28" s="111"/>
      <c r="IJ28" s="111"/>
      <c r="IK28" s="111"/>
      <c r="IL28" s="111"/>
      <c r="IM28" s="111"/>
      <c r="IN28" s="111"/>
      <c r="IO28" s="111"/>
      <c r="IP28" s="111"/>
      <c r="IQ28" s="111"/>
      <c r="IR28" s="111"/>
      <c r="IS28" s="111"/>
      <c r="IT28" s="111"/>
      <c r="IU28" s="111"/>
      <c r="IV28" s="111"/>
      <c r="IW28" s="111"/>
      <c r="IX28" s="111"/>
      <c r="IY28" s="111"/>
      <c r="IZ28" s="111"/>
      <c r="JA28" s="111"/>
      <c r="JB28" s="111"/>
      <c r="JC28" s="111"/>
      <c r="JD28" s="111"/>
      <c r="JE28" s="111"/>
      <c r="JF28" s="111"/>
      <c r="JG28" s="111"/>
      <c r="JH28" s="111"/>
      <c r="JI28" s="111"/>
      <c r="JJ28" s="111"/>
      <c r="JK28" s="111"/>
      <c r="JL28" s="111"/>
      <c r="JM28" s="111"/>
      <c r="JN28" s="111"/>
      <c r="JO28" s="111"/>
      <c r="JP28" s="111"/>
      <c r="JQ28" s="111"/>
      <c r="JR28" s="111"/>
      <c r="JS28" s="111"/>
      <c r="JT28" s="111"/>
      <c r="JU28" s="111"/>
      <c r="JV28" s="111"/>
      <c r="JW28" s="111"/>
      <c r="JX28" s="111"/>
      <c r="JY28" s="111"/>
      <c r="JZ28" s="111"/>
      <c r="KA28" s="111"/>
      <c r="KB28" s="111"/>
      <c r="KC28" s="111"/>
      <c r="KD28" s="111"/>
      <c r="KE28" s="111"/>
      <c r="KF28" s="111"/>
      <c r="KG28" s="111"/>
      <c r="KH28" s="111"/>
      <c r="KI28" s="111"/>
      <c r="KJ28" s="111"/>
      <c r="KK28" s="111"/>
      <c r="KL28" s="111"/>
      <c r="KM28" s="111"/>
      <c r="KN28" s="111"/>
      <c r="KO28" s="111"/>
      <c r="KP28" s="111"/>
      <c r="KQ28" s="111"/>
      <c r="KR28" s="111"/>
      <c r="KS28" s="111"/>
      <c r="KT28" s="111"/>
      <c r="KU28" s="111"/>
      <c r="KV28" s="111"/>
      <c r="KW28" s="111"/>
      <c r="KX28" s="111"/>
      <c r="KY28" s="111"/>
      <c r="KZ28" s="111"/>
      <c r="LA28" s="111"/>
      <c r="LB28" s="111"/>
      <c r="LC28" s="111"/>
      <c r="LD28" s="111"/>
      <c r="LE28" s="111"/>
      <c r="LF28" s="111"/>
      <c r="LG28" s="111"/>
      <c r="LH28" s="111"/>
      <c r="LI28" s="111"/>
      <c r="LJ28" s="111"/>
      <c r="LK28" s="111"/>
      <c r="LL28" s="111"/>
      <c r="LM28" s="111"/>
      <c r="LN28" s="111"/>
      <c r="LO28" s="111"/>
      <c r="LP28" s="111"/>
      <c r="LQ28" s="111"/>
      <c r="LR28" s="111"/>
      <c r="LS28" s="111"/>
      <c r="LT28" s="111"/>
      <c r="LU28" s="111"/>
      <c r="LV28" s="111"/>
      <c r="LW28" s="111"/>
      <c r="LX28" s="111"/>
      <c r="LY28" s="111"/>
      <c r="LZ28" s="111"/>
      <c r="MA28" s="111"/>
      <c r="MB28" s="111"/>
      <c r="MC28" s="111"/>
      <c r="MD28" s="111"/>
      <c r="ME28" s="111"/>
      <c r="MF28" s="111"/>
      <c r="MG28" s="111"/>
      <c r="MH28" s="111"/>
      <c r="MI28" s="111"/>
      <c r="MJ28" s="111"/>
      <c r="MK28" s="111"/>
      <c r="ML28" s="111"/>
      <c r="MM28" s="111"/>
      <c r="MN28" s="111"/>
      <c r="MO28" s="111"/>
      <c r="MP28" s="111"/>
      <c r="MQ28" s="111"/>
      <c r="MR28" s="111"/>
      <c r="MS28" s="111"/>
      <c r="MT28" s="111"/>
      <c r="MU28" s="111"/>
      <c r="MV28" s="111"/>
      <c r="MW28" s="111"/>
      <c r="MX28" s="111"/>
      <c r="MY28" s="111"/>
      <c r="MZ28" s="111"/>
      <c r="NA28" s="111"/>
      <c r="NB28" s="111"/>
      <c r="NC28" s="111"/>
      <c r="ND28" s="111"/>
      <c r="NE28" s="111"/>
      <c r="NF28" s="111"/>
      <c r="NG28" s="111"/>
    </row>
    <row r="29" spans="1:371" ht="21.75" thickBot="1" x14ac:dyDescent="0.3">
      <c r="A29" s="71" t="s">
        <v>10</v>
      </c>
      <c r="B29" s="93"/>
      <c r="C29" s="19"/>
      <c r="D29" s="52"/>
      <c r="E29" s="19"/>
      <c r="F29" s="19"/>
      <c r="G29" s="130"/>
      <c r="H29" s="109"/>
      <c r="I29" s="109"/>
      <c r="J29" s="109"/>
      <c r="K29" s="109"/>
      <c r="L29" s="114"/>
      <c r="M29" s="114"/>
      <c r="N29" s="110"/>
      <c r="O29" s="111"/>
      <c r="P29" s="111"/>
      <c r="Q29" s="111"/>
      <c r="R29" s="111"/>
      <c r="S29" s="111"/>
      <c r="T29" s="111"/>
      <c r="U29" s="110"/>
      <c r="V29" s="111"/>
      <c r="W29" s="111"/>
      <c r="X29" s="111"/>
      <c r="Y29" s="111"/>
      <c r="Z29" s="111"/>
      <c r="AA29" s="111"/>
      <c r="AB29" s="110"/>
      <c r="AC29" s="111"/>
      <c r="AD29" s="111"/>
      <c r="AE29" s="111"/>
      <c r="AF29" s="111"/>
      <c r="AG29" s="111"/>
      <c r="AH29" s="111"/>
      <c r="AI29" s="110"/>
      <c r="AJ29" s="111"/>
      <c r="AK29" s="111"/>
      <c r="AL29" s="111"/>
      <c r="AM29" s="111"/>
      <c r="AN29" s="111"/>
      <c r="AO29" s="111"/>
      <c r="AP29" s="110"/>
      <c r="AQ29" s="111"/>
      <c r="AR29" s="111"/>
      <c r="AS29" s="111"/>
      <c r="AT29" s="111"/>
      <c r="AU29" s="111"/>
      <c r="AV29" s="111"/>
      <c r="AW29" s="111"/>
      <c r="AX29" s="111"/>
      <c r="AY29" s="111"/>
      <c r="AZ29" s="111"/>
      <c r="BA29" s="111"/>
      <c r="BB29" s="111"/>
      <c r="BC29" s="111"/>
      <c r="BD29" s="111"/>
      <c r="BE29" s="111"/>
      <c r="BF29" s="111"/>
      <c r="BG29" s="111"/>
      <c r="BH29" s="111"/>
      <c r="BI29" s="111"/>
      <c r="BJ29" s="111"/>
      <c r="BK29" s="111"/>
      <c r="BL29" s="111"/>
      <c r="BM29" s="111"/>
      <c r="BN29" s="111"/>
      <c r="BO29" s="111"/>
      <c r="BP29" s="111"/>
      <c r="BQ29" s="111"/>
      <c r="BR29" s="111"/>
      <c r="BS29" s="111"/>
      <c r="BT29" s="111"/>
      <c r="BU29" s="111"/>
      <c r="BV29" s="111"/>
      <c r="BW29" s="111"/>
      <c r="BX29" s="111"/>
      <c r="BY29" s="111"/>
      <c r="BZ29" s="111"/>
      <c r="CA29" s="111"/>
      <c r="CB29" s="111"/>
      <c r="CC29" s="111"/>
      <c r="CD29" s="111"/>
      <c r="CE29" s="111"/>
      <c r="CF29" s="111"/>
      <c r="CG29" s="111"/>
      <c r="CH29" s="111"/>
      <c r="CI29" s="111"/>
      <c r="CJ29" s="111"/>
      <c r="CK29" s="111"/>
      <c r="CL29" s="111"/>
      <c r="CM29" s="111"/>
      <c r="CN29" s="111"/>
      <c r="CO29" s="111"/>
      <c r="CP29" s="111"/>
      <c r="CQ29" s="111"/>
      <c r="CR29" s="111"/>
      <c r="CS29" s="111"/>
      <c r="CT29" s="111"/>
      <c r="CU29" s="111"/>
      <c r="CV29" s="111"/>
      <c r="CW29" s="111"/>
      <c r="CX29" s="111"/>
      <c r="CY29" s="111"/>
      <c r="CZ29" s="111"/>
      <c r="DA29" s="111"/>
      <c r="DB29" s="111"/>
      <c r="DC29" s="111"/>
      <c r="DD29" s="111"/>
      <c r="DE29" s="111"/>
      <c r="DF29" s="111"/>
      <c r="DG29" s="111"/>
      <c r="DH29" s="111"/>
      <c r="DI29" s="111"/>
      <c r="DJ29" s="111"/>
      <c r="DK29" s="111"/>
      <c r="DL29" s="111"/>
      <c r="DM29" s="111"/>
      <c r="DN29" s="111"/>
      <c r="DO29" s="111"/>
      <c r="DP29" s="111"/>
      <c r="DQ29" s="111"/>
      <c r="DR29" s="111"/>
      <c r="DS29" s="111"/>
      <c r="DT29" s="111"/>
      <c r="DU29" s="111"/>
      <c r="DV29" s="111"/>
      <c r="DW29" s="111"/>
      <c r="DX29" s="111"/>
      <c r="DY29" s="111"/>
      <c r="DZ29" s="111"/>
      <c r="EA29" s="111"/>
      <c r="EB29" s="111"/>
      <c r="EC29" s="111"/>
      <c r="ED29" s="111"/>
      <c r="EE29" s="111"/>
      <c r="EF29" s="111"/>
      <c r="EG29" s="111"/>
      <c r="EH29" s="111"/>
      <c r="EI29" s="111"/>
      <c r="EJ29" s="111"/>
      <c r="EK29" s="111"/>
      <c r="EL29" s="111"/>
      <c r="EM29" s="111"/>
      <c r="EN29" s="111"/>
      <c r="EO29" s="111"/>
      <c r="EP29" s="111"/>
      <c r="EQ29" s="111"/>
      <c r="ER29" s="111"/>
      <c r="ES29" s="111"/>
      <c r="ET29" s="111"/>
      <c r="EU29" s="111"/>
      <c r="EV29" s="111"/>
      <c r="EW29" s="111"/>
      <c r="EX29" s="111"/>
      <c r="EY29" s="111"/>
      <c r="EZ29" s="111"/>
      <c r="FA29" s="111"/>
      <c r="FB29" s="111"/>
      <c r="FC29" s="111"/>
      <c r="FD29" s="111"/>
      <c r="FE29" s="111"/>
      <c r="FF29" s="111"/>
      <c r="FG29" s="111"/>
      <c r="FH29" s="111"/>
      <c r="FI29" s="111"/>
      <c r="FJ29" s="111"/>
      <c r="FK29" s="111"/>
      <c r="FL29" s="111"/>
      <c r="FM29" s="111"/>
      <c r="FN29" s="111"/>
      <c r="FO29" s="111"/>
      <c r="FP29" s="111"/>
      <c r="FQ29" s="111"/>
      <c r="FR29" s="111"/>
      <c r="FS29" s="111"/>
      <c r="FT29" s="111"/>
      <c r="FU29" s="111"/>
      <c r="FV29" s="111"/>
      <c r="FW29" s="111"/>
      <c r="FX29" s="111"/>
      <c r="FY29" s="111"/>
      <c r="FZ29" s="111"/>
      <c r="GA29" s="111"/>
      <c r="GB29" s="111"/>
      <c r="GC29" s="111"/>
      <c r="GD29" s="111"/>
      <c r="GE29" s="111"/>
      <c r="GF29" s="111"/>
      <c r="GG29" s="111"/>
      <c r="GH29" s="111"/>
      <c r="GI29" s="111"/>
      <c r="GJ29" s="111"/>
      <c r="GK29" s="111"/>
      <c r="GL29" s="111"/>
      <c r="GM29" s="111"/>
      <c r="GN29" s="111"/>
      <c r="GO29" s="111"/>
      <c r="GP29" s="111"/>
      <c r="GQ29" s="111"/>
      <c r="GR29" s="111"/>
      <c r="GS29" s="111"/>
      <c r="GT29" s="111"/>
      <c r="GU29" s="111"/>
      <c r="GV29" s="111"/>
      <c r="GW29" s="111"/>
      <c r="GX29" s="111"/>
      <c r="GY29" s="111"/>
      <c r="GZ29" s="111"/>
      <c r="HA29" s="111"/>
      <c r="HB29" s="111"/>
      <c r="HC29" s="111"/>
      <c r="HD29" s="111"/>
      <c r="HE29" s="111"/>
      <c r="HF29" s="111"/>
      <c r="HG29" s="111"/>
      <c r="HH29" s="111"/>
      <c r="HI29" s="111"/>
      <c r="HJ29" s="111"/>
      <c r="HK29" s="111"/>
      <c r="HL29" s="111"/>
      <c r="HM29" s="111"/>
      <c r="HN29" s="111"/>
      <c r="HO29" s="111"/>
      <c r="HP29" s="111"/>
      <c r="HQ29" s="111"/>
      <c r="HR29" s="111"/>
      <c r="HS29" s="111"/>
      <c r="HT29" s="111"/>
      <c r="HU29" s="111"/>
      <c r="HV29" s="111"/>
      <c r="HW29" s="111"/>
      <c r="HX29" s="111"/>
      <c r="HY29" s="111"/>
      <c r="HZ29" s="111"/>
      <c r="IA29" s="111"/>
      <c r="IB29" s="111"/>
      <c r="IC29" s="111"/>
      <c r="ID29" s="111"/>
      <c r="IE29" s="111"/>
      <c r="IF29" s="111"/>
      <c r="IG29" s="111"/>
      <c r="IH29" s="111"/>
      <c r="II29" s="111"/>
      <c r="IJ29" s="111"/>
      <c r="IK29" s="111"/>
      <c r="IL29" s="111"/>
      <c r="IM29" s="111"/>
      <c r="IN29" s="111"/>
      <c r="IO29" s="111"/>
      <c r="IP29" s="111"/>
      <c r="IQ29" s="111"/>
      <c r="IR29" s="111"/>
      <c r="IS29" s="111"/>
      <c r="IT29" s="111"/>
      <c r="IU29" s="111"/>
      <c r="IV29" s="111"/>
      <c r="IW29" s="111"/>
      <c r="IX29" s="111"/>
      <c r="IY29" s="111"/>
      <c r="IZ29" s="111"/>
      <c r="JA29" s="111"/>
      <c r="JB29" s="111"/>
      <c r="JC29" s="111"/>
      <c r="JD29" s="111"/>
      <c r="JE29" s="111"/>
      <c r="JF29" s="111"/>
      <c r="JG29" s="111"/>
      <c r="JH29" s="111"/>
      <c r="JI29" s="111"/>
      <c r="JJ29" s="111"/>
      <c r="JK29" s="111"/>
      <c r="JL29" s="111"/>
      <c r="JM29" s="111"/>
      <c r="JN29" s="111"/>
      <c r="JO29" s="111"/>
      <c r="JP29" s="111"/>
      <c r="JQ29" s="111"/>
      <c r="JR29" s="111"/>
      <c r="JS29" s="111"/>
      <c r="JT29" s="111"/>
      <c r="JU29" s="111"/>
      <c r="JV29" s="111"/>
      <c r="JW29" s="111"/>
      <c r="JX29" s="111"/>
      <c r="JY29" s="111"/>
      <c r="JZ29" s="111"/>
      <c r="KA29" s="111"/>
      <c r="KB29" s="111"/>
      <c r="KC29" s="111"/>
      <c r="KD29" s="111"/>
      <c r="KE29" s="111"/>
      <c r="KF29" s="111"/>
      <c r="KG29" s="111"/>
      <c r="KH29" s="111"/>
      <c r="KI29" s="111"/>
      <c r="KJ29" s="111"/>
      <c r="KK29" s="111"/>
      <c r="KL29" s="111"/>
      <c r="KM29" s="111"/>
      <c r="KN29" s="111"/>
      <c r="KO29" s="111"/>
      <c r="KP29" s="111"/>
      <c r="KQ29" s="111"/>
      <c r="KR29" s="111"/>
      <c r="KS29" s="111"/>
      <c r="KT29" s="111"/>
      <c r="KU29" s="111"/>
      <c r="KV29" s="111"/>
      <c r="KW29" s="111"/>
      <c r="KX29" s="111"/>
      <c r="KY29" s="111"/>
      <c r="KZ29" s="111"/>
      <c r="LA29" s="111"/>
      <c r="LB29" s="111"/>
      <c r="LC29" s="111"/>
      <c r="LD29" s="111"/>
      <c r="LE29" s="111"/>
      <c r="LF29" s="111"/>
      <c r="LG29" s="111"/>
      <c r="LH29" s="111"/>
      <c r="LI29" s="111"/>
      <c r="LJ29" s="111"/>
      <c r="LK29" s="111"/>
      <c r="LL29" s="111"/>
      <c r="LM29" s="111"/>
      <c r="LN29" s="111"/>
      <c r="LO29" s="111"/>
      <c r="LP29" s="111"/>
      <c r="LQ29" s="111"/>
      <c r="LR29" s="111"/>
      <c r="LS29" s="111"/>
      <c r="LT29" s="111"/>
      <c r="LU29" s="111"/>
      <c r="LV29" s="111"/>
      <c r="LW29" s="111"/>
      <c r="LX29" s="111"/>
      <c r="LY29" s="111"/>
      <c r="LZ29" s="111"/>
      <c r="MA29" s="111"/>
      <c r="MB29" s="111"/>
      <c r="MC29" s="111"/>
      <c r="MD29" s="111"/>
      <c r="ME29" s="111"/>
      <c r="MF29" s="111"/>
      <c r="MG29" s="111"/>
      <c r="MH29" s="111"/>
      <c r="MI29" s="111"/>
      <c r="MJ29" s="111"/>
      <c r="MK29" s="111"/>
      <c r="ML29" s="111"/>
      <c r="MM29" s="111"/>
      <c r="MN29" s="111"/>
      <c r="MO29" s="111"/>
      <c r="MP29" s="111"/>
      <c r="MQ29" s="111"/>
      <c r="MR29" s="111"/>
      <c r="MS29" s="111"/>
      <c r="MT29" s="111"/>
      <c r="MU29" s="111"/>
      <c r="MV29" s="111"/>
      <c r="MW29" s="111"/>
      <c r="MX29" s="111"/>
      <c r="MY29" s="111"/>
      <c r="MZ29" s="111"/>
      <c r="NA29" s="111"/>
      <c r="NB29" s="111"/>
      <c r="NC29" s="111"/>
      <c r="ND29" s="111"/>
      <c r="NE29" s="111"/>
      <c r="NF29" s="111"/>
      <c r="NG29" s="111"/>
    </row>
    <row r="30" spans="1:371" ht="21" x14ac:dyDescent="0.25">
      <c r="A30" s="67" t="s">
        <v>12</v>
      </c>
      <c r="B30" s="86">
        <v>1010</v>
      </c>
      <c r="C30" s="47"/>
      <c r="D30" s="53"/>
      <c r="E30" s="47"/>
      <c r="F30" s="47"/>
      <c r="G30" s="131">
        <v>1441</v>
      </c>
      <c r="H30" s="115"/>
      <c r="I30" s="115"/>
      <c r="J30" s="115"/>
      <c r="K30" s="115"/>
      <c r="L30" s="114"/>
      <c r="M30" s="114"/>
      <c r="N30" s="110"/>
      <c r="O30" s="111"/>
      <c r="P30" s="111"/>
      <c r="Q30" s="111"/>
      <c r="R30" s="111"/>
      <c r="S30" s="111"/>
      <c r="T30" s="111"/>
      <c r="U30" s="110"/>
      <c r="V30" s="111"/>
      <c r="W30" s="111"/>
      <c r="X30" s="111"/>
      <c r="Y30" s="111"/>
      <c r="Z30" s="111"/>
      <c r="AA30" s="111"/>
      <c r="AB30" s="110"/>
      <c r="AC30" s="111"/>
      <c r="AD30" s="111"/>
      <c r="AE30" s="111"/>
      <c r="AF30" s="111"/>
      <c r="AG30" s="111"/>
      <c r="AH30" s="111"/>
      <c r="AI30" s="110"/>
      <c r="AJ30" s="111"/>
      <c r="AK30" s="111"/>
      <c r="AL30" s="111"/>
      <c r="AM30" s="111"/>
      <c r="AN30" s="111"/>
      <c r="AO30" s="111"/>
      <c r="AP30" s="110"/>
      <c r="AQ30" s="111"/>
      <c r="AR30" s="111"/>
      <c r="AS30" s="111"/>
      <c r="AT30" s="111"/>
      <c r="AU30" s="111"/>
      <c r="AV30" s="111"/>
      <c r="AW30" s="111"/>
      <c r="AX30" s="111"/>
      <c r="AY30" s="111"/>
      <c r="AZ30" s="111"/>
      <c r="BA30" s="111"/>
      <c r="BB30" s="111"/>
      <c r="BC30" s="111"/>
      <c r="BD30" s="111"/>
      <c r="BE30" s="111"/>
      <c r="BF30" s="111"/>
      <c r="BG30" s="111"/>
      <c r="BH30" s="111"/>
      <c r="BI30" s="111"/>
      <c r="BJ30" s="111"/>
      <c r="BK30" s="111"/>
      <c r="BL30" s="111"/>
      <c r="BM30" s="111"/>
      <c r="BN30" s="111"/>
      <c r="BO30" s="111"/>
      <c r="BP30" s="111"/>
      <c r="BQ30" s="111"/>
      <c r="BR30" s="111"/>
      <c r="BS30" s="111"/>
      <c r="BT30" s="111"/>
      <c r="BU30" s="111"/>
      <c r="BV30" s="111"/>
      <c r="BW30" s="111"/>
      <c r="BX30" s="111"/>
      <c r="BY30" s="111"/>
      <c r="BZ30" s="111"/>
      <c r="CA30" s="111"/>
      <c r="CB30" s="111"/>
      <c r="CC30" s="111"/>
      <c r="CD30" s="111"/>
      <c r="CE30" s="111"/>
      <c r="CF30" s="111"/>
      <c r="CG30" s="111"/>
      <c r="CH30" s="111"/>
      <c r="CI30" s="111"/>
      <c r="CJ30" s="111"/>
      <c r="CK30" s="111"/>
      <c r="CL30" s="111"/>
      <c r="CM30" s="111"/>
      <c r="CN30" s="111"/>
      <c r="CO30" s="111"/>
      <c r="CP30" s="111"/>
      <c r="CQ30" s="111"/>
      <c r="CR30" s="111"/>
      <c r="CS30" s="111"/>
      <c r="CT30" s="111"/>
      <c r="CU30" s="111"/>
      <c r="CV30" s="111"/>
      <c r="CW30" s="111"/>
      <c r="CX30" s="111"/>
      <c r="CY30" s="111"/>
      <c r="CZ30" s="111"/>
      <c r="DA30" s="111"/>
      <c r="DB30" s="111"/>
      <c r="DC30" s="111"/>
      <c r="DD30" s="111"/>
      <c r="DE30" s="111"/>
      <c r="DF30" s="111"/>
      <c r="DG30" s="111"/>
      <c r="DH30" s="111"/>
      <c r="DI30" s="111"/>
      <c r="DJ30" s="111"/>
      <c r="DK30" s="111"/>
      <c r="DL30" s="111"/>
      <c r="DM30" s="111"/>
      <c r="DN30" s="111"/>
      <c r="DO30" s="111"/>
      <c r="DP30" s="111"/>
      <c r="DQ30" s="111"/>
      <c r="DR30" s="111"/>
      <c r="DS30" s="111"/>
      <c r="DT30" s="111"/>
      <c r="DU30" s="111"/>
      <c r="DV30" s="111"/>
      <c r="DW30" s="111"/>
      <c r="DX30" s="111"/>
      <c r="DY30" s="111"/>
      <c r="DZ30" s="111"/>
      <c r="EA30" s="111"/>
      <c r="EB30" s="111"/>
      <c r="EC30" s="111"/>
      <c r="ED30" s="111"/>
      <c r="EE30" s="111"/>
      <c r="EF30" s="111"/>
      <c r="EG30" s="111"/>
      <c r="EH30" s="111"/>
      <c r="EI30" s="111"/>
      <c r="EJ30" s="111"/>
      <c r="EK30" s="111"/>
      <c r="EL30" s="111"/>
      <c r="EM30" s="111"/>
      <c r="EN30" s="111"/>
      <c r="EO30" s="111"/>
      <c r="EP30" s="111"/>
      <c r="EQ30" s="111"/>
      <c r="ER30" s="111"/>
      <c r="ES30" s="111"/>
      <c r="ET30" s="111"/>
      <c r="EU30" s="111"/>
      <c r="EV30" s="111"/>
      <c r="EW30" s="111"/>
      <c r="EX30" s="111"/>
      <c r="EY30" s="111"/>
      <c r="EZ30" s="111"/>
      <c r="FA30" s="111"/>
      <c r="FB30" s="111"/>
      <c r="FC30" s="111"/>
      <c r="FD30" s="111"/>
      <c r="FE30" s="111"/>
      <c r="FF30" s="111"/>
      <c r="FG30" s="111"/>
      <c r="FH30" s="111"/>
      <c r="FI30" s="111"/>
      <c r="FJ30" s="111"/>
      <c r="FK30" s="111"/>
      <c r="FL30" s="111"/>
      <c r="FM30" s="111"/>
      <c r="FN30" s="111"/>
      <c r="FO30" s="111"/>
      <c r="FP30" s="111"/>
      <c r="FQ30" s="111"/>
      <c r="FR30" s="111"/>
      <c r="FS30" s="111"/>
      <c r="FT30" s="111"/>
      <c r="FU30" s="111"/>
      <c r="FV30" s="111"/>
      <c r="FW30" s="111"/>
      <c r="FX30" s="111"/>
      <c r="FY30" s="111"/>
      <c r="FZ30" s="111"/>
      <c r="GA30" s="111"/>
      <c r="GB30" s="111"/>
      <c r="GC30" s="111"/>
      <c r="GD30" s="111"/>
      <c r="GE30" s="111"/>
      <c r="GF30" s="111"/>
      <c r="GG30" s="111"/>
      <c r="GH30" s="111"/>
      <c r="GI30" s="111"/>
      <c r="GJ30" s="111"/>
      <c r="GK30" s="111"/>
      <c r="GL30" s="111"/>
      <c r="GM30" s="111"/>
      <c r="GN30" s="111"/>
      <c r="GO30" s="111"/>
      <c r="GP30" s="111"/>
      <c r="GQ30" s="111"/>
      <c r="GR30" s="111"/>
      <c r="GS30" s="111"/>
      <c r="GT30" s="111"/>
      <c r="GU30" s="111"/>
      <c r="GV30" s="111"/>
      <c r="GW30" s="111"/>
      <c r="GX30" s="111"/>
      <c r="GY30" s="111"/>
      <c r="GZ30" s="111"/>
      <c r="HA30" s="111"/>
      <c r="HB30" s="111"/>
      <c r="HC30" s="111"/>
      <c r="HD30" s="111"/>
      <c r="HE30" s="111"/>
      <c r="HF30" s="111"/>
      <c r="HG30" s="111"/>
      <c r="HH30" s="111"/>
      <c r="HI30" s="111"/>
      <c r="HJ30" s="111"/>
      <c r="HK30" s="111"/>
      <c r="HL30" s="111"/>
      <c r="HM30" s="111"/>
      <c r="HN30" s="111"/>
      <c r="HO30" s="111"/>
      <c r="HP30" s="111"/>
      <c r="HQ30" s="111"/>
      <c r="HR30" s="111"/>
      <c r="HS30" s="111"/>
      <c r="HT30" s="111"/>
      <c r="HU30" s="111"/>
      <c r="HV30" s="111"/>
      <c r="HW30" s="111"/>
      <c r="HX30" s="111"/>
      <c r="HY30" s="111"/>
      <c r="HZ30" s="111"/>
      <c r="IA30" s="111"/>
      <c r="IB30" s="111"/>
      <c r="IC30" s="111"/>
      <c r="ID30" s="111"/>
      <c r="IE30" s="111"/>
      <c r="IF30" s="111"/>
      <c r="IG30" s="111"/>
      <c r="IH30" s="111"/>
      <c r="II30" s="111"/>
      <c r="IJ30" s="111"/>
      <c r="IK30" s="111"/>
      <c r="IL30" s="111"/>
      <c r="IM30" s="111"/>
      <c r="IN30" s="111"/>
      <c r="IO30" s="111"/>
      <c r="IP30" s="111"/>
      <c r="IQ30" s="111"/>
      <c r="IR30" s="111"/>
      <c r="IS30" s="111"/>
      <c r="IT30" s="111"/>
      <c r="IU30" s="111"/>
      <c r="IV30" s="111"/>
      <c r="IW30" s="111"/>
      <c r="IX30" s="111"/>
      <c r="IY30" s="111"/>
      <c r="IZ30" s="111"/>
      <c r="JA30" s="111"/>
      <c r="JB30" s="111"/>
      <c r="JC30" s="111"/>
      <c r="JD30" s="111"/>
      <c r="JE30" s="111"/>
      <c r="JF30" s="111"/>
      <c r="JG30" s="111"/>
      <c r="JH30" s="111"/>
      <c r="JI30" s="111"/>
      <c r="JJ30" s="111"/>
      <c r="JK30" s="111"/>
      <c r="JL30" s="111"/>
      <c r="JM30" s="111"/>
      <c r="JN30" s="111"/>
      <c r="JO30" s="111"/>
      <c r="JP30" s="111"/>
      <c r="JQ30" s="111"/>
      <c r="JR30" s="111"/>
      <c r="JS30" s="111"/>
      <c r="JT30" s="111"/>
      <c r="JU30" s="111"/>
      <c r="JV30" s="111"/>
      <c r="JW30" s="111"/>
      <c r="JX30" s="111"/>
      <c r="JY30" s="111"/>
      <c r="JZ30" s="111"/>
      <c r="KA30" s="111"/>
      <c r="KB30" s="111"/>
      <c r="KC30" s="111"/>
      <c r="KD30" s="111"/>
      <c r="KE30" s="111"/>
      <c r="KF30" s="111"/>
      <c r="KG30" s="111"/>
      <c r="KH30" s="111"/>
      <c r="KI30" s="111"/>
      <c r="KJ30" s="111"/>
      <c r="KK30" s="111"/>
      <c r="KL30" s="111"/>
      <c r="KM30" s="111"/>
      <c r="KN30" s="111"/>
      <c r="KO30" s="111"/>
      <c r="KP30" s="111"/>
      <c r="KQ30" s="111"/>
      <c r="KR30" s="111"/>
      <c r="KS30" s="111"/>
      <c r="KT30" s="111"/>
      <c r="KU30" s="111"/>
      <c r="KV30" s="111"/>
      <c r="KW30" s="111"/>
      <c r="KX30" s="111"/>
      <c r="KY30" s="111"/>
      <c r="KZ30" s="111"/>
      <c r="LA30" s="111"/>
      <c r="LB30" s="111"/>
      <c r="LC30" s="111"/>
      <c r="LD30" s="111"/>
      <c r="LE30" s="111"/>
      <c r="LF30" s="111"/>
      <c r="LG30" s="111"/>
      <c r="LH30" s="111"/>
      <c r="LI30" s="111"/>
      <c r="LJ30" s="111"/>
      <c r="LK30" s="111"/>
      <c r="LL30" s="111"/>
      <c r="LM30" s="111"/>
      <c r="LN30" s="111"/>
      <c r="LO30" s="111"/>
      <c r="LP30" s="111"/>
      <c r="LQ30" s="111"/>
      <c r="LR30" s="111"/>
      <c r="LS30" s="111"/>
      <c r="LT30" s="111"/>
      <c r="LU30" s="111"/>
      <c r="LV30" s="111"/>
      <c r="LW30" s="111"/>
      <c r="LX30" s="111"/>
      <c r="LY30" s="111"/>
      <c r="LZ30" s="111"/>
      <c r="MA30" s="111"/>
      <c r="MB30" s="111"/>
      <c r="MC30" s="111"/>
      <c r="MD30" s="111"/>
      <c r="ME30" s="111"/>
      <c r="MF30" s="111"/>
      <c r="MG30" s="111"/>
      <c r="MH30" s="111"/>
      <c r="MI30" s="111"/>
      <c r="MJ30" s="111"/>
      <c r="MK30" s="111"/>
      <c r="ML30" s="111"/>
      <c r="MM30" s="111"/>
      <c r="MN30" s="111"/>
      <c r="MO30" s="111"/>
      <c r="MP30" s="111"/>
      <c r="MQ30" s="111"/>
      <c r="MR30" s="111"/>
      <c r="MS30" s="111"/>
      <c r="MT30" s="111"/>
      <c r="MU30" s="111"/>
      <c r="MV30" s="111"/>
      <c r="MW30" s="111"/>
      <c r="MX30" s="111"/>
      <c r="MY30" s="111"/>
      <c r="MZ30" s="111"/>
      <c r="NA30" s="111"/>
      <c r="NB30" s="111"/>
      <c r="NC30" s="111"/>
      <c r="ND30" s="111"/>
      <c r="NE30" s="111"/>
      <c r="NF30" s="111"/>
      <c r="NG30" s="111"/>
    </row>
    <row r="31" spans="1:371" ht="21" x14ac:dyDescent="0.25">
      <c r="A31" s="68" t="s">
        <v>12</v>
      </c>
      <c r="B31" s="91"/>
      <c r="C31" s="14"/>
      <c r="D31" s="15"/>
      <c r="E31" s="14"/>
      <c r="F31" s="14"/>
      <c r="G31" s="132">
        <v>1169</v>
      </c>
      <c r="H31" s="104"/>
      <c r="I31" s="104"/>
      <c r="J31" s="104"/>
      <c r="K31" s="104"/>
      <c r="L31" s="114"/>
      <c r="M31" s="114"/>
      <c r="N31" s="110"/>
      <c r="O31" s="111"/>
      <c r="P31" s="111"/>
      <c r="Q31" s="111"/>
      <c r="R31" s="111"/>
      <c r="S31" s="111"/>
      <c r="T31" s="111"/>
      <c r="U31" s="110"/>
      <c r="V31" s="111"/>
      <c r="W31" s="111"/>
      <c r="X31" s="111"/>
      <c r="Y31" s="111"/>
      <c r="Z31" s="111"/>
      <c r="AA31" s="111"/>
      <c r="AB31" s="110"/>
      <c r="AC31" s="111"/>
      <c r="AD31" s="111"/>
      <c r="AE31" s="111"/>
      <c r="AF31" s="111"/>
      <c r="AG31" s="111"/>
      <c r="AH31" s="111"/>
      <c r="AI31" s="110"/>
      <c r="AJ31" s="111"/>
      <c r="AK31" s="111"/>
      <c r="AL31" s="111"/>
      <c r="AM31" s="111"/>
      <c r="AN31" s="111"/>
      <c r="AO31" s="111"/>
      <c r="AP31" s="110"/>
      <c r="AQ31" s="111"/>
      <c r="AR31" s="111"/>
      <c r="AS31" s="111"/>
      <c r="AT31" s="111"/>
      <c r="AU31" s="111"/>
      <c r="AV31" s="111"/>
      <c r="AW31" s="111"/>
      <c r="AX31" s="111"/>
      <c r="AY31" s="111"/>
      <c r="AZ31" s="111"/>
      <c r="BA31" s="111"/>
      <c r="BB31" s="111"/>
      <c r="BC31" s="111"/>
      <c r="BD31" s="111"/>
      <c r="BE31" s="111"/>
      <c r="BF31" s="111"/>
      <c r="BG31" s="111"/>
      <c r="BH31" s="111"/>
      <c r="BI31" s="111"/>
      <c r="BJ31" s="111"/>
      <c r="BK31" s="111"/>
      <c r="BL31" s="111"/>
      <c r="BM31" s="111"/>
      <c r="BN31" s="111"/>
      <c r="BO31" s="111"/>
      <c r="BP31" s="111"/>
      <c r="BQ31" s="111"/>
      <c r="BR31" s="111"/>
      <c r="BS31" s="111"/>
      <c r="BT31" s="111"/>
      <c r="BU31" s="111"/>
      <c r="BV31" s="111"/>
      <c r="BW31" s="111"/>
      <c r="BX31" s="111"/>
      <c r="BY31" s="111"/>
      <c r="BZ31" s="111"/>
      <c r="CA31" s="111"/>
      <c r="CB31" s="111"/>
      <c r="CC31" s="111"/>
      <c r="CD31" s="111"/>
      <c r="CE31" s="111"/>
      <c r="CF31" s="111"/>
      <c r="CG31" s="111"/>
      <c r="CH31" s="111"/>
      <c r="CI31" s="111"/>
      <c r="CJ31" s="111"/>
      <c r="CK31" s="111"/>
      <c r="CL31" s="111"/>
      <c r="CM31" s="111"/>
      <c r="CN31" s="111"/>
      <c r="CO31" s="111"/>
      <c r="CP31" s="111"/>
      <c r="CQ31" s="111"/>
      <c r="CR31" s="111"/>
      <c r="CS31" s="111"/>
      <c r="CT31" s="111"/>
      <c r="CU31" s="111"/>
      <c r="CV31" s="111"/>
      <c r="CW31" s="111"/>
      <c r="CX31" s="111"/>
      <c r="CY31" s="111"/>
      <c r="CZ31" s="111"/>
      <c r="DA31" s="111"/>
      <c r="DB31" s="111"/>
      <c r="DC31" s="111"/>
      <c r="DD31" s="111"/>
      <c r="DE31" s="111"/>
      <c r="DF31" s="111"/>
      <c r="DG31" s="111"/>
      <c r="DH31" s="111"/>
      <c r="DI31" s="111"/>
      <c r="DJ31" s="111"/>
      <c r="DK31" s="111"/>
      <c r="DL31" s="111"/>
      <c r="DM31" s="111"/>
      <c r="DN31" s="111"/>
      <c r="DO31" s="111"/>
      <c r="DP31" s="111"/>
      <c r="DQ31" s="111"/>
      <c r="DR31" s="111"/>
      <c r="DS31" s="111"/>
      <c r="DT31" s="111"/>
      <c r="DU31" s="111"/>
      <c r="DV31" s="111"/>
      <c r="DW31" s="111"/>
      <c r="DX31" s="111"/>
      <c r="DY31" s="111"/>
      <c r="DZ31" s="111"/>
      <c r="EA31" s="111"/>
      <c r="EB31" s="111"/>
      <c r="EC31" s="111"/>
      <c r="ED31" s="111"/>
      <c r="EE31" s="111"/>
      <c r="EF31" s="111"/>
      <c r="EG31" s="111"/>
      <c r="EH31" s="111"/>
      <c r="EI31" s="111"/>
      <c r="EJ31" s="111"/>
      <c r="EK31" s="111"/>
      <c r="EL31" s="111"/>
      <c r="EM31" s="111"/>
      <c r="EN31" s="111"/>
      <c r="EO31" s="111"/>
      <c r="EP31" s="111"/>
      <c r="EQ31" s="111"/>
      <c r="ER31" s="111"/>
      <c r="ES31" s="111"/>
      <c r="ET31" s="111"/>
      <c r="EU31" s="111"/>
      <c r="EV31" s="111"/>
      <c r="EW31" s="111"/>
      <c r="EX31" s="111"/>
      <c r="EY31" s="111"/>
      <c r="EZ31" s="111"/>
      <c r="FA31" s="111"/>
      <c r="FB31" s="111"/>
      <c r="FC31" s="111"/>
      <c r="FD31" s="111"/>
      <c r="FE31" s="111"/>
      <c r="FF31" s="111"/>
      <c r="FG31" s="111"/>
      <c r="FH31" s="111"/>
      <c r="FI31" s="111"/>
      <c r="FJ31" s="111"/>
      <c r="FK31" s="111"/>
      <c r="FL31" s="111"/>
      <c r="FM31" s="111"/>
      <c r="FN31" s="111"/>
      <c r="FO31" s="111"/>
      <c r="FP31" s="111"/>
      <c r="FQ31" s="111"/>
      <c r="FR31" s="111"/>
      <c r="FS31" s="111"/>
      <c r="FT31" s="111"/>
      <c r="FU31" s="111"/>
      <c r="FV31" s="111"/>
      <c r="FW31" s="111"/>
      <c r="FX31" s="111"/>
      <c r="FY31" s="111"/>
      <c r="FZ31" s="111"/>
      <c r="GA31" s="111"/>
      <c r="GB31" s="111"/>
      <c r="GC31" s="111"/>
      <c r="GD31" s="111"/>
      <c r="GE31" s="111"/>
      <c r="GF31" s="111"/>
      <c r="GG31" s="111"/>
      <c r="GH31" s="111"/>
      <c r="GI31" s="111"/>
      <c r="GJ31" s="111"/>
      <c r="GK31" s="111"/>
      <c r="GL31" s="111"/>
      <c r="GM31" s="111"/>
      <c r="GN31" s="111"/>
      <c r="GO31" s="111"/>
      <c r="GP31" s="111"/>
      <c r="GQ31" s="111"/>
      <c r="GR31" s="111"/>
      <c r="GS31" s="111"/>
      <c r="GT31" s="111"/>
      <c r="GU31" s="111"/>
      <c r="GV31" s="111"/>
      <c r="GW31" s="111"/>
      <c r="GX31" s="111"/>
      <c r="GY31" s="111"/>
      <c r="GZ31" s="111"/>
      <c r="HA31" s="111"/>
      <c r="HB31" s="111"/>
      <c r="HC31" s="111"/>
      <c r="HD31" s="111"/>
      <c r="HE31" s="111"/>
      <c r="HF31" s="111"/>
      <c r="HG31" s="111"/>
      <c r="HH31" s="111"/>
      <c r="HI31" s="111"/>
      <c r="HJ31" s="111"/>
      <c r="HK31" s="111"/>
      <c r="HL31" s="111"/>
      <c r="HM31" s="111"/>
      <c r="HN31" s="111"/>
      <c r="HO31" s="111"/>
      <c r="HP31" s="111"/>
      <c r="HQ31" s="111"/>
      <c r="HR31" s="111"/>
      <c r="HS31" s="111"/>
      <c r="HT31" s="111"/>
      <c r="HU31" s="111"/>
      <c r="HV31" s="111"/>
      <c r="HW31" s="111"/>
      <c r="HX31" s="111"/>
      <c r="HY31" s="111"/>
      <c r="HZ31" s="111"/>
      <c r="IA31" s="111"/>
      <c r="IB31" s="111"/>
      <c r="IC31" s="111"/>
      <c r="ID31" s="111"/>
      <c r="IE31" s="111"/>
      <c r="IF31" s="111"/>
      <c r="IG31" s="111"/>
      <c r="IH31" s="111"/>
      <c r="II31" s="111"/>
      <c r="IJ31" s="111"/>
      <c r="IK31" s="111"/>
      <c r="IL31" s="111"/>
      <c r="IM31" s="111"/>
      <c r="IN31" s="111"/>
      <c r="IO31" s="111"/>
      <c r="IP31" s="111"/>
      <c r="IQ31" s="111"/>
      <c r="IR31" s="111"/>
      <c r="IS31" s="111"/>
      <c r="IT31" s="111"/>
      <c r="IU31" s="111"/>
      <c r="IV31" s="111"/>
      <c r="IW31" s="111"/>
      <c r="IX31" s="111"/>
      <c r="IY31" s="111"/>
      <c r="IZ31" s="111"/>
      <c r="JA31" s="111"/>
      <c r="JB31" s="111"/>
      <c r="JC31" s="111"/>
      <c r="JD31" s="111"/>
      <c r="JE31" s="111"/>
      <c r="JF31" s="111"/>
      <c r="JG31" s="111"/>
      <c r="JH31" s="111"/>
      <c r="JI31" s="111"/>
      <c r="JJ31" s="111"/>
      <c r="JK31" s="111"/>
      <c r="JL31" s="111"/>
      <c r="JM31" s="111"/>
      <c r="JN31" s="111"/>
      <c r="JO31" s="111"/>
      <c r="JP31" s="111"/>
      <c r="JQ31" s="111"/>
      <c r="JR31" s="111"/>
      <c r="JS31" s="111"/>
      <c r="JT31" s="111"/>
      <c r="JU31" s="111"/>
      <c r="JV31" s="111"/>
      <c r="JW31" s="111"/>
      <c r="JX31" s="111"/>
      <c r="JY31" s="111"/>
      <c r="JZ31" s="111"/>
      <c r="KA31" s="111"/>
      <c r="KB31" s="111"/>
      <c r="KC31" s="111"/>
      <c r="KD31" s="111"/>
      <c r="KE31" s="111"/>
      <c r="KF31" s="111"/>
      <c r="KG31" s="111"/>
      <c r="KH31" s="111"/>
      <c r="KI31" s="111"/>
      <c r="KJ31" s="111"/>
      <c r="KK31" s="111"/>
      <c r="KL31" s="111"/>
      <c r="KM31" s="111"/>
      <c r="KN31" s="111"/>
      <c r="KO31" s="111"/>
      <c r="KP31" s="111"/>
      <c r="KQ31" s="111"/>
      <c r="KR31" s="111"/>
      <c r="KS31" s="111"/>
      <c r="KT31" s="111"/>
      <c r="KU31" s="111"/>
      <c r="KV31" s="111"/>
      <c r="KW31" s="111"/>
      <c r="KX31" s="111"/>
      <c r="KY31" s="111"/>
      <c r="KZ31" s="111"/>
      <c r="LA31" s="111"/>
      <c r="LB31" s="111"/>
      <c r="LC31" s="111"/>
      <c r="LD31" s="111"/>
      <c r="LE31" s="111"/>
      <c r="LF31" s="111"/>
      <c r="LG31" s="111"/>
      <c r="LH31" s="111"/>
      <c r="LI31" s="111"/>
      <c r="LJ31" s="111"/>
      <c r="LK31" s="111"/>
      <c r="LL31" s="111"/>
      <c r="LM31" s="111"/>
      <c r="LN31" s="111"/>
      <c r="LO31" s="111"/>
      <c r="LP31" s="111"/>
      <c r="LQ31" s="111"/>
      <c r="LR31" s="111"/>
      <c r="LS31" s="111"/>
      <c r="LT31" s="111"/>
      <c r="LU31" s="111"/>
      <c r="LV31" s="111"/>
      <c r="LW31" s="111"/>
      <c r="LX31" s="111"/>
      <c r="LY31" s="111"/>
      <c r="LZ31" s="111"/>
      <c r="MA31" s="111"/>
      <c r="MB31" s="111"/>
      <c r="MC31" s="111"/>
      <c r="MD31" s="111"/>
      <c r="ME31" s="111"/>
      <c r="MF31" s="111"/>
      <c r="MG31" s="111"/>
      <c r="MH31" s="111"/>
      <c r="MI31" s="111"/>
      <c r="MJ31" s="111"/>
      <c r="MK31" s="111"/>
      <c r="ML31" s="111"/>
      <c r="MM31" s="111"/>
      <c r="MN31" s="111"/>
      <c r="MO31" s="111"/>
      <c r="MP31" s="111"/>
      <c r="MQ31" s="111"/>
      <c r="MR31" s="111"/>
      <c r="MS31" s="111"/>
      <c r="MT31" s="111"/>
      <c r="MU31" s="111"/>
      <c r="MV31" s="111"/>
      <c r="MW31" s="111"/>
      <c r="MX31" s="111"/>
      <c r="MY31" s="111"/>
      <c r="MZ31" s="111"/>
      <c r="NA31" s="111"/>
      <c r="NB31" s="111"/>
      <c r="NC31" s="111"/>
      <c r="ND31" s="111"/>
      <c r="NE31" s="111"/>
      <c r="NF31" s="111"/>
      <c r="NG31" s="111"/>
    </row>
    <row r="32" spans="1:371" ht="21" x14ac:dyDescent="0.25">
      <c r="A32" s="68" t="s">
        <v>12</v>
      </c>
      <c r="B32" s="90">
        <v>1312</v>
      </c>
      <c r="C32" s="13">
        <v>1312</v>
      </c>
      <c r="D32" s="16">
        <v>1312</v>
      </c>
      <c r="E32" s="13">
        <v>1312</v>
      </c>
      <c r="F32" s="13">
        <v>1312</v>
      </c>
      <c r="G32" s="132">
        <v>1289</v>
      </c>
      <c r="H32" s="104"/>
      <c r="I32" s="104"/>
      <c r="J32" s="104"/>
      <c r="K32" s="104"/>
      <c r="L32" s="114"/>
      <c r="M32" s="114"/>
      <c r="N32" s="110"/>
      <c r="O32" s="111"/>
      <c r="P32" s="111"/>
      <c r="Q32" s="111"/>
      <c r="R32" s="111"/>
      <c r="S32" s="111"/>
      <c r="T32" s="111"/>
      <c r="U32" s="110"/>
      <c r="V32" s="111"/>
      <c r="W32" s="111"/>
      <c r="X32" s="111"/>
      <c r="Y32" s="111"/>
      <c r="Z32" s="111"/>
      <c r="AA32" s="111"/>
      <c r="AB32" s="110"/>
      <c r="AC32" s="111"/>
      <c r="AD32" s="111"/>
      <c r="AE32" s="111"/>
      <c r="AF32" s="111"/>
      <c r="AG32" s="111"/>
      <c r="AH32" s="111"/>
      <c r="AI32" s="110"/>
      <c r="AJ32" s="111"/>
      <c r="AK32" s="111"/>
      <c r="AL32" s="111"/>
      <c r="AM32" s="111"/>
      <c r="AN32" s="111"/>
      <c r="AO32" s="111"/>
      <c r="AP32" s="110"/>
      <c r="AQ32" s="111"/>
      <c r="AR32" s="111"/>
      <c r="AS32" s="111"/>
      <c r="AT32" s="111"/>
      <c r="AU32" s="111"/>
      <c r="AV32" s="111"/>
      <c r="AW32" s="111"/>
      <c r="AX32" s="111"/>
      <c r="AY32" s="111"/>
      <c r="AZ32" s="111"/>
      <c r="BA32" s="111"/>
      <c r="BB32" s="111"/>
      <c r="BC32" s="111"/>
      <c r="BD32" s="111"/>
      <c r="BE32" s="111"/>
      <c r="BF32" s="111"/>
      <c r="BG32" s="111"/>
      <c r="BH32" s="111"/>
      <c r="BI32" s="111"/>
      <c r="BJ32" s="111"/>
      <c r="BK32" s="111"/>
      <c r="BL32" s="111"/>
      <c r="BM32" s="111"/>
      <c r="BN32" s="111"/>
      <c r="BO32" s="111"/>
      <c r="BP32" s="111"/>
      <c r="BQ32" s="111"/>
      <c r="BR32" s="111"/>
      <c r="BS32" s="111"/>
      <c r="BT32" s="111"/>
      <c r="BU32" s="111"/>
      <c r="BV32" s="111"/>
      <c r="BW32" s="111"/>
      <c r="BX32" s="111"/>
      <c r="BY32" s="111"/>
      <c r="BZ32" s="111"/>
      <c r="CA32" s="111"/>
      <c r="CB32" s="111"/>
      <c r="CC32" s="111"/>
      <c r="CD32" s="111"/>
      <c r="CE32" s="111"/>
      <c r="CF32" s="111"/>
      <c r="CG32" s="111"/>
      <c r="CH32" s="111"/>
      <c r="CI32" s="111"/>
      <c r="CJ32" s="111"/>
      <c r="CK32" s="111"/>
      <c r="CL32" s="111"/>
      <c r="CM32" s="111"/>
      <c r="CN32" s="111"/>
      <c r="CO32" s="111"/>
      <c r="CP32" s="111"/>
      <c r="CQ32" s="111"/>
      <c r="CR32" s="111"/>
      <c r="CS32" s="111"/>
      <c r="CT32" s="111"/>
      <c r="CU32" s="111"/>
      <c r="CV32" s="111"/>
      <c r="CW32" s="111"/>
      <c r="CX32" s="111"/>
      <c r="CY32" s="111"/>
      <c r="CZ32" s="111"/>
      <c r="DA32" s="111"/>
      <c r="DB32" s="111"/>
      <c r="DC32" s="111"/>
      <c r="DD32" s="111"/>
      <c r="DE32" s="111"/>
      <c r="DF32" s="111"/>
      <c r="DG32" s="111"/>
      <c r="DH32" s="111"/>
      <c r="DI32" s="111"/>
      <c r="DJ32" s="111"/>
      <c r="DK32" s="111"/>
      <c r="DL32" s="111"/>
      <c r="DM32" s="111"/>
      <c r="DN32" s="111"/>
      <c r="DO32" s="111"/>
      <c r="DP32" s="111"/>
      <c r="DQ32" s="111"/>
      <c r="DR32" s="111"/>
      <c r="DS32" s="111"/>
      <c r="DT32" s="111"/>
      <c r="DU32" s="111"/>
      <c r="DV32" s="111"/>
      <c r="DW32" s="111"/>
      <c r="DX32" s="111"/>
      <c r="DY32" s="111"/>
      <c r="DZ32" s="111"/>
      <c r="EA32" s="111"/>
      <c r="EB32" s="111"/>
      <c r="EC32" s="111"/>
      <c r="ED32" s="111"/>
      <c r="EE32" s="111"/>
      <c r="EF32" s="111"/>
      <c r="EG32" s="111"/>
      <c r="EH32" s="111"/>
      <c r="EI32" s="111"/>
      <c r="EJ32" s="111"/>
      <c r="EK32" s="111"/>
      <c r="EL32" s="111"/>
      <c r="EM32" s="111"/>
      <c r="EN32" s="111"/>
      <c r="EO32" s="111"/>
      <c r="EP32" s="111"/>
      <c r="EQ32" s="111"/>
      <c r="ER32" s="111"/>
      <c r="ES32" s="111"/>
      <c r="ET32" s="111"/>
      <c r="EU32" s="111"/>
      <c r="EV32" s="111"/>
      <c r="EW32" s="111"/>
      <c r="EX32" s="111"/>
      <c r="EY32" s="111"/>
      <c r="EZ32" s="111"/>
      <c r="FA32" s="111"/>
      <c r="FB32" s="111"/>
      <c r="FC32" s="111"/>
      <c r="FD32" s="111"/>
      <c r="FE32" s="111"/>
      <c r="FF32" s="111"/>
      <c r="FG32" s="111"/>
      <c r="FH32" s="111"/>
      <c r="FI32" s="111"/>
      <c r="FJ32" s="111"/>
      <c r="FK32" s="111"/>
      <c r="FL32" s="111"/>
      <c r="FM32" s="111"/>
      <c r="FN32" s="111"/>
      <c r="FO32" s="111"/>
      <c r="FP32" s="111"/>
      <c r="FQ32" s="111"/>
      <c r="FR32" s="111"/>
      <c r="FS32" s="111"/>
      <c r="FT32" s="111"/>
      <c r="FU32" s="111"/>
      <c r="FV32" s="111"/>
      <c r="FW32" s="111"/>
      <c r="FX32" s="111"/>
      <c r="FY32" s="111"/>
      <c r="FZ32" s="111"/>
      <c r="GA32" s="111"/>
      <c r="GB32" s="111"/>
      <c r="GC32" s="111"/>
      <c r="GD32" s="111"/>
      <c r="GE32" s="111"/>
      <c r="GF32" s="111"/>
      <c r="GG32" s="111"/>
      <c r="GH32" s="111"/>
      <c r="GI32" s="111"/>
      <c r="GJ32" s="111"/>
      <c r="GK32" s="111"/>
      <c r="GL32" s="111"/>
      <c r="GM32" s="111"/>
      <c r="GN32" s="111"/>
      <c r="GO32" s="111"/>
      <c r="GP32" s="111"/>
      <c r="GQ32" s="111"/>
      <c r="GR32" s="111"/>
      <c r="GS32" s="111"/>
      <c r="GT32" s="111"/>
      <c r="GU32" s="111"/>
      <c r="GV32" s="111"/>
      <c r="GW32" s="111"/>
      <c r="GX32" s="111"/>
      <c r="GY32" s="111"/>
      <c r="GZ32" s="111"/>
      <c r="HA32" s="111"/>
      <c r="HB32" s="111"/>
      <c r="HC32" s="111"/>
      <c r="HD32" s="111"/>
      <c r="HE32" s="111"/>
      <c r="HF32" s="111"/>
      <c r="HG32" s="111"/>
      <c r="HH32" s="111"/>
      <c r="HI32" s="111"/>
      <c r="HJ32" s="111"/>
      <c r="HK32" s="111"/>
      <c r="HL32" s="111"/>
      <c r="HM32" s="111"/>
      <c r="HN32" s="111"/>
      <c r="HO32" s="111"/>
      <c r="HP32" s="111"/>
      <c r="HQ32" s="111"/>
      <c r="HR32" s="111"/>
      <c r="HS32" s="111"/>
      <c r="HT32" s="111"/>
      <c r="HU32" s="111"/>
      <c r="HV32" s="111"/>
      <c r="HW32" s="111"/>
      <c r="HX32" s="111"/>
      <c r="HY32" s="111"/>
      <c r="HZ32" s="111"/>
      <c r="IA32" s="111"/>
      <c r="IB32" s="111"/>
      <c r="IC32" s="111"/>
      <c r="ID32" s="111"/>
      <c r="IE32" s="111"/>
      <c r="IF32" s="111"/>
      <c r="IG32" s="111"/>
      <c r="IH32" s="111"/>
      <c r="II32" s="111"/>
      <c r="IJ32" s="111"/>
      <c r="IK32" s="111"/>
      <c r="IL32" s="111"/>
      <c r="IM32" s="111"/>
      <c r="IN32" s="111"/>
      <c r="IO32" s="111"/>
      <c r="IP32" s="111"/>
      <c r="IQ32" s="111"/>
      <c r="IR32" s="111"/>
      <c r="IS32" s="111"/>
      <c r="IT32" s="111"/>
      <c r="IU32" s="111"/>
      <c r="IV32" s="111"/>
      <c r="IW32" s="111"/>
      <c r="IX32" s="111"/>
      <c r="IY32" s="111"/>
      <c r="IZ32" s="111"/>
      <c r="JA32" s="111"/>
      <c r="JB32" s="111"/>
      <c r="JC32" s="111"/>
      <c r="JD32" s="111"/>
      <c r="JE32" s="111"/>
      <c r="JF32" s="111"/>
      <c r="JG32" s="111"/>
      <c r="JH32" s="111"/>
      <c r="JI32" s="111"/>
      <c r="JJ32" s="111"/>
      <c r="JK32" s="111"/>
      <c r="JL32" s="111"/>
      <c r="JM32" s="111"/>
      <c r="JN32" s="111"/>
      <c r="JO32" s="111"/>
      <c r="JP32" s="111"/>
      <c r="JQ32" s="111"/>
      <c r="JR32" s="111"/>
      <c r="JS32" s="111"/>
      <c r="JT32" s="111"/>
      <c r="JU32" s="111"/>
      <c r="JV32" s="111"/>
      <c r="JW32" s="111"/>
      <c r="JX32" s="111"/>
      <c r="JY32" s="111"/>
      <c r="JZ32" s="111"/>
      <c r="KA32" s="111"/>
      <c r="KB32" s="111"/>
      <c r="KC32" s="111"/>
      <c r="KD32" s="111"/>
      <c r="KE32" s="111"/>
      <c r="KF32" s="111"/>
      <c r="KG32" s="111"/>
      <c r="KH32" s="111"/>
      <c r="KI32" s="111"/>
      <c r="KJ32" s="111"/>
      <c r="KK32" s="111"/>
      <c r="KL32" s="111"/>
      <c r="KM32" s="111"/>
      <c r="KN32" s="111"/>
      <c r="KO32" s="111"/>
      <c r="KP32" s="111"/>
      <c r="KQ32" s="111"/>
      <c r="KR32" s="111"/>
      <c r="KS32" s="111"/>
      <c r="KT32" s="111"/>
      <c r="KU32" s="111"/>
      <c r="KV32" s="111"/>
      <c r="KW32" s="111"/>
      <c r="KX32" s="111"/>
      <c r="KY32" s="111"/>
      <c r="KZ32" s="111"/>
      <c r="LA32" s="111"/>
      <c r="LB32" s="111"/>
      <c r="LC32" s="111"/>
      <c r="LD32" s="111"/>
      <c r="LE32" s="111"/>
      <c r="LF32" s="111"/>
      <c r="LG32" s="111"/>
      <c r="LH32" s="111"/>
      <c r="LI32" s="111"/>
      <c r="LJ32" s="111"/>
      <c r="LK32" s="111"/>
      <c r="LL32" s="111"/>
      <c r="LM32" s="111"/>
      <c r="LN32" s="111"/>
      <c r="LO32" s="111"/>
      <c r="LP32" s="111"/>
      <c r="LQ32" s="111"/>
      <c r="LR32" s="111"/>
      <c r="LS32" s="111"/>
      <c r="LT32" s="111"/>
      <c r="LU32" s="111"/>
      <c r="LV32" s="111"/>
      <c r="LW32" s="111"/>
      <c r="LX32" s="111"/>
      <c r="LY32" s="111"/>
      <c r="LZ32" s="111"/>
      <c r="MA32" s="111"/>
      <c r="MB32" s="111"/>
      <c r="MC32" s="111"/>
      <c r="MD32" s="111"/>
      <c r="ME32" s="111"/>
      <c r="MF32" s="111"/>
      <c r="MG32" s="111"/>
      <c r="MH32" s="111"/>
      <c r="MI32" s="111"/>
      <c r="MJ32" s="111"/>
      <c r="MK32" s="111"/>
      <c r="ML32" s="111"/>
      <c r="MM32" s="111"/>
      <c r="MN32" s="111"/>
      <c r="MO32" s="111"/>
      <c r="MP32" s="111"/>
      <c r="MQ32" s="111"/>
      <c r="MR32" s="111"/>
      <c r="MS32" s="111"/>
      <c r="MT32" s="111"/>
      <c r="MU32" s="111"/>
      <c r="MV32" s="111"/>
      <c r="MW32" s="111"/>
      <c r="MX32" s="111"/>
      <c r="MY32" s="111"/>
      <c r="MZ32" s="111"/>
      <c r="NA32" s="111"/>
      <c r="NB32" s="111"/>
      <c r="NC32" s="111"/>
      <c r="ND32" s="111"/>
      <c r="NE32" s="111"/>
      <c r="NF32" s="111"/>
      <c r="NG32" s="111"/>
    </row>
    <row r="33" spans="1:371" ht="21" x14ac:dyDescent="0.25">
      <c r="A33" s="68" t="s">
        <v>12</v>
      </c>
      <c r="B33" s="90">
        <v>1252</v>
      </c>
      <c r="C33" s="13">
        <v>1252</v>
      </c>
      <c r="D33" s="13">
        <v>1252</v>
      </c>
      <c r="E33" s="13">
        <v>1252</v>
      </c>
      <c r="F33" s="13">
        <v>1252</v>
      </c>
      <c r="G33" s="132">
        <v>1319</v>
      </c>
      <c r="H33" s="104"/>
      <c r="I33" s="104"/>
      <c r="J33" s="104"/>
      <c r="K33" s="104"/>
      <c r="L33" s="114"/>
      <c r="M33" s="114"/>
      <c r="N33" s="110"/>
      <c r="O33" s="111"/>
      <c r="P33" s="111"/>
      <c r="Q33" s="111"/>
      <c r="R33" s="111"/>
      <c r="S33" s="111"/>
      <c r="T33" s="111"/>
      <c r="U33" s="110"/>
      <c r="V33" s="111"/>
      <c r="W33" s="111"/>
      <c r="X33" s="111"/>
      <c r="Y33" s="111"/>
      <c r="Z33" s="111"/>
      <c r="AA33" s="111"/>
      <c r="AB33" s="110"/>
      <c r="AC33" s="111"/>
      <c r="AD33" s="111"/>
      <c r="AE33" s="111"/>
      <c r="AF33" s="111"/>
      <c r="AG33" s="111"/>
      <c r="AH33" s="111"/>
      <c r="AI33" s="110"/>
      <c r="AJ33" s="111"/>
      <c r="AK33" s="111"/>
      <c r="AL33" s="111"/>
      <c r="AM33" s="111"/>
      <c r="AN33" s="111"/>
      <c r="AO33" s="111"/>
      <c r="AP33" s="110"/>
      <c r="AQ33" s="111"/>
      <c r="AR33" s="111"/>
      <c r="AS33" s="111"/>
      <c r="AT33" s="111"/>
      <c r="AU33" s="111"/>
      <c r="AV33" s="111"/>
      <c r="AW33" s="111"/>
      <c r="AX33" s="111"/>
      <c r="AY33" s="111"/>
      <c r="AZ33" s="111"/>
      <c r="BA33" s="111"/>
      <c r="BB33" s="111"/>
      <c r="BC33" s="111"/>
      <c r="BD33" s="111"/>
      <c r="BE33" s="111"/>
      <c r="BF33" s="111"/>
      <c r="BG33" s="111"/>
      <c r="BH33" s="111"/>
      <c r="BI33" s="111"/>
      <c r="BJ33" s="111"/>
      <c r="BK33" s="111"/>
      <c r="BL33" s="111"/>
      <c r="BM33" s="111"/>
      <c r="BN33" s="111"/>
      <c r="BO33" s="111"/>
      <c r="BP33" s="111"/>
      <c r="BQ33" s="111"/>
      <c r="BR33" s="111"/>
      <c r="BS33" s="111"/>
      <c r="BT33" s="111"/>
      <c r="BU33" s="111"/>
      <c r="BV33" s="111"/>
      <c r="BW33" s="111"/>
      <c r="BX33" s="111"/>
      <c r="BY33" s="111"/>
      <c r="BZ33" s="111"/>
      <c r="CA33" s="111"/>
      <c r="CB33" s="111"/>
      <c r="CC33" s="111"/>
      <c r="CD33" s="111"/>
      <c r="CE33" s="111"/>
      <c r="CF33" s="111"/>
      <c r="CG33" s="111"/>
      <c r="CH33" s="111"/>
      <c r="CI33" s="111"/>
      <c r="CJ33" s="111"/>
      <c r="CK33" s="111"/>
      <c r="CL33" s="111"/>
      <c r="CM33" s="111"/>
      <c r="CN33" s="111"/>
      <c r="CO33" s="111"/>
      <c r="CP33" s="111"/>
      <c r="CQ33" s="111"/>
      <c r="CR33" s="111"/>
      <c r="CS33" s="111"/>
      <c r="CT33" s="111"/>
      <c r="CU33" s="111"/>
      <c r="CV33" s="111"/>
      <c r="CW33" s="111"/>
      <c r="CX33" s="111"/>
      <c r="CY33" s="111"/>
      <c r="CZ33" s="111"/>
      <c r="DA33" s="111"/>
      <c r="DB33" s="111"/>
      <c r="DC33" s="111"/>
      <c r="DD33" s="111"/>
      <c r="DE33" s="111"/>
      <c r="DF33" s="111"/>
      <c r="DG33" s="111"/>
      <c r="DH33" s="111"/>
      <c r="DI33" s="111"/>
      <c r="DJ33" s="111"/>
      <c r="DK33" s="111"/>
      <c r="DL33" s="111"/>
      <c r="DM33" s="111"/>
      <c r="DN33" s="111"/>
      <c r="DO33" s="111"/>
      <c r="DP33" s="111"/>
      <c r="DQ33" s="111"/>
      <c r="DR33" s="111"/>
      <c r="DS33" s="111"/>
      <c r="DT33" s="111"/>
      <c r="DU33" s="111"/>
      <c r="DV33" s="111"/>
      <c r="DW33" s="111"/>
      <c r="DX33" s="111"/>
      <c r="DY33" s="111"/>
      <c r="DZ33" s="111"/>
      <c r="EA33" s="111"/>
      <c r="EB33" s="111"/>
      <c r="EC33" s="111"/>
      <c r="ED33" s="111"/>
      <c r="EE33" s="111"/>
      <c r="EF33" s="111"/>
      <c r="EG33" s="111"/>
      <c r="EH33" s="111"/>
      <c r="EI33" s="111"/>
      <c r="EJ33" s="111"/>
      <c r="EK33" s="111"/>
      <c r="EL33" s="111"/>
      <c r="EM33" s="111"/>
      <c r="EN33" s="111"/>
      <c r="EO33" s="111"/>
      <c r="EP33" s="111"/>
      <c r="EQ33" s="111"/>
      <c r="ER33" s="111"/>
      <c r="ES33" s="111"/>
      <c r="ET33" s="111"/>
      <c r="EU33" s="111"/>
      <c r="EV33" s="111"/>
      <c r="EW33" s="111"/>
      <c r="EX33" s="111"/>
      <c r="EY33" s="111"/>
      <c r="EZ33" s="111"/>
      <c r="FA33" s="111"/>
      <c r="FB33" s="111"/>
      <c r="FC33" s="111"/>
      <c r="FD33" s="111"/>
      <c r="FE33" s="111"/>
      <c r="FF33" s="111"/>
      <c r="FG33" s="111"/>
      <c r="FH33" s="111"/>
      <c r="FI33" s="111"/>
      <c r="FJ33" s="111"/>
      <c r="FK33" s="111"/>
      <c r="FL33" s="111"/>
      <c r="FM33" s="111"/>
      <c r="FN33" s="111"/>
      <c r="FO33" s="111"/>
      <c r="FP33" s="111"/>
      <c r="FQ33" s="111"/>
      <c r="FR33" s="111"/>
      <c r="FS33" s="111"/>
      <c r="FT33" s="111"/>
      <c r="FU33" s="111"/>
      <c r="FV33" s="111"/>
      <c r="FW33" s="111"/>
      <c r="FX33" s="111"/>
      <c r="FY33" s="111"/>
      <c r="FZ33" s="111"/>
      <c r="GA33" s="111"/>
      <c r="GB33" s="111"/>
      <c r="GC33" s="111"/>
      <c r="GD33" s="111"/>
      <c r="GE33" s="111"/>
      <c r="GF33" s="111"/>
      <c r="GG33" s="111"/>
      <c r="GH33" s="111"/>
      <c r="GI33" s="111"/>
      <c r="GJ33" s="111"/>
      <c r="GK33" s="111"/>
      <c r="GL33" s="111"/>
      <c r="GM33" s="111"/>
      <c r="GN33" s="111"/>
      <c r="GO33" s="111"/>
      <c r="GP33" s="111"/>
      <c r="GQ33" s="111"/>
      <c r="GR33" s="111"/>
      <c r="GS33" s="111"/>
      <c r="GT33" s="111"/>
      <c r="GU33" s="111"/>
      <c r="GV33" s="111"/>
      <c r="GW33" s="111"/>
      <c r="GX33" s="111"/>
      <c r="GY33" s="111"/>
      <c r="GZ33" s="111"/>
      <c r="HA33" s="111"/>
      <c r="HB33" s="111"/>
      <c r="HC33" s="111"/>
      <c r="HD33" s="111"/>
      <c r="HE33" s="111"/>
      <c r="HF33" s="111"/>
      <c r="HG33" s="111"/>
      <c r="HH33" s="111"/>
      <c r="HI33" s="111"/>
      <c r="HJ33" s="111"/>
      <c r="HK33" s="111"/>
      <c r="HL33" s="111"/>
      <c r="HM33" s="111"/>
      <c r="HN33" s="111"/>
      <c r="HO33" s="111"/>
      <c r="HP33" s="111"/>
      <c r="HQ33" s="111"/>
      <c r="HR33" s="111"/>
      <c r="HS33" s="111"/>
      <c r="HT33" s="111"/>
      <c r="HU33" s="111"/>
      <c r="HV33" s="111"/>
      <c r="HW33" s="111"/>
      <c r="HX33" s="111"/>
      <c r="HY33" s="111"/>
      <c r="HZ33" s="111"/>
      <c r="IA33" s="111"/>
      <c r="IB33" s="111"/>
      <c r="IC33" s="111"/>
      <c r="ID33" s="111"/>
      <c r="IE33" s="111"/>
      <c r="IF33" s="111"/>
      <c r="IG33" s="111"/>
      <c r="IH33" s="111"/>
      <c r="II33" s="111"/>
      <c r="IJ33" s="111"/>
      <c r="IK33" s="111"/>
      <c r="IL33" s="111"/>
      <c r="IM33" s="111"/>
      <c r="IN33" s="111"/>
      <c r="IO33" s="111"/>
      <c r="IP33" s="111"/>
      <c r="IQ33" s="111"/>
      <c r="IR33" s="111"/>
      <c r="IS33" s="111"/>
      <c r="IT33" s="111"/>
      <c r="IU33" s="111"/>
      <c r="IV33" s="111"/>
      <c r="IW33" s="111"/>
      <c r="IX33" s="111"/>
      <c r="IY33" s="111"/>
      <c r="IZ33" s="111"/>
      <c r="JA33" s="111"/>
      <c r="JB33" s="111"/>
      <c r="JC33" s="111"/>
      <c r="JD33" s="111"/>
      <c r="JE33" s="111"/>
      <c r="JF33" s="111"/>
      <c r="JG33" s="111"/>
      <c r="JH33" s="111"/>
      <c r="JI33" s="111"/>
      <c r="JJ33" s="111"/>
      <c r="JK33" s="111"/>
      <c r="JL33" s="111"/>
      <c r="JM33" s="111"/>
      <c r="JN33" s="111"/>
      <c r="JO33" s="111"/>
      <c r="JP33" s="111"/>
      <c r="JQ33" s="111"/>
      <c r="JR33" s="111"/>
      <c r="JS33" s="111"/>
      <c r="JT33" s="111"/>
      <c r="JU33" s="111"/>
      <c r="JV33" s="111"/>
      <c r="JW33" s="111"/>
      <c r="JX33" s="111"/>
      <c r="JY33" s="111"/>
      <c r="JZ33" s="111"/>
      <c r="KA33" s="111"/>
      <c r="KB33" s="111"/>
      <c r="KC33" s="111"/>
      <c r="KD33" s="111"/>
      <c r="KE33" s="111"/>
      <c r="KF33" s="111"/>
      <c r="KG33" s="111"/>
      <c r="KH33" s="111"/>
      <c r="KI33" s="111"/>
      <c r="KJ33" s="111"/>
      <c r="KK33" s="111"/>
      <c r="KL33" s="111"/>
      <c r="KM33" s="111"/>
      <c r="KN33" s="111"/>
      <c r="KO33" s="111"/>
      <c r="KP33" s="111"/>
      <c r="KQ33" s="111"/>
      <c r="KR33" s="111"/>
      <c r="KS33" s="111"/>
      <c r="KT33" s="111"/>
      <c r="KU33" s="111"/>
      <c r="KV33" s="111"/>
      <c r="KW33" s="111"/>
      <c r="KX33" s="111"/>
      <c r="KY33" s="111"/>
      <c r="KZ33" s="111"/>
      <c r="LA33" s="111"/>
      <c r="LB33" s="111"/>
      <c r="LC33" s="111"/>
      <c r="LD33" s="111"/>
      <c r="LE33" s="111"/>
      <c r="LF33" s="111"/>
      <c r="LG33" s="111"/>
      <c r="LH33" s="111"/>
      <c r="LI33" s="111"/>
      <c r="LJ33" s="111"/>
      <c r="LK33" s="111"/>
      <c r="LL33" s="111"/>
      <c r="LM33" s="111"/>
      <c r="LN33" s="111"/>
      <c r="LO33" s="111"/>
      <c r="LP33" s="111"/>
      <c r="LQ33" s="111"/>
      <c r="LR33" s="111"/>
      <c r="LS33" s="111"/>
      <c r="LT33" s="111"/>
      <c r="LU33" s="111"/>
      <c r="LV33" s="111"/>
      <c r="LW33" s="111"/>
      <c r="LX33" s="111"/>
      <c r="LY33" s="111"/>
      <c r="LZ33" s="111"/>
      <c r="MA33" s="111"/>
      <c r="MB33" s="111"/>
      <c r="MC33" s="111"/>
      <c r="MD33" s="111"/>
      <c r="ME33" s="111"/>
      <c r="MF33" s="111"/>
      <c r="MG33" s="111"/>
      <c r="MH33" s="111"/>
      <c r="MI33" s="111"/>
      <c r="MJ33" s="111"/>
      <c r="MK33" s="111"/>
      <c r="ML33" s="111"/>
      <c r="MM33" s="111"/>
      <c r="MN33" s="111"/>
      <c r="MO33" s="111"/>
      <c r="MP33" s="111"/>
      <c r="MQ33" s="111"/>
      <c r="MR33" s="111"/>
      <c r="MS33" s="111"/>
      <c r="MT33" s="111"/>
      <c r="MU33" s="111"/>
      <c r="MV33" s="111"/>
      <c r="MW33" s="111"/>
      <c r="MX33" s="111"/>
      <c r="MY33" s="111"/>
      <c r="MZ33" s="111"/>
      <c r="NA33" s="111"/>
      <c r="NB33" s="111"/>
      <c r="NC33" s="111"/>
      <c r="ND33" s="111"/>
      <c r="NE33" s="111"/>
      <c r="NF33" s="111"/>
      <c r="NG33" s="111"/>
    </row>
    <row r="34" spans="1:371" ht="21" x14ac:dyDescent="0.25">
      <c r="A34" s="68" t="s">
        <v>12</v>
      </c>
      <c r="B34" s="91"/>
      <c r="C34" s="14"/>
      <c r="D34" s="15"/>
      <c r="E34" s="14"/>
      <c r="F34" s="14"/>
      <c r="G34" s="132">
        <v>1349</v>
      </c>
      <c r="H34" s="104"/>
      <c r="I34" s="104"/>
      <c r="J34" s="104"/>
      <c r="K34" s="104"/>
      <c r="L34" s="114"/>
      <c r="M34" s="114"/>
      <c r="N34" s="110"/>
      <c r="O34" s="111"/>
      <c r="P34" s="111"/>
      <c r="Q34" s="111"/>
      <c r="R34" s="111"/>
      <c r="S34" s="111"/>
      <c r="T34" s="111"/>
      <c r="U34" s="110"/>
      <c r="V34" s="111"/>
      <c r="W34" s="111"/>
      <c r="X34" s="111"/>
      <c r="Y34" s="111"/>
      <c r="Z34" s="111"/>
      <c r="AA34" s="111"/>
      <c r="AB34" s="110"/>
      <c r="AC34" s="111"/>
      <c r="AD34" s="111"/>
      <c r="AE34" s="111"/>
      <c r="AF34" s="111"/>
      <c r="AG34" s="111"/>
      <c r="AH34" s="111"/>
      <c r="AI34" s="110"/>
      <c r="AJ34" s="111"/>
      <c r="AK34" s="111"/>
      <c r="AL34" s="111"/>
      <c r="AM34" s="111"/>
      <c r="AN34" s="111"/>
      <c r="AO34" s="111"/>
      <c r="AP34" s="110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1"/>
      <c r="BM34" s="111"/>
      <c r="BN34" s="111"/>
      <c r="BO34" s="111"/>
      <c r="BP34" s="111"/>
      <c r="BQ34" s="111"/>
      <c r="BR34" s="111"/>
      <c r="BS34" s="111"/>
      <c r="BT34" s="111"/>
      <c r="BU34" s="111"/>
      <c r="BV34" s="111"/>
      <c r="BW34" s="111"/>
      <c r="BX34" s="111"/>
      <c r="BY34" s="111"/>
      <c r="BZ34" s="111"/>
      <c r="CA34" s="111"/>
      <c r="CB34" s="111"/>
      <c r="CC34" s="111"/>
      <c r="CD34" s="111"/>
      <c r="CE34" s="111"/>
      <c r="CF34" s="111"/>
      <c r="CG34" s="111"/>
      <c r="CH34" s="111"/>
      <c r="CI34" s="111"/>
      <c r="CJ34" s="111"/>
      <c r="CK34" s="111"/>
      <c r="CL34" s="111"/>
      <c r="CM34" s="111"/>
      <c r="CN34" s="111"/>
      <c r="CO34" s="111"/>
      <c r="CP34" s="111"/>
      <c r="CQ34" s="111"/>
      <c r="CR34" s="111"/>
      <c r="CS34" s="111"/>
      <c r="CT34" s="111"/>
      <c r="CU34" s="111"/>
      <c r="CV34" s="111"/>
      <c r="CW34" s="111"/>
      <c r="CX34" s="111"/>
      <c r="CY34" s="111"/>
      <c r="CZ34" s="111"/>
      <c r="DA34" s="111"/>
      <c r="DB34" s="111"/>
      <c r="DC34" s="111"/>
      <c r="DD34" s="111"/>
      <c r="DE34" s="111"/>
      <c r="DF34" s="111"/>
      <c r="DG34" s="111"/>
      <c r="DH34" s="111"/>
      <c r="DI34" s="111"/>
      <c r="DJ34" s="111"/>
      <c r="DK34" s="111"/>
      <c r="DL34" s="111"/>
      <c r="DM34" s="111"/>
      <c r="DN34" s="111"/>
      <c r="DO34" s="111"/>
      <c r="DP34" s="111"/>
      <c r="DQ34" s="111"/>
      <c r="DR34" s="111"/>
      <c r="DS34" s="111"/>
      <c r="DT34" s="111"/>
      <c r="DU34" s="111"/>
      <c r="DV34" s="111"/>
      <c r="DW34" s="111"/>
      <c r="DX34" s="111"/>
      <c r="DY34" s="111"/>
      <c r="DZ34" s="111"/>
      <c r="EA34" s="111"/>
      <c r="EB34" s="111"/>
      <c r="EC34" s="111"/>
      <c r="ED34" s="111"/>
      <c r="EE34" s="111"/>
      <c r="EF34" s="111"/>
      <c r="EG34" s="111"/>
      <c r="EH34" s="111"/>
      <c r="EI34" s="111"/>
      <c r="EJ34" s="111"/>
      <c r="EK34" s="111"/>
      <c r="EL34" s="111"/>
      <c r="EM34" s="111"/>
      <c r="EN34" s="111"/>
      <c r="EO34" s="111"/>
      <c r="EP34" s="111"/>
      <c r="EQ34" s="111"/>
      <c r="ER34" s="111"/>
      <c r="ES34" s="111"/>
      <c r="ET34" s="111"/>
      <c r="EU34" s="111"/>
      <c r="EV34" s="111"/>
      <c r="EW34" s="111"/>
      <c r="EX34" s="111"/>
      <c r="EY34" s="111"/>
      <c r="EZ34" s="111"/>
      <c r="FA34" s="111"/>
      <c r="FB34" s="111"/>
      <c r="FC34" s="111"/>
      <c r="FD34" s="111"/>
      <c r="FE34" s="111"/>
      <c r="FF34" s="111"/>
      <c r="FG34" s="111"/>
      <c r="FH34" s="111"/>
      <c r="FI34" s="111"/>
      <c r="FJ34" s="111"/>
      <c r="FK34" s="111"/>
      <c r="FL34" s="111"/>
      <c r="FM34" s="111"/>
      <c r="FN34" s="111"/>
      <c r="FO34" s="111"/>
      <c r="FP34" s="111"/>
      <c r="FQ34" s="111"/>
      <c r="FR34" s="111"/>
      <c r="FS34" s="111"/>
      <c r="FT34" s="111"/>
      <c r="FU34" s="111"/>
      <c r="FV34" s="111"/>
      <c r="FW34" s="111"/>
      <c r="FX34" s="111"/>
      <c r="FY34" s="111"/>
      <c r="FZ34" s="111"/>
      <c r="GA34" s="111"/>
      <c r="GB34" s="111"/>
      <c r="GC34" s="111"/>
      <c r="GD34" s="111"/>
      <c r="GE34" s="111"/>
      <c r="GF34" s="111"/>
      <c r="GG34" s="111"/>
      <c r="GH34" s="111"/>
      <c r="GI34" s="111"/>
      <c r="GJ34" s="111"/>
      <c r="GK34" s="111"/>
      <c r="GL34" s="111"/>
      <c r="GM34" s="111"/>
      <c r="GN34" s="111"/>
      <c r="GO34" s="111"/>
      <c r="GP34" s="111"/>
      <c r="GQ34" s="111"/>
      <c r="GR34" s="111"/>
      <c r="GS34" s="111"/>
      <c r="GT34" s="111"/>
      <c r="GU34" s="111"/>
      <c r="GV34" s="111"/>
      <c r="GW34" s="111"/>
      <c r="GX34" s="111"/>
      <c r="GY34" s="111"/>
      <c r="GZ34" s="111"/>
      <c r="HA34" s="111"/>
      <c r="HB34" s="111"/>
      <c r="HC34" s="111"/>
      <c r="HD34" s="111"/>
      <c r="HE34" s="111"/>
      <c r="HF34" s="111"/>
      <c r="HG34" s="111"/>
      <c r="HH34" s="111"/>
      <c r="HI34" s="111"/>
      <c r="HJ34" s="111"/>
      <c r="HK34" s="111"/>
      <c r="HL34" s="111"/>
      <c r="HM34" s="111"/>
      <c r="HN34" s="111"/>
      <c r="HO34" s="111"/>
      <c r="HP34" s="111"/>
      <c r="HQ34" s="111"/>
      <c r="HR34" s="111"/>
      <c r="HS34" s="111"/>
      <c r="HT34" s="111"/>
      <c r="HU34" s="111"/>
      <c r="HV34" s="111"/>
      <c r="HW34" s="111"/>
      <c r="HX34" s="111"/>
      <c r="HY34" s="111"/>
      <c r="HZ34" s="111"/>
      <c r="IA34" s="111"/>
      <c r="IB34" s="111"/>
      <c r="IC34" s="111"/>
      <c r="ID34" s="111"/>
      <c r="IE34" s="111"/>
      <c r="IF34" s="111"/>
      <c r="IG34" s="111"/>
      <c r="IH34" s="111"/>
      <c r="II34" s="111"/>
      <c r="IJ34" s="111"/>
      <c r="IK34" s="111"/>
      <c r="IL34" s="111"/>
      <c r="IM34" s="111"/>
      <c r="IN34" s="111"/>
      <c r="IO34" s="111"/>
      <c r="IP34" s="111"/>
      <c r="IQ34" s="111"/>
      <c r="IR34" s="111"/>
      <c r="IS34" s="111"/>
      <c r="IT34" s="111"/>
      <c r="IU34" s="111"/>
      <c r="IV34" s="111"/>
      <c r="IW34" s="111"/>
      <c r="IX34" s="111"/>
      <c r="IY34" s="111"/>
      <c r="IZ34" s="111"/>
      <c r="JA34" s="111"/>
      <c r="JB34" s="111"/>
      <c r="JC34" s="111"/>
      <c r="JD34" s="111"/>
      <c r="JE34" s="111"/>
      <c r="JF34" s="111"/>
      <c r="JG34" s="111"/>
      <c r="JH34" s="111"/>
      <c r="JI34" s="111"/>
      <c r="JJ34" s="111"/>
      <c r="JK34" s="111"/>
      <c r="JL34" s="111"/>
      <c r="JM34" s="111"/>
      <c r="JN34" s="111"/>
      <c r="JO34" s="111"/>
      <c r="JP34" s="111"/>
      <c r="JQ34" s="111"/>
      <c r="JR34" s="111"/>
      <c r="JS34" s="111"/>
      <c r="JT34" s="111"/>
      <c r="JU34" s="111"/>
      <c r="JV34" s="111"/>
      <c r="JW34" s="111"/>
      <c r="JX34" s="111"/>
      <c r="JY34" s="111"/>
      <c r="JZ34" s="111"/>
      <c r="KA34" s="111"/>
      <c r="KB34" s="111"/>
      <c r="KC34" s="111"/>
      <c r="KD34" s="111"/>
      <c r="KE34" s="111"/>
      <c r="KF34" s="111"/>
      <c r="KG34" s="111"/>
      <c r="KH34" s="111"/>
      <c r="KI34" s="111"/>
      <c r="KJ34" s="111"/>
      <c r="KK34" s="111"/>
      <c r="KL34" s="111"/>
      <c r="KM34" s="111"/>
      <c r="KN34" s="111"/>
      <c r="KO34" s="111"/>
      <c r="KP34" s="111"/>
      <c r="KQ34" s="111"/>
      <c r="KR34" s="111"/>
      <c r="KS34" s="111"/>
      <c r="KT34" s="111"/>
      <c r="KU34" s="111"/>
      <c r="KV34" s="111"/>
      <c r="KW34" s="111"/>
      <c r="KX34" s="111"/>
      <c r="KY34" s="111"/>
      <c r="KZ34" s="111"/>
      <c r="LA34" s="111"/>
      <c r="LB34" s="111"/>
      <c r="LC34" s="111"/>
      <c r="LD34" s="111"/>
      <c r="LE34" s="111"/>
      <c r="LF34" s="111"/>
      <c r="LG34" s="111"/>
      <c r="LH34" s="111"/>
      <c r="LI34" s="111"/>
      <c r="LJ34" s="111"/>
      <c r="LK34" s="111"/>
      <c r="LL34" s="111"/>
      <c r="LM34" s="111"/>
      <c r="LN34" s="111"/>
      <c r="LO34" s="111"/>
      <c r="LP34" s="111"/>
      <c r="LQ34" s="111"/>
      <c r="LR34" s="111"/>
      <c r="LS34" s="111"/>
      <c r="LT34" s="111"/>
      <c r="LU34" s="111"/>
      <c r="LV34" s="111"/>
      <c r="LW34" s="111"/>
      <c r="LX34" s="111"/>
      <c r="LY34" s="111"/>
      <c r="LZ34" s="111"/>
      <c r="MA34" s="111"/>
      <c r="MB34" s="111"/>
      <c r="MC34" s="111"/>
      <c r="MD34" s="111"/>
      <c r="ME34" s="111"/>
      <c r="MF34" s="111"/>
      <c r="MG34" s="111"/>
      <c r="MH34" s="111"/>
      <c r="MI34" s="111"/>
      <c r="MJ34" s="111"/>
      <c r="MK34" s="111"/>
      <c r="ML34" s="111"/>
      <c r="MM34" s="111"/>
      <c r="MN34" s="111"/>
      <c r="MO34" s="111"/>
      <c r="MP34" s="111"/>
      <c r="MQ34" s="111"/>
      <c r="MR34" s="111"/>
      <c r="MS34" s="111"/>
      <c r="MT34" s="111"/>
      <c r="MU34" s="111"/>
      <c r="MV34" s="111"/>
      <c r="MW34" s="111"/>
      <c r="MX34" s="111"/>
      <c r="MY34" s="111"/>
      <c r="MZ34" s="111"/>
      <c r="NA34" s="111"/>
      <c r="NB34" s="111"/>
      <c r="NC34" s="111"/>
      <c r="ND34" s="111"/>
      <c r="NE34" s="111"/>
      <c r="NF34" s="111"/>
      <c r="NG34" s="111"/>
    </row>
    <row r="35" spans="1:371" ht="21" x14ac:dyDescent="0.25">
      <c r="A35" s="68" t="s">
        <v>12</v>
      </c>
      <c r="B35" s="91"/>
      <c r="C35" s="14"/>
      <c r="D35" s="15"/>
      <c r="E35" s="14"/>
      <c r="F35" s="14"/>
      <c r="G35" s="133"/>
      <c r="H35" s="113"/>
      <c r="I35" s="113"/>
      <c r="J35" s="113"/>
      <c r="K35" s="113"/>
      <c r="L35" s="114"/>
      <c r="M35" s="114"/>
      <c r="N35" s="110"/>
      <c r="O35" s="111"/>
      <c r="P35" s="111"/>
      <c r="Q35" s="111"/>
      <c r="R35" s="111"/>
      <c r="S35" s="111"/>
      <c r="T35" s="111"/>
      <c r="U35" s="110"/>
      <c r="V35" s="111"/>
      <c r="W35" s="111"/>
      <c r="X35" s="111"/>
      <c r="Y35" s="111"/>
      <c r="Z35" s="111"/>
      <c r="AA35" s="111"/>
      <c r="AB35" s="110"/>
      <c r="AC35" s="111"/>
      <c r="AD35" s="111"/>
      <c r="AE35" s="111"/>
      <c r="AF35" s="111"/>
      <c r="AG35" s="111"/>
      <c r="AH35" s="111"/>
      <c r="AI35" s="110"/>
      <c r="AJ35" s="111"/>
      <c r="AK35" s="111"/>
      <c r="AL35" s="111"/>
      <c r="AM35" s="111"/>
      <c r="AN35" s="111"/>
      <c r="AO35" s="111"/>
      <c r="AP35" s="110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1"/>
      <c r="BM35" s="111"/>
      <c r="BN35" s="111"/>
      <c r="BO35" s="111"/>
      <c r="BP35" s="111"/>
      <c r="BQ35" s="111"/>
      <c r="BR35" s="111"/>
      <c r="BS35" s="111"/>
      <c r="BT35" s="111"/>
      <c r="BU35" s="111"/>
      <c r="BV35" s="111"/>
      <c r="BW35" s="111"/>
      <c r="BX35" s="111"/>
      <c r="BY35" s="111"/>
      <c r="BZ35" s="111"/>
      <c r="CA35" s="111"/>
      <c r="CB35" s="111"/>
      <c r="CC35" s="111"/>
      <c r="CD35" s="111"/>
      <c r="CE35" s="111"/>
      <c r="CF35" s="111"/>
      <c r="CG35" s="111"/>
      <c r="CH35" s="111"/>
      <c r="CI35" s="111"/>
      <c r="CJ35" s="111"/>
      <c r="CK35" s="111"/>
      <c r="CL35" s="111"/>
      <c r="CM35" s="111"/>
      <c r="CN35" s="111"/>
      <c r="CO35" s="111"/>
      <c r="CP35" s="111"/>
      <c r="CQ35" s="111"/>
      <c r="CR35" s="111"/>
      <c r="CS35" s="111"/>
      <c r="CT35" s="111"/>
      <c r="CU35" s="111"/>
      <c r="CV35" s="111"/>
      <c r="CW35" s="111"/>
      <c r="CX35" s="111"/>
      <c r="CY35" s="111"/>
      <c r="CZ35" s="111"/>
      <c r="DA35" s="111"/>
      <c r="DB35" s="111"/>
      <c r="DC35" s="111"/>
      <c r="DD35" s="111"/>
      <c r="DE35" s="111"/>
      <c r="DF35" s="111"/>
      <c r="DG35" s="111"/>
      <c r="DH35" s="111"/>
      <c r="DI35" s="111"/>
      <c r="DJ35" s="111"/>
      <c r="DK35" s="111"/>
      <c r="DL35" s="111"/>
      <c r="DM35" s="111"/>
      <c r="DN35" s="111"/>
      <c r="DO35" s="111"/>
      <c r="DP35" s="111"/>
      <c r="DQ35" s="111"/>
      <c r="DR35" s="111"/>
      <c r="DS35" s="111"/>
      <c r="DT35" s="111"/>
      <c r="DU35" s="111"/>
      <c r="DV35" s="111"/>
      <c r="DW35" s="111"/>
      <c r="DX35" s="111"/>
      <c r="DY35" s="111"/>
      <c r="DZ35" s="111"/>
      <c r="EA35" s="111"/>
      <c r="EB35" s="111"/>
      <c r="EC35" s="111"/>
      <c r="ED35" s="111"/>
      <c r="EE35" s="111"/>
      <c r="EF35" s="111"/>
      <c r="EG35" s="111"/>
      <c r="EH35" s="111"/>
      <c r="EI35" s="111"/>
      <c r="EJ35" s="111"/>
      <c r="EK35" s="111"/>
      <c r="EL35" s="111"/>
      <c r="EM35" s="111"/>
      <c r="EN35" s="111"/>
      <c r="EO35" s="111"/>
      <c r="EP35" s="111"/>
      <c r="EQ35" s="111"/>
      <c r="ER35" s="111"/>
      <c r="ES35" s="111"/>
      <c r="ET35" s="111"/>
      <c r="EU35" s="111"/>
      <c r="EV35" s="111"/>
      <c r="EW35" s="111"/>
      <c r="EX35" s="111"/>
      <c r="EY35" s="111"/>
      <c r="EZ35" s="111"/>
      <c r="FA35" s="111"/>
      <c r="FB35" s="111"/>
      <c r="FC35" s="111"/>
      <c r="FD35" s="111"/>
      <c r="FE35" s="111"/>
      <c r="FF35" s="111"/>
      <c r="FG35" s="111"/>
      <c r="FH35" s="111"/>
      <c r="FI35" s="111"/>
      <c r="FJ35" s="111"/>
      <c r="FK35" s="111"/>
      <c r="FL35" s="111"/>
      <c r="FM35" s="111"/>
      <c r="FN35" s="111"/>
      <c r="FO35" s="111"/>
      <c r="FP35" s="111"/>
      <c r="FQ35" s="111"/>
      <c r="FR35" s="111"/>
      <c r="FS35" s="111"/>
      <c r="FT35" s="111"/>
      <c r="FU35" s="111"/>
      <c r="FV35" s="111"/>
      <c r="FW35" s="111"/>
      <c r="FX35" s="111"/>
      <c r="FY35" s="111"/>
      <c r="FZ35" s="111"/>
      <c r="GA35" s="111"/>
      <c r="GB35" s="111"/>
      <c r="GC35" s="111"/>
      <c r="GD35" s="111"/>
      <c r="GE35" s="111"/>
      <c r="GF35" s="111"/>
      <c r="GG35" s="111"/>
      <c r="GH35" s="111"/>
      <c r="GI35" s="111"/>
      <c r="GJ35" s="111"/>
      <c r="GK35" s="111"/>
      <c r="GL35" s="111"/>
      <c r="GM35" s="111"/>
      <c r="GN35" s="111"/>
      <c r="GO35" s="111"/>
      <c r="GP35" s="111"/>
      <c r="GQ35" s="111"/>
      <c r="GR35" s="111"/>
      <c r="GS35" s="111"/>
      <c r="GT35" s="111"/>
      <c r="GU35" s="111"/>
      <c r="GV35" s="111"/>
      <c r="GW35" s="111"/>
      <c r="GX35" s="111"/>
      <c r="GY35" s="111"/>
      <c r="GZ35" s="111"/>
      <c r="HA35" s="111"/>
      <c r="HB35" s="111"/>
      <c r="HC35" s="111"/>
      <c r="HD35" s="111"/>
      <c r="HE35" s="111"/>
      <c r="HF35" s="111"/>
      <c r="HG35" s="111"/>
      <c r="HH35" s="111"/>
      <c r="HI35" s="111"/>
      <c r="HJ35" s="111"/>
      <c r="HK35" s="111"/>
      <c r="HL35" s="111"/>
      <c r="HM35" s="111"/>
      <c r="HN35" s="111"/>
      <c r="HO35" s="111"/>
      <c r="HP35" s="111"/>
      <c r="HQ35" s="111"/>
      <c r="HR35" s="111"/>
      <c r="HS35" s="111"/>
      <c r="HT35" s="111"/>
      <c r="HU35" s="111"/>
      <c r="HV35" s="111"/>
      <c r="HW35" s="111"/>
      <c r="HX35" s="111"/>
      <c r="HY35" s="111"/>
      <c r="HZ35" s="111"/>
      <c r="IA35" s="111"/>
      <c r="IB35" s="111"/>
      <c r="IC35" s="111"/>
      <c r="ID35" s="111"/>
      <c r="IE35" s="111"/>
      <c r="IF35" s="111"/>
      <c r="IG35" s="111"/>
      <c r="IH35" s="111"/>
      <c r="II35" s="111"/>
      <c r="IJ35" s="111"/>
      <c r="IK35" s="111"/>
      <c r="IL35" s="111"/>
      <c r="IM35" s="111"/>
      <c r="IN35" s="111"/>
      <c r="IO35" s="111"/>
      <c r="IP35" s="111"/>
      <c r="IQ35" s="111"/>
      <c r="IR35" s="111"/>
      <c r="IS35" s="111"/>
      <c r="IT35" s="111"/>
      <c r="IU35" s="111"/>
      <c r="IV35" s="111"/>
      <c r="IW35" s="111"/>
      <c r="IX35" s="111"/>
      <c r="IY35" s="111"/>
      <c r="IZ35" s="111"/>
      <c r="JA35" s="111"/>
      <c r="JB35" s="111"/>
      <c r="JC35" s="111"/>
      <c r="JD35" s="111"/>
      <c r="JE35" s="111"/>
      <c r="JF35" s="111"/>
      <c r="JG35" s="111"/>
      <c r="JH35" s="111"/>
      <c r="JI35" s="111"/>
      <c r="JJ35" s="111"/>
      <c r="JK35" s="111"/>
      <c r="JL35" s="111"/>
      <c r="JM35" s="111"/>
      <c r="JN35" s="111"/>
      <c r="JO35" s="111"/>
      <c r="JP35" s="111"/>
      <c r="JQ35" s="111"/>
      <c r="JR35" s="111"/>
      <c r="JS35" s="111"/>
      <c r="JT35" s="111"/>
      <c r="JU35" s="111"/>
      <c r="JV35" s="111"/>
      <c r="JW35" s="111"/>
      <c r="JX35" s="111"/>
      <c r="JY35" s="111"/>
      <c r="JZ35" s="111"/>
      <c r="KA35" s="111"/>
      <c r="KB35" s="111"/>
      <c r="KC35" s="111"/>
      <c r="KD35" s="111"/>
      <c r="KE35" s="111"/>
      <c r="KF35" s="111"/>
      <c r="KG35" s="111"/>
      <c r="KH35" s="111"/>
      <c r="KI35" s="111"/>
      <c r="KJ35" s="111"/>
      <c r="KK35" s="111"/>
      <c r="KL35" s="111"/>
      <c r="KM35" s="111"/>
      <c r="KN35" s="111"/>
      <c r="KO35" s="111"/>
      <c r="KP35" s="111"/>
      <c r="KQ35" s="111"/>
      <c r="KR35" s="111"/>
      <c r="KS35" s="111"/>
      <c r="KT35" s="111"/>
      <c r="KU35" s="111"/>
      <c r="KV35" s="111"/>
      <c r="KW35" s="111"/>
      <c r="KX35" s="111"/>
      <c r="KY35" s="111"/>
      <c r="KZ35" s="111"/>
      <c r="LA35" s="111"/>
      <c r="LB35" s="111"/>
      <c r="LC35" s="111"/>
      <c r="LD35" s="111"/>
      <c r="LE35" s="111"/>
      <c r="LF35" s="111"/>
      <c r="LG35" s="111"/>
      <c r="LH35" s="111"/>
      <c r="LI35" s="111"/>
      <c r="LJ35" s="111"/>
      <c r="LK35" s="111"/>
      <c r="LL35" s="111"/>
      <c r="LM35" s="111"/>
      <c r="LN35" s="111"/>
      <c r="LO35" s="111"/>
      <c r="LP35" s="111"/>
      <c r="LQ35" s="111"/>
      <c r="LR35" s="111"/>
      <c r="LS35" s="111"/>
      <c r="LT35" s="111"/>
      <c r="LU35" s="111"/>
      <c r="LV35" s="111"/>
      <c r="LW35" s="111"/>
      <c r="LX35" s="111"/>
      <c r="LY35" s="111"/>
      <c r="LZ35" s="111"/>
      <c r="MA35" s="111"/>
      <c r="MB35" s="111"/>
      <c r="MC35" s="111"/>
      <c r="MD35" s="111"/>
      <c r="ME35" s="111"/>
      <c r="MF35" s="111"/>
      <c r="MG35" s="111"/>
      <c r="MH35" s="111"/>
      <c r="MI35" s="111"/>
      <c r="MJ35" s="111"/>
      <c r="MK35" s="111"/>
      <c r="ML35" s="111"/>
      <c r="MM35" s="111"/>
      <c r="MN35" s="111"/>
      <c r="MO35" s="111"/>
      <c r="MP35" s="111"/>
      <c r="MQ35" s="111"/>
      <c r="MR35" s="111"/>
      <c r="MS35" s="111"/>
      <c r="MT35" s="111"/>
      <c r="MU35" s="111"/>
      <c r="MV35" s="111"/>
      <c r="MW35" s="111"/>
      <c r="MX35" s="111"/>
      <c r="MY35" s="111"/>
      <c r="MZ35" s="111"/>
      <c r="NA35" s="111"/>
      <c r="NB35" s="111"/>
      <c r="NC35" s="111"/>
      <c r="ND35" s="111"/>
      <c r="NE35" s="111"/>
      <c r="NF35" s="111"/>
      <c r="NG35" s="111"/>
    </row>
    <row r="36" spans="1:371" ht="21" x14ac:dyDescent="0.25">
      <c r="A36" s="68" t="s">
        <v>12</v>
      </c>
      <c r="B36" s="91"/>
      <c r="C36" s="14"/>
      <c r="D36" s="15"/>
      <c r="E36" s="14"/>
      <c r="F36" s="14"/>
      <c r="G36" s="133"/>
      <c r="H36" s="113"/>
      <c r="I36" s="113"/>
      <c r="J36" s="113"/>
      <c r="K36" s="113"/>
      <c r="L36" s="114"/>
      <c r="M36" s="114"/>
      <c r="N36" s="110"/>
      <c r="O36" s="111"/>
      <c r="P36" s="111"/>
      <c r="Q36" s="111"/>
      <c r="R36" s="111"/>
      <c r="S36" s="111"/>
      <c r="T36" s="111"/>
      <c r="U36" s="110"/>
      <c r="V36" s="111"/>
      <c r="W36" s="111"/>
      <c r="X36" s="111"/>
      <c r="Y36" s="111"/>
      <c r="Z36" s="111"/>
      <c r="AA36" s="111"/>
      <c r="AB36" s="110"/>
      <c r="AC36" s="111"/>
      <c r="AD36" s="111"/>
      <c r="AE36" s="111"/>
      <c r="AF36" s="111"/>
      <c r="AG36" s="111"/>
      <c r="AH36" s="111"/>
      <c r="AI36" s="110"/>
      <c r="AJ36" s="111"/>
      <c r="AK36" s="111"/>
      <c r="AL36" s="111"/>
      <c r="AM36" s="111"/>
      <c r="AN36" s="111"/>
      <c r="AO36" s="111"/>
      <c r="AP36" s="110"/>
      <c r="AQ36" s="111"/>
      <c r="AR36" s="111"/>
      <c r="AS36" s="111"/>
      <c r="AT36" s="111"/>
      <c r="AU36" s="111"/>
      <c r="AV36" s="111"/>
      <c r="AW36" s="111"/>
      <c r="AX36" s="111"/>
      <c r="AY36" s="111"/>
      <c r="AZ36" s="111"/>
      <c r="BA36" s="111"/>
      <c r="BB36" s="111"/>
      <c r="BC36" s="111"/>
      <c r="BD36" s="111"/>
      <c r="BE36" s="111"/>
      <c r="BF36" s="111"/>
      <c r="BG36" s="111"/>
      <c r="BH36" s="111"/>
      <c r="BI36" s="111"/>
      <c r="BJ36" s="111"/>
      <c r="BK36" s="111"/>
      <c r="BL36" s="111"/>
      <c r="BM36" s="111"/>
      <c r="BN36" s="111"/>
      <c r="BO36" s="111"/>
      <c r="BP36" s="111"/>
      <c r="BQ36" s="111"/>
      <c r="BR36" s="111"/>
      <c r="BS36" s="111"/>
      <c r="BT36" s="111"/>
      <c r="BU36" s="111"/>
      <c r="BV36" s="111"/>
      <c r="BW36" s="111"/>
      <c r="BX36" s="111"/>
      <c r="BY36" s="111"/>
      <c r="BZ36" s="111"/>
      <c r="CA36" s="111"/>
      <c r="CB36" s="111"/>
      <c r="CC36" s="111"/>
      <c r="CD36" s="111"/>
      <c r="CE36" s="111"/>
      <c r="CF36" s="111"/>
      <c r="CG36" s="111"/>
      <c r="CH36" s="111"/>
      <c r="CI36" s="111"/>
      <c r="CJ36" s="111"/>
      <c r="CK36" s="111"/>
      <c r="CL36" s="111"/>
      <c r="CM36" s="111"/>
      <c r="CN36" s="111"/>
      <c r="CO36" s="111"/>
      <c r="CP36" s="111"/>
      <c r="CQ36" s="111"/>
      <c r="CR36" s="111"/>
      <c r="CS36" s="111"/>
      <c r="CT36" s="111"/>
      <c r="CU36" s="111"/>
      <c r="CV36" s="111"/>
      <c r="CW36" s="111"/>
      <c r="CX36" s="111"/>
      <c r="CY36" s="111"/>
      <c r="CZ36" s="111"/>
      <c r="DA36" s="111"/>
      <c r="DB36" s="111"/>
      <c r="DC36" s="111"/>
      <c r="DD36" s="111"/>
      <c r="DE36" s="111"/>
      <c r="DF36" s="111"/>
      <c r="DG36" s="111"/>
      <c r="DH36" s="111"/>
      <c r="DI36" s="111"/>
      <c r="DJ36" s="111"/>
      <c r="DK36" s="111"/>
      <c r="DL36" s="111"/>
      <c r="DM36" s="111"/>
      <c r="DN36" s="111"/>
      <c r="DO36" s="111"/>
      <c r="DP36" s="111"/>
      <c r="DQ36" s="111"/>
      <c r="DR36" s="111"/>
      <c r="DS36" s="111"/>
      <c r="DT36" s="111"/>
      <c r="DU36" s="111"/>
      <c r="DV36" s="111"/>
      <c r="DW36" s="111"/>
      <c r="DX36" s="111"/>
      <c r="DY36" s="111"/>
      <c r="DZ36" s="111"/>
      <c r="EA36" s="111"/>
      <c r="EB36" s="111"/>
      <c r="EC36" s="111"/>
      <c r="ED36" s="111"/>
      <c r="EE36" s="111"/>
      <c r="EF36" s="111"/>
      <c r="EG36" s="111"/>
      <c r="EH36" s="111"/>
      <c r="EI36" s="111"/>
      <c r="EJ36" s="111"/>
      <c r="EK36" s="111"/>
      <c r="EL36" s="111"/>
      <c r="EM36" s="111"/>
      <c r="EN36" s="111"/>
      <c r="EO36" s="111"/>
      <c r="EP36" s="111"/>
      <c r="EQ36" s="111"/>
      <c r="ER36" s="111"/>
      <c r="ES36" s="111"/>
      <c r="ET36" s="111"/>
      <c r="EU36" s="111"/>
      <c r="EV36" s="111"/>
      <c r="EW36" s="111"/>
      <c r="EX36" s="111"/>
      <c r="EY36" s="111"/>
      <c r="EZ36" s="111"/>
      <c r="FA36" s="111"/>
      <c r="FB36" s="111"/>
      <c r="FC36" s="111"/>
      <c r="FD36" s="111"/>
      <c r="FE36" s="111"/>
      <c r="FF36" s="111"/>
      <c r="FG36" s="111"/>
      <c r="FH36" s="111"/>
      <c r="FI36" s="111"/>
      <c r="FJ36" s="111"/>
      <c r="FK36" s="111"/>
      <c r="FL36" s="111"/>
      <c r="FM36" s="111"/>
      <c r="FN36" s="111"/>
      <c r="FO36" s="111"/>
      <c r="FP36" s="111"/>
      <c r="FQ36" s="111"/>
      <c r="FR36" s="111"/>
      <c r="FS36" s="111"/>
      <c r="FT36" s="111"/>
      <c r="FU36" s="111"/>
      <c r="FV36" s="111"/>
      <c r="FW36" s="111"/>
      <c r="FX36" s="111"/>
      <c r="FY36" s="111"/>
      <c r="FZ36" s="111"/>
      <c r="GA36" s="111"/>
      <c r="GB36" s="111"/>
      <c r="GC36" s="111"/>
      <c r="GD36" s="111"/>
      <c r="GE36" s="111"/>
      <c r="GF36" s="111"/>
      <c r="GG36" s="111"/>
      <c r="GH36" s="111"/>
      <c r="GI36" s="111"/>
      <c r="GJ36" s="111"/>
      <c r="GK36" s="111"/>
      <c r="GL36" s="111"/>
      <c r="GM36" s="111"/>
      <c r="GN36" s="111"/>
      <c r="GO36" s="111"/>
      <c r="GP36" s="111"/>
      <c r="GQ36" s="111"/>
      <c r="GR36" s="111"/>
      <c r="GS36" s="111"/>
      <c r="GT36" s="111"/>
      <c r="GU36" s="111"/>
      <c r="GV36" s="111"/>
      <c r="GW36" s="111"/>
      <c r="GX36" s="111"/>
      <c r="GY36" s="111"/>
      <c r="GZ36" s="111"/>
      <c r="HA36" s="111"/>
      <c r="HB36" s="111"/>
      <c r="HC36" s="111"/>
      <c r="HD36" s="111"/>
      <c r="HE36" s="111"/>
      <c r="HF36" s="111"/>
      <c r="HG36" s="111"/>
      <c r="HH36" s="111"/>
      <c r="HI36" s="111"/>
      <c r="HJ36" s="111"/>
      <c r="HK36" s="111"/>
      <c r="HL36" s="111"/>
      <c r="HM36" s="111"/>
      <c r="HN36" s="111"/>
      <c r="HO36" s="111"/>
      <c r="HP36" s="111"/>
      <c r="HQ36" s="111"/>
      <c r="HR36" s="111"/>
      <c r="HS36" s="111"/>
      <c r="HT36" s="111"/>
      <c r="HU36" s="111"/>
      <c r="HV36" s="111"/>
      <c r="HW36" s="111"/>
      <c r="HX36" s="111"/>
      <c r="HY36" s="111"/>
      <c r="HZ36" s="111"/>
      <c r="IA36" s="111"/>
      <c r="IB36" s="111"/>
      <c r="IC36" s="111"/>
      <c r="ID36" s="111"/>
      <c r="IE36" s="111"/>
      <c r="IF36" s="111"/>
      <c r="IG36" s="111"/>
      <c r="IH36" s="111"/>
      <c r="II36" s="111"/>
      <c r="IJ36" s="111"/>
      <c r="IK36" s="111"/>
      <c r="IL36" s="111"/>
      <c r="IM36" s="111"/>
      <c r="IN36" s="111"/>
      <c r="IO36" s="111"/>
      <c r="IP36" s="111"/>
      <c r="IQ36" s="111"/>
      <c r="IR36" s="111"/>
      <c r="IS36" s="111"/>
      <c r="IT36" s="111"/>
      <c r="IU36" s="111"/>
      <c r="IV36" s="111"/>
      <c r="IW36" s="111"/>
      <c r="IX36" s="111"/>
      <c r="IY36" s="111"/>
      <c r="IZ36" s="111"/>
      <c r="JA36" s="111"/>
      <c r="JB36" s="111"/>
      <c r="JC36" s="111"/>
      <c r="JD36" s="111"/>
      <c r="JE36" s="111"/>
      <c r="JF36" s="111"/>
      <c r="JG36" s="111"/>
      <c r="JH36" s="111"/>
      <c r="JI36" s="111"/>
      <c r="JJ36" s="111"/>
      <c r="JK36" s="111"/>
      <c r="JL36" s="111"/>
      <c r="JM36" s="111"/>
      <c r="JN36" s="111"/>
      <c r="JO36" s="111"/>
      <c r="JP36" s="111"/>
      <c r="JQ36" s="111"/>
      <c r="JR36" s="111"/>
      <c r="JS36" s="111"/>
      <c r="JT36" s="111"/>
      <c r="JU36" s="111"/>
      <c r="JV36" s="111"/>
      <c r="JW36" s="111"/>
      <c r="JX36" s="111"/>
      <c r="JY36" s="111"/>
      <c r="JZ36" s="111"/>
      <c r="KA36" s="111"/>
      <c r="KB36" s="111"/>
      <c r="KC36" s="111"/>
      <c r="KD36" s="111"/>
      <c r="KE36" s="111"/>
      <c r="KF36" s="111"/>
      <c r="KG36" s="111"/>
      <c r="KH36" s="111"/>
      <c r="KI36" s="111"/>
      <c r="KJ36" s="111"/>
      <c r="KK36" s="111"/>
      <c r="KL36" s="111"/>
      <c r="KM36" s="111"/>
      <c r="KN36" s="111"/>
      <c r="KO36" s="111"/>
      <c r="KP36" s="111"/>
      <c r="KQ36" s="111"/>
      <c r="KR36" s="111"/>
      <c r="KS36" s="111"/>
      <c r="KT36" s="111"/>
      <c r="KU36" s="111"/>
      <c r="KV36" s="111"/>
      <c r="KW36" s="111"/>
      <c r="KX36" s="111"/>
      <c r="KY36" s="111"/>
      <c r="KZ36" s="111"/>
      <c r="LA36" s="111"/>
      <c r="LB36" s="111"/>
      <c r="LC36" s="111"/>
      <c r="LD36" s="111"/>
      <c r="LE36" s="111"/>
      <c r="LF36" s="111"/>
      <c r="LG36" s="111"/>
      <c r="LH36" s="111"/>
      <c r="LI36" s="111"/>
      <c r="LJ36" s="111"/>
      <c r="LK36" s="111"/>
      <c r="LL36" s="111"/>
      <c r="LM36" s="111"/>
      <c r="LN36" s="111"/>
      <c r="LO36" s="111"/>
      <c r="LP36" s="111"/>
      <c r="LQ36" s="111"/>
      <c r="LR36" s="111"/>
      <c r="LS36" s="111"/>
      <c r="LT36" s="111"/>
      <c r="LU36" s="111"/>
      <c r="LV36" s="111"/>
      <c r="LW36" s="111"/>
      <c r="LX36" s="111"/>
      <c r="LY36" s="111"/>
      <c r="LZ36" s="111"/>
      <c r="MA36" s="111"/>
      <c r="MB36" s="111"/>
      <c r="MC36" s="111"/>
      <c r="MD36" s="111"/>
      <c r="ME36" s="111"/>
      <c r="MF36" s="111"/>
      <c r="MG36" s="111"/>
      <c r="MH36" s="111"/>
      <c r="MI36" s="111"/>
      <c r="MJ36" s="111"/>
      <c r="MK36" s="111"/>
      <c r="ML36" s="111"/>
      <c r="MM36" s="111"/>
      <c r="MN36" s="111"/>
      <c r="MO36" s="111"/>
      <c r="MP36" s="111"/>
      <c r="MQ36" s="111"/>
      <c r="MR36" s="111"/>
      <c r="MS36" s="111"/>
      <c r="MT36" s="111"/>
      <c r="MU36" s="111"/>
      <c r="MV36" s="111"/>
      <c r="MW36" s="111"/>
      <c r="MX36" s="111"/>
      <c r="MY36" s="111"/>
      <c r="MZ36" s="111"/>
      <c r="NA36" s="111"/>
      <c r="NB36" s="111"/>
      <c r="NC36" s="111"/>
      <c r="ND36" s="111"/>
      <c r="NE36" s="111"/>
      <c r="NF36" s="111"/>
      <c r="NG36" s="111"/>
    </row>
    <row r="37" spans="1:371" ht="21" x14ac:dyDescent="0.25">
      <c r="A37" s="68" t="s">
        <v>12</v>
      </c>
      <c r="B37" s="91"/>
      <c r="C37" s="14"/>
      <c r="D37" s="15"/>
      <c r="E37" s="14"/>
      <c r="F37" s="14"/>
      <c r="G37" s="133"/>
      <c r="H37" s="113"/>
      <c r="I37" s="113"/>
      <c r="J37" s="113"/>
      <c r="K37" s="113"/>
      <c r="L37" s="114"/>
      <c r="M37" s="114"/>
      <c r="N37" s="110"/>
      <c r="O37" s="111"/>
      <c r="P37" s="111"/>
      <c r="Q37" s="111"/>
      <c r="R37" s="111"/>
      <c r="S37" s="111"/>
      <c r="T37" s="111"/>
      <c r="U37" s="110"/>
      <c r="V37" s="111"/>
      <c r="W37" s="111"/>
      <c r="X37" s="111"/>
      <c r="Y37" s="111"/>
      <c r="Z37" s="111"/>
      <c r="AA37" s="111"/>
      <c r="AB37" s="110"/>
      <c r="AC37" s="111"/>
      <c r="AD37" s="111"/>
      <c r="AE37" s="111"/>
      <c r="AF37" s="111"/>
      <c r="AG37" s="111"/>
      <c r="AH37" s="111"/>
      <c r="AI37" s="110"/>
      <c r="AJ37" s="111"/>
      <c r="AK37" s="111"/>
      <c r="AL37" s="111"/>
      <c r="AM37" s="111"/>
      <c r="AN37" s="111"/>
      <c r="AO37" s="111"/>
      <c r="AP37" s="110"/>
      <c r="AQ37" s="111"/>
      <c r="AR37" s="111"/>
      <c r="AS37" s="111"/>
      <c r="AT37" s="111"/>
      <c r="AU37" s="111"/>
      <c r="AV37" s="111"/>
      <c r="AW37" s="111"/>
      <c r="AX37" s="111"/>
      <c r="AY37" s="111"/>
      <c r="AZ37" s="111"/>
      <c r="BA37" s="111"/>
      <c r="BB37" s="111"/>
      <c r="BC37" s="111"/>
      <c r="BD37" s="111"/>
      <c r="BE37" s="111"/>
      <c r="BF37" s="111"/>
      <c r="BG37" s="111"/>
      <c r="BH37" s="111"/>
      <c r="BI37" s="111"/>
      <c r="BJ37" s="111"/>
      <c r="BK37" s="111"/>
      <c r="BL37" s="111"/>
      <c r="BM37" s="111"/>
      <c r="BN37" s="111"/>
      <c r="BO37" s="111"/>
      <c r="BP37" s="111"/>
      <c r="BQ37" s="111"/>
      <c r="BR37" s="111"/>
      <c r="BS37" s="111"/>
      <c r="BT37" s="111"/>
      <c r="BU37" s="111"/>
      <c r="BV37" s="111"/>
      <c r="BW37" s="111"/>
      <c r="BX37" s="111"/>
      <c r="BY37" s="111"/>
      <c r="BZ37" s="111"/>
      <c r="CA37" s="111"/>
      <c r="CB37" s="111"/>
      <c r="CC37" s="111"/>
      <c r="CD37" s="111"/>
      <c r="CE37" s="111"/>
      <c r="CF37" s="111"/>
      <c r="CG37" s="111"/>
      <c r="CH37" s="111"/>
      <c r="CI37" s="111"/>
      <c r="CJ37" s="111"/>
      <c r="CK37" s="111"/>
      <c r="CL37" s="111"/>
      <c r="CM37" s="111"/>
      <c r="CN37" s="111"/>
      <c r="CO37" s="111"/>
      <c r="CP37" s="111"/>
      <c r="CQ37" s="111"/>
      <c r="CR37" s="111"/>
      <c r="CS37" s="111"/>
      <c r="CT37" s="111"/>
      <c r="CU37" s="111"/>
      <c r="CV37" s="111"/>
      <c r="CW37" s="111"/>
      <c r="CX37" s="111"/>
      <c r="CY37" s="111"/>
      <c r="CZ37" s="111"/>
      <c r="DA37" s="111"/>
      <c r="DB37" s="111"/>
      <c r="DC37" s="111"/>
      <c r="DD37" s="111"/>
      <c r="DE37" s="111"/>
      <c r="DF37" s="111"/>
      <c r="DG37" s="111"/>
      <c r="DH37" s="111"/>
      <c r="DI37" s="111"/>
      <c r="DJ37" s="111"/>
      <c r="DK37" s="111"/>
      <c r="DL37" s="111"/>
      <c r="DM37" s="111"/>
      <c r="DN37" s="111"/>
      <c r="DO37" s="111"/>
      <c r="DP37" s="111"/>
      <c r="DQ37" s="111"/>
      <c r="DR37" s="111"/>
      <c r="DS37" s="111"/>
      <c r="DT37" s="111"/>
      <c r="DU37" s="111"/>
      <c r="DV37" s="111"/>
      <c r="DW37" s="111"/>
      <c r="DX37" s="111"/>
      <c r="DY37" s="111"/>
      <c r="DZ37" s="111"/>
      <c r="EA37" s="111"/>
      <c r="EB37" s="111"/>
      <c r="EC37" s="111"/>
      <c r="ED37" s="111"/>
      <c r="EE37" s="111"/>
      <c r="EF37" s="111"/>
      <c r="EG37" s="111"/>
      <c r="EH37" s="111"/>
      <c r="EI37" s="111"/>
      <c r="EJ37" s="111"/>
      <c r="EK37" s="111"/>
      <c r="EL37" s="111"/>
      <c r="EM37" s="111"/>
      <c r="EN37" s="111"/>
      <c r="EO37" s="111"/>
      <c r="EP37" s="111"/>
      <c r="EQ37" s="111"/>
      <c r="ER37" s="111"/>
      <c r="ES37" s="111"/>
      <c r="ET37" s="111"/>
      <c r="EU37" s="111"/>
      <c r="EV37" s="111"/>
      <c r="EW37" s="111"/>
      <c r="EX37" s="111"/>
      <c r="EY37" s="111"/>
      <c r="EZ37" s="111"/>
      <c r="FA37" s="111"/>
      <c r="FB37" s="111"/>
      <c r="FC37" s="111"/>
      <c r="FD37" s="111"/>
      <c r="FE37" s="111"/>
      <c r="FF37" s="111"/>
      <c r="FG37" s="111"/>
      <c r="FH37" s="111"/>
      <c r="FI37" s="111"/>
      <c r="FJ37" s="111"/>
      <c r="FK37" s="111"/>
      <c r="FL37" s="111"/>
      <c r="FM37" s="111"/>
      <c r="FN37" s="111"/>
      <c r="FO37" s="111"/>
      <c r="FP37" s="111"/>
      <c r="FQ37" s="111"/>
      <c r="FR37" s="111"/>
      <c r="FS37" s="111"/>
      <c r="FT37" s="111"/>
      <c r="FU37" s="111"/>
      <c r="FV37" s="111"/>
      <c r="FW37" s="111"/>
      <c r="FX37" s="111"/>
      <c r="FY37" s="111"/>
      <c r="FZ37" s="111"/>
      <c r="GA37" s="111"/>
      <c r="GB37" s="111"/>
      <c r="GC37" s="111"/>
      <c r="GD37" s="111"/>
      <c r="GE37" s="111"/>
      <c r="GF37" s="111"/>
      <c r="GG37" s="111"/>
      <c r="GH37" s="111"/>
      <c r="GI37" s="111"/>
      <c r="GJ37" s="111"/>
      <c r="GK37" s="111"/>
      <c r="GL37" s="111"/>
      <c r="GM37" s="111"/>
      <c r="GN37" s="111"/>
      <c r="GO37" s="111"/>
      <c r="GP37" s="111"/>
      <c r="GQ37" s="111"/>
      <c r="GR37" s="111"/>
      <c r="GS37" s="111"/>
      <c r="GT37" s="111"/>
      <c r="GU37" s="111"/>
      <c r="GV37" s="111"/>
      <c r="GW37" s="111"/>
      <c r="GX37" s="111"/>
      <c r="GY37" s="111"/>
      <c r="GZ37" s="111"/>
      <c r="HA37" s="111"/>
      <c r="HB37" s="111"/>
      <c r="HC37" s="111"/>
      <c r="HD37" s="111"/>
      <c r="HE37" s="111"/>
      <c r="HF37" s="111"/>
      <c r="HG37" s="111"/>
      <c r="HH37" s="111"/>
      <c r="HI37" s="111"/>
      <c r="HJ37" s="111"/>
      <c r="HK37" s="111"/>
      <c r="HL37" s="111"/>
      <c r="HM37" s="111"/>
      <c r="HN37" s="111"/>
      <c r="HO37" s="111"/>
      <c r="HP37" s="111"/>
      <c r="HQ37" s="111"/>
      <c r="HR37" s="111"/>
      <c r="HS37" s="111"/>
      <c r="HT37" s="111"/>
      <c r="HU37" s="111"/>
      <c r="HV37" s="111"/>
      <c r="HW37" s="111"/>
      <c r="HX37" s="111"/>
      <c r="HY37" s="111"/>
      <c r="HZ37" s="111"/>
      <c r="IA37" s="111"/>
      <c r="IB37" s="111"/>
      <c r="IC37" s="111"/>
      <c r="ID37" s="111"/>
      <c r="IE37" s="111"/>
      <c r="IF37" s="111"/>
      <c r="IG37" s="111"/>
      <c r="IH37" s="111"/>
      <c r="II37" s="111"/>
      <c r="IJ37" s="111"/>
      <c r="IK37" s="111"/>
      <c r="IL37" s="111"/>
      <c r="IM37" s="111"/>
      <c r="IN37" s="111"/>
      <c r="IO37" s="111"/>
      <c r="IP37" s="111"/>
      <c r="IQ37" s="111"/>
      <c r="IR37" s="111"/>
      <c r="IS37" s="111"/>
      <c r="IT37" s="111"/>
      <c r="IU37" s="111"/>
      <c r="IV37" s="111"/>
      <c r="IW37" s="111"/>
      <c r="IX37" s="111"/>
      <c r="IY37" s="111"/>
      <c r="IZ37" s="111"/>
      <c r="JA37" s="111"/>
      <c r="JB37" s="111"/>
      <c r="JC37" s="111"/>
      <c r="JD37" s="111"/>
      <c r="JE37" s="111"/>
      <c r="JF37" s="111"/>
      <c r="JG37" s="111"/>
      <c r="JH37" s="111"/>
      <c r="JI37" s="111"/>
      <c r="JJ37" s="111"/>
      <c r="JK37" s="111"/>
      <c r="JL37" s="111"/>
      <c r="JM37" s="111"/>
      <c r="JN37" s="111"/>
      <c r="JO37" s="111"/>
      <c r="JP37" s="111"/>
      <c r="JQ37" s="111"/>
      <c r="JR37" s="111"/>
      <c r="JS37" s="111"/>
      <c r="JT37" s="111"/>
      <c r="JU37" s="111"/>
      <c r="JV37" s="111"/>
      <c r="JW37" s="111"/>
      <c r="JX37" s="111"/>
      <c r="JY37" s="111"/>
      <c r="JZ37" s="111"/>
      <c r="KA37" s="111"/>
      <c r="KB37" s="111"/>
      <c r="KC37" s="111"/>
      <c r="KD37" s="111"/>
      <c r="KE37" s="111"/>
      <c r="KF37" s="111"/>
      <c r="KG37" s="111"/>
      <c r="KH37" s="111"/>
      <c r="KI37" s="111"/>
      <c r="KJ37" s="111"/>
      <c r="KK37" s="111"/>
      <c r="KL37" s="111"/>
      <c r="KM37" s="111"/>
      <c r="KN37" s="111"/>
      <c r="KO37" s="111"/>
      <c r="KP37" s="111"/>
      <c r="KQ37" s="111"/>
      <c r="KR37" s="111"/>
      <c r="KS37" s="111"/>
      <c r="KT37" s="111"/>
      <c r="KU37" s="111"/>
      <c r="KV37" s="111"/>
      <c r="KW37" s="111"/>
      <c r="KX37" s="111"/>
      <c r="KY37" s="111"/>
      <c r="KZ37" s="111"/>
      <c r="LA37" s="111"/>
      <c r="LB37" s="111"/>
      <c r="LC37" s="111"/>
      <c r="LD37" s="111"/>
      <c r="LE37" s="111"/>
      <c r="LF37" s="111"/>
      <c r="LG37" s="111"/>
      <c r="LH37" s="111"/>
      <c r="LI37" s="111"/>
      <c r="LJ37" s="111"/>
      <c r="LK37" s="111"/>
      <c r="LL37" s="111"/>
      <c r="LM37" s="111"/>
      <c r="LN37" s="111"/>
      <c r="LO37" s="111"/>
      <c r="LP37" s="111"/>
      <c r="LQ37" s="111"/>
      <c r="LR37" s="111"/>
      <c r="LS37" s="111"/>
      <c r="LT37" s="111"/>
      <c r="LU37" s="111"/>
      <c r="LV37" s="111"/>
      <c r="LW37" s="111"/>
      <c r="LX37" s="111"/>
      <c r="LY37" s="111"/>
      <c r="LZ37" s="111"/>
      <c r="MA37" s="111"/>
      <c r="MB37" s="111"/>
      <c r="MC37" s="111"/>
      <c r="MD37" s="111"/>
      <c r="ME37" s="111"/>
      <c r="MF37" s="111"/>
      <c r="MG37" s="111"/>
      <c r="MH37" s="111"/>
      <c r="MI37" s="111"/>
      <c r="MJ37" s="111"/>
      <c r="MK37" s="111"/>
      <c r="ML37" s="111"/>
      <c r="MM37" s="111"/>
      <c r="MN37" s="111"/>
      <c r="MO37" s="111"/>
      <c r="MP37" s="111"/>
      <c r="MQ37" s="111"/>
      <c r="MR37" s="111"/>
      <c r="MS37" s="111"/>
      <c r="MT37" s="111"/>
      <c r="MU37" s="111"/>
      <c r="MV37" s="111"/>
      <c r="MW37" s="111"/>
      <c r="MX37" s="111"/>
      <c r="MY37" s="111"/>
      <c r="MZ37" s="111"/>
      <c r="NA37" s="111"/>
      <c r="NB37" s="111"/>
      <c r="NC37" s="111"/>
      <c r="ND37" s="111"/>
      <c r="NE37" s="111"/>
      <c r="NF37" s="111"/>
      <c r="NG37" s="111"/>
    </row>
    <row r="38" spans="1:371" ht="21" x14ac:dyDescent="0.25">
      <c r="A38" s="68" t="s">
        <v>12</v>
      </c>
      <c r="B38" s="91"/>
      <c r="C38" s="14"/>
      <c r="D38" s="15"/>
      <c r="E38" s="14"/>
      <c r="F38" s="14"/>
      <c r="G38" s="133"/>
      <c r="H38" s="113"/>
      <c r="I38" s="113"/>
      <c r="J38" s="113"/>
      <c r="K38" s="113"/>
      <c r="L38" s="114"/>
      <c r="M38" s="114"/>
      <c r="N38" s="110"/>
      <c r="O38" s="111"/>
      <c r="P38" s="111"/>
      <c r="Q38" s="111"/>
      <c r="R38" s="111"/>
      <c r="S38" s="111"/>
      <c r="T38" s="111"/>
      <c r="U38" s="110"/>
      <c r="V38" s="111"/>
      <c r="W38" s="111"/>
      <c r="X38" s="111"/>
      <c r="Y38" s="111"/>
      <c r="Z38" s="111"/>
      <c r="AA38" s="111"/>
      <c r="AB38" s="110"/>
      <c r="AC38" s="111"/>
      <c r="AD38" s="111"/>
      <c r="AE38" s="111"/>
      <c r="AF38" s="111"/>
      <c r="AG38" s="111"/>
      <c r="AH38" s="111"/>
      <c r="AI38" s="110"/>
      <c r="AJ38" s="111"/>
      <c r="AK38" s="111"/>
      <c r="AL38" s="111"/>
      <c r="AM38" s="111"/>
      <c r="AN38" s="111"/>
      <c r="AO38" s="111"/>
      <c r="AP38" s="110"/>
      <c r="AQ38" s="111"/>
      <c r="AR38" s="111"/>
      <c r="AS38" s="111"/>
      <c r="AT38" s="111"/>
      <c r="AU38" s="111"/>
      <c r="AV38" s="111"/>
      <c r="AW38" s="111"/>
      <c r="AX38" s="111"/>
      <c r="AY38" s="111"/>
      <c r="AZ38" s="111"/>
      <c r="BA38" s="111"/>
      <c r="BB38" s="111"/>
      <c r="BC38" s="111"/>
      <c r="BD38" s="111"/>
      <c r="BE38" s="111"/>
      <c r="BF38" s="111"/>
      <c r="BG38" s="111"/>
      <c r="BH38" s="111"/>
      <c r="BI38" s="111"/>
      <c r="BJ38" s="111"/>
      <c r="BK38" s="111"/>
      <c r="BL38" s="111"/>
      <c r="BM38" s="111"/>
      <c r="BN38" s="111"/>
      <c r="BO38" s="111"/>
      <c r="BP38" s="111"/>
      <c r="BQ38" s="111"/>
      <c r="BR38" s="111"/>
      <c r="BS38" s="111"/>
      <c r="BT38" s="111"/>
      <c r="BU38" s="111"/>
      <c r="BV38" s="111"/>
      <c r="BW38" s="111"/>
      <c r="BX38" s="111"/>
      <c r="BY38" s="111"/>
      <c r="BZ38" s="111"/>
      <c r="CA38" s="111"/>
      <c r="CB38" s="111"/>
      <c r="CC38" s="111"/>
      <c r="CD38" s="111"/>
      <c r="CE38" s="111"/>
      <c r="CF38" s="111"/>
      <c r="CG38" s="111"/>
      <c r="CH38" s="111"/>
      <c r="CI38" s="111"/>
      <c r="CJ38" s="111"/>
      <c r="CK38" s="111"/>
      <c r="CL38" s="111"/>
      <c r="CM38" s="111"/>
      <c r="CN38" s="111"/>
      <c r="CO38" s="111"/>
      <c r="CP38" s="111"/>
      <c r="CQ38" s="111"/>
      <c r="CR38" s="111"/>
      <c r="CS38" s="111"/>
      <c r="CT38" s="111"/>
      <c r="CU38" s="111"/>
      <c r="CV38" s="111"/>
      <c r="CW38" s="111"/>
      <c r="CX38" s="111"/>
      <c r="CY38" s="111"/>
      <c r="CZ38" s="111"/>
      <c r="DA38" s="111"/>
      <c r="DB38" s="111"/>
      <c r="DC38" s="111"/>
      <c r="DD38" s="111"/>
      <c r="DE38" s="111"/>
      <c r="DF38" s="111"/>
      <c r="DG38" s="111"/>
      <c r="DH38" s="111"/>
      <c r="DI38" s="111"/>
      <c r="DJ38" s="111"/>
      <c r="DK38" s="111"/>
      <c r="DL38" s="111"/>
      <c r="DM38" s="111"/>
      <c r="DN38" s="111"/>
      <c r="DO38" s="111"/>
      <c r="DP38" s="111"/>
      <c r="DQ38" s="111"/>
      <c r="DR38" s="111"/>
      <c r="DS38" s="111"/>
      <c r="DT38" s="111"/>
      <c r="DU38" s="111"/>
      <c r="DV38" s="111"/>
      <c r="DW38" s="111"/>
      <c r="DX38" s="111"/>
      <c r="DY38" s="111"/>
      <c r="DZ38" s="111"/>
      <c r="EA38" s="111"/>
      <c r="EB38" s="111"/>
      <c r="EC38" s="111"/>
      <c r="ED38" s="111"/>
      <c r="EE38" s="111"/>
      <c r="EF38" s="111"/>
      <c r="EG38" s="111"/>
      <c r="EH38" s="111"/>
      <c r="EI38" s="111"/>
      <c r="EJ38" s="111"/>
      <c r="EK38" s="111"/>
      <c r="EL38" s="111"/>
      <c r="EM38" s="111"/>
      <c r="EN38" s="111"/>
      <c r="EO38" s="111"/>
      <c r="EP38" s="111"/>
      <c r="EQ38" s="111"/>
      <c r="ER38" s="111"/>
      <c r="ES38" s="111"/>
      <c r="ET38" s="111"/>
      <c r="EU38" s="111"/>
      <c r="EV38" s="111"/>
      <c r="EW38" s="111"/>
      <c r="EX38" s="111"/>
      <c r="EY38" s="111"/>
      <c r="EZ38" s="111"/>
      <c r="FA38" s="111"/>
      <c r="FB38" s="111"/>
      <c r="FC38" s="111"/>
      <c r="FD38" s="111"/>
      <c r="FE38" s="111"/>
      <c r="FF38" s="111"/>
      <c r="FG38" s="111"/>
      <c r="FH38" s="111"/>
      <c r="FI38" s="111"/>
      <c r="FJ38" s="111"/>
      <c r="FK38" s="111"/>
      <c r="FL38" s="111"/>
      <c r="FM38" s="111"/>
      <c r="FN38" s="111"/>
      <c r="FO38" s="111"/>
      <c r="FP38" s="111"/>
      <c r="FQ38" s="111"/>
      <c r="FR38" s="111"/>
      <c r="FS38" s="111"/>
      <c r="FT38" s="111"/>
      <c r="FU38" s="111"/>
      <c r="FV38" s="111"/>
      <c r="FW38" s="111"/>
      <c r="FX38" s="111"/>
      <c r="FY38" s="111"/>
      <c r="FZ38" s="111"/>
      <c r="GA38" s="111"/>
      <c r="GB38" s="111"/>
      <c r="GC38" s="111"/>
      <c r="GD38" s="111"/>
      <c r="GE38" s="111"/>
      <c r="GF38" s="111"/>
      <c r="GG38" s="111"/>
      <c r="GH38" s="111"/>
      <c r="GI38" s="111"/>
      <c r="GJ38" s="111"/>
      <c r="GK38" s="111"/>
      <c r="GL38" s="111"/>
      <c r="GM38" s="111"/>
      <c r="GN38" s="111"/>
      <c r="GO38" s="111"/>
      <c r="GP38" s="111"/>
      <c r="GQ38" s="111"/>
      <c r="GR38" s="111"/>
      <c r="GS38" s="111"/>
      <c r="GT38" s="111"/>
      <c r="GU38" s="111"/>
      <c r="GV38" s="111"/>
      <c r="GW38" s="111"/>
      <c r="GX38" s="111"/>
      <c r="GY38" s="111"/>
      <c r="GZ38" s="111"/>
      <c r="HA38" s="111"/>
      <c r="HB38" s="111"/>
      <c r="HC38" s="111"/>
      <c r="HD38" s="111"/>
      <c r="HE38" s="111"/>
      <c r="HF38" s="111"/>
      <c r="HG38" s="111"/>
      <c r="HH38" s="111"/>
      <c r="HI38" s="111"/>
      <c r="HJ38" s="111"/>
      <c r="HK38" s="111"/>
      <c r="HL38" s="111"/>
      <c r="HM38" s="111"/>
      <c r="HN38" s="111"/>
      <c r="HO38" s="111"/>
      <c r="HP38" s="111"/>
      <c r="HQ38" s="111"/>
      <c r="HR38" s="111"/>
      <c r="HS38" s="111"/>
      <c r="HT38" s="111"/>
      <c r="HU38" s="111"/>
      <c r="HV38" s="111"/>
      <c r="HW38" s="111"/>
      <c r="HX38" s="111"/>
      <c r="HY38" s="111"/>
      <c r="HZ38" s="111"/>
      <c r="IA38" s="111"/>
      <c r="IB38" s="111"/>
      <c r="IC38" s="111"/>
      <c r="ID38" s="111"/>
      <c r="IE38" s="111"/>
      <c r="IF38" s="111"/>
      <c r="IG38" s="111"/>
      <c r="IH38" s="111"/>
      <c r="II38" s="111"/>
      <c r="IJ38" s="111"/>
      <c r="IK38" s="111"/>
      <c r="IL38" s="111"/>
      <c r="IM38" s="111"/>
      <c r="IN38" s="111"/>
      <c r="IO38" s="111"/>
      <c r="IP38" s="111"/>
      <c r="IQ38" s="111"/>
      <c r="IR38" s="111"/>
      <c r="IS38" s="111"/>
      <c r="IT38" s="111"/>
      <c r="IU38" s="111"/>
      <c r="IV38" s="111"/>
      <c r="IW38" s="111"/>
      <c r="IX38" s="111"/>
      <c r="IY38" s="111"/>
      <c r="IZ38" s="111"/>
      <c r="JA38" s="111"/>
      <c r="JB38" s="111"/>
      <c r="JC38" s="111"/>
      <c r="JD38" s="111"/>
      <c r="JE38" s="111"/>
      <c r="JF38" s="111"/>
      <c r="JG38" s="111"/>
      <c r="JH38" s="111"/>
      <c r="JI38" s="111"/>
      <c r="JJ38" s="111"/>
      <c r="JK38" s="111"/>
      <c r="JL38" s="111"/>
      <c r="JM38" s="111"/>
      <c r="JN38" s="111"/>
      <c r="JO38" s="111"/>
      <c r="JP38" s="111"/>
      <c r="JQ38" s="111"/>
      <c r="JR38" s="111"/>
      <c r="JS38" s="111"/>
      <c r="JT38" s="111"/>
      <c r="JU38" s="111"/>
      <c r="JV38" s="111"/>
      <c r="JW38" s="111"/>
      <c r="JX38" s="111"/>
      <c r="JY38" s="111"/>
      <c r="JZ38" s="111"/>
      <c r="KA38" s="111"/>
      <c r="KB38" s="111"/>
      <c r="KC38" s="111"/>
      <c r="KD38" s="111"/>
      <c r="KE38" s="111"/>
      <c r="KF38" s="111"/>
      <c r="KG38" s="111"/>
      <c r="KH38" s="111"/>
      <c r="KI38" s="111"/>
      <c r="KJ38" s="111"/>
      <c r="KK38" s="111"/>
      <c r="KL38" s="111"/>
      <c r="KM38" s="111"/>
      <c r="KN38" s="111"/>
      <c r="KO38" s="111"/>
      <c r="KP38" s="111"/>
      <c r="KQ38" s="111"/>
      <c r="KR38" s="111"/>
      <c r="KS38" s="111"/>
      <c r="KT38" s="111"/>
      <c r="KU38" s="111"/>
      <c r="KV38" s="111"/>
      <c r="KW38" s="111"/>
      <c r="KX38" s="111"/>
      <c r="KY38" s="111"/>
      <c r="KZ38" s="111"/>
      <c r="LA38" s="111"/>
      <c r="LB38" s="111"/>
      <c r="LC38" s="111"/>
      <c r="LD38" s="111"/>
      <c r="LE38" s="111"/>
      <c r="LF38" s="111"/>
      <c r="LG38" s="111"/>
      <c r="LH38" s="111"/>
      <c r="LI38" s="111"/>
      <c r="LJ38" s="111"/>
      <c r="LK38" s="111"/>
      <c r="LL38" s="111"/>
      <c r="LM38" s="111"/>
      <c r="LN38" s="111"/>
      <c r="LO38" s="111"/>
      <c r="LP38" s="111"/>
      <c r="LQ38" s="111"/>
      <c r="LR38" s="111"/>
      <c r="LS38" s="111"/>
      <c r="LT38" s="111"/>
      <c r="LU38" s="111"/>
      <c r="LV38" s="111"/>
      <c r="LW38" s="111"/>
      <c r="LX38" s="111"/>
      <c r="LY38" s="111"/>
      <c r="LZ38" s="111"/>
      <c r="MA38" s="111"/>
      <c r="MB38" s="111"/>
      <c r="MC38" s="111"/>
      <c r="MD38" s="111"/>
      <c r="ME38" s="111"/>
      <c r="MF38" s="111"/>
      <c r="MG38" s="111"/>
      <c r="MH38" s="111"/>
      <c r="MI38" s="111"/>
      <c r="MJ38" s="111"/>
      <c r="MK38" s="111"/>
      <c r="ML38" s="111"/>
      <c r="MM38" s="111"/>
      <c r="MN38" s="111"/>
      <c r="MO38" s="111"/>
      <c r="MP38" s="111"/>
      <c r="MQ38" s="111"/>
      <c r="MR38" s="111"/>
      <c r="MS38" s="111"/>
      <c r="MT38" s="111"/>
      <c r="MU38" s="111"/>
      <c r="MV38" s="111"/>
      <c r="MW38" s="111"/>
      <c r="MX38" s="111"/>
      <c r="MY38" s="111"/>
      <c r="MZ38" s="111"/>
      <c r="NA38" s="111"/>
      <c r="NB38" s="111"/>
      <c r="NC38" s="111"/>
      <c r="ND38" s="111"/>
      <c r="NE38" s="111"/>
      <c r="NF38" s="111"/>
      <c r="NG38" s="111"/>
    </row>
    <row r="39" spans="1:371" ht="21.75" thickBot="1" x14ac:dyDescent="0.3">
      <c r="A39" s="69" t="s">
        <v>12</v>
      </c>
      <c r="B39" s="94"/>
      <c r="C39" s="54"/>
      <c r="D39" s="55"/>
      <c r="E39" s="54"/>
      <c r="F39" s="54"/>
      <c r="G39" s="134"/>
      <c r="H39" s="113"/>
      <c r="I39" s="113"/>
      <c r="J39" s="113"/>
      <c r="K39" s="113"/>
      <c r="L39" s="114"/>
      <c r="M39" s="114"/>
      <c r="N39" s="110"/>
      <c r="O39" s="111"/>
      <c r="P39" s="111"/>
      <c r="Q39" s="111"/>
      <c r="R39" s="111"/>
      <c r="S39" s="111"/>
      <c r="T39" s="111"/>
      <c r="U39" s="110"/>
      <c r="V39" s="111"/>
      <c r="W39" s="111"/>
      <c r="X39" s="111"/>
      <c r="Y39" s="111"/>
      <c r="Z39" s="111"/>
      <c r="AA39" s="111"/>
      <c r="AB39" s="110"/>
      <c r="AC39" s="111"/>
      <c r="AD39" s="111"/>
      <c r="AE39" s="111"/>
      <c r="AF39" s="111"/>
      <c r="AG39" s="111"/>
      <c r="AH39" s="111"/>
      <c r="AI39" s="110"/>
      <c r="AJ39" s="111"/>
      <c r="AK39" s="111"/>
      <c r="AL39" s="111"/>
      <c r="AM39" s="111"/>
      <c r="AN39" s="111"/>
      <c r="AO39" s="111"/>
      <c r="AP39" s="110"/>
      <c r="AQ39" s="111"/>
      <c r="AR39" s="111"/>
      <c r="AS39" s="111"/>
      <c r="AT39" s="111"/>
      <c r="AU39" s="111"/>
      <c r="AV39" s="111"/>
      <c r="AW39" s="111"/>
      <c r="AX39" s="111"/>
      <c r="AY39" s="111"/>
      <c r="AZ39" s="111"/>
      <c r="BA39" s="111"/>
      <c r="BB39" s="111"/>
      <c r="BC39" s="111"/>
      <c r="BD39" s="111"/>
      <c r="BE39" s="111"/>
      <c r="BF39" s="111"/>
      <c r="BG39" s="111"/>
      <c r="BH39" s="111"/>
      <c r="BI39" s="111"/>
      <c r="BJ39" s="111"/>
      <c r="BK39" s="111"/>
      <c r="BL39" s="111"/>
      <c r="BM39" s="111"/>
      <c r="BN39" s="111"/>
      <c r="BO39" s="111"/>
      <c r="BP39" s="111"/>
      <c r="BQ39" s="111"/>
      <c r="BR39" s="111"/>
      <c r="BS39" s="111"/>
      <c r="BT39" s="111"/>
      <c r="BU39" s="111"/>
      <c r="BV39" s="111"/>
      <c r="BW39" s="111"/>
      <c r="BX39" s="111"/>
      <c r="BY39" s="111"/>
      <c r="BZ39" s="111"/>
      <c r="CA39" s="111"/>
      <c r="CB39" s="111"/>
      <c r="CC39" s="111"/>
      <c r="CD39" s="111"/>
      <c r="CE39" s="111"/>
      <c r="CF39" s="111"/>
      <c r="CG39" s="111"/>
      <c r="CH39" s="111"/>
      <c r="CI39" s="111"/>
      <c r="CJ39" s="111"/>
      <c r="CK39" s="111"/>
      <c r="CL39" s="111"/>
      <c r="CM39" s="111"/>
      <c r="CN39" s="111"/>
      <c r="CO39" s="111"/>
      <c r="CP39" s="111"/>
      <c r="CQ39" s="111"/>
      <c r="CR39" s="111"/>
      <c r="CS39" s="111"/>
      <c r="CT39" s="111"/>
      <c r="CU39" s="111"/>
      <c r="CV39" s="111"/>
      <c r="CW39" s="111"/>
      <c r="CX39" s="111"/>
      <c r="CY39" s="111"/>
      <c r="CZ39" s="111"/>
      <c r="DA39" s="111"/>
      <c r="DB39" s="111"/>
      <c r="DC39" s="111"/>
      <c r="DD39" s="111"/>
      <c r="DE39" s="111"/>
      <c r="DF39" s="111"/>
      <c r="DG39" s="111"/>
      <c r="DH39" s="111"/>
      <c r="DI39" s="111"/>
      <c r="DJ39" s="111"/>
      <c r="DK39" s="111"/>
      <c r="DL39" s="111"/>
      <c r="DM39" s="111"/>
      <c r="DN39" s="111"/>
      <c r="DO39" s="111"/>
      <c r="DP39" s="111"/>
      <c r="DQ39" s="111"/>
      <c r="DR39" s="111"/>
      <c r="DS39" s="111"/>
      <c r="DT39" s="111"/>
      <c r="DU39" s="111"/>
      <c r="DV39" s="111"/>
      <c r="DW39" s="111"/>
      <c r="DX39" s="111"/>
      <c r="DY39" s="111"/>
      <c r="DZ39" s="111"/>
      <c r="EA39" s="111"/>
      <c r="EB39" s="111"/>
      <c r="EC39" s="111"/>
      <c r="ED39" s="111"/>
      <c r="EE39" s="111"/>
      <c r="EF39" s="111"/>
      <c r="EG39" s="111"/>
      <c r="EH39" s="111"/>
      <c r="EI39" s="111"/>
      <c r="EJ39" s="111"/>
      <c r="EK39" s="111"/>
      <c r="EL39" s="111"/>
      <c r="EM39" s="111"/>
      <c r="EN39" s="111"/>
      <c r="EO39" s="111"/>
      <c r="EP39" s="111"/>
      <c r="EQ39" s="111"/>
      <c r="ER39" s="111"/>
      <c r="ES39" s="111"/>
      <c r="ET39" s="111"/>
      <c r="EU39" s="111"/>
      <c r="EV39" s="111"/>
      <c r="EW39" s="111"/>
      <c r="EX39" s="111"/>
      <c r="EY39" s="111"/>
      <c r="EZ39" s="111"/>
      <c r="FA39" s="111"/>
      <c r="FB39" s="111"/>
      <c r="FC39" s="111"/>
      <c r="FD39" s="111"/>
      <c r="FE39" s="111"/>
      <c r="FF39" s="111"/>
      <c r="FG39" s="111"/>
      <c r="FH39" s="111"/>
      <c r="FI39" s="111"/>
      <c r="FJ39" s="111"/>
      <c r="FK39" s="111"/>
      <c r="FL39" s="111"/>
      <c r="FM39" s="111"/>
      <c r="FN39" s="111"/>
      <c r="FO39" s="111"/>
      <c r="FP39" s="111"/>
      <c r="FQ39" s="111"/>
      <c r="FR39" s="111"/>
      <c r="FS39" s="111"/>
      <c r="FT39" s="111"/>
      <c r="FU39" s="111"/>
      <c r="FV39" s="111"/>
      <c r="FW39" s="111"/>
      <c r="FX39" s="111"/>
      <c r="FY39" s="111"/>
      <c r="FZ39" s="111"/>
      <c r="GA39" s="111"/>
      <c r="GB39" s="111"/>
      <c r="GC39" s="111"/>
      <c r="GD39" s="111"/>
      <c r="GE39" s="111"/>
      <c r="GF39" s="111"/>
      <c r="GG39" s="111"/>
      <c r="GH39" s="111"/>
      <c r="GI39" s="111"/>
      <c r="GJ39" s="111"/>
      <c r="GK39" s="111"/>
      <c r="GL39" s="111"/>
      <c r="GM39" s="111"/>
      <c r="GN39" s="111"/>
      <c r="GO39" s="111"/>
      <c r="GP39" s="111"/>
      <c r="GQ39" s="111"/>
      <c r="GR39" s="111"/>
      <c r="GS39" s="111"/>
      <c r="GT39" s="111"/>
      <c r="GU39" s="111"/>
      <c r="GV39" s="111"/>
      <c r="GW39" s="111"/>
      <c r="GX39" s="111"/>
      <c r="GY39" s="111"/>
      <c r="GZ39" s="111"/>
      <c r="HA39" s="111"/>
      <c r="HB39" s="111"/>
      <c r="HC39" s="111"/>
      <c r="HD39" s="111"/>
      <c r="HE39" s="111"/>
      <c r="HF39" s="111"/>
      <c r="HG39" s="111"/>
      <c r="HH39" s="111"/>
      <c r="HI39" s="111"/>
      <c r="HJ39" s="111"/>
      <c r="HK39" s="111"/>
      <c r="HL39" s="111"/>
      <c r="HM39" s="111"/>
      <c r="HN39" s="111"/>
      <c r="HO39" s="111"/>
      <c r="HP39" s="111"/>
      <c r="HQ39" s="111"/>
      <c r="HR39" s="111"/>
      <c r="HS39" s="111"/>
      <c r="HT39" s="111"/>
      <c r="HU39" s="111"/>
      <c r="HV39" s="111"/>
      <c r="HW39" s="111"/>
      <c r="HX39" s="111"/>
      <c r="HY39" s="111"/>
      <c r="HZ39" s="111"/>
      <c r="IA39" s="111"/>
      <c r="IB39" s="111"/>
      <c r="IC39" s="111"/>
      <c r="ID39" s="111"/>
      <c r="IE39" s="111"/>
      <c r="IF39" s="111"/>
      <c r="IG39" s="111"/>
      <c r="IH39" s="111"/>
      <c r="II39" s="111"/>
      <c r="IJ39" s="111"/>
      <c r="IK39" s="111"/>
      <c r="IL39" s="111"/>
      <c r="IM39" s="111"/>
      <c r="IN39" s="111"/>
      <c r="IO39" s="111"/>
      <c r="IP39" s="111"/>
      <c r="IQ39" s="111"/>
      <c r="IR39" s="111"/>
      <c r="IS39" s="111"/>
      <c r="IT39" s="111"/>
      <c r="IU39" s="111"/>
      <c r="IV39" s="111"/>
      <c r="IW39" s="111"/>
      <c r="IX39" s="111"/>
      <c r="IY39" s="111"/>
      <c r="IZ39" s="111"/>
      <c r="JA39" s="111"/>
      <c r="JB39" s="111"/>
      <c r="JC39" s="111"/>
      <c r="JD39" s="111"/>
      <c r="JE39" s="111"/>
      <c r="JF39" s="111"/>
      <c r="JG39" s="111"/>
      <c r="JH39" s="111"/>
      <c r="JI39" s="111"/>
      <c r="JJ39" s="111"/>
      <c r="JK39" s="111"/>
      <c r="JL39" s="111"/>
      <c r="JM39" s="111"/>
      <c r="JN39" s="111"/>
      <c r="JO39" s="111"/>
      <c r="JP39" s="111"/>
      <c r="JQ39" s="111"/>
      <c r="JR39" s="111"/>
      <c r="JS39" s="111"/>
      <c r="JT39" s="111"/>
      <c r="JU39" s="111"/>
      <c r="JV39" s="111"/>
      <c r="JW39" s="111"/>
      <c r="JX39" s="111"/>
      <c r="JY39" s="111"/>
      <c r="JZ39" s="111"/>
      <c r="KA39" s="111"/>
      <c r="KB39" s="111"/>
      <c r="KC39" s="111"/>
      <c r="KD39" s="111"/>
      <c r="KE39" s="111"/>
      <c r="KF39" s="111"/>
      <c r="KG39" s="111"/>
      <c r="KH39" s="111"/>
      <c r="KI39" s="111"/>
      <c r="KJ39" s="111"/>
      <c r="KK39" s="111"/>
      <c r="KL39" s="111"/>
      <c r="KM39" s="111"/>
      <c r="KN39" s="111"/>
      <c r="KO39" s="111"/>
      <c r="KP39" s="111"/>
      <c r="KQ39" s="111"/>
      <c r="KR39" s="111"/>
      <c r="KS39" s="111"/>
      <c r="KT39" s="111"/>
      <c r="KU39" s="111"/>
      <c r="KV39" s="111"/>
      <c r="KW39" s="111"/>
      <c r="KX39" s="111"/>
      <c r="KY39" s="111"/>
      <c r="KZ39" s="111"/>
      <c r="LA39" s="111"/>
      <c r="LB39" s="111"/>
      <c r="LC39" s="111"/>
      <c r="LD39" s="111"/>
      <c r="LE39" s="111"/>
      <c r="LF39" s="111"/>
      <c r="LG39" s="111"/>
      <c r="LH39" s="111"/>
      <c r="LI39" s="111"/>
      <c r="LJ39" s="111"/>
      <c r="LK39" s="111"/>
      <c r="LL39" s="111"/>
      <c r="LM39" s="111"/>
      <c r="LN39" s="111"/>
      <c r="LO39" s="111"/>
      <c r="LP39" s="111"/>
      <c r="LQ39" s="111"/>
      <c r="LR39" s="111"/>
      <c r="LS39" s="111"/>
      <c r="LT39" s="111"/>
      <c r="LU39" s="111"/>
      <c r="LV39" s="111"/>
      <c r="LW39" s="111"/>
      <c r="LX39" s="111"/>
      <c r="LY39" s="111"/>
      <c r="LZ39" s="111"/>
      <c r="MA39" s="111"/>
      <c r="MB39" s="111"/>
      <c r="MC39" s="111"/>
      <c r="MD39" s="111"/>
      <c r="ME39" s="111"/>
      <c r="MF39" s="111"/>
      <c r="MG39" s="111"/>
      <c r="MH39" s="111"/>
      <c r="MI39" s="111"/>
      <c r="MJ39" s="111"/>
      <c r="MK39" s="111"/>
      <c r="ML39" s="111"/>
      <c r="MM39" s="111"/>
      <c r="MN39" s="111"/>
      <c r="MO39" s="111"/>
      <c r="MP39" s="111"/>
      <c r="MQ39" s="111"/>
      <c r="MR39" s="111"/>
      <c r="MS39" s="111"/>
      <c r="MT39" s="111"/>
      <c r="MU39" s="111"/>
      <c r="MV39" s="111"/>
      <c r="MW39" s="111"/>
      <c r="MX39" s="111"/>
      <c r="MY39" s="111"/>
      <c r="MZ39" s="111"/>
      <c r="NA39" s="111"/>
      <c r="NB39" s="111"/>
      <c r="NC39" s="111"/>
      <c r="ND39" s="111"/>
      <c r="NE39" s="111"/>
      <c r="NF39" s="111"/>
      <c r="NG39" s="111"/>
    </row>
    <row r="40" spans="1:371" ht="21" x14ac:dyDescent="0.25">
      <c r="A40" s="70" t="s">
        <v>13</v>
      </c>
      <c r="B40" s="95">
        <v>1640</v>
      </c>
      <c r="C40" s="22"/>
      <c r="D40" s="23"/>
      <c r="E40" s="14"/>
      <c r="F40" s="14"/>
      <c r="G40" s="135">
        <v>1411</v>
      </c>
      <c r="H40" s="104"/>
      <c r="I40" s="104"/>
      <c r="J40" s="104"/>
      <c r="K40" s="104"/>
      <c r="L40" s="114"/>
      <c r="M40" s="114"/>
      <c r="N40" s="110"/>
      <c r="O40" s="111"/>
      <c r="P40" s="111"/>
      <c r="Q40" s="111"/>
      <c r="R40" s="111"/>
      <c r="S40" s="111"/>
      <c r="T40" s="111"/>
      <c r="U40" s="110"/>
      <c r="V40" s="111"/>
      <c r="W40" s="111"/>
      <c r="X40" s="111"/>
      <c r="Y40" s="111"/>
      <c r="Z40" s="111"/>
      <c r="AA40" s="111"/>
      <c r="AB40" s="110"/>
      <c r="AC40" s="111"/>
      <c r="AD40" s="111"/>
      <c r="AE40" s="111"/>
      <c r="AF40" s="111"/>
      <c r="AG40" s="111"/>
      <c r="AH40" s="111"/>
      <c r="AI40" s="110"/>
      <c r="AJ40" s="111"/>
      <c r="AK40" s="111"/>
      <c r="AL40" s="111"/>
      <c r="AM40" s="111"/>
      <c r="AN40" s="111"/>
      <c r="AO40" s="111"/>
      <c r="AP40" s="110"/>
      <c r="AQ40" s="111"/>
      <c r="AR40" s="111"/>
      <c r="AS40" s="111"/>
      <c r="AT40" s="111"/>
      <c r="AU40" s="111"/>
      <c r="AV40" s="111"/>
      <c r="AW40" s="111"/>
      <c r="AX40" s="111"/>
      <c r="AY40" s="111"/>
      <c r="AZ40" s="111"/>
      <c r="BA40" s="111"/>
      <c r="BB40" s="111"/>
      <c r="BC40" s="111"/>
      <c r="BD40" s="111"/>
      <c r="BE40" s="111"/>
      <c r="BF40" s="111"/>
      <c r="BG40" s="111"/>
      <c r="BH40" s="111"/>
      <c r="BI40" s="111"/>
      <c r="BJ40" s="111"/>
      <c r="BK40" s="111"/>
      <c r="BL40" s="111"/>
      <c r="BM40" s="111"/>
      <c r="BN40" s="111"/>
      <c r="BO40" s="111"/>
      <c r="BP40" s="111"/>
      <c r="BQ40" s="111"/>
      <c r="BR40" s="111"/>
      <c r="BS40" s="111"/>
      <c r="BT40" s="111"/>
      <c r="BU40" s="111"/>
      <c r="BV40" s="111"/>
      <c r="BW40" s="111"/>
      <c r="BX40" s="111"/>
      <c r="BY40" s="111"/>
      <c r="BZ40" s="111"/>
      <c r="CA40" s="111"/>
      <c r="CB40" s="111"/>
      <c r="CC40" s="111"/>
      <c r="CD40" s="111"/>
      <c r="CE40" s="111"/>
      <c r="CF40" s="111"/>
      <c r="CG40" s="111"/>
      <c r="CH40" s="111"/>
      <c r="CI40" s="111"/>
      <c r="CJ40" s="111"/>
      <c r="CK40" s="111"/>
      <c r="CL40" s="111"/>
      <c r="CM40" s="111"/>
      <c r="CN40" s="111"/>
      <c r="CO40" s="111"/>
      <c r="CP40" s="111"/>
      <c r="CQ40" s="111"/>
      <c r="CR40" s="111"/>
      <c r="CS40" s="111"/>
      <c r="CT40" s="111"/>
      <c r="CU40" s="111"/>
      <c r="CV40" s="111"/>
      <c r="CW40" s="111"/>
      <c r="CX40" s="111"/>
      <c r="CY40" s="111"/>
      <c r="CZ40" s="111"/>
      <c r="DA40" s="111"/>
      <c r="DB40" s="111"/>
      <c r="DC40" s="111"/>
      <c r="DD40" s="111"/>
      <c r="DE40" s="111"/>
      <c r="DF40" s="111"/>
      <c r="DG40" s="111"/>
      <c r="DH40" s="111"/>
      <c r="DI40" s="111"/>
      <c r="DJ40" s="111"/>
      <c r="DK40" s="111"/>
      <c r="DL40" s="111"/>
      <c r="DM40" s="111"/>
      <c r="DN40" s="111"/>
      <c r="DO40" s="111"/>
      <c r="DP40" s="111"/>
      <c r="DQ40" s="111"/>
      <c r="DR40" s="111"/>
      <c r="DS40" s="111"/>
      <c r="DT40" s="111"/>
      <c r="DU40" s="111"/>
      <c r="DV40" s="111"/>
      <c r="DW40" s="111"/>
      <c r="DX40" s="111"/>
      <c r="DY40" s="111"/>
      <c r="DZ40" s="111"/>
      <c r="EA40" s="111"/>
      <c r="EB40" s="111"/>
      <c r="EC40" s="111"/>
      <c r="ED40" s="111"/>
      <c r="EE40" s="111"/>
      <c r="EF40" s="111"/>
      <c r="EG40" s="111"/>
      <c r="EH40" s="111"/>
      <c r="EI40" s="111"/>
      <c r="EJ40" s="111"/>
      <c r="EK40" s="111"/>
      <c r="EL40" s="111"/>
      <c r="EM40" s="111"/>
      <c r="EN40" s="111"/>
      <c r="EO40" s="111"/>
      <c r="EP40" s="111"/>
      <c r="EQ40" s="111"/>
      <c r="ER40" s="111"/>
      <c r="ES40" s="111"/>
      <c r="ET40" s="111"/>
      <c r="EU40" s="111"/>
      <c r="EV40" s="111"/>
      <c r="EW40" s="111"/>
      <c r="EX40" s="111"/>
      <c r="EY40" s="111"/>
      <c r="EZ40" s="111"/>
      <c r="FA40" s="111"/>
      <c r="FB40" s="111"/>
      <c r="FC40" s="111"/>
      <c r="FD40" s="111"/>
      <c r="FE40" s="111"/>
      <c r="FF40" s="111"/>
      <c r="FG40" s="111"/>
      <c r="FH40" s="111"/>
      <c r="FI40" s="111"/>
      <c r="FJ40" s="111"/>
      <c r="FK40" s="111"/>
      <c r="FL40" s="111"/>
      <c r="FM40" s="111"/>
      <c r="FN40" s="111"/>
      <c r="FO40" s="111"/>
      <c r="FP40" s="111"/>
      <c r="FQ40" s="111"/>
      <c r="FR40" s="111"/>
      <c r="FS40" s="111"/>
      <c r="FT40" s="111"/>
      <c r="FU40" s="111"/>
      <c r="FV40" s="111"/>
      <c r="FW40" s="111"/>
      <c r="FX40" s="111"/>
      <c r="FY40" s="111"/>
      <c r="FZ40" s="111"/>
      <c r="GA40" s="111"/>
      <c r="GB40" s="111"/>
      <c r="GC40" s="111"/>
      <c r="GD40" s="111"/>
      <c r="GE40" s="111"/>
      <c r="GF40" s="111"/>
      <c r="GG40" s="111"/>
      <c r="GH40" s="111"/>
      <c r="GI40" s="111"/>
      <c r="GJ40" s="111"/>
      <c r="GK40" s="111"/>
      <c r="GL40" s="111"/>
      <c r="GM40" s="111"/>
      <c r="GN40" s="111"/>
      <c r="GO40" s="111"/>
      <c r="GP40" s="111"/>
      <c r="GQ40" s="111"/>
      <c r="GR40" s="111"/>
      <c r="GS40" s="111"/>
      <c r="GT40" s="111"/>
      <c r="GU40" s="111"/>
      <c r="GV40" s="111"/>
      <c r="GW40" s="111"/>
      <c r="GX40" s="111"/>
      <c r="GY40" s="111"/>
      <c r="GZ40" s="111"/>
      <c r="HA40" s="111"/>
      <c r="HB40" s="111"/>
      <c r="HC40" s="111"/>
      <c r="HD40" s="111"/>
      <c r="HE40" s="111"/>
      <c r="HF40" s="111"/>
      <c r="HG40" s="111"/>
      <c r="HH40" s="111"/>
      <c r="HI40" s="111"/>
      <c r="HJ40" s="111"/>
      <c r="HK40" s="111"/>
      <c r="HL40" s="111"/>
      <c r="HM40" s="111"/>
      <c r="HN40" s="111"/>
      <c r="HO40" s="111"/>
      <c r="HP40" s="111"/>
      <c r="HQ40" s="111"/>
      <c r="HR40" s="111"/>
      <c r="HS40" s="111"/>
      <c r="HT40" s="111"/>
      <c r="HU40" s="111"/>
      <c r="HV40" s="111"/>
      <c r="HW40" s="111"/>
      <c r="HX40" s="111"/>
      <c r="HY40" s="111"/>
      <c r="HZ40" s="111"/>
      <c r="IA40" s="111"/>
      <c r="IB40" s="111"/>
      <c r="IC40" s="111"/>
      <c r="ID40" s="111"/>
      <c r="IE40" s="111"/>
      <c r="IF40" s="111"/>
      <c r="IG40" s="111"/>
      <c r="IH40" s="111"/>
      <c r="II40" s="111"/>
      <c r="IJ40" s="111"/>
      <c r="IK40" s="111"/>
      <c r="IL40" s="111"/>
      <c r="IM40" s="111"/>
      <c r="IN40" s="111"/>
      <c r="IO40" s="111"/>
      <c r="IP40" s="111"/>
      <c r="IQ40" s="111"/>
      <c r="IR40" s="111"/>
      <c r="IS40" s="111"/>
      <c r="IT40" s="111"/>
      <c r="IU40" s="111"/>
      <c r="IV40" s="111"/>
      <c r="IW40" s="111"/>
      <c r="IX40" s="111"/>
      <c r="IY40" s="111"/>
      <c r="IZ40" s="111"/>
      <c r="JA40" s="111"/>
      <c r="JB40" s="111"/>
      <c r="JC40" s="111"/>
      <c r="JD40" s="111"/>
      <c r="JE40" s="111"/>
      <c r="JF40" s="111"/>
      <c r="JG40" s="111"/>
      <c r="JH40" s="111"/>
      <c r="JI40" s="111"/>
      <c r="JJ40" s="111"/>
      <c r="JK40" s="111"/>
      <c r="JL40" s="111"/>
      <c r="JM40" s="111"/>
      <c r="JN40" s="111"/>
      <c r="JO40" s="111"/>
      <c r="JP40" s="111"/>
      <c r="JQ40" s="111"/>
      <c r="JR40" s="111"/>
      <c r="JS40" s="111"/>
      <c r="JT40" s="111"/>
      <c r="JU40" s="111"/>
      <c r="JV40" s="111"/>
      <c r="JW40" s="111"/>
      <c r="JX40" s="111"/>
      <c r="JY40" s="111"/>
      <c r="JZ40" s="111"/>
      <c r="KA40" s="111"/>
      <c r="KB40" s="111"/>
      <c r="KC40" s="111"/>
      <c r="KD40" s="111"/>
      <c r="KE40" s="111"/>
      <c r="KF40" s="111"/>
      <c r="KG40" s="111"/>
      <c r="KH40" s="111"/>
      <c r="KI40" s="111"/>
      <c r="KJ40" s="111"/>
      <c r="KK40" s="111"/>
      <c r="KL40" s="111"/>
      <c r="KM40" s="111"/>
      <c r="KN40" s="111"/>
      <c r="KO40" s="111"/>
      <c r="KP40" s="111"/>
      <c r="KQ40" s="111"/>
      <c r="KR40" s="111"/>
      <c r="KS40" s="111"/>
      <c r="KT40" s="111"/>
      <c r="KU40" s="111"/>
      <c r="KV40" s="111"/>
      <c r="KW40" s="111"/>
      <c r="KX40" s="111"/>
      <c r="KY40" s="111"/>
      <c r="KZ40" s="111"/>
      <c r="LA40" s="111"/>
      <c r="LB40" s="111"/>
      <c r="LC40" s="111"/>
      <c r="LD40" s="111"/>
      <c r="LE40" s="111"/>
      <c r="LF40" s="111"/>
      <c r="LG40" s="111"/>
      <c r="LH40" s="111"/>
      <c r="LI40" s="111"/>
      <c r="LJ40" s="111"/>
      <c r="LK40" s="111"/>
      <c r="LL40" s="111"/>
      <c r="LM40" s="111"/>
      <c r="LN40" s="111"/>
      <c r="LO40" s="111"/>
      <c r="LP40" s="111"/>
      <c r="LQ40" s="111"/>
      <c r="LR40" s="111"/>
      <c r="LS40" s="111"/>
      <c r="LT40" s="111"/>
      <c r="LU40" s="111"/>
      <c r="LV40" s="111"/>
      <c r="LW40" s="111"/>
      <c r="LX40" s="111"/>
      <c r="LY40" s="111"/>
      <c r="LZ40" s="111"/>
      <c r="MA40" s="111"/>
      <c r="MB40" s="111"/>
      <c r="MC40" s="111"/>
      <c r="MD40" s="111"/>
      <c r="ME40" s="111"/>
      <c r="MF40" s="111"/>
      <c r="MG40" s="111"/>
      <c r="MH40" s="111"/>
      <c r="MI40" s="111"/>
      <c r="MJ40" s="111"/>
      <c r="MK40" s="111"/>
      <c r="ML40" s="111"/>
      <c r="MM40" s="111"/>
      <c r="MN40" s="111"/>
      <c r="MO40" s="111"/>
      <c r="MP40" s="111"/>
      <c r="MQ40" s="111"/>
      <c r="MR40" s="111"/>
      <c r="MS40" s="111"/>
      <c r="MT40" s="111"/>
      <c r="MU40" s="111"/>
      <c r="MV40" s="111"/>
      <c r="MW40" s="111"/>
      <c r="MX40" s="111"/>
      <c r="MY40" s="111"/>
      <c r="MZ40" s="111"/>
      <c r="NA40" s="111"/>
      <c r="NB40" s="111"/>
      <c r="NC40" s="111"/>
      <c r="ND40" s="111"/>
      <c r="NE40" s="111"/>
      <c r="NF40" s="111"/>
      <c r="NG40" s="111"/>
    </row>
    <row r="41" spans="1:371" ht="21" x14ac:dyDescent="0.25">
      <c r="A41" s="71" t="s">
        <v>13</v>
      </c>
      <c r="B41" s="95">
        <v>1680</v>
      </c>
      <c r="C41" s="22"/>
      <c r="D41" s="23"/>
      <c r="E41" s="14"/>
      <c r="F41" s="14"/>
      <c r="G41" s="135">
        <v>1461</v>
      </c>
      <c r="H41" s="104"/>
      <c r="I41" s="104"/>
      <c r="J41" s="104"/>
      <c r="K41" s="104"/>
      <c r="L41" s="114"/>
      <c r="M41" s="114"/>
      <c r="N41" s="110"/>
      <c r="O41" s="111"/>
      <c r="P41" s="111"/>
      <c r="Q41" s="111"/>
      <c r="R41" s="111"/>
      <c r="S41" s="111"/>
      <c r="T41" s="111"/>
      <c r="U41" s="110"/>
      <c r="V41" s="111"/>
      <c r="W41" s="111"/>
      <c r="X41" s="111"/>
      <c r="Y41" s="111"/>
      <c r="Z41" s="111"/>
      <c r="AA41" s="111"/>
      <c r="AB41" s="110"/>
      <c r="AC41" s="111"/>
      <c r="AD41" s="111"/>
      <c r="AE41" s="111"/>
      <c r="AF41" s="111"/>
      <c r="AG41" s="111"/>
      <c r="AH41" s="111"/>
      <c r="AI41" s="110"/>
      <c r="AJ41" s="111"/>
      <c r="AK41" s="111"/>
      <c r="AL41" s="111"/>
      <c r="AM41" s="111"/>
      <c r="AN41" s="111"/>
      <c r="AO41" s="111"/>
      <c r="AP41" s="110"/>
      <c r="AQ41" s="111"/>
      <c r="AR41" s="111"/>
      <c r="AS41" s="111"/>
      <c r="AT41" s="111"/>
      <c r="AU41" s="111"/>
      <c r="AV41" s="111"/>
      <c r="AW41" s="111"/>
      <c r="AX41" s="111"/>
      <c r="AY41" s="111"/>
      <c r="AZ41" s="111"/>
      <c r="BA41" s="111"/>
      <c r="BB41" s="111"/>
      <c r="BC41" s="111"/>
      <c r="BD41" s="111"/>
      <c r="BE41" s="111"/>
      <c r="BF41" s="111"/>
      <c r="BG41" s="111"/>
      <c r="BH41" s="111"/>
      <c r="BI41" s="111"/>
      <c r="BJ41" s="111"/>
      <c r="BK41" s="111"/>
      <c r="BL41" s="111"/>
      <c r="BM41" s="111"/>
      <c r="BN41" s="111"/>
      <c r="BO41" s="111"/>
      <c r="BP41" s="111"/>
      <c r="BQ41" s="111"/>
      <c r="BR41" s="111"/>
      <c r="BS41" s="111"/>
      <c r="BT41" s="111"/>
      <c r="BU41" s="111"/>
      <c r="BV41" s="111"/>
      <c r="BW41" s="111"/>
      <c r="BX41" s="111"/>
      <c r="BY41" s="111"/>
      <c r="BZ41" s="111"/>
      <c r="CA41" s="111"/>
      <c r="CB41" s="111"/>
      <c r="CC41" s="111"/>
      <c r="CD41" s="111"/>
      <c r="CE41" s="111"/>
      <c r="CF41" s="111"/>
      <c r="CG41" s="111"/>
      <c r="CH41" s="111"/>
      <c r="CI41" s="111"/>
      <c r="CJ41" s="111"/>
      <c r="CK41" s="111"/>
      <c r="CL41" s="111"/>
      <c r="CM41" s="111"/>
      <c r="CN41" s="111"/>
      <c r="CO41" s="111"/>
      <c r="CP41" s="111"/>
      <c r="CQ41" s="111"/>
      <c r="CR41" s="111"/>
      <c r="CS41" s="111"/>
      <c r="CT41" s="111"/>
      <c r="CU41" s="111"/>
      <c r="CV41" s="111"/>
      <c r="CW41" s="111"/>
      <c r="CX41" s="111"/>
      <c r="CY41" s="111"/>
      <c r="CZ41" s="111"/>
      <c r="DA41" s="111"/>
      <c r="DB41" s="111"/>
      <c r="DC41" s="111"/>
      <c r="DD41" s="111"/>
      <c r="DE41" s="111"/>
      <c r="DF41" s="111"/>
      <c r="DG41" s="111"/>
      <c r="DH41" s="111"/>
      <c r="DI41" s="111"/>
      <c r="DJ41" s="111"/>
      <c r="DK41" s="111"/>
      <c r="DL41" s="111"/>
      <c r="DM41" s="111"/>
      <c r="DN41" s="111"/>
      <c r="DO41" s="111"/>
      <c r="DP41" s="111"/>
      <c r="DQ41" s="111"/>
      <c r="DR41" s="111"/>
      <c r="DS41" s="111"/>
      <c r="DT41" s="111"/>
      <c r="DU41" s="111"/>
      <c r="DV41" s="111"/>
      <c r="DW41" s="111"/>
      <c r="DX41" s="111"/>
      <c r="DY41" s="111"/>
      <c r="DZ41" s="111"/>
      <c r="EA41" s="111"/>
      <c r="EB41" s="111"/>
      <c r="EC41" s="111"/>
      <c r="ED41" s="111"/>
      <c r="EE41" s="111"/>
      <c r="EF41" s="111"/>
      <c r="EG41" s="111"/>
      <c r="EH41" s="111"/>
      <c r="EI41" s="111"/>
      <c r="EJ41" s="111"/>
      <c r="EK41" s="111"/>
      <c r="EL41" s="111"/>
      <c r="EM41" s="111"/>
      <c r="EN41" s="111"/>
      <c r="EO41" s="111"/>
      <c r="EP41" s="111"/>
      <c r="EQ41" s="111"/>
      <c r="ER41" s="111"/>
      <c r="ES41" s="111"/>
      <c r="ET41" s="111"/>
      <c r="EU41" s="111"/>
      <c r="EV41" s="111"/>
      <c r="EW41" s="111"/>
      <c r="EX41" s="111"/>
      <c r="EY41" s="111"/>
      <c r="EZ41" s="111"/>
      <c r="FA41" s="111"/>
      <c r="FB41" s="111"/>
      <c r="FC41" s="111"/>
      <c r="FD41" s="111"/>
      <c r="FE41" s="111"/>
      <c r="FF41" s="111"/>
      <c r="FG41" s="111"/>
      <c r="FH41" s="111"/>
      <c r="FI41" s="111"/>
      <c r="FJ41" s="111"/>
      <c r="FK41" s="111"/>
      <c r="FL41" s="111"/>
      <c r="FM41" s="111"/>
      <c r="FN41" s="111"/>
      <c r="FO41" s="111"/>
      <c r="FP41" s="111"/>
      <c r="FQ41" s="111"/>
      <c r="FR41" s="111"/>
      <c r="FS41" s="111"/>
      <c r="FT41" s="111"/>
      <c r="FU41" s="111"/>
      <c r="FV41" s="111"/>
      <c r="FW41" s="111"/>
      <c r="FX41" s="111"/>
      <c r="FY41" s="111"/>
      <c r="FZ41" s="111"/>
      <c r="GA41" s="111"/>
      <c r="GB41" s="111"/>
      <c r="GC41" s="111"/>
      <c r="GD41" s="111"/>
      <c r="GE41" s="111"/>
      <c r="GF41" s="111"/>
      <c r="GG41" s="111"/>
      <c r="GH41" s="111"/>
      <c r="GI41" s="111"/>
      <c r="GJ41" s="111"/>
      <c r="GK41" s="111"/>
      <c r="GL41" s="111"/>
      <c r="GM41" s="111"/>
      <c r="GN41" s="111"/>
      <c r="GO41" s="111"/>
      <c r="GP41" s="111"/>
      <c r="GQ41" s="111"/>
      <c r="GR41" s="111"/>
      <c r="GS41" s="111"/>
      <c r="GT41" s="111"/>
      <c r="GU41" s="111"/>
      <c r="GV41" s="111"/>
      <c r="GW41" s="111"/>
      <c r="GX41" s="111"/>
      <c r="GY41" s="111"/>
      <c r="GZ41" s="111"/>
      <c r="HA41" s="111"/>
      <c r="HB41" s="111"/>
      <c r="HC41" s="111"/>
      <c r="HD41" s="111"/>
      <c r="HE41" s="111"/>
      <c r="HF41" s="111"/>
      <c r="HG41" s="111"/>
      <c r="HH41" s="111"/>
      <c r="HI41" s="111"/>
      <c r="HJ41" s="111"/>
      <c r="HK41" s="111"/>
      <c r="HL41" s="111"/>
      <c r="HM41" s="111"/>
      <c r="HN41" s="111"/>
      <c r="HO41" s="111"/>
      <c r="HP41" s="111"/>
      <c r="HQ41" s="111"/>
      <c r="HR41" s="111"/>
      <c r="HS41" s="111"/>
      <c r="HT41" s="111"/>
      <c r="HU41" s="111"/>
      <c r="HV41" s="111"/>
      <c r="HW41" s="111"/>
      <c r="HX41" s="111"/>
      <c r="HY41" s="111"/>
      <c r="HZ41" s="111"/>
      <c r="IA41" s="111"/>
      <c r="IB41" s="111"/>
      <c r="IC41" s="111"/>
      <c r="ID41" s="111"/>
      <c r="IE41" s="111"/>
      <c r="IF41" s="111"/>
      <c r="IG41" s="111"/>
      <c r="IH41" s="111"/>
      <c r="II41" s="111"/>
      <c r="IJ41" s="111"/>
      <c r="IK41" s="111"/>
      <c r="IL41" s="111"/>
      <c r="IM41" s="111"/>
      <c r="IN41" s="111"/>
      <c r="IO41" s="111"/>
      <c r="IP41" s="111"/>
      <c r="IQ41" s="111"/>
      <c r="IR41" s="111"/>
      <c r="IS41" s="111"/>
      <c r="IT41" s="111"/>
      <c r="IU41" s="111"/>
      <c r="IV41" s="111"/>
      <c r="IW41" s="111"/>
      <c r="IX41" s="111"/>
      <c r="IY41" s="111"/>
      <c r="IZ41" s="111"/>
      <c r="JA41" s="111"/>
      <c r="JB41" s="111"/>
      <c r="JC41" s="111"/>
      <c r="JD41" s="111"/>
      <c r="JE41" s="111"/>
      <c r="JF41" s="111"/>
      <c r="JG41" s="111"/>
      <c r="JH41" s="111"/>
      <c r="JI41" s="111"/>
      <c r="JJ41" s="111"/>
      <c r="JK41" s="111"/>
      <c r="JL41" s="111"/>
      <c r="JM41" s="111"/>
      <c r="JN41" s="111"/>
      <c r="JO41" s="111"/>
      <c r="JP41" s="111"/>
      <c r="JQ41" s="111"/>
      <c r="JR41" s="111"/>
      <c r="JS41" s="111"/>
      <c r="JT41" s="111"/>
      <c r="JU41" s="111"/>
      <c r="JV41" s="111"/>
      <c r="JW41" s="111"/>
      <c r="JX41" s="111"/>
      <c r="JY41" s="111"/>
      <c r="JZ41" s="111"/>
      <c r="KA41" s="111"/>
      <c r="KB41" s="111"/>
      <c r="KC41" s="111"/>
      <c r="KD41" s="111"/>
      <c r="KE41" s="111"/>
      <c r="KF41" s="111"/>
      <c r="KG41" s="111"/>
      <c r="KH41" s="111"/>
      <c r="KI41" s="111"/>
      <c r="KJ41" s="111"/>
      <c r="KK41" s="111"/>
      <c r="KL41" s="111"/>
      <c r="KM41" s="111"/>
      <c r="KN41" s="111"/>
      <c r="KO41" s="111"/>
      <c r="KP41" s="111"/>
      <c r="KQ41" s="111"/>
      <c r="KR41" s="111"/>
      <c r="KS41" s="111"/>
      <c r="KT41" s="111"/>
      <c r="KU41" s="111"/>
      <c r="KV41" s="111"/>
      <c r="KW41" s="111"/>
      <c r="KX41" s="111"/>
      <c r="KY41" s="111"/>
      <c r="KZ41" s="111"/>
      <c r="LA41" s="111"/>
      <c r="LB41" s="111"/>
      <c r="LC41" s="111"/>
      <c r="LD41" s="111"/>
      <c r="LE41" s="111"/>
      <c r="LF41" s="111"/>
      <c r="LG41" s="111"/>
      <c r="LH41" s="111"/>
      <c r="LI41" s="111"/>
      <c r="LJ41" s="111"/>
      <c r="LK41" s="111"/>
      <c r="LL41" s="111"/>
      <c r="LM41" s="111"/>
      <c r="LN41" s="111"/>
      <c r="LO41" s="111"/>
      <c r="LP41" s="111"/>
      <c r="LQ41" s="111"/>
      <c r="LR41" s="111"/>
      <c r="LS41" s="111"/>
      <c r="LT41" s="111"/>
      <c r="LU41" s="111"/>
      <c r="LV41" s="111"/>
      <c r="LW41" s="111"/>
      <c r="LX41" s="111"/>
      <c r="LY41" s="111"/>
      <c r="LZ41" s="111"/>
      <c r="MA41" s="111"/>
      <c r="MB41" s="111"/>
      <c r="MC41" s="111"/>
      <c r="MD41" s="111"/>
      <c r="ME41" s="111"/>
      <c r="MF41" s="111"/>
      <c r="MG41" s="111"/>
      <c r="MH41" s="111"/>
      <c r="MI41" s="111"/>
      <c r="MJ41" s="111"/>
      <c r="MK41" s="111"/>
      <c r="ML41" s="111"/>
      <c r="MM41" s="111"/>
      <c r="MN41" s="111"/>
      <c r="MO41" s="111"/>
      <c r="MP41" s="111"/>
      <c r="MQ41" s="111"/>
      <c r="MR41" s="111"/>
      <c r="MS41" s="111"/>
      <c r="MT41" s="111"/>
      <c r="MU41" s="111"/>
      <c r="MV41" s="111"/>
      <c r="MW41" s="111"/>
      <c r="MX41" s="111"/>
      <c r="MY41" s="111"/>
      <c r="MZ41" s="111"/>
      <c r="NA41" s="111"/>
      <c r="NB41" s="111"/>
      <c r="NC41" s="111"/>
      <c r="ND41" s="111"/>
      <c r="NE41" s="111"/>
      <c r="NF41" s="111"/>
      <c r="NG41" s="111"/>
    </row>
    <row r="42" spans="1:371" ht="21" x14ac:dyDescent="0.25">
      <c r="A42" s="71" t="s">
        <v>13</v>
      </c>
      <c r="B42" s="90">
        <v>1152</v>
      </c>
      <c r="C42" s="22"/>
      <c r="D42" s="23"/>
      <c r="E42" s="14"/>
      <c r="F42" s="14"/>
      <c r="G42" s="132">
        <v>1119</v>
      </c>
      <c r="H42" s="104"/>
      <c r="I42" s="104"/>
      <c r="J42" s="104"/>
      <c r="K42" s="104"/>
      <c r="L42" s="114"/>
      <c r="M42" s="114"/>
      <c r="N42" s="110"/>
      <c r="O42" s="111"/>
      <c r="P42" s="111"/>
      <c r="Q42" s="111"/>
      <c r="R42" s="111"/>
      <c r="S42" s="111"/>
      <c r="T42" s="111"/>
      <c r="U42" s="110"/>
      <c r="V42" s="111"/>
      <c r="W42" s="111"/>
      <c r="X42" s="111"/>
      <c r="Y42" s="111"/>
      <c r="Z42" s="111"/>
      <c r="AA42" s="111"/>
      <c r="AB42" s="110"/>
      <c r="AC42" s="111"/>
      <c r="AD42" s="111"/>
      <c r="AE42" s="111"/>
      <c r="AF42" s="111"/>
      <c r="AG42" s="111"/>
      <c r="AH42" s="111"/>
      <c r="AI42" s="110"/>
      <c r="AJ42" s="111"/>
      <c r="AK42" s="111"/>
      <c r="AL42" s="111"/>
      <c r="AM42" s="111"/>
      <c r="AN42" s="111"/>
      <c r="AO42" s="111"/>
      <c r="AP42" s="110"/>
      <c r="AQ42" s="111"/>
      <c r="AR42" s="111"/>
      <c r="AS42" s="111"/>
      <c r="AT42" s="111"/>
      <c r="AU42" s="111"/>
      <c r="AV42" s="111"/>
      <c r="AW42" s="111"/>
      <c r="AX42" s="111"/>
      <c r="AY42" s="111"/>
      <c r="AZ42" s="111"/>
      <c r="BA42" s="111"/>
      <c r="BB42" s="111"/>
      <c r="BC42" s="111"/>
      <c r="BD42" s="111"/>
      <c r="BE42" s="111"/>
      <c r="BF42" s="111"/>
      <c r="BG42" s="111"/>
      <c r="BH42" s="111"/>
      <c r="BI42" s="111"/>
      <c r="BJ42" s="111"/>
      <c r="BK42" s="111"/>
      <c r="BL42" s="111"/>
      <c r="BM42" s="111"/>
      <c r="BN42" s="111"/>
      <c r="BO42" s="111"/>
      <c r="BP42" s="111"/>
      <c r="BQ42" s="111"/>
      <c r="BR42" s="111"/>
      <c r="BS42" s="111"/>
      <c r="BT42" s="111"/>
      <c r="BU42" s="111"/>
      <c r="BV42" s="111"/>
      <c r="BW42" s="111"/>
      <c r="BX42" s="111"/>
      <c r="BY42" s="111"/>
      <c r="BZ42" s="111"/>
      <c r="CA42" s="111"/>
      <c r="CB42" s="111"/>
      <c r="CC42" s="111"/>
      <c r="CD42" s="111"/>
      <c r="CE42" s="111"/>
      <c r="CF42" s="111"/>
      <c r="CG42" s="111"/>
      <c r="CH42" s="111"/>
      <c r="CI42" s="111"/>
      <c r="CJ42" s="111"/>
      <c r="CK42" s="111"/>
      <c r="CL42" s="111"/>
      <c r="CM42" s="111"/>
      <c r="CN42" s="111"/>
      <c r="CO42" s="111"/>
      <c r="CP42" s="111"/>
      <c r="CQ42" s="111"/>
      <c r="CR42" s="111"/>
      <c r="CS42" s="111"/>
      <c r="CT42" s="111"/>
      <c r="CU42" s="111"/>
      <c r="CV42" s="111"/>
      <c r="CW42" s="111"/>
      <c r="CX42" s="111"/>
      <c r="CY42" s="111"/>
      <c r="CZ42" s="111"/>
      <c r="DA42" s="111"/>
      <c r="DB42" s="111"/>
      <c r="DC42" s="111"/>
      <c r="DD42" s="111"/>
      <c r="DE42" s="111"/>
      <c r="DF42" s="111"/>
      <c r="DG42" s="111"/>
      <c r="DH42" s="111"/>
      <c r="DI42" s="111"/>
      <c r="DJ42" s="111"/>
      <c r="DK42" s="111"/>
      <c r="DL42" s="111"/>
      <c r="DM42" s="111"/>
      <c r="DN42" s="111"/>
      <c r="DO42" s="111"/>
      <c r="DP42" s="111"/>
      <c r="DQ42" s="111"/>
      <c r="DR42" s="111"/>
      <c r="DS42" s="111"/>
      <c r="DT42" s="111"/>
      <c r="DU42" s="111"/>
      <c r="DV42" s="111"/>
      <c r="DW42" s="111"/>
      <c r="DX42" s="111"/>
      <c r="DY42" s="111"/>
      <c r="DZ42" s="111"/>
      <c r="EA42" s="111"/>
      <c r="EB42" s="111"/>
      <c r="EC42" s="111"/>
      <c r="ED42" s="111"/>
      <c r="EE42" s="111"/>
      <c r="EF42" s="111"/>
      <c r="EG42" s="111"/>
      <c r="EH42" s="111"/>
      <c r="EI42" s="111"/>
      <c r="EJ42" s="111"/>
      <c r="EK42" s="111"/>
      <c r="EL42" s="111"/>
      <c r="EM42" s="111"/>
      <c r="EN42" s="111"/>
      <c r="EO42" s="111"/>
      <c r="EP42" s="111"/>
      <c r="EQ42" s="111"/>
      <c r="ER42" s="111"/>
      <c r="ES42" s="111"/>
      <c r="ET42" s="111"/>
      <c r="EU42" s="111"/>
      <c r="EV42" s="111"/>
      <c r="EW42" s="111"/>
      <c r="EX42" s="111"/>
      <c r="EY42" s="111"/>
      <c r="EZ42" s="111"/>
      <c r="FA42" s="111"/>
      <c r="FB42" s="111"/>
      <c r="FC42" s="111"/>
      <c r="FD42" s="111"/>
      <c r="FE42" s="111"/>
      <c r="FF42" s="111"/>
      <c r="FG42" s="111"/>
      <c r="FH42" s="111"/>
      <c r="FI42" s="111"/>
      <c r="FJ42" s="111"/>
      <c r="FK42" s="111"/>
      <c r="FL42" s="111"/>
      <c r="FM42" s="111"/>
      <c r="FN42" s="111"/>
      <c r="FO42" s="111"/>
      <c r="FP42" s="111"/>
      <c r="FQ42" s="111"/>
      <c r="FR42" s="111"/>
      <c r="FS42" s="111"/>
      <c r="FT42" s="111"/>
      <c r="FU42" s="111"/>
      <c r="FV42" s="111"/>
      <c r="FW42" s="111"/>
      <c r="FX42" s="111"/>
      <c r="FY42" s="111"/>
      <c r="FZ42" s="111"/>
      <c r="GA42" s="111"/>
      <c r="GB42" s="111"/>
      <c r="GC42" s="111"/>
      <c r="GD42" s="111"/>
      <c r="GE42" s="111"/>
      <c r="GF42" s="111"/>
      <c r="GG42" s="111"/>
      <c r="GH42" s="111"/>
      <c r="GI42" s="111"/>
      <c r="GJ42" s="111"/>
      <c r="GK42" s="111"/>
      <c r="GL42" s="111"/>
      <c r="GM42" s="111"/>
      <c r="GN42" s="111"/>
      <c r="GO42" s="111"/>
      <c r="GP42" s="111"/>
      <c r="GQ42" s="111"/>
      <c r="GR42" s="111"/>
      <c r="GS42" s="111"/>
      <c r="GT42" s="111"/>
      <c r="GU42" s="111"/>
      <c r="GV42" s="111"/>
      <c r="GW42" s="111"/>
      <c r="GX42" s="111"/>
      <c r="GY42" s="111"/>
      <c r="GZ42" s="111"/>
      <c r="HA42" s="111"/>
      <c r="HB42" s="111"/>
      <c r="HC42" s="111"/>
      <c r="HD42" s="111"/>
      <c r="HE42" s="111"/>
      <c r="HF42" s="111"/>
      <c r="HG42" s="111"/>
      <c r="HH42" s="111"/>
      <c r="HI42" s="111"/>
      <c r="HJ42" s="111"/>
      <c r="HK42" s="111"/>
      <c r="HL42" s="111"/>
      <c r="HM42" s="111"/>
      <c r="HN42" s="111"/>
      <c r="HO42" s="111"/>
      <c r="HP42" s="111"/>
      <c r="HQ42" s="111"/>
      <c r="HR42" s="111"/>
      <c r="HS42" s="111"/>
      <c r="HT42" s="111"/>
      <c r="HU42" s="111"/>
      <c r="HV42" s="111"/>
      <c r="HW42" s="111"/>
      <c r="HX42" s="111"/>
      <c r="HY42" s="111"/>
      <c r="HZ42" s="111"/>
      <c r="IA42" s="111"/>
      <c r="IB42" s="111"/>
      <c r="IC42" s="111"/>
      <c r="ID42" s="111"/>
      <c r="IE42" s="111"/>
      <c r="IF42" s="111"/>
      <c r="IG42" s="111"/>
      <c r="IH42" s="111"/>
      <c r="II42" s="111"/>
      <c r="IJ42" s="111"/>
      <c r="IK42" s="111"/>
      <c r="IL42" s="111"/>
      <c r="IM42" s="111"/>
      <c r="IN42" s="111"/>
      <c r="IO42" s="111"/>
      <c r="IP42" s="111"/>
      <c r="IQ42" s="111"/>
      <c r="IR42" s="111"/>
      <c r="IS42" s="111"/>
      <c r="IT42" s="111"/>
      <c r="IU42" s="111"/>
      <c r="IV42" s="111"/>
      <c r="IW42" s="111"/>
      <c r="IX42" s="111"/>
      <c r="IY42" s="111"/>
      <c r="IZ42" s="111"/>
      <c r="JA42" s="111"/>
      <c r="JB42" s="111"/>
      <c r="JC42" s="111"/>
      <c r="JD42" s="111"/>
      <c r="JE42" s="111"/>
      <c r="JF42" s="111"/>
      <c r="JG42" s="111"/>
      <c r="JH42" s="111"/>
      <c r="JI42" s="111"/>
      <c r="JJ42" s="111"/>
      <c r="JK42" s="111"/>
      <c r="JL42" s="111"/>
      <c r="JM42" s="111"/>
      <c r="JN42" s="111"/>
      <c r="JO42" s="111"/>
      <c r="JP42" s="111"/>
      <c r="JQ42" s="111"/>
      <c r="JR42" s="111"/>
      <c r="JS42" s="111"/>
      <c r="JT42" s="111"/>
      <c r="JU42" s="111"/>
      <c r="JV42" s="111"/>
      <c r="JW42" s="111"/>
      <c r="JX42" s="111"/>
      <c r="JY42" s="111"/>
      <c r="JZ42" s="111"/>
      <c r="KA42" s="111"/>
      <c r="KB42" s="111"/>
      <c r="KC42" s="111"/>
      <c r="KD42" s="111"/>
      <c r="KE42" s="111"/>
      <c r="KF42" s="111"/>
      <c r="KG42" s="111"/>
      <c r="KH42" s="111"/>
      <c r="KI42" s="111"/>
      <c r="KJ42" s="111"/>
      <c r="KK42" s="111"/>
      <c r="KL42" s="111"/>
      <c r="KM42" s="111"/>
      <c r="KN42" s="111"/>
      <c r="KO42" s="111"/>
      <c r="KP42" s="111"/>
      <c r="KQ42" s="111"/>
      <c r="KR42" s="111"/>
      <c r="KS42" s="111"/>
      <c r="KT42" s="111"/>
      <c r="KU42" s="111"/>
      <c r="KV42" s="111"/>
      <c r="KW42" s="111"/>
      <c r="KX42" s="111"/>
      <c r="KY42" s="111"/>
      <c r="KZ42" s="111"/>
      <c r="LA42" s="111"/>
      <c r="LB42" s="111"/>
      <c r="LC42" s="111"/>
      <c r="LD42" s="111"/>
      <c r="LE42" s="111"/>
      <c r="LF42" s="111"/>
      <c r="LG42" s="111"/>
      <c r="LH42" s="111"/>
      <c r="LI42" s="111"/>
      <c r="LJ42" s="111"/>
      <c r="LK42" s="111"/>
      <c r="LL42" s="111"/>
      <c r="LM42" s="111"/>
      <c r="LN42" s="111"/>
      <c r="LO42" s="111"/>
      <c r="LP42" s="111"/>
      <c r="LQ42" s="111"/>
      <c r="LR42" s="111"/>
      <c r="LS42" s="111"/>
      <c r="LT42" s="111"/>
      <c r="LU42" s="111"/>
      <c r="LV42" s="111"/>
      <c r="LW42" s="111"/>
      <c r="LX42" s="111"/>
      <c r="LY42" s="111"/>
      <c r="LZ42" s="111"/>
      <c r="MA42" s="111"/>
      <c r="MB42" s="111"/>
      <c r="MC42" s="111"/>
      <c r="MD42" s="111"/>
      <c r="ME42" s="111"/>
      <c r="MF42" s="111"/>
      <c r="MG42" s="111"/>
      <c r="MH42" s="111"/>
      <c r="MI42" s="111"/>
      <c r="MJ42" s="111"/>
      <c r="MK42" s="111"/>
      <c r="ML42" s="111"/>
      <c r="MM42" s="111"/>
      <c r="MN42" s="111"/>
      <c r="MO42" s="111"/>
      <c r="MP42" s="111"/>
      <c r="MQ42" s="111"/>
      <c r="MR42" s="111"/>
      <c r="MS42" s="111"/>
      <c r="MT42" s="111"/>
      <c r="MU42" s="111"/>
      <c r="MV42" s="111"/>
      <c r="MW42" s="111"/>
      <c r="MX42" s="111"/>
      <c r="MY42" s="111"/>
      <c r="MZ42" s="111"/>
      <c r="NA42" s="111"/>
      <c r="NB42" s="111"/>
      <c r="NC42" s="111"/>
      <c r="ND42" s="111"/>
      <c r="NE42" s="111"/>
      <c r="NF42" s="111"/>
      <c r="NG42" s="111"/>
    </row>
    <row r="43" spans="1:371" ht="21" x14ac:dyDescent="0.25">
      <c r="A43" s="71" t="s">
        <v>13</v>
      </c>
      <c r="B43" s="96"/>
      <c r="C43" s="22"/>
      <c r="D43" s="23"/>
      <c r="E43" s="14"/>
      <c r="F43" s="14"/>
      <c r="G43" s="132">
        <v>1049</v>
      </c>
      <c r="H43" s="104"/>
      <c r="I43" s="104"/>
      <c r="J43" s="104"/>
      <c r="K43" s="104"/>
      <c r="L43" s="114"/>
      <c r="M43" s="114"/>
      <c r="N43" s="110"/>
      <c r="O43" s="111"/>
      <c r="P43" s="111"/>
      <c r="Q43" s="111"/>
      <c r="R43" s="111"/>
      <c r="S43" s="111"/>
      <c r="T43" s="111"/>
      <c r="U43" s="110"/>
      <c r="V43" s="111"/>
      <c r="W43" s="111"/>
      <c r="X43" s="111"/>
      <c r="Y43" s="111"/>
      <c r="Z43" s="111"/>
      <c r="AA43" s="111"/>
      <c r="AB43" s="110"/>
      <c r="AC43" s="111"/>
      <c r="AD43" s="111"/>
      <c r="AE43" s="111"/>
      <c r="AF43" s="111"/>
      <c r="AG43" s="111"/>
      <c r="AH43" s="111"/>
      <c r="AI43" s="110"/>
      <c r="AJ43" s="111"/>
      <c r="AK43" s="111"/>
      <c r="AL43" s="111"/>
      <c r="AM43" s="111"/>
      <c r="AN43" s="111"/>
      <c r="AO43" s="111"/>
      <c r="AP43" s="110"/>
      <c r="AQ43" s="111"/>
      <c r="AR43" s="111"/>
      <c r="AS43" s="111"/>
      <c r="AT43" s="111"/>
      <c r="AU43" s="111"/>
      <c r="AV43" s="111"/>
      <c r="AW43" s="111"/>
      <c r="AX43" s="111"/>
      <c r="AY43" s="111"/>
      <c r="AZ43" s="111"/>
      <c r="BA43" s="111"/>
      <c r="BB43" s="111"/>
      <c r="BC43" s="111"/>
      <c r="BD43" s="111"/>
      <c r="BE43" s="111"/>
      <c r="BF43" s="111"/>
      <c r="BG43" s="111"/>
      <c r="BH43" s="111"/>
      <c r="BI43" s="111"/>
      <c r="BJ43" s="111"/>
      <c r="BK43" s="111"/>
      <c r="BL43" s="111"/>
      <c r="BM43" s="111"/>
      <c r="BN43" s="111"/>
      <c r="BO43" s="111"/>
      <c r="BP43" s="111"/>
      <c r="BQ43" s="111"/>
      <c r="BR43" s="111"/>
      <c r="BS43" s="111"/>
      <c r="BT43" s="111"/>
      <c r="BU43" s="111"/>
      <c r="BV43" s="111"/>
      <c r="BW43" s="111"/>
      <c r="BX43" s="111"/>
      <c r="BY43" s="111"/>
      <c r="BZ43" s="111"/>
      <c r="CA43" s="111"/>
      <c r="CB43" s="111"/>
      <c r="CC43" s="111"/>
      <c r="CD43" s="111"/>
      <c r="CE43" s="111"/>
      <c r="CF43" s="111"/>
      <c r="CG43" s="111"/>
      <c r="CH43" s="111"/>
      <c r="CI43" s="111"/>
      <c r="CJ43" s="111"/>
      <c r="CK43" s="111"/>
      <c r="CL43" s="111"/>
      <c r="CM43" s="111"/>
      <c r="CN43" s="111"/>
      <c r="CO43" s="111"/>
      <c r="CP43" s="111"/>
      <c r="CQ43" s="111"/>
      <c r="CR43" s="111"/>
      <c r="CS43" s="111"/>
      <c r="CT43" s="111"/>
      <c r="CU43" s="111"/>
      <c r="CV43" s="111"/>
      <c r="CW43" s="111"/>
      <c r="CX43" s="111"/>
      <c r="CY43" s="111"/>
      <c r="CZ43" s="111"/>
      <c r="DA43" s="111"/>
      <c r="DB43" s="111"/>
      <c r="DC43" s="111"/>
      <c r="DD43" s="111"/>
      <c r="DE43" s="111"/>
      <c r="DF43" s="111"/>
      <c r="DG43" s="111"/>
      <c r="DH43" s="111"/>
      <c r="DI43" s="111"/>
      <c r="DJ43" s="111"/>
      <c r="DK43" s="111"/>
      <c r="DL43" s="111"/>
      <c r="DM43" s="111"/>
      <c r="DN43" s="111"/>
      <c r="DO43" s="111"/>
      <c r="DP43" s="111"/>
      <c r="DQ43" s="111"/>
      <c r="DR43" s="111"/>
      <c r="DS43" s="111"/>
      <c r="DT43" s="111"/>
      <c r="DU43" s="111"/>
      <c r="DV43" s="111"/>
      <c r="DW43" s="111"/>
      <c r="DX43" s="111"/>
      <c r="DY43" s="111"/>
      <c r="DZ43" s="111"/>
      <c r="EA43" s="111"/>
      <c r="EB43" s="111"/>
      <c r="EC43" s="111"/>
      <c r="ED43" s="111"/>
      <c r="EE43" s="111"/>
      <c r="EF43" s="111"/>
      <c r="EG43" s="111"/>
      <c r="EH43" s="111"/>
      <c r="EI43" s="111"/>
      <c r="EJ43" s="111"/>
      <c r="EK43" s="111"/>
      <c r="EL43" s="111"/>
      <c r="EM43" s="111"/>
      <c r="EN43" s="111"/>
      <c r="EO43" s="111"/>
      <c r="EP43" s="111"/>
      <c r="EQ43" s="111"/>
      <c r="ER43" s="111"/>
      <c r="ES43" s="111"/>
      <c r="ET43" s="111"/>
      <c r="EU43" s="111"/>
      <c r="EV43" s="111"/>
      <c r="EW43" s="111"/>
      <c r="EX43" s="111"/>
      <c r="EY43" s="111"/>
      <c r="EZ43" s="111"/>
      <c r="FA43" s="111"/>
      <c r="FB43" s="111"/>
      <c r="FC43" s="111"/>
      <c r="FD43" s="111"/>
      <c r="FE43" s="111"/>
      <c r="FF43" s="111"/>
      <c r="FG43" s="111"/>
      <c r="FH43" s="111"/>
      <c r="FI43" s="111"/>
      <c r="FJ43" s="111"/>
      <c r="FK43" s="111"/>
      <c r="FL43" s="111"/>
      <c r="FM43" s="111"/>
      <c r="FN43" s="111"/>
      <c r="FO43" s="111"/>
      <c r="FP43" s="111"/>
      <c r="FQ43" s="111"/>
      <c r="FR43" s="111"/>
      <c r="FS43" s="111"/>
      <c r="FT43" s="111"/>
      <c r="FU43" s="111"/>
      <c r="FV43" s="111"/>
      <c r="FW43" s="111"/>
      <c r="FX43" s="111"/>
      <c r="FY43" s="111"/>
      <c r="FZ43" s="111"/>
      <c r="GA43" s="111"/>
      <c r="GB43" s="111"/>
      <c r="GC43" s="111"/>
      <c r="GD43" s="111"/>
      <c r="GE43" s="111"/>
      <c r="GF43" s="111"/>
      <c r="GG43" s="111"/>
      <c r="GH43" s="111"/>
      <c r="GI43" s="111"/>
      <c r="GJ43" s="111"/>
      <c r="GK43" s="111"/>
      <c r="GL43" s="111"/>
      <c r="GM43" s="111"/>
      <c r="GN43" s="111"/>
      <c r="GO43" s="111"/>
      <c r="GP43" s="111"/>
      <c r="GQ43" s="111"/>
      <c r="GR43" s="111"/>
      <c r="GS43" s="111"/>
      <c r="GT43" s="111"/>
      <c r="GU43" s="111"/>
      <c r="GV43" s="111"/>
      <c r="GW43" s="111"/>
      <c r="GX43" s="111"/>
      <c r="GY43" s="111"/>
      <c r="GZ43" s="111"/>
      <c r="HA43" s="111"/>
      <c r="HB43" s="111"/>
      <c r="HC43" s="111"/>
      <c r="HD43" s="111"/>
      <c r="HE43" s="111"/>
      <c r="HF43" s="111"/>
      <c r="HG43" s="111"/>
      <c r="HH43" s="111"/>
      <c r="HI43" s="111"/>
      <c r="HJ43" s="111"/>
      <c r="HK43" s="111"/>
      <c r="HL43" s="111"/>
      <c r="HM43" s="111"/>
      <c r="HN43" s="111"/>
      <c r="HO43" s="111"/>
      <c r="HP43" s="111"/>
      <c r="HQ43" s="111"/>
      <c r="HR43" s="111"/>
      <c r="HS43" s="111"/>
      <c r="HT43" s="111"/>
      <c r="HU43" s="111"/>
      <c r="HV43" s="111"/>
      <c r="HW43" s="111"/>
      <c r="HX43" s="111"/>
      <c r="HY43" s="111"/>
      <c r="HZ43" s="111"/>
      <c r="IA43" s="111"/>
      <c r="IB43" s="111"/>
      <c r="IC43" s="111"/>
      <c r="ID43" s="111"/>
      <c r="IE43" s="111"/>
      <c r="IF43" s="111"/>
      <c r="IG43" s="111"/>
      <c r="IH43" s="111"/>
      <c r="II43" s="111"/>
      <c r="IJ43" s="111"/>
      <c r="IK43" s="111"/>
      <c r="IL43" s="111"/>
      <c r="IM43" s="111"/>
      <c r="IN43" s="111"/>
      <c r="IO43" s="111"/>
      <c r="IP43" s="111"/>
      <c r="IQ43" s="111"/>
      <c r="IR43" s="111"/>
      <c r="IS43" s="111"/>
      <c r="IT43" s="111"/>
      <c r="IU43" s="111"/>
      <c r="IV43" s="111"/>
      <c r="IW43" s="111"/>
      <c r="IX43" s="111"/>
      <c r="IY43" s="111"/>
      <c r="IZ43" s="111"/>
      <c r="JA43" s="111"/>
      <c r="JB43" s="111"/>
      <c r="JC43" s="111"/>
      <c r="JD43" s="111"/>
      <c r="JE43" s="111"/>
      <c r="JF43" s="111"/>
      <c r="JG43" s="111"/>
      <c r="JH43" s="111"/>
      <c r="JI43" s="111"/>
      <c r="JJ43" s="111"/>
      <c r="JK43" s="111"/>
      <c r="JL43" s="111"/>
      <c r="JM43" s="111"/>
      <c r="JN43" s="111"/>
      <c r="JO43" s="111"/>
      <c r="JP43" s="111"/>
      <c r="JQ43" s="111"/>
      <c r="JR43" s="111"/>
      <c r="JS43" s="111"/>
      <c r="JT43" s="111"/>
      <c r="JU43" s="111"/>
      <c r="JV43" s="111"/>
      <c r="JW43" s="111"/>
      <c r="JX43" s="111"/>
      <c r="JY43" s="111"/>
      <c r="JZ43" s="111"/>
      <c r="KA43" s="111"/>
      <c r="KB43" s="111"/>
      <c r="KC43" s="111"/>
      <c r="KD43" s="111"/>
      <c r="KE43" s="111"/>
      <c r="KF43" s="111"/>
      <c r="KG43" s="111"/>
      <c r="KH43" s="111"/>
      <c r="KI43" s="111"/>
      <c r="KJ43" s="111"/>
      <c r="KK43" s="111"/>
      <c r="KL43" s="111"/>
      <c r="KM43" s="111"/>
      <c r="KN43" s="111"/>
      <c r="KO43" s="111"/>
      <c r="KP43" s="111"/>
      <c r="KQ43" s="111"/>
      <c r="KR43" s="111"/>
      <c r="KS43" s="111"/>
      <c r="KT43" s="111"/>
      <c r="KU43" s="111"/>
      <c r="KV43" s="111"/>
      <c r="KW43" s="111"/>
      <c r="KX43" s="111"/>
      <c r="KY43" s="111"/>
      <c r="KZ43" s="111"/>
      <c r="LA43" s="111"/>
      <c r="LB43" s="111"/>
      <c r="LC43" s="111"/>
      <c r="LD43" s="111"/>
      <c r="LE43" s="111"/>
      <c r="LF43" s="111"/>
      <c r="LG43" s="111"/>
      <c r="LH43" s="111"/>
      <c r="LI43" s="111"/>
      <c r="LJ43" s="111"/>
      <c r="LK43" s="111"/>
      <c r="LL43" s="111"/>
      <c r="LM43" s="111"/>
      <c r="LN43" s="111"/>
      <c r="LO43" s="111"/>
      <c r="LP43" s="111"/>
      <c r="LQ43" s="111"/>
      <c r="LR43" s="111"/>
      <c r="LS43" s="111"/>
      <c r="LT43" s="111"/>
      <c r="LU43" s="111"/>
      <c r="LV43" s="111"/>
      <c r="LW43" s="111"/>
      <c r="LX43" s="111"/>
      <c r="LY43" s="111"/>
      <c r="LZ43" s="111"/>
      <c r="MA43" s="111"/>
      <c r="MB43" s="111"/>
      <c r="MC43" s="111"/>
      <c r="MD43" s="111"/>
      <c r="ME43" s="111"/>
      <c r="MF43" s="111"/>
      <c r="MG43" s="111"/>
      <c r="MH43" s="111"/>
      <c r="MI43" s="111"/>
      <c r="MJ43" s="111"/>
      <c r="MK43" s="111"/>
      <c r="ML43" s="111"/>
      <c r="MM43" s="111"/>
      <c r="MN43" s="111"/>
      <c r="MO43" s="111"/>
      <c r="MP43" s="111"/>
      <c r="MQ43" s="111"/>
      <c r="MR43" s="111"/>
      <c r="MS43" s="111"/>
      <c r="MT43" s="111"/>
      <c r="MU43" s="111"/>
      <c r="MV43" s="111"/>
      <c r="MW43" s="111"/>
      <c r="MX43" s="111"/>
      <c r="MY43" s="111"/>
      <c r="MZ43" s="111"/>
      <c r="NA43" s="111"/>
      <c r="NB43" s="111"/>
      <c r="NC43" s="111"/>
      <c r="ND43" s="111"/>
      <c r="NE43" s="111"/>
      <c r="NF43" s="111"/>
      <c r="NG43" s="111"/>
    </row>
    <row r="44" spans="1:371" ht="21" x14ac:dyDescent="0.25">
      <c r="A44" s="71" t="s">
        <v>13</v>
      </c>
      <c r="B44" s="96"/>
      <c r="C44" s="22"/>
      <c r="D44" s="23"/>
      <c r="E44" s="14"/>
      <c r="F44" s="14"/>
      <c r="G44" s="133"/>
      <c r="H44" s="113"/>
      <c r="I44" s="113"/>
      <c r="J44" s="113"/>
      <c r="K44" s="113"/>
      <c r="L44" s="114"/>
      <c r="M44" s="114"/>
      <c r="N44" s="110"/>
      <c r="O44" s="111"/>
      <c r="P44" s="111"/>
      <c r="Q44" s="111"/>
      <c r="R44" s="111"/>
      <c r="S44" s="111"/>
      <c r="T44" s="111"/>
      <c r="U44" s="110"/>
      <c r="V44" s="111"/>
      <c r="W44" s="111"/>
      <c r="X44" s="111"/>
      <c r="Y44" s="111"/>
      <c r="Z44" s="111"/>
      <c r="AA44" s="111"/>
      <c r="AB44" s="110"/>
      <c r="AC44" s="111"/>
      <c r="AD44" s="111"/>
      <c r="AE44" s="111"/>
      <c r="AF44" s="111"/>
      <c r="AG44" s="111"/>
      <c r="AH44" s="111"/>
      <c r="AI44" s="110"/>
      <c r="AJ44" s="111"/>
      <c r="AK44" s="111"/>
      <c r="AL44" s="111"/>
      <c r="AM44" s="111"/>
      <c r="AN44" s="111"/>
      <c r="AO44" s="111"/>
      <c r="AP44" s="110"/>
      <c r="AQ44" s="111"/>
      <c r="AR44" s="111"/>
      <c r="AS44" s="111"/>
      <c r="AT44" s="111"/>
      <c r="AU44" s="111"/>
      <c r="AV44" s="111"/>
      <c r="AW44" s="111"/>
      <c r="AX44" s="111"/>
      <c r="AY44" s="111"/>
      <c r="AZ44" s="111"/>
      <c r="BA44" s="111"/>
      <c r="BB44" s="111"/>
      <c r="BC44" s="111"/>
      <c r="BD44" s="111"/>
      <c r="BE44" s="111"/>
      <c r="BF44" s="111"/>
      <c r="BG44" s="111"/>
      <c r="BH44" s="111"/>
      <c r="BI44" s="111"/>
      <c r="BJ44" s="111"/>
      <c r="BK44" s="111"/>
      <c r="BL44" s="111"/>
      <c r="BM44" s="111"/>
      <c r="BN44" s="111"/>
      <c r="BO44" s="111"/>
      <c r="BP44" s="111"/>
      <c r="BQ44" s="111"/>
      <c r="BR44" s="111"/>
      <c r="BS44" s="111"/>
      <c r="BT44" s="111"/>
      <c r="BU44" s="111"/>
      <c r="BV44" s="111"/>
      <c r="BW44" s="111"/>
      <c r="BX44" s="111"/>
      <c r="BY44" s="111"/>
      <c r="BZ44" s="111"/>
      <c r="CA44" s="111"/>
      <c r="CB44" s="111"/>
      <c r="CC44" s="111"/>
      <c r="CD44" s="111"/>
      <c r="CE44" s="111"/>
      <c r="CF44" s="111"/>
      <c r="CG44" s="111"/>
      <c r="CH44" s="111"/>
      <c r="CI44" s="111"/>
      <c r="CJ44" s="111"/>
      <c r="CK44" s="111"/>
      <c r="CL44" s="111"/>
      <c r="CM44" s="111"/>
      <c r="CN44" s="111"/>
      <c r="CO44" s="111"/>
      <c r="CP44" s="111"/>
      <c r="CQ44" s="111"/>
      <c r="CR44" s="111"/>
      <c r="CS44" s="111"/>
      <c r="CT44" s="111"/>
      <c r="CU44" s="111"/>
      <c r="CV44" s="111"/>
      <c r="CW44" s="111"/>
      <c r="CX44" s="111"/>
      <c r="CY44" s="111"/>
      <c r="CZ44" s="111"/>
      <c r="DA44" s="111"/>
      <c r="DB44" s="111"/>
      <c r="DC44" s="111"/>
      <c r="DD44" s="111"/>
      <c r="DE44" s="111"/>
      <c r="DF44" s="111"/>
      <c r="DG44" s="111"/>
      <c r="DH44" s="111"/>
      <c r="DI44" s="111"/>
      <c r="DJ44" s="111"/>
      <c r="DK44" s="111"/>
      <c r="DL44" s="111"/>
      <c r="DM44" s="111"/>
      <c r="DN44" s="111"/>
      <c r="DO44" s="111"/>
      <c r="DP44" s="111"/>
      <c r="DQ44" s="111"/>
      <c r="DR44" s="111"/>
      <c r="DS44" s="111"/>
      <c r="DT44" s="111"/>
      <c r="DU44" s="111"/>
      <c r="DV44" s="111"/>
      <c r="DW44" s="111"/>
      <c r="DX44" s="111"/>
      <c r="DY44" s="111"/>
      <c r="DZ44" s="111"/>
      <c r="EA44" s="111"/>
      <c r="EB44" s="111"/>
      <c r="EC44" s="111"/>
      <c r="ED44" s="111"/>
      <c r="EE44" s="111"/>
      <c r="EF44" s="111"/>
      <c r="EG44" s="111"/>
      <c r="EH44" s="111"/>
      <c r="EI44" s="111"/>
      <c r="EJ44" s="111"/>
      <c r="EK44" s="111"/>
      <c r="EL44" s="111"/>
      <c r="EM44" s="111"/>
      <c r="EN44" s="111"/>
      <c r="EO44" s="111"/>
      <c r="EP44" s="111"/>
      <c r="EQ44" s="111"/>
      <c r="ER44" s="111"/>
      <c r="ES44" s="111"/>
      <c r="ET44" s="111"/>
      <c r="EU44" s="111"/>
      <c r="EV44" s="111"/>
      <c r="EW44" s="111"/>
      <c r="EX44" s="111"/>
      <c r="EY44" s="111"/>
      <c r="EZ44" s="111"/>
      <c r="FA44" s="111"/>
      <c r="FB44" s="111"/>
      <c r="FC44" s="111"/>
      <c r="FD44" s="111"/>
      <c r="FE44" s="111"/>
      <c r="FF44" s="111"/>
      <c r="FG44" s="111"/>
      <c r="FH44" s="111"/>
      <c r="FI44" s="111"/>
      <c r="FJ44" s="111"/>
      <c r="FK44" s="111"/>
      <c r="FL44" s="111"/>
      <c r="FM44" s="111"/>
      <c r="FN44" s="111"/>
      <c r="FO44" s="111"/>
      <c r="FP44" s="111"/>
      <c r="FQ44" s="111"/>
      <c r="FR44" s="111"/>
      <c r="FS44" s="111"/>
      <c r="FT44" s="111"/>
      <c r="FU44" s="111"/>
      <c r="FV44" s="111"/>
      <c r="FW44" s="111"/>
      <c r="FX44" s="111"/>
      <c r="FY44" s="111"/>
      <c r="FZ44" s="111"/>
      <c r="GA44" s="111"/>
      <c r="GB44" s="111"/>
      <c r="GC44" s="111"/>
      <c r="GD44" s="111"/>
      <c r="GE44" s="111"/>
      <c r="GF44" s="111"/>
      <c r="GG44" s="111"/>
      <c r="GH44" s="111"/>
      <c r="GI44" s="111"/>
      <c r="GJ44" s="111"/>
      <c r="GK44" s="111"/>
      <c r="GL44" s="111"/>
      <c r="GM44" s="111"/>
      <c r="GN44" s="111"/>
      <c r="GO44" s="111"/>
      <c r="GP44" s="111"/>
      <c r="GQ44" s="111"/>
      <c r="GR44" s="111"/>
      <c r="GS44" s="111"/>
      <c r="GT44" s="111"/>
      <c r="GU44" s="111"/>
      <c r="GV44" s="111"/>
      <c r="GW44" s="111"/>
      <c r="GX44" s="111"/>
      <c r="GY44" s="111"/>
      <c r="GZ44" s="111"/>
      <c r="HA44" s="111"/>
      <c r="HB44" s="111"/>
      <c r="HC44" s="111"/>
      <c r="HD44" s="111"/>
      <c r="HE44" s="111"/>
      <c r="HF44" s="111"/>
      <c r="HG44" s="111"/>
      <c r="HH44" s="111"/>
      <c r="HI44" s="111"/>
      <c r="HJ44" s="111"/>
      <c r="HK44" s="111"/>
      <c r="HL44" s="111"/>
      <c r="HM44" s="111"/>
      <c r="HN44" s="111"/>
      <c r="HO44" s="111"/>
      <c r="HP44" s="111"/>
      <c r="HQ44" s="111"/>
      <c r="HR44" s="111"/>
      <c r="HS44" s="111"/>
      <c r="HT44" s="111"/>
      <c r="HU44" s="111"/>
      <c r="HV44" s="111"/>
      <c r="HW44" s="111"/>
      <c r="HX44" s="111"/>
      <c r="HY44" s="111"/>
      <c r="HZ44" s="111"/>
      <c r="IA44" s="111"/>
      <c r="IB44" s="111"/>
      <c r="IC44" s="111"/>
      <c r="ID44" s="111"/>
      <c r="IE44" s="111"/>
      <c r="IF44" s="111"/>
      <c r="IG44" s="111"/>
      <c r="IH44" s="111"/>
      <c r="II44" s="111"/>
      <c r="IJ44" s="111"/>
      <c r="IK44" s="111"/>
      <c r="IL44" s="111"/>
      <c r="IM44" s="111"/>
      <c r="IN44" s="111"/>
      <c r="IO44" s="111"/>
      <c r="IP44" s="111"/>
      <c r="IQ44" s="111"/>
      <c r="IR44" s="111"/>
      <c r="IS44" s="111"/>
      <c r="IT44" s="111"/>
      <c r="IU44" s="111"/>
      <c r="IV44" s="111"/>
      <c r="IW44" s="111"/>
      <c r="IX44" s="111"/>
      <c r="IY44" s="111"/>
      <c r="IZ44" s="111"/>
      <c r="JA44" s="111"/>
      <c r="JB44" s="111"/>
      <c r="JC44" s="111"/>
      <c r="JD44" s="111"/>
      <c r="JE44" s="111"/>
      <c r="JF44" s="111"/>
      <c r="JG44" s="111"/>
      <c r="JH44" s="111"/>
      <c r="JI44" s="111"/>
      <c r="JJ44" s="111"/>
      <c r="JK44" s="111"/>
      <c r="JL44" s="111"/>
      <c r="JM44" s="111"/>
      <c r="JN44" s="111"/>
      <c r="JO44" s="111"/>
      <c r="JP44" s="111"/>
      <c r="JQ44" s="111"/>
      <c r="JR44" s="111"/>
      <c r="JS44" s="111"/>
      <c r="JT44" s="111"/>
      <c r="JU44" s="111"/>
      <c r="JV44" s="111"/>
      <c r="JW44" s="111"/>
      <c r="JX44" s="111"/>
      <c r="JY44" s="111"/>
      <c r="JZ44" s="111"/>
      <c r="KA44" s="111"/>
      <c r="KB44" s="111"/>
      <c r="KC44" s="111"/>
      <c r="KD44" s="111"/>
      <c r="KE44" s="111"/>
      <c r="KF44" s="111"/>
      <c r="KG44" s="111"/>
      <c r="KH44" s="111"/>
      <c r="KI44" s="111"/>
      <c r="KJ44" s="111"/>
      <c r="KK44" s="111"/>
      <c r="KL44" s="111"/>
      <c r="KM44" s="111"/>
      <c r="KN44" s="111"/>
      <c r="KO44" s="111"/>
      <c r="KP44" s="111"/>
      <c r="KQ44" s="111"/>
      <c r="KR44" s="111"/>
      <c r="KS44" s="111"/>
      <c r="KT44" s="111"/>
      <c r="KU44" s="111"/>
      <c r="KV44" s="111"/>
      <c r="KW44" s="111"/>
      <c r="KX44" s="111"/>
      <c r="KY44" s="111"/>
      <c r="KZ44" s="111"/>
      <c r="LA44" s="111"/>
      <c r="LB44" s="111"/>
      <c r="LC44" s="111"/>
      <c r="LD44" s="111"/>
      <c r="LE44" s="111"/>
      <c r="LF44" s="111"/>
      <c r="LG44" s="111"/>
      <c r="LH44" s="111"/>
      <c r="LI44" s="111"/>
      <c r="LJ44" s="111"/>
      <c r="LK44" s="111"/>
      <c r="LL44" s="111"/>
      <c r="LM44" s="111"/>
      <c r="LN44" s="111"/>
      <c r="LO44" s="111"/>
      <c r="LP44" s="111"/>
      <c r="LQ44" s="111"/>
      <c r="LR44" s="111"/>
      <c r="LS44" s="111"/>
      <c r="LT44" s="111"/>
      <c r="LU44" s="111"/>
      <c r="LV44" s="111"/>
      <c r="LW44" s="111"/>
      <c r="LX44" s="111"/>
      <c r="LY44" s="111"/>
      <c r="LZ44" s="111"/>
      <c r="MA44" s="111"/>
      <c r="MB44" s="111"/>
      <c r="MC44" s="111"/>
      <c r="MD44" s="111"/>
      <c r="ME44" s="111"/>
      <c r="MF44" s="111"/>
      <c r="MG44" s="111"/>
      <c r="MH44" s="111"/>
      <c r="MI44" s="111"/>
      <c r="MJ44" s="111"/>
      <c r="MK44" s="111"/>
      <c r="ML44" s="111"/>
      <c r="MM44" s="111"/>
      <c r="MN44" s="111"/>
      <c r="MO44" s="111"/>
      <c r="MP44" s="111"/>
      <c r="MQ44" s="111"/>
      <c r="MR44" s="111"/>
      <c r="MS44" s="111"/>
      <c r="MT44" s="111"/>
      <c r="MU44" s="111"/>
      <c r="MV44" s="111"/>
      <c r="MW44" s="111"/>
      <c r="MX44" s="111"/>
      <c r="MY44" s="111"/>
      <c r="MZ44" s="111"/>
      <c r="NA44" s="111"/>
      <c r="NB44" s="111"/>
      <c r="NC44" s="111"/>
      <c r="ND44" s="111"/>
      <c r="NE44" s="111"/>
      <c r="NF44" s="111"/>
      <c r="NG44" s="111"/>
    </row>
    <row r="45" spans="1:371" ht="21" x14ac:dyDescent="0.25">
      <c r="A45" s="71" t="s">
        <v>13</v>
      </c>
      <c r="B45" s="96"/>
      <c r="C45" s="22"/>
      <c r="D45" s="23"/>
      <c r="E45" s="14"/>
      <c r="F45" s="14"/>
      <c r="G45" s="133"/>
      <c r="H45" s="113"/>
      <c r="I45" s="113"/>
      <c r="J45" s="113"/>
      <c r="K45" s="113"/>
      <c r="L45" s="114"/>
      <c r="M45" s="114"/>
      <c r="N45" s="110"/>
      <c r="O45" s="111"/>
      <c r="P45" s="111"/>
      <c r="Q45" s="111"/>
      <c r="R45" s="111"/>
      <c r="S45" s="111"/>
      <c r="T45" s="111"/>
      <c r="U45" s="110"/>
      <c r="V45" s="111"/>
      <c r="W45" s="111"/>
      <c r="X45" s="111"/>
      <c r="Y45" s="111"/>
      <c r="Z45" s="111"/>
      <c r="AA45" s="111"/>
      <c r="AB45" s="110"/>
      <c r="AC45" s="111"/>
      <c r="AD45" s="111"/>
      <c r="AE45" s="111"/>
      <c r="AF45" s="111"/>
      <c r="AG45" s="111"/>
      <c r="AH45" s="111"/>
      <c r="AI45" s="110"/>
      <c r="AJ45" s="111"/>
      <c r="AK45" s="111"/>
      <c r="AL45" s="111"/>
      <c r="AM45" s="111"/>
      <c r="AN45" s="111"/>
      <c r="AO45" s="111"/>
      <c r="AP45" s="110"/>
      <c r="AQ45" s="111"/>
      <c r="AR45" s="111"/>
      <c r="AS45" s="111"/>
      <c r="AT45" s="111"/>
      <c r="AU45" s="111"/>
      <c r="AV45" s="111"/>
      <c r="AW45" s="111"/>
      <c r="AX45" s="111"/>
      <c r="AY45" s="111"/>
      <c r="AZ45" s="111"/>
      <c r="BA45" s="111"/>
      <c r="BB45" s="111"/>
      <c r="BC45" s="111"/>
      <c r="BD45" s="111"/>
      <c r="BE45" s="111"/>
      <c r="BF45" s="111"/>
      <c r="BG45" s="111"/>
      <c r="BH45" s="111"/>
      <c r="BI45" s="111"/>
      <c r="BJ45" s="111"/>
      <c r="BK45" s="111"/>
      <c r="BL45" s="111"/>
      <c r="BM45" s="111"/>
      <c r="BN45" s="111"/>
      <c r="BO45" s="111"/>
      <c r="BP45" s="111"/>
      <c r="BQ45" s="111"/>
      <c r="BR45" s="111"/>
      <c r="BS45" s="111"/>
      <c r="BT45" s="111"/>
      <c r="BU45" s="111"/>
      <c r="BV45" s="111"/>
      <c r="BW45" s="111"/>
      <c r="BX45" s="111"/>
      <c r="BY45" s="111"/>
      <c r="BZ45" s="111"/>
      <c r="CA45" s="111"/>
      <c r="CB45" s="111"/>
      <c r="CC45" s="111"/>
      <c r="CD45" s="111"/>
      <c r="CE45" s="111"/>
      <c r="CF45" s="111"/>
      <c r="CG45" s="111"/>
      <c r="CH45" s="111"/>
      <c r="CI45" s="111"/>
      <c r="CJ45" s="111"/>
      <c r="CK45" s="111"/>
      <c r="CL45" s="111"/>
      <c r="CM45" s="111"/>
      <c r="CN45" s="111"/>
      <c r="CO45" s="111"/>
      <c r="CP45" s="111"/>
      <c r="CQ45" s="111"/>
      <c r="CR45" s="111"/>
      <c r="CS45" s="111"/>
      <c r="CT45" s="111"/>
      <c r="CU45" s="111"/>
      <c r="CV45" s="111"/>
      <c r="CW45" s="111"/>
      <c r="CX45" s="111"/>
      <c r="CY45" s="111"/>
      <c r="CZ45" s="111"/>
      <c r="DA45" s="111"/>
      <c r="DB45" s="111"/>
      <c r="DC45" s="111"/>
      <c r="DD45" s="111"/>
      <c r="DE45" s="111"/>
      <c r="DF45" s="111"/>
      <c r="DG45" s="111"/>
      <c r="DH45" s="111"/>
      <c r="DI45" s="111"/>
      <c r="DJ45" s="111"/>
      <c r="DK45" s="111"/>
      <c r="DL45" s="111"/>
      <c r="DM45" s="111"/>
      <c r="DN45" s="111"/>
      <c r="DO45" s="111"/>
      <c r="DP45" s="111"/>
      <c r="DQ45" s="111"/>
      <c r="DR45" s="111"/>
      <c r="DS45" s="111"/>
      <c r="DT45" s="111"/>
      <c r="DU45" s="111"/>
      <c r="DV45" s="111"/>
      <c r="DW45" s="111"/>
      <c r="DX45" s="111"/>
      <c r="DY45" s="111"/>
      <c r="DZ45" s="111"/>
      <c r="EA45" s="111"/>
      <c r="EB45" s="111"/>
      <c r="EC45" s="111"/>
      <c r="ED45" s="111"/>
      <c r="EE45" s="111"/>
      <c r="EF45" s="111"/>
      <c r="EG45" s="111"/>
      <c r="EH45" s="111"/>
      <c r="EI45" s="111"/>
      <c r="EJ45" s="111"/>
      <c r="EK45" s="111"/>
      <c r="EL45" s="111"/>
      <c r="EM45" s="111"/>
      <c r="EN45" s="111"/>
      <c r="EO45" s="111"/>
      <c r="EP45" s="111"/>
      <c r="EQ45" s="111"/>
      <c r="ER45" s="111"/>
      <c r="ES45" s="111"/>
      <c r="ET45" s="111"/>
      <c r="EU45" s="111"/>
      <c r="EV45" s="111"/>
      <c r="EW45" s="111"/>
      <c r="EX45" s="111"/>
      <c r="EY45" s="111"/>
      <c r="EZ45" s="111"/>
      <c r="FA45" s="111"/>
      <c r="FB45" s="111"/>
      <c r="FC45" s="111"/>
      <c r="FD45" s="111"/>
      <c r="FE45" s="111"/>
      <c r="FF45" s="111"/>
      <c r="FG45" s="111"/>
      <c r="FH45" s="111"/>
      <c r="FI45" s="111"/>
      <c r="FJ45" s="111"/>
      <c r="FK45" s="111"/>
      <c r="FL45" s="111"/>
      <c r="FM45" s="111"/>
      <c r="FN45" s="111"/>
      <c r="FO45" s="111"/>
      <c r="FP45" s="111"/>
      <c r="FQ45" s="111"/>
      <c r="FR45" s="111"/>
      <c r="FS45" s="111"/>
      <c r="FT45" s="111"/>
      <c r="FU45" s="111"/>
      <c r="FV45" s="111"/>
      <c r="FW45" s="111"/>
      <c r="FX45" s="111"/>
      <c r="FY45" s="111"/>
      <c r="FZ45" s="111"/>
      <c r="GA45" s="111"/>
      <c r="GB45" s="111"/>
      <c r="GC45" s="111"/>
      <c r="GD45" s="111"/>
      <c r="GE45" s="111"/>
      <c r="GF45" s="111"/>
      <c r="GG45" s="111"/>
      <c r="GH45" s="111"/>
      <c r="GI45" s="111"/>
      <c r="GJ45" s="111"/>
      <c r="GK45" s="111"/>
      <c r="GL45" s="111"/>
      <c r="GM45" s="111"/>
      <c r="GN45" s="111"/>
      <c r="GO45" s="111"/>
      <c r="GP45" s="111"/>
      <c r="GQ45" s="111"/>
      <c r="GR45" s="111"/>
      <c r="GS45" s="111"/>
      <c r="GT45" s="111"/>
      <c r="GU45" s="111"/>
      <c r="GV45" s="111"/>
      <c r="GW45" s="111"/>
      <c r="GX45" s="111"/>
      <c r="GY45" s="111"/>
      <c r="GZ45" s="111"/>
      <c r="HA45" s="111"/>
      <c r="HB45" s="111"/>
      <c r="HC45" s="111"/>
      <c r="HD45" s="111"/>
      <c r="HE45" s="111"/>
      <c r="HF45" s="111"/>
      <c r="HG45" s="111"/>
      <c r="HH45" s="111"/>
      <c r="HI45" s="111"/>
      <c r="HJ45" s="111"/>
      <c r="HK45" s="111"/>
      <c r="HL45" s="111"/>
      <c r="HM45" s="111"/>
      <c r="HN45" s="111"/>
      <c r="HO45" s="111"/>
      <c r="HP45" s="111"/>
      <c r="HQ45" s="111"/>
      <c r="HR45" s="111"/>
      <c r="HS45" s="111"/>
      <c r="HT45" s="111"/>
      <c r="HU45" s="111"/>
      <c r="HV45" s="111"/>
      <c r="HW45" s="111"/>
      <c r="HX45" s="111"/>
      <c r="HY45" s="111"/>
      <c r="HZ45" s="111"/>
      <c r="IA45" s="111"/>
      <c r="IB45" s="111"/>
      <c r="IC45" s="111"/>
      <c r="ID45" s="111"/>
      <c r="IE45" s="111"/>
      <c r="IF45" s="111"/>
      <c r="IG45" s="111"/>
      <c r="IH45" s="111"/>
      <c r="II45" s="111"/>
      <c r="IJ45" s="111"/>
      <c r="IK45" s="111"/>
      <c r="IL45" s="111"/>
      <c r="IM45" s="111"/>
      <c r="IN45" s="111"/>
      <c r="IO45" s="111"/>
      <c r="IP45" s="111"/>
      <c r="IQ45" s="111"/>
      <c r="IR45" s="111"/>
      <c r="IS45" s="111"/>
      <c r="IT45" s="111"/>
      <c r="IU45" s="111"/>
      <c r="IV45" s="111"/>
      <c r="IW45" s="111"/>
      <c r="IX45" s="111"/>
      <c r="IY45" s="111"/>
      <c r="IZ45" s="111"/>
      <c r="JA45" s="111"/>
      <c r="JB45" s="111"/>
      <c r="JC45" s="111"/>
      <c r="JD45" s="111"/>
      <c r="JE45" s="111"/>
      <c r="JF45" s="111"/>
      <c r="JG45" s="111"/>
      <c r="JH45" s="111"/>
      <c r="JI45" s="111"/>
      <c r="JJ45" s="111"/>
      <c r="JK45" s="111"/>
      <c r="JL45" s="111"/>
      <c r="JM45" s="111"/>
      <c r="JN45" s="111"/>
      <c r="JO45" s="111"/>
      <c r="JP45" s="111"/>
      <c r="JQ45" s="111"/>
      <c r="JR45" s="111"/>
      <c r="JS45" s="111"/>
      <c r="JT45" s="111"/>
      <c r="JU45" s="111"/>
      <c r="JV45" s="111"/>
      <c r="JW45" s="111"/>
      <c r="JX45" s="111"/>
      <c r="JY45" s="111"/>
      <c r="JZ45" s="111"/>
      <c r="KA45" s="111"/>
      <c r="KB45" s="111"/>
      <c r="KC45" s="111"/>
      <c r="KD45" s="111"/>
      <c r="KE45" s="111"/>
      <c r="KF45" s="111"/>
      <c r="KG45" s="111"/>
      <c r="KH45" s="111"/>
      <c r="KI45" s="111"/>
      <c r="KJ45" s="111"/>
      <c r="KK45" s="111"/>
      <c r="KL45" s="111"/>
      <c r="KM45" s="111"/>
      <c r="KN45" s="111"/>
      <c r="KO45" s="111"/>
      <c r="KP45" s="111"/>
      <c r="KQ45" s="111"/>
      <c r="KR45" s="111"/>
      <c r="KS45" s="111"/>
      <c r="KT45" s="111"/>
      <c r="KU45" s="111"/>
      <c r="KV45" s="111"/>
      <c r="KW45" s="111"/>
      <c r="KX45" s="111"/>
      <c r="KY45" s="111"/>
      <c r="KZ45" s="111"/>
      <c r="LA45" s="111"/>
      <c r="LB45" s="111"/>
      <c r="LC45" s="111"/>
      <c r="LD45" s="111"/>
      <c r="LE45" s="111"/>
      <c r="LF45" s="111"/>
      <c r="LG45" s="111"/>
      <c r="LH45" s="111"/>
      <c r="LI45" s="111"/>
      <c r="LJ45" s="111"/>
      <c r="LK45" s="111"/>
      <c r="LL45" s="111"/>
      <c r="LM45" s="111"/>
      <c r="LN45" s="111"/>
      <c r="LO45" s="111"/>
      <c r="LP45" s="111"/>
      <c r="LQ45" s="111"/>
      <c r="LR45" s="111"/>
      <c r="LS45" s="111"/>
      <c r="LT45" s="111"/>
      <c r="LU45" s="111"/>
      <c r="LV45" s="111"/>
      <c r="LW45" s="111"/>
      <c r="LX45" s="111"/>
      <c r="LY45" s="111"/>
      <c r="LZ45" s="111"/>
      <c r="MA45" s="111"/>
      <c r="MB45" s="111"/>
      <c r="MC45" s="111"/>
      <c r="MD45" s="111"/>
      <c r="ME45" s="111"/>
      <c r="MF45" s="111"/>
      <c r="MG45" s="111"/>
      <c r="MH45" s="111"/>
      <c r="MI45" s="111"/>
      <c r="MJ45" s="111"/>
      <c r="MK45" s="111"/>
      <c r="ML45" s="111"/>
      <c r="MM45" s="111"/>
      <c r="MN45" s="111"/>
      <c r="MO45" s="111"/>
      <c r="MP45" s="111"/>
      <c r="MQ45" s="111"/>
      <c r="MR45" s="111"/>
      <c r="MS45" s="111"/>
      <c r="MT45" s="111"/>
      <c r="MU45" s="111"/>
      <c r="MV45" s="111"/>
      <c r="MW45" s="111"/>
      <c r="MX45" s="111"/>
      <c r="MY45" s="111"/>
      <c r="MZ45" s="111"/>
      <c r="NA45" s="111"/>
      <c r="NB45" s="111"/>
      <c r="NC45" s="111"/>
      <c r="ND45" s="111"/>
      <c r="NE45" s="111"/>
      <c r="NF45" s="111"/>
      <c r="NG45" s="111"/>
    </row>
    <row r="46" spans="1:371" ht="21.75" thickBot="1" x14ac:dyDescent="0.3">
      <c r="A46" s="71" t="s">
        <v>13</v>
      </c>
      <c r="B46" s="97"/>
      <c r="C46" s="56"/>
      <c r="D46" s="57"/>
      <c r="E46" s="19"/>
      <c r="F46" s="19"/>
      <c r="G46" s="136"/>
      <c r="H46" s="113"/>
      <c r="I46" s="113"/>
      <c r="J46" s="113"/>
      <c r="K46" s="113"/>
      <c r="L46" s="114"/>
      <c r="M46" s="114"/>
      <c r="N46" s="110"/>
      <c r="O46" s="111"/>
      <c r="P46" s="111"/>
      <c r="Q46" s="111"/>
      <c r="R46" s="111"/>
      <c r="S46" s="111"/>
      <c r="T46" s="111"/>
      <c r="U46" s="110"/>
      <c r="V46" s="111"/>
      <c r="W46" s="111"/>
      <c r="X46" s="111"/>
      <c r="Y46" s="111"/>
      <c r="Z46" s="111"/>
      <c r="AA46" s="111"/>
      <c r="AB46" s="110"/>
      <c r="AC46" s="111"/>
      <c r="AD46" s="111"/>
      <c r="AE46" s="111"/>
      <c r="AF46" s="111"/>
      <c r="AG46" s="111"/>
      <c r="AH46" s="111"/>
      <c r="AI46" s="110"/>
      <c r="AJ46" s="111"/>
      <c r="AK46" s="111"/>
      <c r="AL46" s="111"/>
      <c r="AM46" s="111"/>
      <c r="AN46" s="111"/>
      <c r="AO46" s="111"/>
      <c r="AP46" s="110"/>
      <c r="AQ46" s="111"/>
      <c r="AR46" s="111"/>
      <c r="AS46" s="111"/>
      <c r="AT46" s="111"/>
      <c r="AU46" s="111"/>
      <c r="AV46" s="111"/>
      <c r="AW46" s="111"/>
      <c r="AX46" s="111"/>
      <c r="AY46" s="111"/>
      <c r="AZ46" s="111"/>
      <c r="BA46" s="111"/>
      <c r="BB46" s="111"/>
      <c r="BC46" s="111"/>
      <c r="BD46" s="111"/>
      <c r="BE46" s="111"/>
      <c r="BF46" s="111"/>
      <c r="BG46" s="111"/>
      <c r="BH46" s="111"/>
      <c r="BI46" s="111"/>
      <c r="BJ46" s="111"/>
      <c r="BK46" s="111"/>
      <c r="BL46" s="111"/>
      <c r="BM46" s="111"/>
      <c r="BN46" s="111"/>
      <c r="BO46" s="111"/>
      <c r="BP46" s="111"/>
      <c r="BQ46" s="111"/>
      <c r="BR46" s="111"/>
      <c r="BS46" s="111"/>
      <c r="BT46" s="111"/>
      <c r="BU46" s="111"/>
      <c r="BV46" s="111"/>
      <c r="BW46" s="111"/>
      <c r="BX46" s="111"/>
      <c r="BY46" s="111"/>
      <c r="BZ46" s="111"/>
      <c r="CA46" s="111"/>
      <c r="CB46" s="111"/>
      <c r="CC46" s="111"/>
      <c r="CD46" s="111"/>
      <c r="CE46" s="111"/>
      <c r="CF46" s="111"/>
      <c r="CG46" s="111"/>
      <c r="CH46" s="111"/>
      <c r="CI46" s="111"/>
      <c r="CJ46" s="111"/>
      <c r="CK46" s="111"/>
      <c r="CL46" s="111"/>
      <c r="CM46" s="111"/>
      <c r="CN46" s="111"/>
      <c r="CO46" s="111"/>
      <c r="CP46" s="111"/>
      <c r="CQ46" s="111"/>
      <c r="CR46" s="111"/>
      <c r="CS46" s="111"/>
      <c r="CT46" s="111"/>
      <c r="CU46" s="111"/>
      <c r="CV46" s="111"/>
      <c r="CW46" s="111"/>
      <c r="CX46" s="111"/>
      <c r="CY46" s="111"/>
      <c r="CZ46" s="111"/>
      <c r="DA46" s="111"/>
      <c r="DB46" s="111"/>
      <c r="DC46" s="111"/>
      <c r="DD46" s="111"/>
      <c r="DE46" s="111"/>
      <c r="DF46" s="111"/>
      <c r="DG46" s="111"/>
      <c r="DH46" s="111"/>
      <c r="DI46" s="111"/>
      <c r="DJ46" s="111"/>
      <c r="DK46" s="111"/>
      <c r="DL46" s="111"/>
      <c r="DM46" s="111"/>
      <c r="DN46" s="111"/>
      <c r="DO46" s="111"/>
      <c r="DP46" s="111"/>
      <c r="DQ46" s="111"/>
      <c r="DR46" s="111"/>
      <c r="DS46" s="111"/>
      <c r="DT46" s="111"/>
      <c r="DU46" s="111"/>
      <c r="DV46" s="111"/>
      <c r="DW46" s="111"/>
      <c r="DX46" s="111"/>
      <c r="DY46" s="111"/>
      <c r="DZ46" s="111"/>
      <c r="EA46" s="111"/>
      <c r="EB46" s="111"/>
      <c r="EC46" s="111"/>
      <c r="ED46" s="111"/>
      <c r="EE46" s="111"/>
      <c r="EF46" s="111"/>
      <c r="EG46" s="111"/>
      <c r="EH46" s="111"/>
      <c r="EI46" s="111"/>
      <c r="EJ46" s="111"/>
      <c r="EK46" s="111"/>
      <c r="EL46" s="111"/>
      <c r="EM46" s="111"/>
      <c r="EN46" s="111"/>
      <c r="EO46" s="111"/>
      <c r="EP46" s="111"/>
      <c r="EQ46" s="111"/>
      <c r="ER46" s="111"/>
      <c r="ES46" s="111"/>
      <c r="ET46" s="111"/>
      <c r="EU46" s="111"/>
      <c r="EV46" s="111"/>
      <c r="EW46" s="111"/>
      <c r="EX46" s="111"/>
      <c r="EY46" s="111"/>
      <c r="EZ46" s="111"/>
      <c r="FA46" s="111"/>
      <c r="FB46" s="111"/>
      <c r="FC46" s="111"/>
      <c r="FD46" s="111"/>
      <c r="FE46" s="111"/>
      <c r="FF46" s="111"/>
      <c r="FG46" s="111"/>
      <c r="FH46" s="111"/>
      <c r="FI46" s="111"/>
      <c r="FJ46" s="111"/>
      <c r="FK46" s="111"/>
      <c r="FL46" s="111"/>
      <c r="FM46" s="111"/>
      <c r="FN46" s="111"/>
      <c r="FO46" s="111"/>
      <c r="FP46" s="111"/>
      <c r="FQ46" s="111"/>
      <c r="FR46" s="111"/>
      <c r="FS46" s="111"/>
      <c r="FT46" s="111"/>
      <c r="FU46" s="111"/>
      <c r="FV46" s="111"/>
      <c r="FW46" s="111"/>
      <c r="FX46" s="111"/>
      <c r="FY46" s="111"/>
      <c r="FZ46" s="111"/>
      <c r="GA46" s="111"/>
      <c r="GB46" s="111"/>
      <c r="GC46" s="111"/>
      <c r="GD46" s="111"/>
      <c r="GE46" s="111"/>
      <c r="GF46" s="111"/>
      <c r="GG46" s="111"/>
      <c r="GH46" s="111"/>
      <c r="GI46" s="111"/>
      <c r="GJ46" s="111"/>
      <c r="GK46" s="111"/>
      <c r="GL46" s="111"/>
      <c r="GM46" s="111"/>
      <c r="GN46" s="111"/>
      <c r="GO46" s="111"/>
      <c r="GP46" s="111"/>
      <c r="GQ46" s="111"/>
      <c r="GR46" s="111"/>
      <c r="GS46" s="111"/>
      <c r="GT46" s="111"/>
      <c r="GU46" s="111"/>
      <c r="GV46" s="111"/>
      <c r="GW46" s="111"/>
      <c r="GX46" s="111"/>
      <c r="GY46" s="111"/>
      <c r="GZ46" s="111"/>
      <c r="HA46" s="111"/>
      <c r="HB46" s="111"/>
      <c r="HC46" s="111"/>
      <c r="HD46" s="111"/>
      <c r="HE46" s="111"/>
      <c r="HF46" s="111"/>
      <c r="HG46" s="111"/>
      <c r="HH46" s="111"/>
      <c r="HI46" s="111"/>
      <c r="HJ46" s="111"/>
      <c r="HK46" s="111"/>
      <c r="HL46" s="111"/>
      <c r="HM46" s="111"/>
      <c r="HN46" s="111"/>
      <c r="HO46" s="111"/>
      <c r="HP46" s="111"/>
      <c r="HQ46" s="111"/>
      <c r="HR46" s="111"/>
      <c r="HS46" s="111"/>
      <c r="HT46" s="111"/>
      <c r="HU46" s="111"/>
      <c r="HV46" s="111"/>
      <c r="HW46" s="111"/>
      <c r="HX46" s="111"/>
      <c r="HY46" s="111"/>
      <c r="HZ46" s="111"/>
      <c r="IA46" s="111"/>
      <c r="IB46" s="111"/>
      <c r="IC46" s="111"/>
      <c r="ID46" s="111"/>
      <c r="IE46" s="111"/>
      <c r="IF46" s="111"/>
      <c r="IG46" s="111"/>
      <c r="IH46" s="111"/>
      <c r="II46" s="111"/>
      <c r="IJ46" s="111"/>
      <c r="IK46" s="111"/>
      <c r="IL46" s="111"/>
      <c r="IM46" s="111"/>
      <c r="IN46" s="111"/>
      <c r="IO46" s="111"/>
      <c r="IP46" s="111"/>
      <c r="IQ46" s="111"/>
      <c r="IR46" s="111"/>
      <c r="IS46" s="111"/>
      <c r="IT46" s="111"/>
      <c r="IU46" s="111"/>
      <c r="IV46" s="111"/>
      <c r="IW46" s="111"/>
      <c r="IX46" s="111"/>
      <c r="IY46" s="111"/>
      <c r="IZ46" s="111"/>
      <c r="JA46" s="111"/>
      <c r="JB46" s="111"/>
      <c r="JC46" s="111"/>
      <c r="JD46" s="111"/>
      <c r="JE46" s="111"/>
      <c r="JF46" s="111"/>
      <c r="JG46" s="111"/>
      <c r="JH46" s="111"/>
      <c r="JI46" s="111"/>
      <c r="JJ46" s="111"/>
      <c r="JK46" s="111"/>
      <c r="JL46" s="111"/>
      <c r="JM46" s="111"/>
      <c r="JN46" s="111"/>
      <c r="JO46" s="111"/>
      <c r="JP46" s="111"/>
      <c r="JQ46" s="111"/>
      <c r="JR46" s="111"/>
      <c r="JS46" s="111"/>
      <c r="JT46" s="111"/>
      <c r="JU46" s="111"/>
      <c r="JV46" s="111"/>
      <c r="JW46" s="111"/>
      <c r="JX46" s="111"/>
      <c r="JY46" s="111"/>
      <c r="JZ46" s="111"/>
      <c r="KA46" s="111"/>
      <c r="KB46" s="111"/>
      <c r="KC46" s="111"/>
      <c r="KD46" s="111"/>
      <c r="KE46" s="111"/>
      <c r="KF46" s="111"/>
      <c r="KG46" s="111"/>
      <c r="KH46" s="111"/>
      <c r="KI46" s="111"/>
      <c r="KJ46" s="111"/>
      <c r="KK46" s="111"/>
      <c r="KL46" s="111"/>
      <c r="KM46" s="111"/>
      <c r="KN46" s="111"/>
      <c r="KO46" s="111"/>
      <c r="KP46" s="111"/>
      <c r="KQ46" s="111"/>
      <c r="KR46" s="111"/>
      <c r="KS46" s="111"/>
      <c r="KT46" s="111"/>
      <c r="KU46" s="111"/>
      <c r="KV46" s="111"/>
      <c r="KW46" s="111"/>
      <c r="KX46" s="111"/>
      <c r="KY46" s="111"/>
      <c r="KZ46" s="111"/>
      <c r="LA46" s="111"/>
      <c r="LB46" s="111"/>
      <c r="LC46" s="111"/>
      <c r="LD46" s="111"/>
      <c r="LE46" s="111"/>
      <c r="LF46" s="111"/>
      <c r="LG46" s="111"/>
      <c r="LH46" s="111"/>
      <c r="LI46" s="111"/>
      <c r="LJ46" s="111"/>
      <c r="LK46" s="111"/>
      <c r="LL46" s="111"/>
      <c r="LM46" s="111"/>
      <c r="LN46" s="111"/>
      <c r="LO46" s="111"/>
      <c r="LP46" s="111"/>
      <c r="LQ46" s="111"/>
      <c r="LR46" s="111"/>
      <c r="LS46" s="111"/>
      <c r="LT46" s="111"/>
      <c r="LU46" s="111"/>
      <c r="LV46" s="111"/>
      <c r="LW46" s="111"/>
      <c r="LX46" s="111"/>
      <c r="LY46" s="111"/>
      <c r="LZ46" s="111"/>
      <c r="MA46" s="111"/>
      <c r="MB46" s="111"/>
      <c r="MC46" s="111"/>
      <c r="MD46" s="111"/>
      <c r="ME46" s="111"/>
      <c r="MF46" s="111"/>
      <c r="MG46" s="111"/>
      <c r="MH46" s="111"/>
      <c r="MI46" s="111"/>
      <c r="MJ46" s="111"/>
      <c r="MK46" s="111"/>
      <c r="ML46" s="111"/>
      <c r="MM46" s="111"/>
      <c r="MN46" s="111"/>
      <c r="MO46" s="111"/>
      <c r="MP46" s="111"/>
      <c r="MQ46" s="111"/>
      <c r="MR46" s="111"/>
      <c r="MS46" s="111"/>
      <c r="MT46" s="111"/>
      <c r="MU46" s="111"/>
      <c r="MV46" s="111"/>
      <c r="MW46" s="111"/>
      <c r="MX46" s="111"/>
      <c r="MY46" s="111"/>
      <c r="MZ46" s="111"/>
      <c r="NA46" s="111"/>
      <c r="NB46" s="111"/>
      <c r="NC46" s="111"/>
      <c r="ND46" s="111"/>
      <c r="NE46" s="111"/>
      <c r="NF46" s="111"/>
      <c r="NG46" s="111"/>
    </row>
    <row r="47" spans="1:371" ht="21" x14ac:dyDescent="0.25">
      <c r="A47" s="72" t="s">
        <v>14</v>
      </c>
      <c r="B47" s="86">
        <v>1100</v>
      </c>
      <c r="C47" s="47"/>
      <c r="D47" s="53"/>
      <c r="E47" s="47"/>
      <c r="F47" s="46">
        <v>1112</v>
      </c>
      <c r="G47" s="131">
        <v>1421</v>
      </c>
      <c r="H47" s="115"/>
      <c r="I47" s="115"/>
      <c r="J47" s="115"/>
      <c r="K47" s="115"/>
      <c r="L47" s="114"/>
      <c r="M47" s="114"/>
      <c r="N47" s="110"/>
      <c r="O47" s="111"/>
      <c r="P47" s="111"/>
      <c r="Q47" s="111"/>
      <c r="R47" s="111"/>
      <c r="S47" s="111"/>
      <c r="T47" s="111"/>
      <c r="U47" s="110"/>
      <c r="V47" s="111"/>
      <c r="W47" s="111"/>
      <c r="X47" s="111"/>
      <c r="Y47" s="111"/>
      <c r="Z47" s="111"/>
      <c r="AA47" s="111"/>
      <c r="AB47" s="110"/>
      <c r="AC47" s="111"/>
      <c r="AD47" s="111"/>
      <c r="AE47" s="111"/>
      <c r="AF47" s="111"/>
      <c r="AG47" s="111"/>
      <c r="AH47" s="111"/>
      <c r="AI47" s="110"/>
      <c r="AJ47" s="111"/>
      <c r="AK47" s="111"/>
      <c r="AL47" s="111"/>
      <c r="AM47" s="111"/>
      <c r="AN47" s="111"/>
      <c r="AO47" s="111"/>
      <c r="AP47" s="110"/>
      <c r="AQ47" s="111"/>
      <c r="AR47" s="111"/>
      <c r="AS47" s="111"/>
      <c r="AT47" s="111"/>
      <c r="AU47" s="111"/>
      <c r="AV47" s="111"/>
      <c r="AW47" s="111"/>
      <c r="AX47" s="111"/>
      <c r="AY47" s="111"/>
      <c r="AZ47" s="111"/>
      <c r="BA47" s="111"/>
      <c r="BB47" s="111"/>
      <c r="BC47" s="111"/>
      <c r="BD47" s="111"/>
      <c r="BE47" s="111"/>
      <c r="BF47" s="111"/>
      <c r="BG47" s="111"/>
      <c r="BH47" s="111"/>
      <c r="BI47" s="111"/>
      <c r="BJ47" s="111"/>
      <c r="BK47" s="111"/>
      <c r="BL47" s="111"/>
      <c r="BM47" s="111"/>
      <c r="BN47" s="111"/>
      <c r="BO47" s="111"/>
      <c r="BP47" s="111"/>
      <c r="BQ47" s="111"/>
      <c r="BR47" s="111"/>
      <c r="BS47" s="111"/>
      <c r="BT47" s="111"/>
      <c r="BU47" s="111"/>
      <c r="BV47" s="111"/>
      <c r="BW47" s="111"/>
      <c r="BX47" s="111"/>
      <c r="BY47" s="111"/>
      <c r="BZ47" s="111"/>
      <c r="CA47" s="111"/>
      <c r="CB47" s="111"/>
      <c r="CC47" s="111"/>
      <c r="CD47" s="111"/>
      <c r="CE47" s="111"/>
      <c r="CF47" s="111"/>
      <c r="CG47" s="111"/>
      <c r="CH47" s="111"/>
      <c r="CI47" s="111"/>
      <c r="CJ47" s="111"/>
      <c r="CK47" s="111"/>
      <c r="CL47" s="111"/>
      <c r="CM47" s="111"/>
      <c r="CN47" s="111"/>
      <c r="CO47" s="111"/>
      <c r="CP47" s="111"/>
      <c r="CQ47" s="111"/>
      <c r="CR47" s="111"/>
      <c r="CS47" s="111"/>
      <c r="CT47" s="111"/>
      <c r="CU47" s="111"/>
      <c r="CV47" s="111"/>
      <c r="CW47" s="111"/>
      <c r="CX47" s="111"/>
      <c r="CY47" s="111"/>
      <c r="CZ47" s="111"/>
      <c r="DA47" s="111"/>
      <c r="DB47" s="111"/>
      <c r="DC47" s="111"/>
      <c r="DD47" s="111"/>
      <c r="DE47" s="111"/>
      <c r="DF47" s="111"/>
      <c r="DG47" s="111"/>
      <c r="DH47" s="111"/>
      <c r="DI47" s="111"/>
      <c r="DJ47" s="111"/>
      <c r="DK47" s="111"/>
      <c r="DL47" s="111"/>
      <c r="DM47" s="111"/>
      <c r="DN47" s="111"/>
      <c r="DO47" s="111"/>
      <c r="DP47" s="111"/>
      <c r="DQ47" s="111"/>
      <c r="DR47" s="111"/>
      <c r="DS47" s="111"/>
      <c r="DT47" s="111"/>
      <c r="DU47" s="111"/>
      <c r="DV47" s="111"/>
      <c r="DW47" s="111"/>
      <c r="DX47" s="111"/>
      <c r="DY47" s="111"/>
      <c r="DZ47" s="111"/>
      <c r="EA47" s="111"/>
      <c r="EB47" s="111"/>
      <c r="EC47" s="111"/>
      <c r="ED47" s="111"/>
      <c r="EE47" s="111"/>
      <c r="EF47" s="111"/>
      <c r="EG47" s="111"/>
      <c r="EH47" s="111"/>
      <c r="EI47" s="111"/>
      <c r="EJ47" s="111"/>
      <c r="EK47" s="111"/>
      <c r="EL47" s="111"/>
      <c r="EM47" s="111"/>
      <c r="EN47" s="111"/>
      <c r="EO47" s="111"/>
      <c r="EP47" s="111"/>
      <c r="EQ47" s="111"/>
      <c r="ER47" s="111"/>
      <c r="ES47" s="111"/>
      <c r="ET47" s="111"/>
      <c r="EU47" s="111"/>
      <c r="EV47" s="111"/>
      <c r="EW47" s="111"/>
      <c r="EX47" s="111"/>
      <c r="EY47" s="111"/>
      <c r="EZ47" s="111"/>
      <c r="FA47" s="111"/>
      <c r="FB47" s="111"/>
      <c r="FC47" s="111"/>
      <c r="FD47" s="111"/>
      <c r="FE47" s="111"/>
      <c r="FF47" s="111"/>
      <c r="FG47" s="111"/>
      <c r="FH47" s="111"/>
      <c r="FI47" s="111"/>
      <c r="FJ47" s="111"/>
      <c r="FK47" s="111"/>
      <c r="FL47" s="111"/>
      <c r="FM47" s="111"/>
      <c r="FN47" s="111"/>
      <c r="FO47" s="111"/>
      <c r="FP47" s="111"/>
      <c r="FQ47" s="111"/>
      <c r="FR47" s="111"/>
      <c r="FS47" s="111"/>
      <c r="FT47" s="111"/>
      <c r="FU47" s="111"/>
      <c r="FV47" s="111"/>
      <c r="FW47" s="111"/>
      <c r="FX47" s="111"/>
      <c r="FY47" s="111"/>
      <c r="FZ47" s="111"/>
      <c r="GA47" s="111"/>
      <c r="GB47" s="111"/>
      <c r="GC47" s="111"/>
      <c r="GD47" s="111"/>
      <c r="GE47" s="111"/>
      <c r="GF47" s="111"/>
      <c r="GG47" s="111"/>
      <c r="GH47" s="111"/>
      <c r="GI47" s="111"/>
      <c r="GJ47" s="111"/>
      <c r="GK47" s="111"/>
      <c r="GL47" s="111"/>
      <c r="GM47" s="111"/>
      <c r="GN47" s="111"/>
      <c r="GO47" s="111"/>
      <c r="GP47" s="111"/>
      <c r="GQ47" s="111"/>
      <c r="GR47" s="111"/>
      <c r="GS47" s="111"/>
      <c r="GT47" s="111"/>
      <c r="GU47" s="111"/>
      <c r="GV47" s="111"/>
      <c r="GW47" s="111"/>
      <c r="GX47" s="111"/>
      <c r="GY47" s="111"/>
      <c r="GZ47" s="111"/>
      <c r="HA47" s="111"/>
      <c r="HB47" s="111"/>
      <c r="HC47" s="111"/>
      <c r="HD47" s="111"/>
      <c r="HE47" s="111"/>
      <c r="HF47" s="111"/>
      <c r="HG47" s="111"/>
      <c r="HH47" s="111"/>
      <c r="HI47" s="111"/>
      <c r="HJ47" s="111"/>
      <c r="HK47" s="111"/>
      <c r="HL47" s="111"/>
      <c r="HM47" s="111"/>
      <c r="HN47" s="111"/>
      <c r="HO47" s="111"/>
      <c r="HP47" s="111"/>
      <c r="HQ47" s="111"/>
      <c r="HR47" s="111"/>
      <c r="HS47" s="111"/>
      <c r="HT47" s="111"/>
      <c r="HU47" s="111"/>
      <c r="HV47" s="111"/>
      <c r="HW47" s="111"/>
      <c r="HX47" s="111"/>
      <c r="HY47" s="111"/>
      <c r="HZ47" s="111"/>
      <c r="IA47" s="111"/>
      <c r="IB47" s="111"/>
      <c r="IC47" s="111"/>
      <c r="ID47" s="111"/>
      <c r="IE47" s="111"/>
      <c r="IF47" s="111"/>
      <c r="IG47" s="111"/>
      <c r="IH47" s="111"/>
      <c r="II47" s="111"/>
      <c r="IJ47" s="111"/>
      <c r="IK47" s="111"/>
      <c r="IL47" s="111"/>
      <c r="IM47" s="111"/>
      <c r="IN47" s="111"/>
      <c r="IO47" s="111"/>
      <c r="IP47" s="111"/>
      <c r="IQ47" s="111"/>
      <c r="IR47" s="111"/>
      <c r="IS47" s="111"/>
      <c r="IT47" s="111"/>
      <c r="IU47" s="111"/>
      <c r="IV47" s="111"/>
      <c r="IW47" s="111"/>
      <c r="IX47" s="111"/>
      <c r="IY47" s="111"/>
      <c r="IZ47" s="111"/>
      <c r="JA47" s="111"/>
      <c r="JB47" s="111"/>
      <c r="JC47" s="111"/>
      <c r="JD47" s="111"/>
      <c r="JE47" s="111"/>
      <c r="JF47" s="111"/>
      <c r="JG47" s="111"/>
      <c r="JH47" s="111"/>
      <c r="JI47" s="111"/>
      <c r="JJ47" s="111"/>
      <c r="JK47" s="111"/>
      <c r="JL47" s="111"/>
      <c r="JM47" s="111"/>
      <c r="JN47" s="111"/>
      <c r="JO47" s="111"/>
      <c r="JP47" s="111"/>
      <c r="JQ47" s="111"/>
      <c r="JR47" s="111"/>
      <c r="JS47" s="111"/>
      <c r="JT47" s="111"/>
      <c r="JU47" s="111"/>
      <c r="JV47" s="111"/>
      <c r="JW47" s="111"/>
      <c r="JX47" s="111"/>
      <c r="JY47" s="111"/>
      <c r="JZ47" s="111"/>
      <c r="KA47" s="111"/>
      <c r="KB47" s="111"/>
      <c r="KC47" s="111"/>
      <c r="KD47" s="111"/>
      <c r="KE47" s="111"/>
      <c r="KF47" s="111"/>
      <c r="KG47" s="111"/>
      <c r="KH47" s="111"/>
      <c r="KI47" s="111"/>
      <c r="KJ47" s="111"/>
      <c r="KK47" s="111"/>
      <c r="KL47" s="111"/>
      <c r="KM47" s="111"/>
      <c r="KN47" s="111"/>
      <c r="KO47" s="111"/>
      <c r="KP47" s="111"/>
      <c r="KQ47" s="111"/>
      <c r="KR47" s="111"/>
      <c r="KS47" s="111"/>
      <c r="KT47" s="111"/>
      <c r="KU47" s="111"/>
      <c r="KV47" s="111"/>
      <c r="KW47" s="111"/>
      <c r="KX47" s="111"/>
      <c r="KY47" s="111"/>
      <c r="KZ47" s="111"/>
      <c r="LA47" s="111"/>
      <c r="LB47" s="111"/>
      <c r="LC47" s="111"/>
      <c r="LD47" s="111"/>
      <c r="LE47" s="111"/>
      <c r="LF47" s="111"/>
      <c r="LG47" s="111"/>
      <c r="LH47" s="111"/>
      <c r="LI47" s="111"/>
      <c r="LJ47" s="111"/>
      <c r="LK47" s="111"/>
      <c r="LL47" s="111"/>
      <c r="LM47" s="111"/>
      <c r="LN47" s="111"/>
      <c r="LO47" s="111"/>
      <c r="LP47" s="111"/>
      <c r="LQ47" s="111"/>
      <c r="LR47" s="111"/>
      <c r="LS47" s="111"/>
      <c r="LT47" s="111"/>
      <c r="LU47" s="111"/>
      <c r="LV47" s="111"/>
      <c r="LW47" s="111"/>
      <c r="LX47" s="111"/>
      <c r="LY47" s="111"/>
      <c r="LZ47" s="111"/>
      <c r="MA47" s="111"/>
      <c r="MB47" s="111"/>
      <c r="MC47" s="111"/>
      <c r="MD47" s="111"/>
      <c r="ME47" s="111"/>
      <c r="MF47" s="111"/>
      <c r="MG47" s="111"/>
      <c r="MH47" s="111"/>
      <c r="MI47" s="111"/>
      <c r="MJ47" s="111"/>
      <c r="MK47" s="111"/>
      <c r="ML47" s="111"/>
      <c r="MM47" s="111"/>
      <c r="MN47" s="111"/>
      <c r="MO47" s="111"/>
      <c r="MP47" s="111"/>
      <c r="MQ47" s="111"/>
      <c r="MR47" s="111"/>
      <c r="MS47" s="111"/>
      <c r="MT47" s="111"/>
      <c r="MU47" s="111"/>
      <c r="MV47" s="111"/>
      <c r="MW47" s="111"/>
      <c r="MX47" s="111"/>
      <c r="MY47" s="111"/>
      <c r="MZ47" s="111"/>
      <c r="NA47" s="111"/>
      <c r="NB47" s="111"/>
      <c r="NC47" s="111"/>
      <c r="ND47" s="111"/>
      <c r="NE47" s="111"/>
      <c r="NF47" s="111"/>
      <c r="NG47" s="111"/>
    </row>
    <row r="48" spans="1:371" ht="21" x14ac:dyDescent="0.25">
      <c r="A48" s="73" t="s">
        <v>14</v>
      </c>
      <c r="B48" s="91"/>
      <c r="C48" s="14"/>
      <c r="D48" s="15"/>
      <c r="E48" s="14"/>
      <c r="F48" s="24"/>
      <c r="G48" s="132">
        <v>1629</v>
      </c>
      <c r="H48" s="104"/>
      <c r="I48" s="104"/>
      <c r="J48" s="104"/>
      <c r="K48" s="104"/>
      <c r="L48" s="114"/>
      <c r="M48" s="114"/>
      <c r="N48" s="110"/>
      <c r="O48" s="111"/>
      <c r="P48" s="111"/>
      <c r="Q48" s="111"/>
      <c r="R48" s="111"/>
      <c r="S48" s="111"/>
      <c r="T48" s="111"/>
      <c r="U48" s="110"/>
      <c r="V48" s="111"/>
      <c r="W48" s="111"/>
      <c r="X48" s="111"/>
      <c r="Y48" s="111"/>
      <c r="Z48" s="111"/>
      <c r="AA48" s="111"/>
      <c r="AB48" s="110"/>
      <c r="AC48" s="111"/>
      <c r="AD48" s="111"/>
      <c r="AE48" s="111"/>
      <c r="AF48" s="111"/>
      <c r="AG48" s="111"/>
      <c r="AH48" s="111"/>
      <c r="AI48" s="110"/>
      <c r="AJ48" s="111"/>
      <c r="AK48" s="111"/>
      <c r="AL48" s="111"/>
      <c r="AM48" s="111"/>
      <c r="AN48" s="111"/>
      <c r="AO48" s="111"/>
      <c r="AP48" s="110"/>
      <c r="AQ48" s="111"/>
      <c r="AR48" s="111"/>
      <c r="AS48" s="111"/>
      <c r="AT48" s="111"/>
      <c r="AU48" s="111"/>
      <c r="AV48" s="111"/>
      <c r="AW48" s="111"/>
      <c r="AX48" s="111"/>
      <c r="AY48" s="111"/>
      <c r="AZ48" s="111"/>
      <c r="BA48" s="111"/>
      <c r="BB48" s="111"/>
      <c r="BC48" s="111"/>
      <c r="BD48" s="111"/>
      <c r="BE48" s="111"/>
      <c r="BF48" s="111"/>
      <c r="BG48" s="111"/>
      <c r="BH48" s="111"/>
      <c r="BI48" s="111"/>
      <c r="BJ48" s="111"/>
      <c r="BK48" s="111"/>
      <c r="BL48" s="111"/>
      <c r="BM48" s="111"/>
      <c r="BN48" s="111"/>
      <c r="BO48" s="111"/>
      <c r="BP48" s="111"/>
      <c r="BQ48" s="111"/>
      <c r="BR48" s="111"/>
      <c r="BS48" s="111"/>
      <c r="BT48" s="111"/>
      <c r="BU48" s="111"/>
      <c r="BV48" s="111"/>
      <c r="BW48" s="111"/>
      <c r="BX48" s="111"/>
      <c r="BY48" s="111"/>
      <c r="BZ48" s="111"/>
      <c r="CA48" s="111"/>
      <c r="CB48" s="111"/>
      <c r="CC48" s="111"/>
      <c r="CD48" s="111"/>
      <c r="CE48" s="111"/>
      <c r="CF48" s="111"/>
      <c r="CG48" s="111"/>
      <c r="CH48" s="111"/>
      <c r="CI48" s="111"/>
      <c r="CJ48" s="111"/>
      <c r="CK48" s="111"/>
      <c r="CL48" s="111"/>
      <c r="CM48" s="111"/>
      <c r="CN48" s="111"/>
      <c r="CO48" s="111"/>
      <c r="CP48" s="111"/>
      <c r="CQ48" s="111"/>
      <c r="CR48" s="111"/>
      <c r="CS48" s="111"/>
      <c r="CT48" s="111"/>
      <c r="CU48" s="111"/>
      <c r="CV48" s="111"/>
      <c r="CW48" s="111"/>
      <c r="CX48" s="111"/>
      <c r="CY48" s="111"/>
      <c r="CZ48" s="111"/>
      <c r="DA48" s="111"/>
      <c r="DB48" s="111"/>
      <c r="DC48" s="111"/>
      <c r="DD48" s="111"/>
      <c r="DE48" s="111"/>
      <c r="DF48" s="111"/>
      <c r="DG48" s="111"/>
      <c r="DH48" s="111"/>
      <c r="DI48" s="111"/>
      <c r="DJ48" s="111"/>
      <c r="DK48" s="111"/>
      <c r="DL48" s="111"/>
      <c r="DM48" s="111"/>
      <c r="DN48" s="111"/>
      <c r="DO48" s="111"/>
      <c r="DP48" s="111"/>
      <c r="DQ48" s="111"/>
      <c r="DR48" s="111"/>
      <c r="DS48" s="111"/>
      <c r="DT48" s="111"/>
      <c r="DU48" s="111"/>
      <c r="DV48" s="111"/>
      <c r="DW48" s="111"/>
      <c r="DX48" s="111"/>
      <c r="DY48" s="111"/>
      <c r="DZ48" s="111"/>
      <c r="EA48" s="111"/>
      <c r="EB48" s="111"/>
      <c r="EC48" s="111"/>
      <c r="ED48" s="111"/>
      <c r="EE48" s="111"/>
      <c r="EF48" s="111"/>
      <c r="EG48" s="111"/>
      <c r="EH48" s="111"/>
      <c r="EI48" s="111"/>
      <c r="EJ48" s="111"/>
      <c r="EK48" s="111"/>
      <c r="EL48" s="111"/>
      <c r="EM48" s="111"/>
      <c r="EN48" s="111"/>
      <c r="EO48" s="111"/>
      <c r="EP48" s="111"/>
      <c r="EQ48" s="111"/>
      <c r="ER48" s="111"/>
      <c r="ES48" s="111"/>
      <c r="ET48" s="111"/>
      <c r="EU48" s="111"/>
      <c r="EV48" s="111"/>
      <c r="EW48" s="111"/>
      <c r="EX48" s="111"/>
      <c r="EY48" s="111"/>
      <c r="EZ48" s="111"/>
      <c r="FA48" s="111"/>
      <c r="FB48" s="111"/>
      <c r="FC48" s="111"/>
      <c r="FD48" s="111"/>
      <c r="FE48" s="111"/>
      <c r="FF48" s="111"/>
      <c r="FG48" s="111"/>
      <c r="FH48" s="111"/>
      <c r="FI48" s="111"/>
      <c r="FJ48" s="111"/>
      <c r="FK48" s="111"/>
      <c r="FL48" s="111"/>
      <c r="FM48" s="111"/>
      <c r="FN48" s="111"/>
      <c r="FO48" s="111"/>
      <c r="FP48" s="111"/>
      <c r="FQ48" s="111"/>
      <c r="FR48" s="111"/>
      <c r="FS48" s="111"/>
      <c r="FT48" s="111"/>
      <c r="FU48" s="111"/>
      <c r="FV48" s="111"/>
      <c r="FW48" s="111"/>
      <c r="FX48" s="111"/>
      <c r="FY48" s="111"/>
      <c r="FZ48" s="111"/>
      <c r="GA48" s="111"/>
      <c r="GB48" s="111"/>
      <c r="GC48" s="111"/>
      <c r="GD48" s="111"/>
      <c r="GE48" s="111"/>
      <c r="GF48" s="111"/>
      <c r="GG48" s="111"/>
      <c r="GH48" s="111"/>
      <c r="GI48" s="111"/>
      <c r="GJ48" s="111"/>
      <c r="GK48" s="111"/>
      <c r="GL48" s="111"/>
      <c r="GM48" s="111"/>
      <c r="GN48" s="111"/>
      <c r="GO48" s="111"/>
      <c r="GP48" s="111"/>
      <c r="GQ48" s="111"/>
      <c r="GR48" s="111"/>
      <c r="GS48" s="111"/>
      <c r="GT48" s="111"/>
      <c r="GU48" s="111"/>
      <c r="GV48" s="111"/>
      <c r="GW48" s="111"/>
      <c r="GX48" s="111"/>
      <c r="GY48" s="111"/>
      <c r="GZ48" s="111"/>
      <c r="HA48" s="111"/>
      <c r="HB48" s="111"/>
      <c r="HC48" s="111"/>
      <c r="HD48" s="111"/>
      <c r="HE48" s="111"/>
      <c r="HF48" s="111"/>
      <c r="HG48" s="111"/>
      <c r="HH48" s="111"/>
      <c r="HI48" s="111"/>
      <c r="HJ48" s="111"/>
      <c r="HK48" s="111"/>
      <c r="HL48" s="111"/>
      <c r="HM48" s="111"/>
      <c r="HN48" s="111"/>
      <c r="HO48" s="111"/>
      <c r="HP48" s="111"/>
      <c r="HQ48" s="111"/>
      <c r="HR48" s="111"/>
      <c r="HS48" s="111"/>
      <c r="HT48" s="111"/>
      <c r="HU48" s="111"/>
      <c r="HV48" s="111"/>
      <c r="HW48" s="111"/>
      <c r="HX48" s="111"/>
      <c r="HY48" s="111"/>
      <c r="HZ48" s="111"/>
      <c r="IA48" s="111"/>
      <c r="IB48" s="111"/>
      <c r="IC48" s="111"/>
      <c r="ID48" s="111"/>
      <c r="IE48" s="111"/>
      <c r="IF48" s="111"/>
      <c r="IG48" s="111"/>
      <c r="IH48" s="111"/>
      <c r="II48" s="111"/>
      <c r="IJ48" s="111"/>
      <c r="IK48" s="111"/>
      <c r="IL48" s="111"/>
      <c r="IM48" s="111"/>
      <c r="IN48" s="111"/>
      <c r="IO48" s="111"/>
      <c r="IP48" s="111"/>
      <c r="IQ48" s="111"/>
      <c r="IR48" s="111"/>
      <c r="IS48" s="111"/>
      <c r="IT48" s="111"/>
      <c r="IU48" s="111"/>
      <c r="IV48" s="111"/>
      <c r="IW48" s="111"/>
      <c r="IX48" s="111"/>
      <c r="IY48" s="111"/>
      <c r="IZ48" s="111"/>
      <c r="JA48" s="111"/>
      <c r="JB48" s="111"/>
      <c r="JC48" s="111"/>
      <c r="JD48" s="111"/>
      <c r="JE48" s="111"/>
      <c r="JF48" s="111"/>
      <c r="JG48" s="111"/>
      <c r="JH48" s="111"/>
      <c r="JI48" s="111"/>
      <c r="JJ48" s="111"/>
      <c r="JK48" s="111"/>
      <c r="JL48" s="111"/>
      <c r="JM48" s="111"/>
      <c r="JN48" s="111"/>
      <c r="JO48" s="111"/>
      <c r="JP48" s="111"/>
      <c r="JQ48" s="111"/>
      <c r="JR48" s="111"/>
      <c r="JS48" s="111"/>
      <c r="JT48" s="111"/>
      <c r="JU48" s="111"/>
      <c r="JV48" s="111"/>
      <c r="JW48" s="111"/>
      <c r="JX48" s="111"/>
      <c r="JY48" s="111"/>
      <c r="JZ48" s="111"/>
      <c r="KA48" s="111"/>
      <c r="KB48" s="111"/>
      <c r="KC48" s="111"/>
      <c r="KD48" s="111"/>
      <c r="KE48" s="111"/>
      <c r="KF48" s="111"/>
      <c r="KG48" s="111"/>
      <c r="KH48" s="111"/>
      <c r="KI48" s="111"/>
      <c r="KJ48" s="111"/>
      <c r="KK48" s="111"/>
      <c r="KL48" s="111"/>
      <c r="KM48" s="111"/>
      <c r="KN48" s="111"/>
      <c r="KO48" s="111"/>
      <c r="KP48" s="111"/>
      <c r="KQ48" s="111"/>
      <c r="KR48" s="111"/>
      <c r="KS48" s="111"/>
      <c r="KT48" s="111"/>
      <c r="KU48" s="111"/>
      <c r="KV48" s="111"/>
      <c r="KW48" s="111"/>
      <c r="KX48" s="111"/>
      <c r="KY48" s="111"/>
      <c r="KZ48" s="111"/>
      <c r="LA48" s="111"/>
      <c r="LB48" s="111"/>
      <c r="LC48" s="111"/>
      <c r="LD48" s="111"/>
      <c r="LE48" s="111"/>
      <c r="LF48" s="111"/>
      <c r="LG48" s="111"/>
      <c r="LH48" s="111"/>
      <c r="LI48" s="111"/>
      <c r="LJ48" s="111"/>
      <c r="LK48" s="111"/>
      <c r="LL48" s="111"/>
      <c r="LM48" s="111"/>
      <c r="LN48" s="111"/>
      <c r="LO48" s="111"/>
      <c r="LP48" s="111"/>
      <c r="LQ48" s="111"/>
      <c r="LR48" s="111"/>
      <c r="LS48" s="111"/>
      <c r="LT48" s="111"/>
      <c r="LU48" s="111"/>
      <c r="LV48" s="111"/>
      <c r="LW48" s="111"/>
      <c r="LX48" s="111"/>
      <c r="LY48" s="111"/>
      <c r="LZ48" s="111"/>
      <c r="MA48" s="111"/>
      <c r="MB48" s="111"/>
      <c r="MC48" s="111"/>
      <c r="MD48" s="111"/>
      <c r="ME48" s="111"/>
      <c r="MF48" s="111"/>
      <c r="MG48" s="111"/>
      <c r="MH48" s="111"/>
      <c r="MI48" s="111"/>
      <c r="MJ48" s="111"/>
      <c r="MK48" s="111"/>
      <c r="ML48" s="111"/>
      <c r="MM48" s="111"/>
      <c r="MN48" s="111"/>
      <c r="MO48" s="111"/>
      <c r="MP48" s="111"/>
      <c r="MQ48" s="111"/>
      <c r="MR48" s="111"/>
      <c r="MS48" s="111"/>
      <c r="MT48" s="111"/>
      <c r="MU48" s="111"/>
      <c r="MV48" s="111"/>
      <c r="MW48" s="111"/>
      <c r="MX48" s="111"/>
      <c r="MY48" s="111"/>
      <c r="MZ48" s="111"/>
      <c r="NA48" s="111"/>
      <c r="NB48" s="111"/>
      <c r="NC48" s="111"/>
      <c r="ND48" s="111"/>
      <c r="NE48" s="111"/>
      <c r="NF48" s="111"/>
      <c r="NG48" s="111"/>
    </row>
    <row r="49" spans="1:371" ht="21" x14ac:dyDescent="0.25">
      <c r="A49" s="73" t="s">
        <v>14</v>
      </c>
      <c r="B49" s="91"/>
      <c r="C49" s="14"/>
      <c r="D49" s="15"/>
      <c r="E49" s="14"/>
      <c r="F49" s="24"/>
      <c r="G49" s="132">
        <v>1159</v>
      </c>
      <c r="H49" s="104"/>
      <c r="I49" s="104"/>
      <c r="J49" s="104"/>
      <c r="K49" s="104"/>
      <c r="L49" s="114"/>
      <c r="M49" s="114"/>
      <c r="N49" s="110"/>
      <c r="O49" s="111"/>
      <c r="P49" s="111"/>
      <c r="Q49" s="111"/>
      <c r="R49" s="111"/>
      <c r="S49" s="111"/>
      <c r="T49" s="111"/>
      <c r="U49" s="110"/>
      <c r="V49" s="111"/>
      <c r="W49" s="111"/>
      <c r="X49" s="111"/>
      <c r="Y49" s="111"/>
      <c r="Z49" s="111"/>
      <c r="AA49" s="111"/>
      <c r="AB49" s="110"/>
      <c r="AC49" s="111"/>
      <c r="AD49" s="111"/>
      <c r="AE49" s="111"/>
      <c r="AF49" s="111"/>
      <c r="AG49" s="111"/>
      <c r="AH49" s="111"/>
      <c r="AI49" s="110"/>
      <c r="AJ49" s="111"/>
      <c r="AK49" s="111"/>
      <c r="AL49" s="111"/>
      <c r="AM49" s="111"/>
      <c r="AN49" s="111"/>
      <c r="AO49" s="111"/>
      <c r="AP49" s="110"/>
      <c r="AQ49" s="111"/>
      <c r="AR49" s="111"/>
      <c r="AS49" s="111"/>
      <c r="AT49" s="111"/>
      <c r="AU49" s="111"/>
      <c r="AV49" s="111"/>
      <c r="AW49" s="111"/>
      <c r="AX49" s="111"/>
      <c r="AY49" s="111"/>
      <c r="AZ49" s="111"/>
      <c r="BA49" s="111"/>
      <c r="BB49" s="111"/>
      <c r="BC49" s="111"/>
      <c r="BD49" s="111"/>
      <c r="BE49" s="111"/>
      <c r="BF49" s="111"/>
      <c r="BG49" s="111"/>
      <c r="BH49" s="111"/>
      <c r="BI49" s="111"/>
      <c r="BJ49" s="111"/>
      <c r="BK49" s="111"/>
      <c r="BL49" s="111"/>
      <c r="BM49" s="111"/>
      <c r="BN49" s="111"/>
      <c r="BO49" s="111"/>
      <c r="BP49" s="111"/>
      <c r="BQ49" s="111"/>
      <c r="BR49" s="111"/>
      <c r="BS49" s="111"/>
      <c r="BT49" s="111"/>
      <c r="BU49" s="111"/>
      <c r="BV49" s="111"/>
      <c r="BW49" s="111"/>
      <c r="BX49" s="111"/>
      <c r="BY49" s="111"/>
      <c r="BZ49" s="111"/>
      <c r="CA49" s="111"/>
      <c r="CB49" s="111"/>
      <c r="CC49" s="111"/>
      <c r="CD49" s="111"/>
      <c r="CE49" s="111"/>
      <c r="CF49" s="111"/>
      <c r="CG49" s="111"/>
      <c r="CH49" s="111"/>
      <c r="CI49" s="111"/>
      <c r="CJ49" s="111"/>
      <c r="CK49" s="111"/>
      <c r="CL49" s="111"/>
      <c r="CM49" s="111"/>
      <c r="CN49" s="111"/>
      <c r="CO49" s="111"/>
      <c r="CP49" s="111"/>
      <c r="CQ49" s="111"/>
      <c r="CR49" s="111"/>
      <c r="CS49" s="111"/>
      <c r="CT49" s="111"/>
      <c r="CU49" s="111"/>
      <c r="CV49" s="111"/>
      <c r="CW49" s="111"/>
      <c r="CX49" s="111"/>
      <c r="CY49" s="111"/>
      <c r="CZ49" s="111"/>
      <c r="DA49" s="111"/>
      <c r="DB49" s="111"/>
      <c r="DC49" s="111"/>
      <c r="DD49" s="111"/>
      <c r="DE49" s="111"/>
      <c r="DF49" s="111"/>
      <c r="DG49" s="111"/>
      <c r="DH49" s="111"/>
      <c r="DI49" s="111"/>
      <c r="DJ49" s="111"/>
      <c r="DK49" s="111"/>
      <c r="DL49" s="111"/>
      <c r="DM49" s="111"/>
      <c r="DN49" s="111"/>
      <c r="DO49" s="111"/>
      <c r="DP49" s="111"/>
      <c r="DQ49" s="111"/>
      <c r="DR49" s="111"/>
      <c r="DS49" s="111"/>
      <c r="DT49" s="111"/>
      <c r="DU49" s="111"/>
      <c r="DV49" s="111"/>
      <c r="DW49" s="111"/>
      <c r="DX49" s="111"/>
      <c r="DY49" s="111"/>
      <c r="DZ49" s="111"/>
      <c r="EA49" s="111"/>
      <c r="EB49" s="111"/>
      <c r="EC49" s="111"/>
      <c r="ED49" s="111"/>
      <c r="EE49" s="111"/>
      <c r="EF49" s="111"/>
      <c r="EG49" s="111"/>
      <c r="EH49" s="111"/>
      <c r="EI49" s="111"/>
      <c r="EJ49" s="111"/>
      <c r="EK49" s="111"/>
      <c r="EL49" s="111"/>
      <c r="EM49" s="111"/>
      <c r="EN49" s="111"/>
      <c r="EO49" s="111"/>
      <c r="EP49" s="111"/>
      <c r="EQ49" s="111"/>
      <c r="ER49" s="111"/>
      <c r="ES49" s="111"/>
      <c r="ET49" s="111"/>
      <c r="EU49" s="111"/>
      <c r="EV49" s="111"/>
      <c r="EW49" s="111"/>
      <c r="EX49" s="111"/>
      <c r="EY49" s="111"/>
      <c r="EZ49" s="111"/>
      <c r="FA49" s="111"/>
      <c r="FB49" s="111"/>
      <c r="FC49" s="111"/>
      <c r="FD49" s="111"/>
      <c r="FE49" s="111"/>
      <c r="FF49" s="111"/>
      <c r="FG49" s="111"/>
      <c r="FH49" s="111"/>
      <c r="FI49" s="111"/>
      <c r="FJ49" s="111"/>
      <c r="FK49" s="111"/>
      <c r="FL49" s="111"/>
      <c r="FM49" s="111"/>
      <c r="FN49" s="111"/>
      <c r="FO49" s="111"/>
      <c r="FP49" s="111"/>
      <c r="FQ49" s="111"/>
      <c r="FR49" s="111"/>
      <c r="FS49" s="111"/>
      <c r="FT49" s="111"/>
      <c r="FU49" s="111"/>
      <c r="FV49" s="111"/>
      <c r="FW49" s="111"/>
      <c r="FX49" s="111"/>
      <c r="FY49" s="111"/>
      <c r="FZ49" s="111"/>
      <c r="GA49" s="111"/>
      <c r="GB49" s="111"/>
      <c r="GC49" s="111"/>
      <c r="GD49" s="111"/>
      <c r="GE49" s="111"/>
      <c r="GF49" s="111"/>
      <c r="GG49" s="111"/>
      <c r="GH49" s="111"/>
      <c r="GI49" s="111"/>
      <c r="GJ49" s="111"/>
      <c r="GK49" s="111"/>
      <c r="GL49" s="111"/>
      <c r="GM49" s="111"/>
      <c r="GN49" s="111"/>
      <c r="GO49" s="111"/>
      <c r="GP49" s="111"/>
      <c r="GQ49" s="111"/>
      <c r="GR49" s="111"/>
      <c r="GS49" s="111"/>
      <c r="GT49" s="111"/>
      <c r="GU49" s="111"/>
      <c r="GV49" s="111"/>
      <c r="GW49" s="111"/>
      <c r="GX49" s="111"/>
      <c r="GY49" s="111"/>
      <c r="GZ49" s="111"/>
      <c r="HA49" s="111"/>
      <c r="HB49" s="111"/>
      <c r="HC49" s="111"/>
      <c r="HD49" s="111"/>
      <c r="HE49" s="111"/>
      <c r="HF49" s="111"/>
      <c r="HG49" s="111"/>
      <c r="HH49" s="111"/>
      <c r="HI49" s="111"/>
      <c r="HJ49" s="111"/>
      <c r="HK49" s="111"/>
      <c r="HL49" s="111"/>
      <c r="HM49" s="111"/>
      <c r="HN49" s="111"/>
      <c r="HO49" s="111"/>
      <c r="HP49" s="111"/>
      <c r="HQ49" s="111"/>
      <c r="HR49" s="111"/>
      <c r="HS49" s="111"/>
      <c r="HT49" s="111"/>
      <c r="HU49" s="111"/>
      <c r="HV49" s="111"/>
      <c r="HW49" s="111"/>
      <c r="HX49" s="111"/>
      <c r="HY49" s="111"/>
      <c r="HZ49" s="111"/>
      <c r="IA49" s="111"/>
      <c r="IB49" s="111"/>
      <c r="IC49" s="111"/>
      <c r="ID49" s="111"/>
      <c r="IE49" s="111"/>
      <c r="IF49" s="111"/>
      <c r="IG49" s="111"/>
      <c r="IH49" s="111"/>
      <c r="II49" s="111"/>
      <c r="IJ49" s="111"/>
      <c r="IK49" s="111"/>
      <c r="IL49" s="111"/>
      <c r="IM49" s="111"/>
      <c r="IN49" s="111"/>
      <c r="IO49" s="111"/>
      <c r="IP49" s="111"/>
      <c r="IQ49" s="111"/>
      <c r="IR49" s="111"/>
      <c r="IS49" s="111"/>
      <c r="IT49" s="111"/>
      <c r="IU49" s="111"/>
      <c r="IV49" s="111"/>
      <c r="IW49" s="111"/>
      <c r="IX49" s="111"/>
      <c r="IY49" s="111"/>
      <c r="IZ49" s="111"/>
      <c r="JA49" s="111"/>
      <c r="JB49" s="111"/>
      <c r="JC49" s="111"/>
      <c r="JD49" s="111"/>
      <c r="JE49" s="111"/>
      <c r="JF49" s="111"/>
      <c r="JG49" s="111"/>
      <c r="JH49" s="111"/>
      <c r="JI49" s="111"/>
      <c r="JJ49" s="111"/>
      <c r="JK49" s="111"/>
      <c r="JL49" s="111"/>
      <c r="JM49" s="111"/>
      <c r="JN49" s="111"/>
      <c r="JO49" s="111"/>
      <c r="JP49" s="111"/>
      <c r="JQ49" s="111"/>
      <c r="JR49" s="111"/>
      <c r="JS49" s="111"/>
      <c r="JT49" s="111"/>
      <c r="JU49" s="111"/>
      <c r="JV49" s="111"/>
      <c r="JW49" s="111"/>
      <c r="JX49" s="111"/>
      <c r="JY49" s="111"/>
      <c r="JZ49" s="111"/>
      <c r="KA49" s="111"/>
      <c r="KB49" s="111"/>
      <c r="KC49" s="111"/>
      <c r="KD49" s="111"/>
      <c r="KE49" s="111"/>
      <c r="KF49" s="111"/>
      <c r="KG49" s="111"/>
      <c r="KH49" s="111"/>
      <c r="KI49" s="111"/>
      <c r="KJ49" s="111"/>
      <c r="KK49" s="111"/>
      <c r="KL49" s="111"/>
      <c r="KM49" s="111"/>
      <c r="KN49" s="111"/>
      <c r="KO49" s="111"/>
      <c r="KP49" s="111"/>
      <c r="KQ49" s="111"/>
      <c r="KR49" s="111"/>
      <c r="KS49" s="111"/>
      <c r="KT49" s="111"/>
      <c r="KU49" s="111"/>
      <c r="KV49" s="111"/>
      <c r="KW49" s="111"/>
      <c r="KX49" s="111"/>
      <c r="KY49" s="111"/>
      <c r="KZ49" s="111"/>
      <c r="LA49" s="111"/>
      <c r="LB49" s="111"/>
      <c r="LC49" s="111"/>
      <c r="LD49" s="111"/>
      <c r="LE49" s="111"/>
      <c r="LF49" s="111"/>
      <c r="LG49" s="111"/>
      <c r="LH49" s="111"/>
      <c r="LI49" s="111"/>
      <c r="LJ49" s="111"/>
      <c r="LK49" s="111"/>
      <c r="LL49" s="111"/>
      <c r="LM49" s="111"/>
      <c r="LN49" s="111"/>
      <c r="LO49" s="111"/>
      <c r="LP49" s="111"/>
      <c r="LQ49" s="111"/>
      <c r="LR49" s="111"/>
      <c r="LS49" s="111"/>
      <c r="LT49" s="111"/>
      <c r="LU49" s="111"/>
      <c r="LV49" s="111"/>
      <c r="LW49" s="111"/>
      <c r="LX49" s="111"/>
      <c r="LY49" s="111"/>
      <c r="LZ49" s="111"/>
      <c r="MA49" s="111"/>
      <c r="MB49" s="111"/>
      <c r="MC49" s="111"/>
      <c r="MD49" s="111"/>
      <c r="ME49" s="111"/>
      <c r="MF49" s="111"/>
      <c r="MG49" s="111"/>
      <c r="MH49" s="111"/>
      <c r="MI49" s="111"/>
      <c r="MJ49" s="111"/>
      <c r="MK49" s="111"/>
      <c r="ML49" s="111"/>
      <c r="MM49" s="111"/>
      <c r="MN49" s="111"/>
      <c r="MO49" s="111"/>
      <c r="MP49" s="111"/>
      <c r="MQ49" s="111"/>
      <c r="MR49" s="111"/>
      <c r="MS49" s="111"/>
      <c r="MT49" s="111"/>
      <c r="MU49" s="111"/>
      <c r="MV49" s="111"/>
      <c r="MW49" s="111"/>
      <c r="MX49" s="111"/>
      <c r="MY49" s="111"/>
      <c r="MZ49" s="111"/>
      <c r="NA49" s="111"/>
      <c r="NB49" s="111"/>
      <c r="NC49" s="111"/>
      <c r="ND49" s="111"/>
      <c r="NE49" s="111"/>
      <c r="NF49" s="111"/>
      <c r="NG49" s="111"/>
    </row>
    <row r="50" spans="1:371" ht="21" x14ac:dyDescent="0.25">
      <c r="A50" s="73" t="s">
        <v>14</v>
      </c>
      <c r="B50" s="91"/>
      <c r="C50" s="14"/>
      <c r="D50" s="15"/>
      <c r="E50" s="14"/>
      <c r="F50" s="24"/>
      <c r="G50" s="133"/>
      <c r="H50" s="113"/>
      <c r="I50" s="113"/>
      <c r="J50" s="113"/>
      <c r="K50" s="113"/>
      <c r="L50" s="114"/>
      <c r="M50" s="114"/>
      <c r="N50" s="110"/>
      <c r="O50" s="111"/>
      <c r="P50" s="111"/>
      <c r="Q50" s="111"/>
      <c r="R50" s="111"/>
      <c r="S50" s="111"/>
      <c r="T50" s="111"/>
      <c r="U50" s="110"/>
      <c r="V50" s="111"/>
      <c r="W50" s="111"/>
      <c r="X50" s="111"/>
      <c r="Y50" s="111"/>
      <c r="Z50" s="111"/>
      <c r="AA50" s="111"/>
      <c r="AB50" s="110"/>
      <c r="AC50" s="111"/>
      <c r="AD50" s="111"/>
      <c r="AE50" s="111"/>
      <c r="AF50" s="111"/>
      <c r="AG50" s="111"/>
      <c r="AH50" s="111"/>
      <c r="AI50" s="110"/>
      <c r="AJ50" s="111"/>
      <c r="AK50" s="111"/>
      <c r="AL50" s="111"/>
      <c r="AM50" s="111"/>
      <c r="AN50" s="111"/>
      <c r="AO50" s="111"/>
      <c r="AP50" s="110"/>
      <c r="AQ50" s="111"/>
      <c r="AR50" s="111"/>
      <c r="AS50" s="111"/>
      <c r="AT50" s="111"/>
      <c r="AU50" s="111"/>
      <c r="AV50" s="111"/>
      <c r="AW50" s="111"/>
      <c r="AX50" s="111"/>
      <c r="AY50" s="111"/>
      <c r="AZ50" s="111"/>
      <c r="BA50" s="111"/>
      <c r="BB50" s="111"/>
      <c r="BC50" s="111"/>
      <c r="BD50" s="111"/>
      <c r="BE50" s="111"/>
      <c r="BF50" s="111"/>
      <c r="BG50" s="111"/>
      <c r="BH50" s="111"/>
      <c r="BI50" s="111"/>
      <c r="BJ50" s="111"/>
      <c r="BK50" s="111"/>
      <c r="BL50" s="111"/>
      <c r="BM50" s="111"/>
      <c r="BN50" s="111"/>
      <c r="BO50" s="111"/>
      <c r="BP50" s="111"/>
      <c r="BQ50" s="111"/>
      <c r="BR50" s="111"/>
      <c r="BS50" s="111"/>
      <c r="BT50" s="111"/>
      <c r="BU50" s="111"/>
      <c r="BV50" s="111"/>
      <c r="BW50" s="111"/>
      <c r="BX50" s="111"/>
      <c r="BY50" s="111"/>
      <c r="BZ50" s="111"/>
      <c r="CA50" s="111"/>
      <c r="CB50" s="111"/>
      <c r="CC50" s="111"/>
      <c r="CD50" s="111"/>
      <c r="CE50" s="111"/>
      <c r="CF50" s="111"/>
      <c r="CG50" s="111"/>
      <c r="CH50" s="111"/>
      <c r="CI50" s="111"/>
      <c r="CJ50" s="111"/>
      <c r="CK50" s="111"/>
      <c r="CL50" s="111"/>
      <c r="CM50" s="111"/>
      <c r="CN50" s="111"/>
      <c r="CO50" s="111"/>
      <c r="CP50" s="111"/>
      <c r="CQ50" s="111"/>
      <c r="CR50" s="111"/>
      <c r="CS50" s="111"/>
      <c r="CT50" s="111"/>
      <c r="CU50" s="111"/>
      <c r="CV50" s="111"/>
      <c r="CW50" s="111"/>
      <c r="CX50" s="111"/>
      <c r="CY50" s="111"/>
      <c r="CZ50" s="111"/>
      <c r="DA50" s="111"/>
      <c r="DB50" s="111"/>
      <c r="DC50" s="111"/>
      <c r="DD50" s="111"/>
      <c r="DE50" s="111"/>
      <c r="DF50" s="111"/>
      <c r="DG50" s="111"/>
      <c r="DH50" s="111"/>
      <c r="DI50" s="111"/>
      <c r="DJ50" s="111"/>
      <c r="DK50" s="111"/>
      <c r="DL50" s="111"/>
      <c r="DM50" s="111"/>
      <c r="DN50" s="111"/>
      <c r="DO50" s="111"/>
      <c r="DP50" s="111"/>
      <c r="DQ50" s="111"/>
      <c r="DR50" s="111"/>
      <c r="DS50" s="111"/>
      <c r="DT50" s="111"/>
      <c r="DU50" s="111"/>
      <c r="DV50" s="111"/>
      <c r="DW50" s="111"/>
      <c r="DX50" s="111"/>
      <c r="DY50" s="111"/>
      <c r="DZ50" s="111"/>
      <c r="EA50" s="111"/>
      <c r="EB50" s="111"/>
      <c r="EC50" s="111"/>
      <c r="ED50" s="111"/>
      <c r="EE50" s="111"/>
      <c r="EF50" s="111"/>
      <c r="EG50" s="111"/>
      <c r="EH50" s="111"/>
      <c r="EI50" s="111"/>
      <c r="EJ50" s="111"/>
      <c r="EK50" s="111"/>
      <c r="EL50" s="111"/>
      <c r="EM50" s="111"/>
      <c r="EN50" s="111"/>
      <c r="EO50" s="111"/>
      <c r="EP50" s="111"/>
      <c r="EQ50" s="111"/>
      <c r="ER50" s="111"/>
      <c r="ES50" s="111"/>
      <c r="ET50" s="111"/>
      <c r="EU50" s="111"/>
      <c r="EV50" s="111"/>
      <c r="EW50" s="111"/>
      <c r="EX50" s="111"/>
      <c r="EY50" s="111"/>
      <c r="EZ50" s="111"/>
      <c r="FA50" s="111"/>
      <c r="FB50" s="111"/>
      <c r="FC50" s="111"/>
      <c r="FD50" s="111"/>
      <c r="FE50" s="111"/>
      <c r="FF50" s="111"/>
      <c r="FG50" s="111"/>
      <c r="FH50" s="111"/>
      <c r="FI50" s="111"/>
      <c r="FJ50" s="111"/>
      <c r="FK50" s="111"/>
      <c r="FL50" s="111"/>
      <c r="FM50" s="111"/>
      <c r="FN50" s="111"/>
      <c r="FO50" s="111"/>
      <c r="FP50" s="111"/>
      <c r="FQ50" s="111"/>
      <c r="FR50" s="111"/>
      <c r="FS50" s="111"/>
      <c r="FT50" s="111"/>
      <c r="FU50" s="111"/>
      <c r="FV50" s="111"/>
      <c r="FW50" s="111"/>
      <c r="FX50" s="111"/>
      <c r="FY50" s="111"/>
      <c r="FZ50" s="111"/>
      <c r="GA50" s="111"/>
      <c r="GB50" s="111"/>
      <c r="GC50" s="111"/>
      <c r="GD50" s="111"/>
      <c r="GE50" s="111"/>
      <c r="GF50" s="111"/>
      <c r="GG50" s="111"/>
      <c r="GH50" s="111"/>
      <c r="GI50" s="111"/>
      <c r="GJ50" s="111"/>
      <c r="GK50" s="111"/>
      <c r="GL50" s="111"/>
      <c r="GM50" s="111"/>
      <c r="GN50" s="111"/>
      <c r="GO50" s="111"/>
      <c r="GP50" s="111"/>
      <c r="GQ50" s="111"/>
      <c r="GR50" s="111"/>
      <c r="GS50" s="111"/>
      <c r="GT50" s="111"/>
      <c r="GU50" s="111"/>
      <c r="GV50" s="111"/>
      <c r="GW50" s="111"/>
      <c r="GX50" s="111"/>
      <c r="GY50" s="111"/>
      <c r="GZ50" s="111"/>
      <c r="HA50" s="111"/>
      <c r="HB50" s="111"/>
      <c r="HC50" s="111"/>
      <c r="HD50" s="111"/>
      <c r="HE50" s="111"/>
      <c r="HF50" s="111"/>
      <c r="HG50" s="111"/>
      <c r="HH50" s="111"/>
      <c r="HI50" s="111"/>
      <c r="HJ50" s="111"/>
      <c r="HK50" s="111"/>
      <c r="HL50" s="111"/>
      <c r="HM50" s="111"/>
      <c r="HN50" s="111"/>
      <c r="HO50" s="111"/>
      <c r="HP50" s="111"/>
      <c r="HQ50" s="111"/>
      <c r="HR50" s="111"/>
      <c r="HS50" s="111"/>
      <c r="HT50" s="111"/>
      <c r="HU50" s="111"/>
      <c r="HV50" s="111"/>
      <c r="HW50" s="111"/>
      <c r="HX50" s="111"/>
      <c r="HY50" s="111"/>
      <c r="HZ50" s="111"/>
      <c r="IA50" s="111"/>
      <c r="IB50" s="111"/>
      <c r="IC50" s="111"/>
      <c r="ID50" s="111"/>
      <c r="IE50" s="111"/>
      <c r="IF50" s="111"/>
      <c r="IG50" s="111"/>
      <c r="IH50" s="111"/>
      <c r="II50" s="111"/>
      <c r="IJ50" s="111"/>
      <c r="IK50" s="111"/>
      <c r="IL50" s="111"/>
      <c r="IM50" s="111"/>
      <c r="IN50" s="111"/>
      <c r="IO50" s="111"/>
      <c r="IP50" s="111"/>
      <c r="IQ50" s="111"/>
      <c r="IR50" s="111"/>
      <c r="IS50" s="111"/>
      <c r="IT50" s="111"/>
      <c r="IU50" s="111"/>
      <c r="IV50" s="111"/>
      <c r="IW50" s="111"/>
      <c r="IX50" s="111"/>
      <c r="IY50" s="111"/>
      <c r="IZ50" s="111"/>
      <c r="JA50" s="111"/>
      <c r="JB50" s="111"/>
      <c r="JC50" s="111"/>
      <c r="JD50" s="111"/>
      <c r="JE50" s="111"/>
      <c r="JF50" s="111"/>
      <c r="JG50" s="111"/>
      <c r="JH50" s="111"/>
      <c r="JI50" s="111"/>
      <c r="JJ50" s="111"/>
      <c r="JK50" s="111"/>
      <c r="JL50" s="111"/>
      <c r="JM50" s="111"/>
      <c r="JN50" s="111"/>
      <c r="JO50" s="111"/>
      <c r="JP50" s="111"/>
      <c r="JQ50" s="111"/>
      <c r="JR50" s="111"/>
      <c r="JS50" s="111"/>
      <c r="JT50" s="111"/>
      <c r="JU50" s="111"/>
      <c r="JV50" s="111"/>
      <c r="JW50" s="111"/>
      <c r="JX50" s="111"/>
      <c r="JY50" s="111"/>
      <c r="JZ50" s="111"/>
      <c r="KA50" s="111"/>
      <c r="KB50" s="111"/>
      <c r="KC50" s="111"/>
      <c r="KD50" s="111"/>
      <c r="KE50" s="111"/>
      <c r="KF50" s="111"/>
      <c r="KG50" s="111"/>
      <c r="KH50" s="111"/>
      <c r="KI50" s="111"/>
      <c r="KJ50" s="111"/>
      <c r="KK50" s="111"/>
      <c r="KL50" s="111"/>
      <c r="KM50" s="111"/>
      <c r="KN50" s="111"/>
      <c r="KO50" s="111"/>
      <c r="KP50" s="111"/>
      <c r="KQ50" s="111"/>
      <c r="KR50" s="111"/>
      <c r="KS50" s="111"/>
      <c r="KT50" s="111"/>
      <c r="KU50" s="111"/>
      <c r="KV50" s="111"/>
      <c r="KW50" s="111"/>
      <c r="KX50" s="111"/>
      <c r="KY50" s="111"/>
      <c r="KZ50" s="111"/>
      <c r="LA50" s="111"/>
      <c r="LB50" s="111"/>
      <c r="LC50" s="111"/>
      <c r="LD50" s="111"/>
      <c r="LE50" s="111"/>
      <c r="LF50" s="111"/>
      <c r="LG50" s="111"/>
      <c r="LH50" s="111"/>
      <c r="LI50" s="111"/>
      <c r="LJ50" s="111"/>
      <c r="LK50" s="111"/>
      <c r="LL50" s="111"/>
      <c r="LM50" s="111"/>
      <c r="LN50" s="111"/>
      <c r="LO50" s="111"/>
      <c r="LP50" s="111"/>
      <c r="LQ50" s="111"/>
      <c r="LR50" s="111"/>
      <c r="LS50" s="111"/>
      <c r="LT50" s="111"/>
      <c r="LU50" s="111"/>
      <c r="LV50" s="111"/>
      <c r="LW50" s="111"/>
      <c r="LX50" s="111"/>
      <c r="LY50" s="111"/>
      <c r="LZ50" s="111"/>
      <c r="MA50" s="111"/>
      <c r="MB50" s="111"/>
      <c r="MC50" s="111"/>
      <c r="MD50" s="111"/>
      <c r="ME50" s="111"/>
      <c r="MF50" s="111"/>
      <c r="MG50" s="111"/>
      <c r="MH50" s="111"/>
      <c r="MI50" s="111"/>
      <c r="MJ50" s="111"/>
      <c r="MK50" s="111"/>
      <c r="ML50" s="111"/>
      <c r="MM50" s="111"/>
      <c r="MN50" s="111"/>
      <c r="MO50" s="111"/>
      <c r="MP50" s="111"/>
      <c r="MQ50" s="111"/>
      <c r="MR50" s="111"/>
      <c r="MS50" s="111"/>
      <c r="MT50" s="111"/>
      <c r="MU50" s="111"/>
      <c r="MV50" s="111"/>
      <c r="MW50" s="111"/>
      <c r="MX50" s="111"/>
      <c r="MY50" s="111"/>
      <c r="MZ50" s="111"/>
      <c r="NA50" s="111"/>
      <c r="NB50" s="111"/>
      <c r="NC50" s="111"/>
      <c r="ND50" s="111"/>
      <c r="NE50" s="111"/>
      <c r="NF50" s="111"/>
      <c r="NG50" s="111"/>
    </row>
    <row r="51" spans="1:371" ht="21" x14ac:dyDescent="0.25">
      <c r="A51" s="73" t="s">
        <v>14</v>
      </c>
      <c r="B51" s="98" t="s">
        <v>15</v>
      </c>
      <c r="C51" s="25" t="s">
        <v>15</v>
      </c>
      <c r="D51" s="25" t="s">
        <v>15</v>
      </c>
      <c r="E51" s="25" t="s">
        <v>15</v>
      </c>
      <c r="F51" s="25" t="s">
        <v>15</v>
      </c>
      <c r="G51" s="133"/>
      <c r="H51" s="113"/>
      <c r="I51" s="113"/>
      <c r="J51" s="113"/>
      <c r="K51" s="113"/>
      <c r="L51" s="114"/>
      <c r="M51" s="114"/>
      <c r="N51" s="110"/>
      <c r="O51" s="111"/>
      <c r="P51" s="111"/>
      <c r="Q51" s="111"/>
      <c r="R51" s="111"/>
      <c r="S51" s="111"/>
      <c r="T51" s="111"/>
      <c r="U51" s="110"/>
      <c r="V51" s="111"/>
      <c r="W51" s="111"/>
      <c r="X51" s="111"/>
      <c r="Y51" s="111"/>
      <c r="Z51" s="111"/>
      <c r="AA51" s="111"/>
      <c r="AB51" s="110"/>
      <c r="AC51" s="111"/>
      <c r="AD51" s="111"/>
      <c r="AE51" s="111"/>
      <c r="AF51" s="111"/>
      <c r="AG51" s="111"/>
      <c r="AH51" s="111"/>
      <c r="AI51" s="110"/>
      <c r="AJ51" s="111"/>
      <c r="AK51" s="111"/>
      <c r="AL51" s="111"/>
      <c r="AM51" s="111"/>
      <c r="AN51" s="111"/>
      <c r="AO51" s="111"/>
      <c r="AP51" s="110"/>
      <c r="AQ51" s="111"/>
      <c r="AR51" s="111"/>
      <c r="AS51" s="111"/>
      <c r="AT51" s="111"/>
      <c r="AU51" s="111"/>
      <c r="AV51" s="111"/>
      <c r="AW51" s="111"/>
      <c r="AX51" s="111"/>
      <c r="AY51" s="111"/>
      <c r="AZ51" s="111"/>
      <c r="BA51" s="111"/>
      <c r="BB51" s="111"/>
      <c r="BC51" s="111"/>
      <c r="BD51" s="111"/>
      <c r="BE51" s="111"/>
      <c r="BF51" s="111"/>
      <c r="BG51" s="111"/>
      <c r="BH51" s="111"/>
      <c r="BI51" s="111"/>
      <c r="BJ51" s="111"/>
      <c r="BK51" s="111"/>
      <c r="BL51" s="111"/>
      <c r="BM51" s="111"/>
      <c r="BN51" s="111"/>
      <c r="BO51" s="111"/>
      <c r="BP51" s="111"/>
      <c r="BQ51" s="111"/>
      <c r="BR51" s="111"/>
      <c r="BS51" s="111"/>
      <c r="BT51" s="111"/>
      <c r="BU51" s="111"/>
      <c r="BV51" s="111"/>
      <c r="BW51" s="111"/>
      <c r="BX51" s="111"/>
      <c r="BY51" s="111"/>
      <c r="BZ51" s="111"/>
      <c r="CA51" s="111"/>
      <c r="CB51" s="111"/>
      <c r="CC51" s="111"/>
      <c r="CD51" s="111"/>
      <c r="CE51" s="111"/>
      <c r="CF51" s="111"/>
      <c r="CG51" s="111"/>
      <c r="CH51" s="111"/>
      <c r="CI51" s="111"/>
      <c r="CJ51" s="111"/>
      <c r="CK51" s="111"/>
      <c r="CL51" s="111"/>
      <c r="CM51" s="111"/>
      <c r="CN51" s="111"/>
      <c r="CO51" s="111"/>
      <c r="CP51" s="111"/>
      <c r="CQ51" s="111"/>
      <c r="CR51" s="111"/>
      <c r="CS51" s="111"/>
      <c r="CT51" s="111"/>
      <c r="CU51" s="111"/>
      <c r="CV51" s="111"/>
      <c r="CW51" s="111"/>
      <c r="CX51" s="111"/>
      <c r="CY51" s="111"/>
      <c r="CZ51" s="111"/>
      <c r="DA51" s="111"/>
      <c r="DB51" s="111"/>
      <c r="DC51" s="111"/>
      <c r="DD51" s="111"/>
      <c r="DE51" s="111"/>
      <c r="DF51" s="111"/>
      <c r="DG51" s="111"/>
      <c r="DH51" s="111"/>
      <c r="DI51" s="111"/>
      <c r="DJ51" s="111"/>
      <c r="DK51" s="111"/>
      <c r="DL51" s="111"/>
      <c r="DM51" s="111"/>
      <c r="DN51" s="111"/>
      <c r="DO51" s="111"/>
      <c r="DP51" s="111"/>
      <c r="DQ51" s="111"/>
      <c r="DR51" s="111"/>
      <c r="DS51" s="111"/>
      <c r="DT51" s="111"/>
      <c r="DU51" s="111"/>
      <c r="DV51" s="111"/>
      <c r="DW51" s="111"/>
      <c r="DX51" s="111"/>
      <c r="DY51" s="111"/>
      <c r="DZ51" s="111"/>
      <c r="EA51" s="111"/>
      <c r="EB51" s="111"/>
      <c r="EC51" s="111"/>
      <c r="ED51" s="111"/>
      <c r="EE51" s="111"/>
      <c r="EF51" s="111"/>
      <c r="EG51" s="111"/>
      <c r="EH51" s="111"/>
      <c r="EI51" s="111"/>
      <c r="EJ51" s="111"/>
      <c r="EK51" s="111"/>
      <c r="EL51" s="111"/>
      <c r="EM51" s="111"/>
      <c r="EN51" s="111"/>
      <c r="EO51" s="111"/>
      <c r="EP51" s="111"/>
      <c r="EQ51" s="111"/>
      <c r="ER51" s="111"/>
      <c r="ES51" s="111"/>
      <c r="ET51" s="111"/>
      <c r="EU51" s="111"/>
      <c r="EV51" s="111"/>
      <c r="EW51" s="111"/>
      <c r="EX51" s="111"/>
      <c r="EY51" s="111"/>
      <c r="EZ51" s="111"/>
      <c r="FA51" s="111"/>
      <c r="FB51" s="111"/>
      <c r="FC51" s="111"/>
      <c r="FD51" s="111"/>
      <c r="FE51" s="111"/>
      <c r="FF51" s="111"/>
      <c r="FG51" s="111"/>
      <c r="FH51" s="111"/>
      <c r="FI51" s="111"/>
      <c r="FJ51" s="111"/>
      <c r="FK51" s="111"/>
      <c r="FL51" s="111"/>
      <c r="FM51" s="111"/>
      <c r="FN51" s="111"/>
      <c r="FO51" s="111"/>
      <c r="FP51" s="111"/>
      <c r="FQ51" s="111"/>
      <c r="FR51" s="111"/>
      <c r="FS51" s="111"/>
      <c r="FT51" s="111"/>
      <c r="FU51" s="111"/>
      <c r="FV51" s="111"/>
      <c r="FW51" s="111"/>
      <c r="FX51" s="111"/>
      <c r="FY51" s="111"/>
      <c r="FZ51" s="111"/>
      <c r="GA51" s="111"/>
      <c r="GB51" s="111"/>
      <c r="GC51" s="111"/>
      <c r="GD51" s="111"/>
      <c r="GE51" s="111"/>
      <c r="GF51" s="111"/>
      <c r="GG51" s="111"/>
      <c r="GH51" s="111"/>
      <c r="GI51" s="111"/>
      <c r="GJ51" s="111"/>
      <c r="GK51" s="111"/>
      <c r="GL51" s="111"/>
      <c r="GM51" s="111"/>
      <c r="GN51" s="111"/>
      <c r="GO51" s="111"/>
      <c r="GP51" s="111"/>
      <c r="GQ51" s="111"/>
      <c r="GR51" s="111"/>
      <c r="GS51" s="111"/>
      <c r="GT51" s="111"/>
      <c r="GU51" s="111"/>
      <c r="GV51" s="111"/>
      <c r="GW51" s="111"/>
      <c r="GX51" s="111"/>
      <c r="GY51" s="111"/>
      <c r="GZ51" s="111"/>
      <c r="HA51" s="111"/>
      <c r="HB51" s="111"/>
      <c r="HC51" s="111"/>
      <c r="HD51" s="111"/>
      <c r="HE51" s="111"/>
      <c r="HF51" s="111"/>
      <c r="HG51" s="111"/>
      <c r="HH51" s="111"/>
      <c r="HI51" s="111"/>
      <c r="HJ51" s="111"/>
      <c r="HK51" s="111"/>
      <c r="HL51" s="111"/>
      <c r="HM51" s="111"/>
      <c r="HN51" s="111"/>
      <c r="HO51" s="111"/>
      <c r="HP51" s="111"/>
      <c r="HQ51" s="111"/>
      <c r="HR51" s="111"/>
      <c r="HS51" s="111"/>
      <c r="HT51" s="111"/>
      <c r="HU51" s="111"/>
      <c r="HV51" s="111"/>
      <c r="HW51" s="111"/>
      <c r="HX51" s="111"/>
      <c r="HY51" s="111"/>
      <c r="HZ51" s="111"/>
      <c r="IA51" s="111"/>
      <c r="IB51" s="111"/>
      <c r="IC51" s="111"/>
      <c r="ID51" s="111"/>
      <c r="IE51" s="111"/>
      <c r="IF51" s="111"/>
      <c r="IG51" s="111"/>
      <c r="IH51" s="111"/>
      <c r="II51" s="111"/>
      <c r="IJ51" s="111"/>
      <c r="IK51" s="111"/>
      <c r="IL51" s="111"/>
      <c r="IM51" s="111"/>
      <c r="IN51" s="111"/>
      <c r="IO51" s="111"/>
      <c r="IP51" s="111"/>
      <c r="IQ51" s="111"/>
      <c r="IR51" s="111"/>
      <c r="IS51" s="111"/>
      <c r="IT51" s="111"/>
      <c r="IU51" s="111"/>
      <c r="IV51" s="111"/>
      <c r="IW51" s="111"/>
      <c r="IX51" s="111"/>
      <c r="IY51" s="111"/>
      <c r="IZ51" s="111"/>
      <c r="JA51" s="111"/>
      <c r="JB51" s="111"/>
      <c r="JC51" s="111"/>
      <c r="JD51" s="111"/>
      <c r="JE51" s="111"/>
      <c r="JF51" s="111"/>
      <c r="JG51" s="111"/>
      <c r="JH51" s="111"/>
      <c r="JI51" s="111"/>
      <c r="JJ51" s="111"/>
      <c r="JK51" s="111"/>
      <c r="JL51" s="111"/>
      <c r="JM51" s="111"/>
      <c r="JN51" s="111"/>
      <c r="JO51" s="111"/>
      <c r="JP51" s="111"/>
      <c r="JQ51" s="111"/>
      <c r="JR51" s="111"/>
      <c r="JS51" s="111"/>
      <c r="JT51" s="111"/>
      <c r="JU51" s="111"/>
      <c r="JV51" s="111"/>
      <c r="JW51" s="111"/>
      <c r="JX51" s="111"/>
      <c r="JY51" s="111"/>
      <c r="JZ51" s="111"/>
      <c r="KA51" s="111"/>
      <c r="KB51" s="111"/>
      <c r="KC51" s="111"/>
      <c r="KD51" s="111"/>
      <c r="KE51" s="111"/>
      <c r="KF51" s="111"/>
      <c r="KG51" s="111"/>
      <c r="KH51" s="111"/>
      <c r="KI51" s="111"/>
      <c r="KJ51" s="111"/>
      <c r="KK51" s="111"/>
      <c r="KL51" s="111"/>
      <c r="KM51" s="111"/>
      <c r="KN51" s="111"/>
      <c r="KO51" s="111"/>
      <c r="KP51" s="111"/>
      <c r="KQ51" s="111"/>
      <c r="KR51" s="111"/>
      <c r="KS51" s="111"/>
      <c r="KT51" s="111"/>
      <c r="KU51" s="111"/>
      <c r="KV51" s="111"/>
      <c r="KW51" s="111"/>
      <c r="KX51" s="111"/>
      <c r="KY51" s="111"/>
      <c r="KZ51" s="111"/>
      <c r="LA51" s="111"/>
      <c r="LB51" s="111"/>
      <c r="LC51" s="111"/>
      <c r="LD51" s="111"/>
      <c r="LE51" s="111"/>
      <c r="LF51" s="111"/>
      <c r="LG51" s="111"/>
      <c r="LH51" s="111"/>
      <c r="LI51" s="111"/>
      <c r="LJ51" s="111"/>
      <c r="LK51" s="111"/>
      <c r="LL51" s="111"/>
      <c r="LM51" s="111"/>
      <c r="LN51" s="111"/>
      <c r="LO51" s="111"/>
      <c r="LP51" s="111"/>
      <c r="LQ51" s="111"/>
      <c r="LR51" s="111"/>
      <c r="LS51" s="111"/>
      <c r="LT51" s="111"/>
      <c r="LU51" s="111"/>
      <c r="LV51" s="111"/>
      <c r="LW51" s="111"/>
      <c r="LX51" s="111"/>
      <c r="LY51" s="111"/>
      <c r="LZ51" s="111"/>
      <c r="MA51" s="111"/>
      <c r="MB51" s="111"/>
      <c r="MC51" s="111"/>
      <c r="MD51" s="111"/>
      <c r="ME51" s="111"/>
      <c r="MF51" s="111"/>
      <c r="MG51" s="111"/>
      <c r="MH51" s="111"/>
      <c r="MI51" s="111"/>
      <c r="MJ51" s="111"/>
      <c r="MK51" s="111"/>
      <c r="ML51" s="111"/>
      <c r="MM51" s="111"/>
      <c r="MN51" s="111"/>
      <c r="MO51" s="111"/>
      <c r="MP51" s="111"/>
      <c r="MQ51" s="111"/>
      <c r="MR51" s="111"/>
      <c r="MS51" s="111"/>
      <c r="MT51" s="111"/>
      <c r="MU51" s="111"/>
      <c r="MV51" s="111"/>
      <c r="MW51" s="111"/>
      <c r="MX51" s="111"/>
      <c r="MY51" s="111"/>
      <c r="MZ51" s="111"/>
      <c r="NA51" s="111"/>
      <c r="NB51" s="111"/>
      <c r="NC51" s="111"/>
      <c r="ND51" s="111"/>
      <c r="NE51" s="111"/>
      <c r="NF51" s="111"/>
      <c r="NG51" s="111"/>
    </row>
    <row r="52" spans="1:371" ht="21" x14ac:dyDescent="0.25">
      <c r="A52" s="73" t="s">
        <v>14</v>
      </c>
      <c r="B52" s="91"/>
      <c r="C52" s="14"/>
      <c r="D52" s="15"/>
      <c r="E52" s="14"/>
      <c r="F52" s="24"/>
      <c r="G52" s="133"/>
      <c r="H52" s="113"/>
      <c r="I52" s="113"/>
      <c r="J52" s="113"/>
      <c r="K52" s="113"/>
      <c r="L52" s="114"/>
      <c r="M52" s="114"/>
      <c r="N52" s="110"/>
      <c r="O52" s="111"/>
      <c r="P52" s="111"/>
      <c r="Q52" s="111"/>
      <c r="R52" s="111"/>
      <c r="S52" s="111"/>
      <c r="T52" s="111"/>
      <c r="U52" s="110"/>
      <c r="V52" s="111"/>
      <c r="W52" s="111"/>
      <c r="X52" s="111"/>
      <c r="Y52" s="111"/>
      <c r="Z52" s="111"/>
      <c r="AA52" s="111"/>
      <c r="AB52" s="110"/>
      <c r="AC52" s="111"/>
      <c r="AD52" s="111"/>
      <c r="AE52" s="111"/>
      <c r="AF52" s="111"/>
      <c r="AG52" s="111"/>
      <c r="AH52" s="111"/>
      <c r="AI52" s="110"/>
      <c r="AJ52" s="111"/>
      <c r="AK52" s="111"/>
      <c r="AL52" s="111"/>
      <c r="AM52" s="111"/>
      <c r="AN52" s="111"/>
      <c r="AO52" s="111"/>
      <c r="AP52" s="110"/>
      <c r="AQ52" s="111"/>
      <c r="AR52" s="111"/>
      <c r="AS52" s="111"/>
      <c r="AT52" s="111"/>
      <c r="AU52" s="111"/>
      <c r="AV52" s="111"/>
      <c r="AW52" s="111"/>
      <c r="AX52" s="111"/>
      <c r="AY52" s="111"/>
      <c r="AZ52" s="111"/>
      <c r="BA52" s="111"/>
      <c r="BB52" s="111"/>
      <c r="BC52" s="111"/>
      <c r="BD52" s="111"/>
      <c r="BE52" s="111"/>
      <c r="BF52" s="111"/>
      <c r="BG52" s="111"/>
      <c r="BH52" s="111"/>
      <c r="BI52" s="111"/>
      <c r="BJ52" s="111"/>
      <c r="BK52" s="111"/>
      <c r="BL52" s="111"/>
      <c r="BM52" s="111"/>
      <c r="BN52" s="111"/>
      <c r="BO52" s="111"/>
      <c r="BP52" s="111"/>
      <c r="BQ52" s="111"/>
      <c r="BR52" s="111"/>
      <c r="BS52" s="111"/>
      <c r="BT52" s="111"/>
      <c r="BU52" s="111"/>
      <c r="BV52" s="111"/>
      <c r="BW52" s="111"/>
      <c r="BX52" s="111"/>
      <c r="BY52" s="111"/>
      <c r="BZ52" s="111"/>
      <c r="CA52" s="111"/>
      <c r="CB52" s="111"/>
      <c r="CC52" s="111"/>
      <c r="CD52" s="111"/>
      <c r="CE52" s="111"/>
      <c r="CF52" s="111"/>
      <c r="CG52" s="111"/>
      <c r="CH52" s="111"/>
      <c r="CI52" s="111"/>
      <c r="CJ52" s="111"/>
      <c r="CK52" s="111"/>
      <c r="CL52" s="111"/>
      <c r="CM52" s="111"/>
      <c r="CN52" s="111"/>
      <c r="CO52" s="111"/>
      <c r="CP52" s="111"/>
      <c r="CQ52" s="111"/>
      <c r="CR52" s="111"/>
      <c r="CS52" s="111"/>
      <c r="CT52" s="111"/>
      <c r="CU52" s="111"/>
      <c r="CV52" s="111"/>
      <c r="CW52" s="111"/>
      <c r="CX52" s="111"/>
      <c r="CY52" s="111"/>
      <c r="CZ52" s="111"/>
      <c r="DA52" s="111"/>
      <c r="DB52" s="111"/>
      <c r="DC52" s="111"/>
      <c r="DD52" s="111"/>
      <c r="DE52" s="111"/>
      <c r="DF52" s="111"/>
      <c r="DG52" s="111"/>
      <c r="DH52" s="111"/>
      <c r="DI52" s="111"/>
      <c r="DJ52" s="111"/>
      <c r="DK52" s="111"/>
      <c r="DL52" s="111"/>
      <c r="DM52" s="111"/>
      <c r="DN52" s="111"/>
      <c r="DO52" s="111"/>
      <c r="DP52" s="111"/>
      <c r="DQ52" s="111"/>
      <c r="DR52" s="111"/>
      <c r="DS52" s="111"/>
      <c r="DT52" s="111"/>
      <c r="DU52" s="111"/>
      <c r="DV52" s="111"/>
      <c r="DW52" s="111"/>
      <c r="DX52" s="111"/>
      <c r="DY52" s="111"/>
      <c r="DZ52" s="111"/>
      <c r="EA52" s="111"/>
      <c r="EB52" s="111"/>
      <c r="EC52" s="111"/>
      <c r="ED52" s="111"/>
      <c r="EE52" s="111"/>
      <c r="EF52" s="111"/>
      <c r="EG52" s="111"/>
      <c r="EH52" s="111"/>
      <c r="EI52" s="111"/>
      <c r="EJ52" s="111"/>
      <c r="EK52" s="111"/>
      <c r="EL52" s="111"/>
      <c r="EM52" s="111"/>
      <c r="EN52" s="111"/>
      <c r="EO52" s="111"/>
      <c r="EP52" s="111"/>
      <c r="EQ52" s="111"/>
      <c r="ER52" s="111"/>
      <c r="ES52" s="111"/>
      <c r="ET52" s="111"/>
      <c r="EU52" s="111"/>
      <c r="EV52" s="111"/>
      <c r="EW52" s="111"/>
      <c r="EX52" s="111"/>
      <c r="EY52" s="111"/>
      <c r="EZ52" s="111"/>
      <c r="FA52" s="111"/>
      <c r="FB52" s="111"/>
      <c r="FC52" s="111"/>
      <c r="FD52" s="111"/>
      <c r="FE52" s="111"/>
      <c r="FF52" s="111"/>
      <c r="FG52" s="111"/>
      <c r="FH52" s="111"/>
      <c r="FI52" s="111"/>
      <c r="FJ52" s="111"/>
      <c r="FK52" s="111"/>
      <c r="FL52" s="111"/>
      <c r="FM52" s="111"/>
      <c r="FN52" s="111"/>
      <c r="FO52" s="111"/>
      <c r="FP52" s="111"/>
      <c r="FQ52" s="111"/>
      <c r="FR52" s="111"/>
      <c r="FS52" s="111"/>
      <c r="FT52" s="111"/>
      <c r="FU52" s="111"/>
      <c r="FV52" s="111"/>
      <c r="FW52" s="111"/>
      <c r="FX52" s="111"/>
      <c r="FY52" s="111"/>
      <c r="FZ52" s="111"/>
      <c r="GA52" s="111"/>
      <c r="GB52" s="111"/>
      <c r="GC52" s="111"/>
      <c r="GD52" s="111"/>
      <c r="GE52" s="111"/>
      <c r="GF52" s="111"/>
      <c r="GG52" s="111"/>
      <c r="GH52" s="111"/>
      <c r="GI52" s="111"/>
      <c r="GJ52" s="111"/>
      <c r="GK52" s="111"/>
      <c r="GL52" s="111"/>
      <c r="GM52" s="111"/>
      <c r="GN52" s="111"/>
      <c r="GO52" s="111"/>
      <c r="GP52" s="111"/>
      <c r="GQ52" s="111"/>
      <c r="GR52" s="111"/>
      <c r="GS52" s="111"/>
      <c r="GT52" s="111"/>
      <c r="GU52" s="111"/>
      <c r="GV52" s="111"/>
      <c r="GW52" s="111"/>
      <c r="GX52" s="111"/>
      <c r="GY52" s="111"/>
      <c r="GZ52" s="111"/>
      <c r="HA52" s="111"/>
      <c r="HB52" s="111"/>
      <c r="HC52" s="111"/>
      <c r="HD52" s="111"/>
      <c r="HE52" s="111"/>
      <c r="HF52" s="111"/>
      <c r="HG52" s="111"/>
      <c r="HH52" s="111"/>
      <c r="HI52" s="111"/>
      <c r="HJ52" s="111"/>
      <c r="HK52" s="111"/>
      <c r="HL52" s="111"/>
      <c r="HM52" s="111"/>
      <c r="HN52" s="111"/>
      <c r="HO52" s="111"/>
      <c r="HP52" s="111"/>
      <c r="HQ52" s="111"/>
      <c r="HR52" s="111"/>
      <c r="HS52" s="111"/>
      <c r="HT52" s="111"/>
      <c r="HU52" s="111"/>
      <c r="HV52" s="111"/>
      <c r="HW52" s="111"/>
      <c r="HX52" s="111"/>
      <c r="HY52" s="111"/>
      <c r="HZ52" s="111"/>
      <c r="IA52" s="111"/>
      <c r="IB52" s="111"/>
      <c r="IC52" s="111"/>
      <c r="ID52" s="111"/>
      <c r="IE52" s="111"/>
      <c r="IF52" s="111"/>
      <c r="IG52" s="111"/>
      <c r="IH52" s="111"/>
      <c r="II52" s="111"/>
      <c r="IJ52" s="111"/>
      <c r="IK52" s="111"/>
      <c r="IL52" s="111"/>
      <c r="IM52" s="111"/>
      <c r="IN52" s="111"/>
      <c r="IO52" s="111"/>
      <c r="IP52" s="111"/>
      <c r="IQ52" s="111"/>
      <c r="IR52" s="111"/>
      <c r="IS52" s="111"/>
      <c r="IT52" s="111"/>
      <c r="IU52" s="111"/>
      <c r="IV52" s="111"/>
      <c r="IW52" s="111"/>
      <c r="IX52" s="111"/>
      <c r="IY52" s="111"/>
      <c r="IZ52" s="111"/>
      <c r="JA52" s="111"/>
      <c r="JB52" s="111"/>
      <c r="JC52" s="111"/>
      <c r="JD52" s="111"/>
      <c r="JE52" s="111"/>
      <c r="JF52" s="111"/>
      <c r="JG52" s="111"/>
      <c r="JH52" s="111"/>
      <c r="JI52" s="111"/>
      <c r="JJ52" s="111"/>
      <c r="JK52" s="111"/>
      <c r="JL52" s="111"/>
      <c r="JM52" s="111"/>
      <c r="JN52" s="111"/>
      <c r="JO52" s="111"/>
      <c r="JP52" s="111"/>
      <c r="JQ52" s="111"/>
      <c r="JR52" s="111"/>
      <c r="JS52" s="111"/>
      <c r="JT52" s="111"/>
      <c r="JU52" s="111"/>
      <c r="JV52" s="111"/>
      <c r="JW52" s="111"/>
      <c r="JX52" s="111"/>
      <c r="JY52" s="111"/>
      <c r="JZ52" s="111"/>
      <c r="KA52" s="111"/>
      <c r="KB52" s="111"/>
      <c r="KC52" s="111"/>
      <c r="KD52" s="111"/>
      <c r="KE52" s="111"/>
      <c r="KF52" s="111"/>
      <c r="KG52" s="111"/>
      <c r="KH52" s="111"/>
      <c r="KI52" s="111"/>
      <c r="KJ52" s="111"/>
      <c r="KK52" s="111"/>
      <c r="KL52" s="111"/>
      <c r="KM52" s="111"/>
      <c r="KN52" s="111"/>
      <c r="KO52" s="111"/>
      <c r="KP52" s="111"/>
      <c r="KQ52" s="111"/>
      <c r="KR52" s="111"/>
      <c r="KS52" s="111"/>
      <c r="KT52" s="111"/>
      <c r="KU52" s="111"/>
      <c r="KV52" s="111"/>
      <c r="KW52" s="111"/>
      <c r="KX52" s="111"/>
      <c r="KY52" s="111"/>
      <c r="KZ52" s="111"/>
      <c r="LA52" s="111"/>
      <c r="LB52" s="111"/>
      <c r="LC52" s="111"/>
      <c r="LD52" s="111"/>
      <c r="LE52" s="111"/>
      <c r="LF52" s="111"/>
      <c r="LG52" s="111"/>
      <c r="LH52" s="111"/>
      <c r="LI52" s="111"/>
      <c r="LJ52" s="111"/>
      <c r="LK52" s="111"/>
      <c r="LL52" s="111"/>
      <c r="LM52" s="111"/>
      <c r="LN52" s="111"/>
      <c r="LO52" s="111"/>
      <c r="LP52" s="111"/>
      <c r="LQ52" s="111"/>
      <c r="LR52" s="111"/>
      <c r="LS52" s="111"/>
      <c r="LT52" s="111"/>
      <c r="LU52" s="111"/>
      <c r="LV52" s="111"/>
      <c r="LW52" s="111"/>
      <c r="LX52" s="111"/>
      <c r="LY52" s="111"/>
      <c r="LZ52" s="111"/>
      <c r="MA52" s="111"/>
      <c r="MB52" s="111"/>
      <c r="MC52" s="111"/>
      <c r="MD52" s="111"/>
      <c r="ME52" s="111"/>
      <c r="MF52" s="111"/>
      <c r="MG52" s="111"/>
      <c r="MH52" s="111"/>
      <c r="MI52" s="111"/>
      <c r="MJ52" s="111"/>
      <c r="MK52" s="111"/>
      <c r="ML52" s="111"/>
      <c r="MM52" s="111"/>
      <c r="MN52" s="111"/>
      <c r="MO52" s="111"/>
      <c r="MP52" s="111"/>
      <c r="MQ52" s="111"/>
      <c r="MR52" s="111"/>
      <c r="MS52" s="111"/>
      <c r="MT52" s="111"/>
      <c r="MU52" s="111"/>
      <c r="MV52" s="111"/>
      <c r="MW52" s="111"/>
      <c r="MX52" s="111"/>
      <c r="MY52" s="111"/>
      <c r="MZ52" s="111"/>
      <c r="NA52" s="111"/>
      <c r="NB52" s="111"/>
      <c r="NC52" s="111"/>
      <c r="ND52" s="111"/>
      <c r="NE52" s="111"/>
      <c r="NF52" s="111"/>
      <c r="NG52" s="111"/>
    </row>
    <row r="53" spans="1:371" ht="21.75" thickBot="1" x14ac:dyDescent="0.3">
      <c r="A53" s="74" t="s">
        <v>14</v>
      </c>
      <c r="B53" s="94"/>
      <c r="C53" s="54"/>
      <c r="D53" s="55"/>
      <c r="E53" s="54"/>
      <c r="F53" s="58"/>
      <c r="G53" s="134"/>
      <c r="H53" s="113"/>
      <c r="I53" s="113"/>
      <c r="J53" s="113"/>
      <c r="K53" s="113"/>
      <c r="L53" s="114"/>
      <c r="M53" s="114"/>
      <c r="N53" s="110"/>
      <c r="O53" s="111"/>
      <c r="P53" s="111"/>
      <c r="Q53" s="111"/>
      <c r="R53" s="111"/>
      <c r="S53" s="111"/>
      <c r="T53" s="111"/>
      <c r="U53" s="110"/>
      <c r="V53" s="111"/>
      <c r="W53" s="111"/>
      <c r="X53" s="111"/>
      <c r="Y53" s="111"/>
      <c r="Z53" s="111"/>
      <c r="AA53" s="111"/>
      <c r="AB53" s="110"/>
      <c r="AC53" s="111"/>
      <c r="AD53" s="111"/>
      <c r="AE53" s="111"/>
      <c r="AF53" s="111"/>
      <c r="AG53" s="111"/>
      <c r="AH53" s="111"/>
      <c r="AI53" s="110"/>
      <c r="AJ53" s="111"/>
      <c r="AK53" s="111"/>
      <c r="AL53" s="111"/>
      <c r="AM53" s="111"/>
      <c r="AN53" s="111"/>
      <c r="AO53" s="111"/>
      <c r="AP53" s="110"/>
      <c r="AQ53" s="111"/>
      <c r="AR53" s="111"/>
      <c r="AS53" s="111"/>
      <c r="AT53" s="111"/>
      <c r="AU53" s="111"/>
      <c r="AV53" s="111"/>
      <c r="AW53" s="111"/>
      <c r="AX53" s="111"/>
      <c r="AY53" s="111"/>
      <c r="AZ53" s="111"/>
      <c r="BA53" s="111"/>
      <c r="BB53" s="111"/>
      <c r="BC53" s="111"/>
      <c r="BD53" s="111"/>
      <c r="BE53" s="111"/>
      <c r="BF53" s="111"/>
      <c r="BG53" s="111"/>
      <c r="BH53" s="111"/>
      <c r="BI53" s="111"/>
      <c r="BJ53" s="111"/>
      <c r="BK53" s="111"/>
      <c r="BL53" s="111"/>
      <c r="BM53" s="111"/>
      <c r="BN53" s="111"/>
      <c r="BO53" s="111"/>
      <c r="BP53" s="111"/>
      <c r="BQ53" s="111"/>
      <c r="BR53" s="111"/>
      <c r="BS53" s="111"/>
      <c r="BT53" s="111"/>
      <c r="BU53" s="111"/>
      <c r="BV53" s="111"/>
      <c r="BW53" s="111"/>
      <c r="BX53" s="111"/>
      <c r="BY53" s="111"/>
      <c r="BZ53" s="111"/>
      <c r="CA53" s="111"/>
      <c r="CB53" s="111"/>
      <c r="CC53" s="111"/>
      <c r="CD53" s="111"/>
      <c r="CE53" s="111"/>
      <c r="CF53" s="111"/>
      <c r="CG53" s="111"/>
      <c r="CH53" s="111"/>
      <c r="CI53" s="111"/>
      <c r="CJ53" s="111"/>
      <c r="CK53" s="111"/>
      <c r="CL53" s="111"/>
      <c r="CM53" s="111"/>
      <c r="CN53" s="111"/>
      <c r="CO53" s="111"/>
      <c r="CP53" s="111"/>
      <c r="CQ53" s="111"/>
      <c r="CR53" s="111"/>
      <c r="CS53" s="111"/>
      <c r="CT53" s="111"/>
      <c r="CU53" s="111"/>
      <c r="CV53" s="111"/>
      <c r="CW53" s="111"/>
      <c r="CX53" s="111"/>
      <c r="CY53" s="111"/>
      <c r="CZ53" s="111"/>
      <c r="DA53" s="111"/>
      <c r="DB53" s="111"/>
      <c r="DC53" s="111"/>
      <c r="DD53" s="111"/>
      <c r="DE53" s="111"/>
      <c r="DF53" s="111"/>
      <c r="DG53" s="111"/>
      <c r="DH53" s="111"/>
      <c r="DI53" s="111"/>
      <c r="DJ53" s="111"/>
      <c r="DK53" s="111"/>
      <c r="DL53" s="111"/>
      <c r="DM53" s="111"/>
      <c r="DN53" s="111"/>
      <c r="DO53" s="111"/>
      <c r="DP53" s="111"/>
      <c r="DQ53" s="111"/>
      <c r="DR53" s="111"/>
      <c r="DS53" s="111"/>
      <c r="DT53" s="111"/>
      <c r="DU53" s="111"/>
      <c r="DV53" s="111"/>
      <c r="DW53" s="111"/>
      <c r="DX53" s="111"/>
      <c r="DY53" s="111"/>
      <c r="DZ53" s="111"/>
      <c r="EA53" s="111"/>
      <c r="EB53" s="111"/>
      <c r="EC53" s="111"/>
      <c r="ED53" s="111"/>
      <c r="EE53" s="111"/>
      <c r="EF53" s="111"/>
      <c r="EG53" s="111"/>
      <c r="EH53" s="111"/>
      <c r="EI53" s="111"/>
      <c r="EJ53" s="111"/>
      <c r="EK53" s="111"/>
      <c r="EL53" s="111"/>
      <c r="EM53" s="111"/>
      <c r="EN53" s="111"/>
      <c r="EO53" s="111"/>
      <c r="EP53" s="111"/>
      <c r="EQ53" s="111"/>
      <c r="ER53" s="111"/>
      <c r="ES53" s="111"/>
      <c r="ET53" s="111"/>
      <c r="EU53" s="111"/>
      <c r="EV53" s="111"/>
      <c r="EW53" s="111"/>
      <c r="EX53" s="111"/>
      <c r="EY53" s="111"/>
      <c r="EZ53" s="111"/>
      <c r="FA53" s="111"/>
      <c r="FB53" s="111"/>
      <c r="FC53" s="111"/>
      <c r="FD53" s="111"/>
      <c r="FE53" s="111"/>
      <c r="FF53" s="111"/>
      <c r="FG53" s="111"/>
      <c r="FH53" s="111"/>
      <c r="FI53" s="111"/>
      <c r="FJ53" s="111"/>
      <c r="FK53" s="111"/>
      <c r="FL53" s="111"/>
      <c r="FM53" s="111"/>
      <c r="FN53" s="111"/>
      <c r="FO53" s="111"/>
      <c r="FP53" s="111"/>
      <c r="FQ53" s="111"/>
      <c r="FR53" s="111"/>
      <c r="FS53" s="111"/>
      <c r="FT53" s="111"/>
      <c r="FU53" s="111"/>
      <c r="FV53" s="111"/>
      <c r="FW53" s="111"/>
      <c r="FX53" s="111"/>
      <c r="FY53" s="111"/>
      <c r="FZ53" s="111"/>
      <c r="GA53" s="111"/>
      <c r="GB53" s="111"/>
      <c r="GC53" s="111"/>
      <c r="GD53" s="111"/>
      <c r="GE53" s="111"/>
      <c r="GF53" s="111"/>
      <c r="GG53" s="111"/>
      <c r="GH53" s="111"/>
      <c r="GI53" s="111"/>
      <c r="GJ53" s="111"/>
      <c r="GK53" s="111"/>
      <c r="GL53" s="111"/>
      <c r="GM53" s="111"/>
      <c r="GN53" s="111"/>
      <c r="GO53" s="111"/>
      <c r="GP53" s="111"/>
      <c r="GQ53" s="111"/>
      <c r="GR53" s="111"/>
      <c r="GS53" s="111"/>
      <c r="GT53" s="111"/>
      <c r="GU53" s="111"/>
      <c r="GV53" s="111"/>
      <c r="GW53" s="111"/>
      <c r="GX53" s="111"/>
      <c r="GY53" s="111"/>
      <c r="GZ53" s="111"/>
      <c r="HA53" s="111"/>
      <c r="HB53" s="111"/>
      <c r="HC53" s="111"/>
      <c r="HD53" s="111"/>
      <c r="HE53" s="111"/>
      <c r="HF53" s="111"/>
      <c r="HG53" s="111"/>
      <c r="HH53" s="111"/>
      <c r="HI53" s="111"/>
      <c r="HJ53" s="111"/>
      <c r="HK53" s="111"/>
      <c r="HL53" s="111"/>
      <c r="HM53" s="111"/>
      <c r="HN53" s="111"/>
      <c r="HO53" s="111"/>
      <c r="HP53" s="111"/>
      <c r="HQ53" s="111"/>
      <c r="HR53" s="111"/>
      <c r="HS53" s="111"/>
      <c r="HT53" s="111"/>
      <c r="HU53" s="111"/>
      <c r="HV53" s="111"/>
      <c r="HW53" s="111"/>
      <c r="HX53" s="111"/>
      <c r="HY53" s="111"/>
      <c r="HZ53" s="111"/>
      <c r="IA53" s="111"/>
      <c r="IB53" s="111"/>
      <c r="IC53" s="111"/>
      <c r="ID53" s="111"/>
      <c r="IE53" s="111"/>
      <c r="IF53" s="111"/>
      <c r="IG53" s="111"/>
      <c r="IH53" s="111"/>
      <c r="II53" s="111"/>
      <c r="IJ53" s="111"/>
      <c r="IK53" s="111"/>
      <c r="IL53" s="111"/>
      <c r="IM53" s="111"/>
      <c r="IN53" s="111"/>
      <c r="IO53" s="111"/>
      <c r="IP53" s="111"/>
      <c r="IQ53" s="111"/>
      <c r="IR53" s="111"/>
      <c r="IS53" s="111"/>
      <c r="IT53" s="111"/>
      <c r="IU53" s="111"/>
      <c r="IV53" s="111"/>
      <c r="IW53" s="111"/>
      <c r="IX53" s="111"/>
      <c r="IY53" s="111"/>
      <c r="IZ53" s="111"/>
      <c r="JA53" s="111"/>
      <c r="JB53" s="111"/>
      <c r="JC53" s="111"/>
      <c r="JD53" s="111"/>
      <c r="JE53" s="111"/>
      <c r="JF53" s="111"/>
      <c r="JG53" s="111"/>
      <c r="JH53" s="111"/>
      <c r="JI53" s="111"/>
      <c r="JJ53" s="111"/>
      <c r="JK53" s="111"/>
      <c r="JL53" s="111"/>
      <c r="JM53" s="111"/>
      <c r="JN53" s="111"/>
      <c r="JO53" s="111"/>
      <c r="JP53" s="111"/>
      <c r="JQ53" s="111"/>
      <c r="JR53" s="111"/>
      <c r="JS53" s="111"/>
      <c r="JT53" s="111"/>
      <c r="JU53" s="111"/>
      <c r="JV53" s="111"/>
      <c r="JW53" s="111"/>
      <c r="JX53" s="111"/>
      <c r="JY53" s="111"/>
      <c r="JZ53" s="111"/>
      <c r="KA53" s="111"/>
      <c r="KB53" s="111"/>
      <c r="KC53" s="111"/>
      <c r="KD53" s="111"/>
      <c r="KE53" s="111"/>
      <c r="KF53" s="111"/>
      <c r="KG53" s="111"/>
      <c r="KH53" s="111"/>
      <c r="KI53" s="111"/>
      <c r="KJ53" s="111"/>
      <c r="KK53" s="111"/>
      <c r="KL53" s="111"/>
      <c r="KM53" s="111"/>
      <c r="KN53" s="111"/>
      <c r="KO53" s="111"/>
      <c r="KP53" s="111"/>
      <c r="KQ53" s="111"/>
      <c r="KR53" s="111"/>
      <c r="KS53" s="111"/>
      <c r="KT53" s="111"/>
      <c r="KU53" s="111"/>
      <c r="KV53" s="111"/>
      <c r="KW53" s="111"/>
      <c r="KX53" s="111"/>
      <c r="KY53" s="111"/>
      <c r="KZ53" s="111"/>
      <c r="LA53" s="111"/>
      <c r="LB53" s="111"/>
      <c r="LC53" s="111"/>
      <c r="LD53" s="111"/>
      <c r="LE53" s="111"/>
      <c r="LF53" s="111"/>
      <c r="LG53" s="111"/>
      <c r="LH53" s="111"/>
      <c r="LI53" s="111"/>
      <c r="LJ53" s="111"/>
      <c r="LK53" s="111"/>
      <c r="LL53" s="111"/>
      <c r="LM53" s="111"/>
      <c r="LN53" s="111"/>
      <c r="LO53" s="111"/>
      <c r="LP53" s="111"/>
      <c r="LQ53" s="111"/>
      <c r="LR53" s="111"/>
      <c r="LS53" s="111"/>
      <c r="LT53" s="111"/>
      <c r="LU53" s="111"/>
      <c r="LV53" s="111"/>
      <c r="LW53" s="111"/>
      <c r="LX53" s="111"/>
      <c r="LY53" s="111"/>
      <c r="LZ53" s="111"/>
      <c r="MA53" s="111"/>
      <c r="MB53" s="111"/>
      <c r="MC53" s="111"/>
      <c r="MD53" s="111"/>
      <c r="ME53" s="111"/>
      <c r="MF53" s="111"/>
      <c r="MG53" s="111"/>
      <c r="MH53" s="111"/>
      <c r="MI53" s="111"/>
      <c r="MJ53" s="111"/>
      <c r="MK53" s="111"/>
      <c r="ML53" s="111"/>
      <c r="MM53" s="111"/>
      <c r="MN53" s="111"/>
      <c r="MO53" s="111"/>
      <c r="MP53" s="111"/>
      <c r="MQ53" s="111"/>
      <c r="MR53" s="111"/>
      <c r="MS53" s="111"/>
      <c r="MT53" s="111"/>
      <c r="MU53" s="111"/>
      <c r="MV53" s="111"/>
      <c r="MW53" s="111"/>
      <c r="MX53" s="111"/>
      <c r="MY53" s="111"/>
      <c r="MZ53" s="111"/>
      <c r="NA53" s="111"/>
      <c r="NB53" s="111"/>
      <c r="NC53" s="111"/>
      <c r="ND53" s="111"/>
      <c r="NE53" s="111"/>
      <c r="NF53" s="111"/>
      <c r="NG53" s="111"/>
    </row>
    <row r="54" spans="1:371" ht="21" x14ac:dyDescent="0.25">
      <c r="A54" s="70" t="s">
        <v>16</v>
      </c>
      <c r="B54" s="90">
        <v>1670</v>
      </c>
      <c r="C54" s="14"/>
      <c r="D54" s="14"/>
      <c r="E54" s="24"/>
      <c r="F54" s="24"/>
      <c r="G54" s="128">
        <v>1401</v>
      </c>
      <c r="H54" s="115"/>
      <c r="I54" s="115"/>
      <c r="J54" s="115"/>
      <c r="K54" s="115"/>
      <c r="L54" s="114"/>
      <c r="M54" s="114"/>
      <c r="N54" s="110"/>
      <c r="O54" s="111"/>
      <c r="P54" s="111"/>
      <c r="Q54" s="111"/>
      <c r="R54" s="111"/>
      <c r="S54" s="111"/>
      <c r="T54" s="111"/>
      <c r="U54" s="110"/>
      <c r="V54" s="111"/>
      <c r="W54" s="111"/>
      <c r="X54" s="111"/>
      <c r="Y54" s="111"/>
      <c r="Z54" s="111"/>
      <c r="AA54" s="111"/>
      <c r="AB54" s="110"/>
      <c r="AC54" s="111"/>
      <c r="AD54" s="111"/>
      <c r="AE54" s="111"/>
      <c r="AF54" s="111"/>
      <c r="AG54" s="111"/>
      <c r="AH54" s="111"/>
      <c r="AI54" s="110"/>
      <c r="AJ54" s="111"/>
      <c r="AK54" s="111"/>
      <c r="AL54" s="111"/>
      <c r="AM54" s="111"/>
      <c r="AN54" s="111"/>
      <c r="AO54" s="111"/>
      <c r="AP54" s="110"/>
      <c r="AQ54" s="111"/>
      <c r="AR54" s="111"/>
      <c r="AS54" s="111"/>
      <c r="AT54" s="111"/>
      <c r="AU54" s="111"/>
      <c r="AV54" s="111"/>
      <c r="AW54" s="111"/>
      <c r="AX54" s="111"/>
      <c r="AY54" s="111"/>
      <c r="AZ54" s="111"/>
      <c r="BA54" s="111"/>
      <c r="BB54" s="111"/>
      <c r="BC54" s="111"/>
      <c r="BD54" s="111"/>
      <c r="BE54" s="111"/>
      <c r="BF54" s="111"/>
      <c r="BG54" s="111"/>
      <c r="BH54" s="111"/>
      <c r="BI54" s="111"/>
      <c r="BJ54" s="111"/>
      <c r="BK54" s="111"/>
      <c r="BL54" s="111"/>
      <c r="BM54" s="111"/>
      <c r="BN54" s="111"/>
      <c r="BO54" s="111"/>
      <c r="BP54" s="111"/>
      <c r="BQ54" s="111"/>
      <c r="BR54" s="111"/>
      <c r="BS54" s="111"/>
      <c r="BT54" s="111"/>
      <c r="BU54" s="111"/>
      <c r="BV54" s="111"/>
      <c r="BW54" s="111"/>
      <c r="BX54" s="111"/>
      <c r="BY54" s="111"/>
      <c r="BZ54" s="111"/>
      <c r="CA54" s="111"/>
      <c r="CB54" s="111"/>
      <c r="CC54" s="111"/>
      <c r="CD54" s="111"/>
      <c r="CE54" s="111"/>
      <c r="CF54" s="111"/>
      <c r="CG54" s="111"/>
      <c r="CH54" s="111"/>
      <c r="CI54" s="111"/>
      <c r="CJ54" s="111"/>
      <c r="CK54" s="111"/>
      <c r="CL54" s="111"/>
      <c r="CM54" s="111"/>
      <c r="CN54" s="111"/>
      <c r="CO54" s="111"/>
      <c r="CP54" s="111"/>
      <c r="CQ54" s="111"/>
      <c r="CR54" s="111"/>
      <c r="CS54" s="111"/>
      <c r="CT54" s="111"/>
      <c r="CU54" s="111"/>
      <c r="CV54" s="111"/>
      <c r="CW54" s="111"/>
      <c r="CX54" s="111"/>
      <c r="CY54" s="111"/>
      <c r="CZ54" s="111"/>
      <c r="DA54" s="111"/>
      <c r="DB54" s="111"/>
      <c r="DC54" s="111"/>
      <c r="DD54" s="111"/>
      <c r="DE54" s="111"/>
      <c r="DF54" s="111"/>
      <c r="DG54" s="111"/>
      <c r="DH54" s="111"/>
      <c r="DI54" s="111"/>
      <c r="DJ54" s="111"/>
      <c r="DK54" s="111"/>
      <c r="DL54" s="111"/>
      <c r="DM54" s="111"/>
      <c r="DN54" s="111"/>
      <c r="DO54" s="111"/>
      <c r="DP54" s="111"/>
      <c r="DQ54" s="111"/>
      <c r="DR54" s="111"/>
      <c r="DS54" s="111"/>
      <c r="DT54" s="111"/>
      <c r="DU54" s="111"/>
      <c r="DV54" s="111"/>
      <c r="DW54" s="111"/>
      <c r="DX54" s="111"/>
      <c r="DY54" s="111"/>
      <c r="DZ54" s="111"/>
      <c r="EA54" s="111"/>
      <c r="EB54" s="111"/>
      <c r="EC54" s="111"/>
      <c r="ED54" s="111"/>
      <c r="EE54" s="111"/>
      <c r="EF54" s="111"/>
      <c r="EG54" s="111"/>
      <c r="EH54" s="111"/>
      <c r="EI54" s="111"/>
      <c r="EJ54" s="111"/>
      <c r="EK54" s="111"/>
      <c r="EL54" s="111"/>
      <c r="EM54" s="111"/>
      <c r="EN54" s="111"/>
      <c r="EO54" s="111"/>
      <c r="EP54" s="111"/>
      <c r="EQ54" s="111"/>
      <c r="ER54" s="111"/>
      <c r="ES54" s="111"/>
      <c r="ET54" s="111"/>
      <c r="EU54" s="111"/>
      <c r="EV54" s="111"/>
      <c r="EW54" s="111"/>
      <c r="EX54" s="111"/>
      <c r="EY54" s="111"/>
      <c r="EZ54" s="111"/>
      <c r="FA54" s="111"/>
      <c r="FB54" s="111"/>
      <c r="FC54" s="111"/>
      <c r="FD54" s="111"/>
      <c r="FE54" s="111"/>
      <c r="FF54" s="111"/>
      <c r="FG54" s="111"/>
      <c r="FH54" s="111"/>
      <c r="FI54" s="111"/>
      <c r="FJ54" s="111"/>
      <c r="FK54" s="111"/>
      <c r="FL54" s="111"/>
      <c r="FM54" s="111"/>
      <c r="FN54" s="111"/>
      <c r="FO54" s="111"/>
      <c r="FP54" s="111"/>
      <c r="FQ54" s="111"/>
      <c r="FR54" s="111"/>
      <c r="FS54" s="111"/>
      <c r="FT54" s="111"/>
      <c r="FU54" s="111"/>
      <c r="FV54" s="111"/>
      <c r="FW54" s="111"/>
      <c r="FX54" s="111"/>
      <c r="FY54" s="111"/>
      <c r="FZ54" s="111"/>
      <c r="GA54" s="111"/>
      <c r="GB54" s="111"/>
      <c r="GC54" s="111"/>
      <c r="GD54" s="111"/>
      <c r="GE54" s="111"/>
      <c r="GF54" s="111"/>
      <c r="GG54" s="111"/>
      <c r="GH54" s="111"/>
      <c r="GI54" s="111"/>
      <c r="GJ54" s="111"/>
      <c r="GK54" s="111"/>
      <c r="GL54" s="111"/>
      <c r="GM54" s="111"/>
      <c r="GN54" s="111"/>
      <c r="GO54" s="111"/>
      <c r="GP54" s="111"/>
      <c r="GQ54" s="111"/>
      <c r="GR54" s="111"/>
      <c r="GS54" s="111"/>
      <c r="GT54" s="111"/>
      <c r="GU54" s="111"/>
      <c r="GV54" s="111"/>
      <c r="GW54" s="111"/>
      <c r="GX54" s="111"/>
      <c r="GY54" s="111"/>
      <c r="GZ54" s="111"/>
      <c r="HA54" s="111"/>
      <c r="HB54" s="111"/>
      <c r="HC54" s="111"/>
      <c r="HD54" s="111"/>
      <c r="HE54" s="111"/>
      <c r="HF54" s="111"/>
      <c r="HG54" s="111"/>
      <c r="HH54" s="111"/>
      <c r="HI54" s="111"/>
      <c r="HJ54" s="111"/>
      <c r="HK54" s="111"/>
      <c r="HL54" s="111"/>
      <c r="HM54" s="111"/>
      <c r="HN54" s="111"/>
      <c r="HO54" s="111"/>
      <c r="HP54" s="111"/>
      <c r="HQ54" s="111"/>
      <c r="HR54" s="111"/>
      <c r="HS54" s="111"/>
      <c r="HT54" s="111"/>
      <c r="HU54" s="111"/>
      <c r="HV54" s="111"/>
      <c r="HW54" s="111"/>
      <c r="HX54" s="111"/>
      <c r="HY54" s="111"/>
      <c r="HZ54" s="111"/>
      <c r="IA54" s="111"/>
      <c r="IB54" s="111"/>
      <c r="IC54" s="111"/>
      <c r="ID54" s="111"/>
      <c r="IE54" s="111"/>
      <c r="IF54" s="111"/>
      <c r="IG54" s="111"/>
      <c r="IH54" s="111"/>
      <c r="II54" s="111"/>
      <c r="IJ54" s="111"/>
      <c r="IK54" s="111"/>
      <c r="IL54" s="111"/>
      <c r="IM54" s="111"/>
      <c r="IN54" s="111"/>
      <c r="IO54" s="111"/>
      <c r="IP54" s="111"/>
      <c r="IQ54" s="111"/>
      <c r="IR54" s="111"/>
      <c r="IS54" s="111"/>
      <c r="IT54" s="111"/>
      <c r="IU54" s="111"/>
      <c r="IV54" s="111"/>
      <c r="IW54" s="111"/>
      <c r="IX54" s="111"/>
      <c r="IY54" s="111"/>
      <c r="IZ54" s="111"/>
      <c r="JA54" s="111"/>
      <c r="JB54" s="111"/>
      <c r="JC54" s="111"/>
      <c r="JD54" s="111"/>
      <c r="JE54" s="111"/>
      <c r="JF54" s="111"/>
      <c r="JG54" s="111"/>
      <c r="JH54" s="111"/>
      <c r="JI54" s="111"/>
      <c r="JJ54" s="111"/>
      <c r="JK54" s="111"/>
      <c r="JL54" s="111"/>
      <c r="JM54" s="111"/>
      <c r="JN54" s="111"/>
      <c r="JO54" s="111"/>
      <c r="JP54" s="111"/>
      <c r="JQ54" s="111"/>
      <c r="JR54" s="111"/>
      <c r="JS54" s="111"/>
      <c r="JT54" s="111"/>
      <c r="JU54" s="111"/>
      <c r="JV54" s="111"/>
      <c r="JW54" s="111"/>
      <c r="JX54" s="111"/>
      <c r="JY54" s="111"/>
      <c r="JZ54" s="111"/>
      <c r="KA54" s="111"/>
      <c r="KB54" s="111"/>
      <c r="KC54" s="111"/>
      <c r="KD54" s="111"/>
      <c r="KE54" s="111"/>
      <c r="KF54" s="111"/>
      <c r="KG54" s="111"/>
      <c r="KH54" s="111"/>
      <c r="KI54" s="111"/>
      <c r="KJ54" s="111"/>
      <c r="KK54" s="111"/>
      <c r="KL54" s="111"/>
      <c r="KM54" s="111"/>
      <c r="KN54" s="111"/>
      <c r="KO54" s="111"/>
      <c r="KP54" s="111"/>
      <c r="KQ54" s="111"/>
      <c r="KR54" s="111"/>
      <c r="KS54" s="111"/>
      <c r="KT54" s="111"/>
      <c r="KU54" s="111"/>
      <c r="KV54" s="111"/>
      <c r="KW54" s="111"/>
      <c r="KX54" s="111"/>
      <c r="KY54" s="111"/>
      <c r="KZ54" s="111"/>
      <c r="LA54" s="111"/>
      <c r="LB54" s="111"/>
      <c r="LC54" s="111"/>
      <c r="LD54" s="111"/>
      <c r="LE54" s="111"/>
      <c r="LF54" s="111"/>
      <c r="LG54" s="111"/>
      <c r="LH54" s="111"/>
      <c r="LI54" s="111"/>
      <c r="LJ54" s="111"/>
      <c r="LK54" s="111"/>
      <c r="LL54" s="111"/>
      <c r="LM54" s="111"/>
      <c r="LN54" s="111"/>
      <c r="LO54" s="111"/>
      <c r="LP54" s="111"/>
      <c r="LQ54" s="111"/>
      <c r="LR54" s="111"/>
      <c r="LS54" s="111"/>
      <c r="LT54" s="111"/>
      <c r="LU54" s="111"/>
      <c r="LV54" s="111"/>
      <c r="LW54" s="111"/>
      <c r="LX54" s="111"/>
      <c r="LY54" s="111"/>
      <c r="LZ54" s="111"/>
      <c r="MA54" s="111"/>
      <c r="MB54" s="111"/>
      <c r="MC54" s="111"/>
      <c r="MD54" s="111"/>
      <c r="ME54" s="111"/>
      <c r="MF54" s="111"/>
      <c r="MG54" s="111"/>
      <c r="MH54" s="111"/>
      <c r="MI54" s="111"/>
      <c r="MJ54" s="111"/>
      <c r="MK54" s="111"/>
      <c r="ML54" s="111"/>
      <c r="MM54" s="111"/>
      <c r="MN54" s="111"/>
      <c r="MO54" s="111"/>
      <c r="MP54" s="111"/>
      <c r="MQ54" s="111"/>
      <c r="MR54" s="111"/>
      <c r="MS54" s="111"/>
      <c r="MT54" s="111"/>
      <c r="MU54" s="111"/>
      <c r="MV54" s="111"/>
      <c r="MW54" s="111"/>
      <c r="MX54" s="111"/>
      <c r="MY54" s="111"/>
      <c r="MZ54" s="111"/>
      <c r="NA54" s="111"/>
      <c r="NB54" s="111"/>
      <c r="NC54" s="111"/>
      <c r="ND54" s="111"/>
      <c r="NE54" s="111"/>
      <c r="NF54" s="111"/>
      <c r="NG54" s="111"/>
    </row>
    <row r="55" spans="1:371" ht="21" x14ac:dyDescent="0.25">
      <c r="A55" s="71" t="s">
        <v>16</v>
      </c>
      <c r="B55" s="91"/>
      <c r="C55" s="14"/>
      <c r="D55" s="14"/>
      <c r="E55" s="24"/>
      <c r="F55" s="24"/>
      <c r="G55" s="128">
        <v>1639</v>
      </c>
      <c r="H55" s="115"/>
      <c r="I55" s="115"/>
      <c r="J55" s="115"/>
      <c r="K55" s="115"/>
      <c r="L55" s="114"/>
      <c r="M55" s="114"/>
      <c r="N55" s="110"/>
      <c r="O55" s="111"/>
      <c r="P55" s="111"/>
      <c r="Q55" s="111"/>
      <c r="R55" s="111"/>
      <c r="S55" s="111"/>
      <c r="T55" s="111"/>
      <c r="U55" s="110"/>
      <c r="V55" s="111"/>
      <c r="W55" s="111"/>
      <c r="X55" s="111"/>
      <c r="Y55" s="111"/>
      <c r="Z55" s="111"/>
      <c r="AA55" s="111"/>
      <c r="AB55" s="110"/>
      <c r="AC55" s="111"/>
      <c r="AD55" s="111"/>
      <c r="AE55" s="111"/>
      <c r="AF55" s="111"/>
      <c r="AG55" s="111"/>
      <c r="AH55" s="111"/>
      <c r="AI55" s="110"/>
      <c r="AJ55" s="111"/>
      <c r="AK55" s="111"/>
      <c r="AL55" s="111"/>
      <c r="AM55" s="111"/>
      <c r="AN55" s="111"/>
      <c r="AO55" s="111"/>
      <c r="AP55" s="110"/>
      <c r="AQ55" s="111"/>
      <c r="AR55" s="111"/>
      <c r="AS55" s="111"/>
      <c r="AT55" s="111"/>
      <c r="AU55" s="111"/>
      <c r="AV55" s="111"/>
      <c r="AW55" s="111"/>
      <c r="AX55" s="111"/>
      <c r="AY55" s="111"/>
      <c r="AZ55" s="111"/>
      <c r="BA55" s="111"/>
      <c r="BB55" s="111"/>
      <c r="BC55" s="111"/>
      <c r="BD55" s="111"/>
      <c r="BE55" s="111"/>
      <c r="BF55" s="111"/>
      <c r="BG55" s="111"/>
      <c r="BH55" s="111"/>
      <c r="BI55" s="111"/>
      <c r="BJ55" s="111"/>
      <c r="BK55" s="111"/>
      <c r="BL55" s="111"/>
      <c r="BM55" s="111"/>
      <c r="BN55" s="111"/>
      <c r="BO55" s="111"/>
      <c r="BP55" s="111"/>
      <c r="BQ55" s="111"/>
      <c r="BR55" s="111"/>
      <c r="BS55" s="111"/>
      <c r="BT55" s="111"/>
      <c r="BU55" s="111"/>
      <c r="BV55" s="111"/>
      <c r="BW55" s="111"/>
      <c r="BX55" s="111"/>
      <c r="BY55" s="111"/>
      <c r="BZ55" s="111"/>
      <c r="CA55" s="111"/>
      <c r="CB55" s="111"/>
      <c r="CC55" s="111"/>
      <c r="CD55" s="111"/>
      <c r="CE55" s="111"/>
      <c r="CF55" s="111"/>
      <c r="CG55" s="111"/>
      <c r="CH55" s="111"/>
      <c r="CI55" s="111"/>
      <c r="CJ55" s="111"/>
      <c r="CK55" s="111"/>
      <c r="CL55" s="111"/>
      <c r="CM55" s="111"/>
      <c r="CN55" s="111"/>
      <c r="CO55" s="111"/>
      <c r="CP55" s="111"/>
      <c r="CQ55" s="111"/>
      <c r="CR55" s="111"/>
      <c r="CS55" s="111"/>
      <c r="CT55" s="111"/>
      <c r="CU55" s="111"/>
      <c r="CV55" s="111"/>
      <c r="CW55" s="111"/>
      <c r="CX55" s="111"/>
      <c r="CY55" s="111"/>
      <c r="CZ55" s="111"/>
      <c r="DA55" s="111"/>
      <c r="DB55" s="111"/>
      <c r="DC55" s="111"/>
      <c r="DD55" s="111"/>
      <c r="DE55" s="111"/>
      <c r="DF55" s="111"/>
      <c r="DG55" s="111"/>
      <c r="DH55" s="111"/>
      <c r="DI55" s="111"/>
      <c r="DJ55" s="111"/>
      <c r="DK55" s="111"/>
      <c r="DL55" s="111"/>
      <c r="DM55" s="111"/>
      <c r="DN55" s="111"/>
      <c r="DO55" s="111"/>
      <c r="DP55" s="111"/>
      <c r="DQ55" s="111"/>
      <c r="DR55" s="111"/>
      <c r="DS55" s="111"/>
      <c r="DT55" s="111"/>
      <c r="DU55" s="111"/>
      <c r="DV55" s="111"/>
      <c r="DW55" s="111"/>
      <c r="DX55" s="111"/>
      <c r="DY55" s="111"/>
      <c r="DZ55" s="111"/>
      <c r="EA55" s="111"/>
      <c r="EB55" s="111"/>
      <c r="EC55" s="111"/>
      <c r="ED55" s="111"/>
      <c r="EE55" s="111"/>
      <c r="EF55" s="111"/>
      <c r="EG55" s="111"/>
      <c r="EH55" s="111"/>
      <c r="EI55" s="111"/>
      <c r="EJ55" s="111"/>
      <c r="EK55" s="111"/>
      <c r="EL55" s="111"/>
      <c r="EM55" s="111"/>
      <c r="EN55" s="111"/>
      <c r="EO55" s="111"/>
      <c r="EP55" s="111"/>
      <c r="EQ55" s="111"/>
      <c r="ER55" s="111"/>
      <c r="ES55" s="111"/>
      <c r="ET55" s="111"/>
      <c r="EU55" s="111"/>
      <c r="EV55" s="111"/>
      <c r="EW55" s="111"/>
      <c r="EX55" s="111"/>
      <c r="EY55" s="111"/>
      <c r="EZ55" s="111"/>
      <c r="FA55" s="111"/>
      <c r="FB55" s="111"/>
      <c r="FC55" s="111"/>
      <c r="FD55" s="111"/>
      <c r="FE55" s="111"/>
      <c r="FF55" s="111"/>
      <c r="FG55" s="111"/>
      <c r="FH55" s="111"/>
      <c r="FI55" s="111"/>
      <c r="FJ55" s="111"/>
      <c r="FK55" s="111"/>
      <c r="FL55" s="111"/>
      <c r="FM55" s="111"/>
      <c r="FN55" s="111"/>
      <c r="FO55" s="111"/>
      <c r="FP55" s="111"/>
      <c r="FQ55" s="111"/>
      <c r="FR55" s="111"/>
      <c r="FS55" s="111"/>
      <c r="FT55" s="111"/>
      <c r="FU55" s="111"/>
      <c r="FV55" s="111"/>
      <c r="FW55" s="111"/>
      <c r="FX55" s="111"/>
      <c r="FY55" s="111"/>
      <c r="FZ55" s="111"/>
      <c r="GA55" s="111"/>
      <c r="GB55" s="111"/>
      <c r="GC55" s="111"/>
      <c r="GD55" s="111"/>
      <c r="GE55" s="111"/>
      <c r="GF55" s="111"/>
      <c r="GG55" s="111"/>
      <c r="GH55" s="111"/>
      <c r="GI55" s="111"/>
      <c r="GJ55" s="111"/>
      <c r="GK55" s="111"/>
      <c r="GL55" s="111"/>
      <c r="GM55" s="111"/>
      <c r="GN55" s="111"/>
      <c r="GO55" s="111"/>
      <c r="GP55" s="111"/>
      <c r="GQ55" s="111"/>
      <c r="GR55" s="111"/>
      <c r="GS55" s="111"/>
      <c r="GT55" s="111"/>
      <c r="GU55" s="111"/>
      <c r="GV55" s="111"/>
      <c r="GW55" s="111"/>
      <c r="GX55" s="111"/>
      <c r="GY55" s="111"/>
      <c r="GZ55" s="111"/>
      <c r="HA55" s="111"/>
      <c r="HB55" s="111"/>
      <c r="HC55" s="111"/>
      <c r="HD55" s="111"/>
      <c r="HE55" s="111"/>
      <c r="HF55" s="111"/>
      <c r="HG55" s="111"/>
      <c r="HH55" s="111"/>
      <c r="HI55" s="111"/>
      <c r="HJ55" s="111"/>
      <c r="HK55" s="111"/>
      <c r="HL55" s="111"/>
      <c r="HM55" s="111"/>
      <c r="HN55" s="111"/>
      <c r="HO55" s="111"/>
      <c r="HP55" s="111"/>
      <c r="HQ55" s="111"/>
      <c r="HR55" s="111"/>
      <c r="HS55" s="111"/>
      <c r="HT55" s="111"/>
      <c r="HU55" s="111"/>
      <c r="HV55" s="111"/>
      <c r="HW55" s="111"/>
      <c r="HX55" s="111"/>
      <c r="HY55" s="111"/>
      <c r="HZ55" s="111"/>
      <c r="IA55" s="111"/>
      <c r="IB55" s="111"/>
      <c r="IC55" s="111"/>
      <c r="ID55" s="111"/>
      <c r="IE55" s="111"/>
      <c r="IF55" s="111"/>
      <c r="IG55" s="111"/>
      <c r="IH55" s="111"/>
      <c r="II55" s="111"/>
      <c r="IJ55" s="111"/>
      <c r="IK55" s="111"/>
      <c r="IL55" s="111"/>
      <c r="IM55" s="111"/>
      <c r="IN55" s="111"/>
      <c r="IO55" s="111"/>
      <c r="IP55" s="111"/>
      <c r="IQ55" s="111"/>
      <c r="IR55" s="111"/>
      <c r="IS55" s="111"/>
      <c r="IT55" s="111"/>
      <c r="IU55" s="111"/>
      <c r="IV55" s="111"/>
      <c r="IW55" s="111"/>
      <c r="IX55" s="111"/>
      <c r="IY55" s="111"/>
      <c r="IZ55" s="111"/>
      <c r="JA55" s="111"/>
      <c r="JB55" s="111"/>
      <c r="JC55" s="111"/>
      <c r="JD55" s="111"/>
      <c r="JE55" s="111"/>
      <c r="JF55" s="111"/>
      <c r="JG55" s="111"/>
      <c r="JH55" s="111"/>
      <c r="JI55" s="111"/>
      <c r="JJ55" s="111"/>
      <c r="JK55" s="111"/>
      <c r="JL55" s="111"/>
      <c r="JM55" s="111"/>
      <c r="JN55" s="111"/>
      <c r="JO55" s="111"/>
      <c r="JP55" s="111"/>
      <c r="JQ55" s="111"/>
      <c r="JR55" s="111"/>
      <c r="JS55" s="111"/>
      <c r="JT55" s="111"/>
      <c r="JU55" s="111"/>
      <c r="JV55" s="111"/>
      <c r="JW55" s="111"/>
      <c r="JX55" s="111"/>
      <c r="JY55" s="111"/>
      <c r="JZ55" s="111"/>
      <c r="KA55" s="111"/>
      <c r="KB55" s="111"/>
      <c r="KC55" s="111"/>
      <c r="KD55" s="111"/>
      <c r="KE55" s="111"/>
      <c r="KF55" s="111"/>
      <c r="KG55" s="111"/>
      <c r="KH55" s="111"/>
      <c r="KI55" s="111"/>
      <c r="KJ55" s="111"/>
      <c r="KK55" s="111"/>
      <c r="KL55" s="111"/>
      <c r="KM55" s="111"/>
      <c r="KN55" s="111"/>
      <c r="KO55" s="111"/>
      <c r="KP55" s="111"/>
      <c r="KQ55" s="111"/>
      <c r="KR55" s="111"/>
      <c r="KS55" s="111"/>
      <c r="KT55" s="111"/>
      <c r="KU55" s="111"/>
      <c r="KV55" s="111"/>
      <c r="KW55" s="111"/>
      <c r="KX55" s="111"/>
      <c r="KY55" s="111"/>
      <c r="KZ55" s="111"/>
      <c r="LA55" s="111"/>
      <c r="LB55" s="111"/>
      <c r="LC55" s="111"/>
      <c r="LD55" s="111"/>
      <c r="LE55" s="111"/>
      <c r="LF55" s="111"/>
      <c r="LG55" s="111"/>
      <c r="LH55" s="111"/>
      <c r="LI55" s="111"/>
      <c r="LJ55" s="111"/>
      <c r="LK55" s="111"/>
      <c r="LL55" s="111"/>
      <c r="LM55" s="111"/>
      <c r="LN55" s="111"/>
      <c r="LO55" s="111"/>
      <c r="LP55" s="111"/>
      <c r="LQ55" s="111"/>
      <c r="LR55" s="111"/>
      <c r="LS55" s="111"/>
      <c r="LT55" s="111"/>
      <c r="LU55" s="111"/>
      <c r="LV55" s="111"/>
      <c r="LW55" s="111"/>
      <c r="LX55" s="111"/>
      <c r="LY55" s="111"/>
      <c r="LZ55" s="111"/>
      <c r="MA55" s="111"/>
      <c r="MB55" s="111"/>
      <c r="MC55" s="111"/>
      <c r="MD55" s="111"/>
      <c r="ME55" s="111"/>
      <c r="MF55" s="111"/>
      <c r="MG55" s="111"/>
      <c r="MH55" s="111"/>
      <c r="MI55" s="111"/>
      <c r="MJ55" s="111"/>
      <c r="MK55" s="111"/>
      <c r="ML55" s="111"/>
      <c r="MM55" s="111"/>
      <c r="MN55" s="111"/>
      <c r="MO55" s="111"/>
      <c r="MP55" s="111"/>
      <c r="MQ55" s="111"/>
      <c r="MR55" s="111"/>
      <c r="MS55" s="111"/>
      <c r="MT55" s="111"/>
      <c r="MU55" s="111"/>
      <c r="MV55" s="111"/>
      <c r="MW55" s="111"/>
      <c r="MX55" s="111"/>
      <c r="MY55" s="111"/>
      <c r="MZ55" s="111"/>
      <c r="NA55" s="111"/>
      <c r="NB55" s="111"/>
      <c r="NC55" s="111"/>
      <c r="ND55" s="111"/>
      <c r="NE55" s="111"/>
      <c r="NF55" s="111"/>
      <c r="NG55" s="111"/>
    </row>
    <row r="56" spans="1:371" ht="21" x14ac:dyDescent="0.25">
      <c r="A56" s="71" t="s">
        <v>16</v>
      </c>
      <c r="B56" s="91"/>
      <c r="C56" s="14"/>
      <c r="D56" s="14"/>
      <c r="E56" s="24"/>
      <c r="F56" s="24"/>
      <c r="G56" s="129"/>
      <c r="H56" s="109"/>
      <c r="I56" s="109"/>
      <c r="J56" s="109"/>
      <c r="K56" s="109"/>
      <c r="L56" s="114"/>
      <c r="M56" s="114"/>
      <c r="N56" s="110"/>
      <c r="O56" s="111"/>
      <c r="P56" s="111"/>
      <c r="Q56" s="111"/>
      <c r="R56" s="111"/>
      <c r="S56" s="111"/>
      <c r="T56" s="111"/>
      <c r="U56" s="110"/>
      <c r="V56" s="111"/>
      <c r="W56" s="111"/>
      <c r="X56" s="111"/>
      <c r="Y56" s="111"/>
      <c r="Z56" s="111"/>
      <c r="AA56" s="111"/>
      <c r="AB56" s="110"/>
      <c r="AC56" s="111"/>
      <c r="AD56" s="111"/>
      <c r="AE56" s="111"/>
      <c r="AF56" s="111"/>
      <c r="AG56" s="111"/>
      <c r="AH56" s="111"/>
      <c r="AI56" s="110"/>
      <c r="AJ56" s="111"/>
      <c r="AK56" s="111"/>
      <c r="AL56" s="111"/>
      <c r="AM56" s="111"/>
      <c r="AN56" s="111"/>
      <c r="AO56" s="111"/>
      <c r="AP56" s="110"/>
      <c r="AQ56" s="111"/>
      <c r="AR56" s="111"/>
      <c r="AS56" s="111"/>
      <c r="AT56" s="111"/>
      <c r="AU56" s="111"/>
      <c r="AV56" s="111"/>
      <c r="AW56" s="111"/>
      <c r="AX56" s="111"/>
      <c r="AY56" s="111"/>
      <c r="AZ56" s="111"/>
      <c r="BA56" s="111"/>
      <c r="BB56" s="111"/>
      <c r="BC56" s="111"/>
      <c r="BD56" s="111"/>
      <c r="BE56" s="111"/>
      <c r="BF56" s="111"/>
      <c r="BG56" s="111"/>
      <c r="BH56" s="111"/>
      <c r="BI56" s="111"/>
      <c r="BJ56" s="111"/>
      <c r="BK56" s="111"/>
      <c r="BL56" s="111"/>
      <c r="BM56" s="111"/>
      <c r="BN56" s="111"/>
      <c r="BO56" s="111"/>
      <c r="BP56" s="111"/>
      <c r="BQ56" s="111"/>
      <c r="BR56" s="111"/>
      <c r="BS56" s="111"/>
      <c r="BT56" s="111"/>
      <c r="BU56" s="111"/>
      <c r="BV56" s="111"/>
      <c r="BW56" s="111"/>
      <c r="BX56" s="111"/>
      <c r="BY56" s="111"/>
      <c r="BZ56" s="111"/>
      <c r="CA56" s="111"/>
      <c r="CB56" s="111"/>
      <c r="CC56" s="111"/>
      <c r="CD56" s="111"/>
      <c r="CE56" s="111"/>
      <c r="CF56" s="111"/>
      <c r="CG56" s="111"/>
      <c r="CH56" s="111"/>
      <c r="CI56" s="111"/>
      <c r="CJ56" s="111"/>
      <c r="CK56" s="111"/>
      <c r="CL56" s="111"/>
      <c r="CM56" s="111"/>
      <c r="CN56" s="111"/>
      <c r="CO56" s="111"/>
      <c r="CP56" s="111"/>
      <c r="CQ56" s="111"/>
      <c r="CR56" s="111"/>
      <c r="CS56" s="111"/>
      <c r="CT56" s="111"/>
      <c r="CU56" s="111"/>
      <c r="CV56" s="111"/>
      <c r="CW56" s="111"/>
      <c r="CX56" s="111"/>
      <c r="CY56" s="111"/>
      <c r="CZ56" s="111"/>
      <c r="DA56" s="111"/>
      <c r="DB56" s="111"/>
      <c r="DC56" s="111"/>
      <c r="DD56" s="111"/>
      <c r="DE56" s="111"/>
      <c r="DF56" s="111"/>
      <c r="DG56" s="111"/>
      <c r="DH56" s="111"/>
      <c r="DI56" s="111"/>
      <c r="DJ56" s="111"/>
      <c r="DK56" s="111"/>
      <c r="DL56" s="111"/>
      <c r="DM56" s="111"/>
      <c r="DN56" s="111"/>
      <c r="DO56" s="111"/>
      <c r="DP56" s="111"/>
      <c r="DQ56" s="111"/>
      <c r="DR56" s="111"/>
      <c r="DS56" s="111"/>
      <c r="DT56" s="111"/>
      <c r="DU56" s="111"/>
      <c r="DV56" s="111"/>
      <c r="DW56" s="111"/>
      <c r="DX56" s="111"/>
      <c r="DY56" s="111"/>
      <c r="DZ56" s="111"/>
      <c r="EA56" s="111"/>
      <c r="EB56" s="111"/>
      <c r="EC56" s="111"/>
      <c r="ED56" s="111"/>
      <c r="EE56" s="111"/>
      <c r="EF56" s="111"/>
      <c r="EG56" s="111"/>
      <c r="EH56" s="111"/>
      <c r="EI56" s="111"/>
      <c r="EJ56" s="111"/>
      <c r="EK56" s="111"/>
      <c r="EL56" s="111"/>
      <c r="EM56" s="111"/>
      <c r="EN56" s="111"/>
      <c r="EO56" s="111"/>
      <c r="EP56" s="111"/>
      <c r="EQ56" s="111"/>
      <c r="ER56" s="111"/>
      <c r="ES56" s="111"/>
      <c r="ET56" s="111"/>
      <c r="EU56" s="111"/>
      <c r="EV56" s="111"/>
      <c r="EW56" s="111"/>
      <c r="EX56" s="111"/>
      <c r="EY56" s="111"/>
      <c r="EZ56" s="111"/>
      <c r="FA56" s="111"/>
      <c r="FB56" s="111"/>
      <c r="FC56" s="111"/>
      <c r="FD56" s="111"/>
      <c r="FE56" s="111"/>
      <c r="FF56" s="111"/>
      <c r="FG56" s="111"/>
      <c r="FH56" s="111"/>
      <c r="FI56" s="111"/>
      <c r="FJ56" s="111"/>
      <c r="FK56" s="111"/>
      <c r="FL56" s="111"/>
      <c r="FM56" s="111"/>
      <c r="FN56" s="111"/>
      <c r="FO56" s="111"/>
      <c r="FP56" s="111"/>
      <c r="FQ56" s="111"/>
      <c r="FR56" s="111"/>
      <c r="FS56" s="111"/>
      <c r="FT56" s="111"/>
      <c r="FU56" s="111"/>
      <c r="FV56" s="111"/>
      <c r="FW56" s="111"/>
      <c r="FX56" s="111"/>
      <c r="FY56" s="111"/>
      <c r="FZ56" s="111"/>
      <c r="GA56" s="111"/>
      <c r="GB56" s="111"/>
      <c r="GC56" s="111"/>
      <c r="GD56" s="111"/>
      <c r="GE56" s="111"/>
      <c r="GF56" s="111"/>
      <c r="GG56" s="111"/>
      <c r="GH56" s="111"/>
      <c r="GI56" s="111"/>
      <c r="GJ56" s="111"/>
      <c r="GK56" s="111"/>
      <c r="GL56" s="111"/>
      <c r="GM56" s="111"/>
      <c r="GN56" s="111"/>
      <c r="GO56" s="111"/>
      <c r="GP56" s="111"/>
      <c r="GQ56" s="111"/>
      <c r="GR56" s="111"/>
      <c r="GS56" s="111"/>
      <c r="GT56" s="111"/>
      <c r="GU56" s="111"/>
      <c r="GV56" s="111"/>
      <c r="GW56" s="111"/>
      <c r="GX56" s="111"/>
      <c r="GY56" s="111"/>
      <c r="GZ56" s="111"/>
      <c r="HA56" s="111"/>
      <c r="HB56" s="111"/>
      <c r="HC56" s="111"/>
      <c r="HD56" s="111"/>
      <c r="HE56" s="111"/>
      <c r="HF56" s="111"/>
      <c r="HG56" s="111"/>
      <c r="HH56" s="111"/>
      <c r="HI56" s="111"/>
      <c r="HJ56" s="111"/>
      <c r="HK56" s="111"/>
      <c r="HL56" s="111"/>
      <c r="HM56" s="111"/>
      <c r="HN56" s="111"/>
      <c r="HO56" s="111"/>
      <c r="HP56" s="111"/>
      <c r="HQ56" s="111"/>
      <c r="HR56" s="111"/>
      <c r="HS56" s="111"/>
      <c r="HT56" s="111"/>
      <c r="HU56" s="111"/>
      <c r="HV56" s="111"/>
      <c r="HW56" s="111"/>
      <c r="HX56" s="111"/>
      <c r="HY56" s="111"/>
      <c r="HZ56" s="111"/>
      <c r="IA56" s="111"/>
      <c r="IB56" s="111"/>
      <c r="IC56" s="111"/>
      <c r="ID56" s="111"/>
      <c r="IE56" s="111"/>
      <c r="IF56" s="111"/>
      <c r="IG56" s="111"/>
      <c r="IH56" s="111"/>
      <c r="II56" s="111"/>
      <c r="IJ56" s="111"/>
      <c r="IK56" s="111"/>
      <c r="IL56" s="111"/>
      <c r="IM56" s="111"/>
      <c r="IN56" s="111"/>
      <c r="IO56" s="111"/>
      <c r="IP56" s="111"/>
      <c r="IQ56" s="111"/>
      <c r="IR56" s="111"/>
      <c r="IS56" s="111"/>
      <c r="IT56" s="111"/>
      <c r="IU56" s="111"/>
      <c r="IV56" s="111"/>
      <c r="IW56" s="111"/>
      <c r="IX56" s="111"/>
      <c r="IY56" s="111"/>
      <c r="IZ56" s="111"/>
      <c r="JA56" s="111"/>
      <c r="JB56" s="111"/>
      <c r="JC56" s="111"/>
      <c r="JD56" s="111"/>
      <c r="JE56" s="111"/>
      <c r="JF56" s="111"/>
      <c r="JG56" s="111"/>
      <c r="JH56" s="111"/>
      <c r="JI56" s="111"/>
      <c r="JJ56" s="111"/>
      <c r="JK56" s="111"/>
      <c r="JL56" s="111"/>
      <c r="JM56" s="111"/>
      <c r="JN56" s="111"/>
      <c r="JO56" s="111"/>
      <c r="JP56" s="111"/>
      <c r="JQ56" s="111"/>
      <c r="JR56" s="111"/>
      <c r="JS56" s="111"/>
      <c r="JT56" s="111"/>
      <c r="JU56" s="111"/>
      <c r="JV56" s="111"/>
      <c r="JW56" s="111"/>
      <c r="JX56" s="111"/>
      <c r="JY56" s="111"/>
      <c r="JZ56" s="111"/>
      <c r="KA56" s="111"/>
      <c r="KB56" s="111"/>
      <c r="KC56" s="111"/>
      <c r="KD56" s="111"/>
      <c r="KE56" s="111"/>
      <c r="KF56" s="111"/>
      <c r="KG56" s="111"/>
      <c r="KH56" s="111"/>
      <c r="KI56" s="111"/>
      <c r="KJ56" s="111"/>
      <c r="KK56" s="111"/>
      <c r="KL56" s="111"/>
      <c r="KM56" s="111"/>
      <c r="KN56" s="111"/>
      <c r="KO56" s="111"/>
      <c r="KP56" s="111"/>
      <c r="KQ56" s="111"/>
      <c r="KR56" s="111"/>
      <c r="KS56" s="111"/>
      <c r="KT56" s="111"/>
      <c r="KU56" s="111"/>
      <c r="KV56" s="111"/>
      <c r="KW56" s="111"/>
      <c r="KX56" s="111"/>
      <c r="KY56" s="111"/>
      <c r="KZ56" s="111"/>
      <c r="LA56" s="111"/>
      <c r="LB56" s="111"/>
      <c r="LC56" s="111"/>
      <c r="LD56" s="111"/>
      <c r="LE56" s="111"/>
      <c r="LF56" s="111"/>
      <c r="LG56" s="111"/>
      <c r="LH56" s="111"/>
      <c r="LI56" s="111"/>
      <c r="LJ56" s="111"/>
      <c r="LK56" s="111"/>
      <c r="LL56" s="111"/>
      <c r="LM56" s="111"/>
      <c r="LN56" s="111"/>
      <c r="LO56" s="111"/>
      <c r="LP56" s="111"/>
      <c r="LQ56" s="111"/>
      <c r="LR56" s="111"/>
      <c r="LS56" s="111"/>
      <c r="LT56" s="111"/>
      <c r="LU56" s="111"/>
      <c r="LV56" s="111"/>
      <c r="LW56" s="111"/>
      <c r="LX56" s="111"/>
      <c r="LY56" s="111"/>
      <c r="LZ56" s="111"/>
      <c r="MA56" s="111"/>
      <c r="MB56" s="111"/>
      <c r="MC56" s="111"/>
      <c r="MD56" s="111"/>
      <c r="ME56" s="111"/>
      <c r="MF56" s="111"/>
      <c r="MG56" s="111"/>
      <c r="MH56" s="111"/>
      <c r="MI56" s="111"/>
      <c r="MJ56" s="111"/>
      <c r="MK56" s="111"/>
      <c r="ML56" s="111"/>
      <c r="MM56" s="111"/>
      <c r="MN56" s="111"/>
      <c r="MO56" s="111"/>
      <c r="MP56" s="111"/>
      <c r="MQ56" s="111"/>
      <c r="MR56" s="111"/>
      <c r="MS56" s="111"/>
      <c r="MT56" s="111"/>
      <c r="MU56" s="111"/>
      <c r="MV56" s="111"/>
      <c r="MW56" s="111"/>
      <c r="MX56" s="111"/>
      <c r="MY56" s="111"/>
      <c r="MZ56" s="111"/>
      <c r="NA56" s="111"/>
      <c r="NB56" s="111"/>
      <c r="NC56" s="111"/>
      <c r="ND56" s="111"/>
      <c r="NE56" s="111"/>
      <c r="NF56" s="111"/>
      <c r="NG56" s="111"/>
    </row>
    <row r="57" spans="1:371" ht="21" x14ac:dyDescent="0.25">
      <c r="A57" s="71" t="s">
        <v>16</v>
      </c>
      <c r="B57" s="91"/>
      <c r="C57" s="14"/>
      <c r="D57" s="14"/>
      <c r="E57" s="24"/>
      <c r="F57" s="24"/>
      <c r="G57" s="129"/>
      <c r="H57" s="109"/>
      <c r="I57" s="109"/>
      <c r="J57" s="109"/>
      <c r="K57" s="109"/>
      <c r="L57" s="114"/>
      <c r="M57" s="114"/>
      <c r="N57" s="110"/>
      <c r="O57" s="111"/>
      <c r="P57" s="111"/>
      <c r="Q57" s="111"/>
      <c r="R57" s="111"/>
      <c r="S57" s="111"/>
      <c r="T57" s="111"/>
      <c r="U57" s="110"/>
      <c r="V57" s="111"/>
      <c r="W57" s="111"/>
      <c r="X57" s="111"/>
      <c r="Y57" s="111"/>
      <c r="Z57" s="111"/>
      <c r="AA57" s="111"/>
      <c r="AB57" s="110"/>
      <c r="AC57" s="111"/>
      <c r="AD57" s="111"/>
      <c r="AE57" s="111"/>
      <c r="AF57" s="111"/>
      <c r="AG57" s="111"/>
      <c r="AH57" s="111"/>
      <c r="AI57" s="110"/>
      <c r="AJ57" s="111"/>
      <c r="AK57" s="111"/>
      <c r="AL57" s="111"/>
      <c r="AM57" s="111"/>
      <c r="AN57" s="111"/>
      <c r="AO57" s="111"/>
      <c r="AP57" s="110"/>
      <c r="AQ57" s="111"/>
      <c r="AR57" s="111"/>
      <c r="AS57" s="111"/>
      <c r="AT57" s="111"/>
      <c r="AU57" s="111"/>
      <c r="AV57" s="111"/>
      <c r="AW57" s="111"/>
      <c r="AX57" s="111"/>
      <c r="AY57" s="111"/>
      <c r="AZ57" s="111"/>
      <c r="BA57" s="111"/>
      <c r="BB57" s="111"/>
      <c r="BC57" s="111"/>
      <c r="BD57" s="111"/>
      <c r="BE57" s="111"/>
      <c r="BF57" s="111"/>
      <c r="BG57" s="111"/>
      <c r="BH57" s="111"/>
      <c r="BI57" s="111"/>
      <c r="BJ57" s="111"/>
      <c r="BK57" s="111"/>
      <c r="BL57" s="111"/>
      <c r="BM57" s="111"/>
      <c r="BN57" s="111"/>
      <c r="BO57" s="111"/>
      <c r="BP57" s="111"/>
      <c r="BQ57" s="111"/>
      <c r="BR57" s="111"/>
      <c r="BS57" s="111"/>
      <c r="BT57" s="111"/>
      <c r="BU57" s="111"/>
      <c r="BV57" s="111"/>
      <c r="BW57" s="111"/>
      <c r="BX57" s="111"/>
      <c r="BY57" s="111"/>
      <c r="BZ57" s="111"/>
      <c r="CA57" s="111"/>
      <c r="CB57" s="111"/>
      <c r="CC57" s="111"/>
      <c r="CD57" s="111"/>
      <c r="CE57" s="111"/>
      <c r="CF57" s="111"/>
      <c r="CG57" s="111"/>
      <c r="CH57" s="111"/>
      <c r="CI57" s="111"/>
      <c r="CJ57" s="111"/>
      <c r="CK57" s="111"/>
      <c r="CL57" s="111"/>
      <c r="CM57" s="111"/>
      <c r="CN57" s="111"/>
      <c r="CO57" s="111"/>
      <c r="CP57" s="111"/>
      <c r="CQ57" s="111"/>
      <c r="CR57" s="111"/>
      <c r="CS57" s="111"/>
      <c r="CT57" s="111"/>
      <c r="CU57" s="111"/>
      <c r="CV57" s="111"/>
      <c r="CW57" s="111"/>
      <c r="CX57" s="111"/>
      <c r="CY57" s="111"/>
      <c r="CZ57" s="111"/>
      <c r="DA57" s="111"/>
      <c r="DB57" s="111"/>
      <c r="DC57" s="111"/>
      <c r="DD57" s="111"/>
      <c r="DE57" s="111"/>
      <c r="DF57" s="111"/>
      <c r="DG57" s="111"/>
      <c r="DH57" s="111"/>
      <c r="DI57" s="111"/>
      <c r="DJ57" s="111"/>
      <c r="DK57" s="111"/>
      <c r="DL57" s="111"/>
      <c r="DM57" s="111"/>
      <c r="DN57" s="111"/>
      <c r="DO57" s="111"/>
      <c r="DP57" s="111"/>
      <c r="DQ57" s="111"/>
      <c r="DR57" s="111"/>
      <c r="DS57" s="111"/>
      <c r="DT57" s="111"/>
      <c r="DU57" s="111"/>
      <c r="DV57" s="111"/>
      <c r="DW57" s="111"/>
      <c r="DX57" s="111"/>
      <c r="DY57" s="111"/>
      <c r="DZ57" s="111"/>
      <c r="EA57" s="111"/>
      <c r="EB57" s="111"/>
      <c r="EC57" s="111"/>
      <c r="ED57" s="111"/>
      <c r="EE57" s="111"/>
      <c r="EF57" s="111"/>
      <c r="EG57" s="111"/>
      <c r="EH57" s="111"/>
      <c r="EI57" s="111"/>
      <c r="EJ57" s="111"/>
      <c r="EK57" s="111"/>
      <c r="EL57" s="111"/>
      <c r="EM57" s="111"/>
      <c r="EN57" s="111"/>
      <c r="EO57" s="111"/>
      <c r="EP57" s="111"/>
      <c r="EQ57" s="111"/>
      <c r="ER57" s="111"/>
      <c r="ES57" s="111"/>
      <c r="ET57" s="111"/>
      <c r="EU57" s="111"/>
      <c r="EV57" s="111"/>
      <c r="EW57" s="111"/>
      <c r="EX57" s="111"/>
      <c r="EY57" s="111"/>
      <c r="EZ57" s="111"/>
      <c r="FA57" s="111"/>
      <c r="FB57" s="111"/>
      <c r="FC57" s="111"/>
      <c r="FD57" s="111"/>
      <c r="FE57" s="111"/>
      <c r="FF57" s="111"/>
      <c r="FG57" s="111"/>
      <c r="FH57" s="111"/>
      <c r="FI57" s="111"/>
      <c r="FJ57" s="111"/>
      <c r="FK57" s="111"/>
      <c r="FL57" s="111"/>
      <c r="FM57" s="111"/>
      <c r="FN57" s="111"/>
      <c r="FO57" s="111"/>
      <c r="FP57" s="111"/>
      <c r="FQ57" s="111"/>
      <c r="FR57" s="111"/>
      <c r="FS57" s="111"/>
      <c r="FT57" s="111"/>
      <c r="FU57" s="111"/>
      <c r="FV57" s="111"/>
      <c r="FW57" s="111"/>
      <c r="FX57" s="111"/>
      <c r="FY57" s="111"/>
      <c r="FZ57" s="111"/>
      <c r="GA57" s="111"/>
      <c r="GB57" s="111"/>
      <c r="GC57" s="111"/>
      <c r="GD57" s="111"/>
      <c r="GE57" s="111"/>
      <c r="GF57" s="111"/>
      <c r="GG57" s="111"/>
      <c r="GH57" s="111"/>
      <c r="GI57" s="111"/>
      <c r="GJ57" s="111"/>
      <c r="GK57" s="111"/>
      <c r="GL57" s="111"/>
      <c r="GM57" s="111"/>
      <c r="GN57" s="111"/>
      <c r="GO57" s="111"/>
      <c r="GP57" s="111"/>
      <c r="GQ57" s="111"/>
      <c r="GR57" s="111"/>
      <c r="GS57" s="111"/>
      <c r="GT57" s="111"/>
      <c r="GU57" s="111"/>
      <c r="GV57" s="111"/>
      <c r="GW57" s="111"/>
      <c r="GX57" s="111"/>
      <c r="GY57" s="111"/>
      <c r="GZ57" s="111"/>
      <c r="HA57" s="111"/>
      <c r="HB57" s="111"/>
      <c r="HC57" s="111"/>
      <c r="HD57" s="111"/>
      <c r="HE57" s="111"/>
      <c r="HF57" s="111"/>
      <c r="HG57" s="111"/>
      <c r="HH57" s="111"/>
      <c r="HI57" s="111"/>
      <c r="HJ57" s="111"/>
      <c r="HK57" s="111"/>
      <c r="HL57" s="111"/>
      <c r="HM57" s="111"/>
      <c r="HN57" s="111"/>
      <c r="HO57" s="111"/>
      <c r="HP57" s="111"/>
      <c r="HQ57" s="111"/>
      <c r="HR57" s="111"/>
      <c r="HS57" s="111"/>
      <c r="HT57" s="111"/>
      <c r="HU57" s="111"/>
      <c r="HV57" s="111"/>
      <c r="HW57" s="111"/>
      <c r="HX57" s="111"/>
      <c r="HY57" s="111"/>
      <c r="HZ57" s="111"/>
      <c r="IA57" s="111"/>
      <c r="IB57" s="111"/>
      <c r="IC57" s="111"/>
      <c r="ID57" s="111"/>
      <c r="IE57" s="111"/>
      <c r="IF57" s="111"/>
      <c r="IG57" s="111"/>
      <c r="IH57" s="111"/>
      <c r="II57" s="111"/>
      <c r="IJ57" s="111"/>
      <c r="IK57" s="111"/>
      <c r="IL57" s="111"/>
      <c r="IM57" s="111"/>
      <c r="IN57" s="111"/>
      <c r="IO57" s="111"/>
      <c r="IP57" s="111"/>
      <c r="IQ57" s="111"/>
      <c r="IR57" s="111"/>
      <c r="IS57" s="111"/>
      <c r="IT57" s="111"/>
      <c r="IU57" s="111"/>
      <c r="IV57" s="111"/>
      <c r="IW57" s="111"/>
      <c r="IX57" s="111"/>
      <c r="IY57" s="111"/>
      <c r="IZ57" s="111"/>
      <c r="JA57" s="111"/>
      <c r="JB57" s="111"/>
      <c r="JC57" s="111"/>
      <c r="JD57" s="111"/>
      <c r="JE57" s="111"/>
      <c r="JF57" s="111"/>
      <c r="JG57" s="111"/>
      <c r="JH57" s="111"/>
      <c r="JI57" s="111"/>
      <c r="JJ57" s="111"/>
      <c r="JK57" s="111"/>
      <c r="JL57" s="111"/>
      <c r="JM57" s="111"/>
      <c r="JN57" s="111"/>
      <c r="JO57" s="111"/>
      <c r="JP57" s="111"/>
      <c r="JQ57" s="111"/>
      <c r="JR57" s="111"/>
      <c r="JS57" s="111"/>
      <c r="JT57" s="111"/>
      <c r="JU57" s="111"/>
      <c r="JV57" s="111"/>
      <c r="JW57" s="111"/>
      <c r="JX57" s="111"/>
      <c r="JY57" s="111"/>
      <c r="JZ57" s="111"/>
      <c r="KA57" s="111"/>
      <c r="KB57" s="111"/>
      <c r="KC57" s="111"/>
      <c r="KD57" s="111"/>
      <c r="KE57" s="111"/>
      <c r="KF57" s="111"/>
      <c r="KG57" s="111"/>
      <c r="KH57" s="111"/>
      <c r="KI57" s="111"/>
      <c r="KJ57" s="111"/>
      <c r="KK57" s="111"/>
      <c r="KL57" s="111"/>
      <c r="KM57" s="111"/>
      <c r="KN57" s="111"/>
      <c r="KO57" s="111"/>
      <c r="KP57" s="111"/>
      <c r="KQ57" s="111"/>
      <c r="KR57" s="111"/>
      <c r="KS57" s="111"/>
      <c r="KT57" s="111"/>
      <c r="KU57" s="111"/>
      <c r="KV57" s="111"/>
      <c r="KW57" s="111"/>
      <c r="KX57" s="111"/>
      <c r="KY57" s="111"/>
      <c r="KZ57" s="111"/>
      <c r="LA57" s="111"/>
      <c r="LB57" s="111"/>
      <c r="LC57" s="111"/>
      <c r="LD57" s="111"/>
      <c r="LE57" s="111"/>
      <c r="LF57" s="111"/>
      <c r="LG57" s="111"/>
      <c r="LH57" s="111"/>
      <c r="LI57" s="111"/>
      <c r="LJ57" s="111"/>
      <c r="LK57" s="111"/>
      <c r="LL57" s="111"/>
      <c r="LM57" s="111"/>
      <c r="LN57" s="111"/>
      <c r="LO57" s="111"/>
      <c r="LP57" s="111"/>
      <c r="LQ57" s="111"/>
      <c r="LR57" s="111"/>
      <c r="LS57" s="111"/>
      <c r="LT57" s="111"/>
      <c r="LU57" s="111"/>
      <c r="LV57" s="111"/>
      <c r="LW57" s="111"/>
      <c r="LX57" s="111"/>
      <c r="LY57" s="111"/>
      <c r="LZ57" s="111"/>
      <c r="MA57" s="111"/>
      <c r="MB57" s="111"/>
      <c r="MC57" s="111"/>
      <c r="MD57" s="111"/>
      <c r="ME57" s="111"/>
      <c r="MF57" s="111"/>
      <c r="MG57" s="111"/>
      <c r="MH57" s="111"/>
      <c r="MI57" s="111"/>
      <c r="MJ57" s="111"/>
      <c r="MK57" s="111"/>
      <c r="ML57" s="111"/>
      <c r="MM57" s="111"/>
      <c r="MN57" s="111"/>
      <c r="MO57" s="111"/>
      <c r="MP57" s="111"/>
      <c r="MQ57" s="111"/>
      <c r="MR57" s="111"/>
      <c r="MS57" s="111"/>
      <c r="MT57" s="111"/>
      <c r="MU57" s="111"/>
      <c r="MV57" s="111"/>
      <c r="MW57" s="111"/>
      <c r="MX57" s="111"/>
      <c r="MY57" s="111"/>
      <c r="MZ57" s="111"/>
      <c r="NA57" s="111"/>
      <c r="NB57" s="111"/>
      <c r="NC57" s="111"/>
      <c r="ND57" s="111"/>
      <c r="NE57" s="111"/>
      <c r="NF57" s="111"/>
      <c r="NG57" s="111"/>
    </row>
    <row r="58" spans="1:371" ht="21.75" thickBot="1" x14ac:dyDescent="0.3">
      <c r="A58" s="71" t="s">
        <v>16</v>
      </c>
      <c r="B58" s="93"/>
      <c r="C58" s="19"/>
      <c r="D58" s="19"/>
      <c r="E58" s="59"/>
      <c r="F58" s="59"/>
      <c r="G58" s="130"/>
      <c r="H58" s="109"/>
      <c r="I58" s="109"/>
      <c r="J58" s="109"/>
      <c r="K58" s="109"/>
      <c r="L58" s="114"/>
      <c r="M58" s="114"/>
      <c r="N58" s="110"/>
      <c r="O58" s="111"/>
      <c r="P58" s="111"/>
      <c r="Q58" s="111"/>
      <c r="R58" s="111"/>
      <c r="S58" s="111"/>
      <c r="T58" s="111"/>
      <c r="U58" s="110"/>
      <c r="V58" s="111"/>
      <c r="W58" s="111"/>
      <c r="X58" s="111"/>
      <c r="Y58" s="111"/>
      <c r="Z58" s="111"/>
      <c r="AA58" s="111"/>
      <c r="AB58" s="110"/>
      <c r="AC58" s="111"/>
      <c r="AD58" s="111"/>
      <c r="AE58" s="111"/>
      <c r="AF58" s="111"/>
      <c r="AG58" s="111"/>
      <c r="AH58" s="111"/>
      <c r="AI58" s="110"/>
      <c r="AJ58" s="111"/>
      <c r="AK58" s="111"/>
      <c r="AL58" s="111"/>
      <c r="AM58" s="111"/>
      <c r="AN58" s="111"/>
      <c r="AO58" s="111"/>
      <c r="AP58" s="110"/>
      <c r="AQ58" s="111"/>
      <c r="AR58" s="111"/>
      <c r="AS58" s="111"/>
      <c r="AT58" s="111"/>
      <c r="AU58" s="111"/>
      <c r="AV58" s="111"/>
      <c r="AW58" s="111"/>
      <c r="AX58" s="111"/>
      <c r="AY58" s="111"/>
      <c r="AZ58" s="111"/>
      <c r="BA58" s="111"/>
      <c r="BB58" s="111"/>
      <c r="BC58" s="111"/>
      <c r="BD58" s="111"/>
      <c r="BE58" s="111"/>
      <c r="BF58" s="111"/>
      <c r="BG58" s="111"/>
      <c r="BH58" s="111"/>
      <c r="BI58" s="111"/>
      <c r="BJ58" s="111"/>
      <c r="BK58" s="111"/>
      <c r="BL58" s="111"/>
      <c r="BM58" s="111"/>
      <c r="BN58" s="111"/>
      <c r="BO58" s="111"/>
      <c r="BP58" s="111"/>
      <c r="BQ58" s="111"/>
      <c r="BR58" s="111"/>
      <c r="BS58" s="111"/>
      <c r="BT58" s="111"/>
      <c r="BU58" s="111"/>
      <c r="BV58" s="111"/>
      <c r="BW58" s="111"/>
      <c r="BX58" s="111"/>
      <c r="BY58" s="111"/>
      <c r="BZ58" s="111"/>
      <c r="CA58" s="111"/>
      <c r="CB58" s="111"/>
      <c r="CC58" s="111"/>
      <c r="CD58" s="111"/>
      <c r="CE58" s="111"/>
      <c r="CF58" s="111"/>
      <c r="CG58" s="111"/>
      <c r="CH58" s="111"/>
      <c r="CI58" s="111"/>
      <c r="CJ58" s="111"/>
      <c r="CK58" s="111"/>
      <c r="CL58" s="111"/>
      <c r="CM58" s="111"/>
      <c r="CN58" s="111"/>
      <c r="CO58" s="111"/>
      <c r="CP58" s="111"/>
      <c r="CQ58" s="111"/>
      <c r="CR58" s="111"/>
      <c r="CS58" s="111"/>
      <c r="CT58" s="111"/>
      <c r="CU58" s="111"/>
      <c r="CV58" s="111"/>
      <c r="CW58" s="111"/>
      <c r="CX58" s="111"/>
      <c r="CY58" s="111"/>
      <c r="CZ58" s="111"/>
      <c r="DA58" s="111"/>
      <c r="DB58" s="111"/>
      <c r="DC58" s="111"/>
      <c r="DD58" s="111"/>
      <c r="DE58" s="111"/>
      <c r="DF58" s="111"/>
      <c r="DG58" s="111"/>
      <c r="DH58" s="111"/>
      <c r="DI58" s="111"/>
      <c r="DJ58" s="111"/>
      <c r="DK58" s="111"/>
      <c r="DL58" s="111"/>
      <c r="DM58" s="111"/>
      <c r="DN58" s="111"/>
      <c r="DO58" s="111"/>
      <c r="DP58" s="111"/>
      <c r="DQ58" s="111"/>
      <c r="DR58" s="111"/>
      <c r="DS58" s="111"/>
      <c r="DT58" s="111"/>
      <c r="DU58" s="111"/>
      <c r="DV58" s="111"/>
      <c r="DW58" s="111"/>
      <c r="DX58" s="111"/>
      <c r="DY58" s="111"/>
      <c r="DZ58" s="111"/>
      <c r="EA58" s="111"/>
      <c r="EB58" s="111"/>
      <c r="EC58" s="111"/>
      <c r="ED58" s="111"/>
      <c r="EE58" s="111"/>
      <c r="EF58" s="111"/>
      <c r="EG58" s="111"/>
      <c r="EH58" s="111"/>
      <c r="EI58" s="111"/>
      <c r="EJ58" s="111"/>
      <c r="EK58" s="111"/>
      <c r="EL58" s="111"/>
      <c r="EM58" s="111"/>
      <c r="EN58" s="111"/>
      <c r="EO58" s="111"/>
      <c r="EP58" s="111"/>
      <c r="EQ58" s="111"/>
      <c r="ER58" s="111"/>
      <c r="ES58" s="111"/>
      <c r="ET58" s="111"/>
      <c r="EU58" s="111"/>
      <c r="EV58" s="111"/>
      <c r="EW58" s="111"/>
      <c r="EX58" s="111"/>
      <c r="EY58" s="111"/>
      <c r="EZ58" s="111"/>
      <c r="FA58" s="111"/>
      <c r="FB58" s="111"/>
      <c r="FC58" s="111"/>
      <c r="FD58" s="111"/>
      <c r="FE58" s="111"/>
      <c r="FF58" s="111"/>
      <c r="FG58" s="111"/>
      <c r="FH58" s="111"/>
      <c r="FI58" s="111"/>
      <c r="FJ58" s="111"/>
      <c r="FK58" s="111"/>
      <c r="FL58" s="111"/>
      <c r="FM58" s="111"/>
      <c r="FN58" s="111"/>
      <c r="FO58" s="111"/>
      <c r="FP58" s="111"/>
      <c r="FQ58" s="111"/>
      <c r="FR58" s="111"/>
      <c r="FS58" s="111"/>
      <c r="FT58" s="111"/>
      <c r="FU58" s="111"/>
      <c r="FV58" s="111"/>
      <c r="FW58" s="111"/>
      <c r="FX58" s="111"/>
      <c r="FY58" s="111"/>
      <c r="FZ58" s="111"/>
      <c r="GA58" s="111"/>
      <c r="GB58" s="111"/>
      <c r="GC58" s="111"/>
      <c r="GD58" s="111"/>
      <c r="GE58" s="111"/>
      <c r="GF58" s="111"/>
      <c r="GG58" s="111"/>
      <c r="GH58" s="111"/>
      <c r="GI58" s="111"/>
      <c r="GJ58" s="111"/>
      <c r="GK58" s="111"/>
      <c r="GL58" s="111"/>
      <c r="GM58" s="111"/>
      <c r="GN58" s="111"/>
      <c r="GO58" s="111"/>
      <c r="GP58" s="111"/>
      <c r="GQ58" s="111"/>
      <c r="GR58" s="111"/>
      <c r="GS58" s="111"/>
      <c r="GT58" s="111"/>
      <c r="GU58" s="111"/>
      <c r="GV58" s="111"/>
      <c r="GW58" s="111"/>
      <c r="GX58" s="111"/>
      <c r="GY58" s="111"/>
      <c r="GZ58" s="111"/>
      <c r="HA58" s="111"/>
      <c r="HB58" s="111"/>
      <c r="HC58" s="111"/>
      <c r="HD58" s="111"/>
      <c r="HE58" s="111"/>
      <c r="HF58" s="111"/>
      <c r="HG58" s="111"/>
      <c r="HH58" s="111"/>
      <c r="HI58" s="111"/>
      <c r="HJ58" s="111"/>
      <c r="HK58" s="111"/>
      <c r="HL58" s="111"/>
      <c r="HM58" s="111"/>
      <c r="HN58" s="111"/>
      <c r="HO58" s="111"/>
      <c r="HP58" s="111"/>
      <c r="HQ58" s="111"/>
      <c r="HR58" s="111"/>
      <c r="HS58" s="111"/>
      <c r="HT58" s="111"/>
      <c r="HU58" s="111"/>
      <c r="HV58" s="111"/>
      <c r="HW58" s="111"/>
      <c r="HX58" s="111"/>
      <c r="HY58" s="111"/>
      <c r="HZ58" s="111"/>
      <c r="IA58" s="111"/>
      <c r="IB58" s="111"/>
      <c r="IC58" s="111"/>
      <c r="ID58" s="111"/>
      <c r="IE58" s="111"/>
      <c r="IF58" s="111"/>
      <c r="IG58" s="111"/>
      <c r="IH58" s="111"/>
      <c r="II58" s="111"/>
      <c r="IJ58" s="111"/>
      <c r="IK58" s="111"/>
      <c r="IL58" s="111"/>
      <c r="IM58" s="111"/>
      <c r="IN58" s="111"/>
      <c r="IO58" s="111"/>
      <c r="IP58" s="111"/>
      <c r="IQ58" s="111"/>
      <c r="IR58" s="111"/>
      <c r="IS58" s="111"/>
      <c r="IT58" s="111"/>
      <c r="IU58" s="111"/>
      <c r="IV58" s="111"/>
      <c r="IW58" s="111"/>
      <c r="IX58" s="111"/>
      <c r="IY58" s="111"/>
      <c r="IZ58" s="111"/>
      <c r="JA58" s="111"/>
      <c r="JB58" s="111"/>
      <c r="JC58" s="111"/>
      <c r="JD58" s="111"/>
      <c r="JE58" s="111"/>
      <c r="JF58" s="111"/>
      <c r="JG58" s="111"/>
      <c r="JH58" s="111"/>
      <c r="JI58" s="111"/>
      <c r="JJ58" s="111"/>
      <c r="JK58" s="111"/>
      <c r="JL58" s="111"/>
      <c r="JM58" s="111"/>
      <c r="JN58" s="111"/>
      <c r="JO58" s="111"/>
      <c r="JP58" s="111"/>
      <c r="JQ58" s="111"/>
      <c r="JR58" s="111"/>
      <c r="JS58" s="111"/>
      <c r="JT58" s="111"/>
      <c r="JU58" s="111"/>
      <c r="JV58" s="111"/>
      <c r="JW58" s="111"/>
      <c r="JX58" s="111"/>
      <c r="JY58" s="111"/>
      <c r="JZ58" s="111"/>
      <c r="KA58" s="111"/>
      <c r="KB58" s="111"/>
      <c r="KC58" s="111"/>
      <c r="KD58" s="111"/>
      <c r="KE58" s="111"/>
      <c r="KF58" s="111"/>
      <c r="KG58" s="111"/>
      <c r="KH58" s="111"/>
      <c r="KI58" s="111"/>
      <c r="KJ58" s="111"/>
      <c r="KK58" s="111"/>
      <c r="KL58" s="111"/>
      <c r="KM58" s="111"/>
      <c r="KN58" s="111"/>
      <c r="KO58" s="111"/>
      <c r="KP58" s="111"/>
      <c r="KQ58" s="111"/>
      <c r="KR58" s="111"/>
      <c r="KS58" s="111"/>
      <c r="KT58" s="111"/>
      <c r="KU58" s="111"/>
      <c r="KV58" s="111"/>
      <c r="KW58" s="111"/>
      <c r="KX58" s="111"/>
      <c r="KY58" s="111"/>
      <c r="KZ58" s="111"/>
      <c r="LA58" s="111"/>
      <c r="LB58" s="111"/>
      <c r="LC58" s="111"/>
      <c r="LD58" s="111"/>
      <c r="LE58" s="111"/>
      <c r="LF58" s="111"/>
      <c r="LG58" s="111"/>
      <c r="LH58" s="111"/>
      <c r="LI58" s="111"/>
      <c r="LJ58" s="111"/>
      <c r="LK58" s="111"/>
      <c r="LL58" s="111"/>
      <c r="LM58" s="111"/>
      <c r="LN58" s="111"/>
      <c r="LO58" s="111"/>
      <c r="LP58" s="111"/>
      <c r="LQ58" s="111"/>
      <c r="LR58" s="111"/>
      <c r="LS58" s="111"/>
      <c r="LT58" s="111"/>
      <c r="LU58" s="111"/>
      <c r="LV58" s="111"/>
      <c r="LW58" s="111"/>
      <c r="LX58" s="111"/>
      <c r="LY58" s="111"/>
      <c r="LZ58" s="111"/>
      <c r="MA58" s="111"/>
      <c r="MB58" s="111"/>
      <c r="MC58" s="111"/>
      <c r="MD58" s="111"/>
      <c r="ME58" s="111"/>
      <c r="MF58" s="111"/>
      <c r="MG58" s="111"/>
      <c r="MH58" s="111"/>
      <c r="MI58" s="111"/>
      <c r="MJ58" s="111"/>
      <c r="MK58" s="111"/>
      <c r="ML58" s="111"/>
      <c r="MM58" s="111"/>
      <c r="MN58" s="111"/>
      <c r="MO58" s="111"/>
      <c r="MP58" s="111"/>
      <c r="MQ58" s="111"/>
      <c r="MR58" s="111"/>
      <c r="MS58" s="111"/>
      <c r="MT58" s="111"/>
      <c r="MU58" s="111"/>
      <c r="MV58" s="111"/>
      <c r="MW58" s="111"/>
      <c r="MX58" s="111"/>
      <c r="MY58" s="111"/>
      <c r="MZ58" s="111"/>
      <c r="NA58" s="111"/>
      <c r="NB58" s="111"/>
      <c r="NC58" s="111"/>
      <c r="ND58" s="111"/>
      <c r="NE58" s="111"/>
      <c r="NF58" s="111"/>
      <c r="NG58" s="111"/>
    </row>
    <row r="59" spans="1:371" ht="21" x14ac:dyDescent="0.25">
      <c r="A59" s="75" t="s">
        <v>17</v>
      </c>
      <c r="B59" s="86">
        <v>1050</v>
      </c>
      <c r="C59" s="47"/>
      <c r="D59" s="47"/>
      <c r="E59" s="47"/>
      <c r="F59" s="48"/>
      <c r="G59" s="137">
        <v>1501</v>
      </c>
      <c r="H59" s="115"/>
      <c r="I59" s="115"/>
      <c r="J59" s="115"/>
      <c r="K59" s="115"/>
      <c r="L59" s="114"/>
      <c r="M59" s="114"/>
      <c r="N59" s="110"/>
      <c r="O59" s="111"/>
      <c r="P59" s="111"/>
      <c r="Q59" s="111"/>
      <c r="R59" s="111"/>
      <c r="S59" s="111"/>
      <c r="T59" s="111"/>
      <c r="U59" s="110"/>
      <c r="V59" s="111"/>
      <c r="W59" s="111"/>
      <c r="X59" s="111"/>
      <c r="Y59" s="111"/>
      <c r="Z59" s="111"/>
      <c r="AA59" s="111"/>
      <c r="AB59" s="110"/>
      <c r="AC59" s="111"/>
      <c r="AD59" s="111"/>
      <c r="AE59" s="111"/>
      <c r="AF59" s="111"/>
      <c r="AG59" s="111"/>
      <c r="AH59" s="111"/>
      <c r="AI59" s="110"/>
      <c r="AJ59" s="111"/>
      <c r="AK59" s="111"/>
      <c r="AL59" s="111"/>
      <c r="AM59" s="111"/>
      <c r="AN59" s="111"/>
      <c r="AO59" s="111"/>
      <c r="AP59" s="110"/>
      <c r="AQ59" s="111"/>
      <c r="AR59" s="111"/>
      <c r="AS59" s="111"/>
      <c r="AT59" s="111"/>
      <c r="AU59" s="111"/>
      <c r="AV59" s="111"/>
      <c r="AW59" s="111"/>
      <c r="AX59" s="111"/>
      <c r="AY59" s="111"/>
      <c r="AZ59" s="111"/>
      <c r="BA59" s="111"/>
      <c r="BB59" s="111"/>
      <c r="BC59" s="111"/>
      <c r="BD59" s="111"/>
      <c r="BE59" s="111"/>
      <c r="BF59" s="111"/>
      <c r="BG59" s="111"/>
      <c r="BH59" s="111"/>
      <c r="BI59" s="111"/>
      <c r="BJ59" s="111"/>
      <c r="BK59" s="111"/>
      <c r="BL59" s="111"/>
      <c r="BM59" s="111"/>
      <c r="BN59" s="111"/>
      <c r="BO59" s="111"/>
      <c r="BP59" s="111"/>
      <c r="BQ59" s="111"/>
      <c r="BR59" s="111"/>
      <c r="BS59" s="111"/>
      <c r="BT59" s="111"/>
      <c r="BU59" s="111"/>
      <c r="BV59" s="111"/>
      <c r="BW59" s="111"/>
      <c r="BX59" s="111"/>
      <c r="BY59" s="111"/>
      <c r="BZ59" s="111"/>
      <c r="CA59" s="111"/>
      <c r="CB59" s="111"/>
      <c r="CC59" s="111"/>
      <c r="CD59" s="111"/>
      <c r="CE59" s="111"/>
      <c r="CF59" s="111"/>
      <c r="CG59" s="111"/>
      <c r="CH59" s="111"/>
      <c r="CI59" s="111"/>
      <c r="CJ59" s="111"/>
      <c r="CK59" s="111"/>
      <c r="CL59" s="111"/>
      <c r="CM59" s="111"/>
      <c r="CN59" s="111"/>
      <c r="CO59" s="111"/>
      <c r="CP59" s="111"/>
      <c r="CQ59" s="111"/>
      <c r="CR59" s="111"/>
      <c r="CS59" s="111"/>
      <c r="CT59" s="111"/>
      <c r="CU59" s="111"/>
      <c r="CV59" s="111"/>
      <c r="CW59" s="111"/>
      <c r="CX59" s="111"/>
      <c r="CY59" s="111"/>
      <c r="CZ59" s="111"/>
      <c r="DA59" s="111"/>
      <c r="DB59" s="111"/>
      <c r="DC59" s="111"/>
      <c r="DD59" s="111"/>
      <c r="DE59" s="111"/>
      <c r="DF59" s="111"/>
      <c r="DG59" s="111"/>
      <c r="DH59" s="111"/>
      <c r="DI59" s="111"/>
      <c r="DJ59" s="111"/>
      <c r="DK59" s="111"/>
      <c r="DL59" s="111"/>
      <c r="DM59" s="111"/>
      <c r="DN59" s="111"/>
      <c r="DO59" s="111"/>
      <c r="DP59" s="111"/>
      <c r="DQ59" s="111"/>
      <c r="DR59" s="111"/>
      <c r="DS59" s="111"/>
      <c r="DT59" s="111"/>
      <c r="DU59" s="111"/>
      <c r="DV59" s="111"/>
      <c r="DW59" s="111"/>
      <c r="DX59" s="111"/>
      <c r="DY59" s="111"/>
      <c r="DZ59" s="111"/>
      <c r="EA59" s="111"/>
      <c r="EB59" s="111"/>
      <c r="EC59" s="111"/>
      <c r="ED59" s="111"/>
      <c r="EE59" s="111"/>
      <c r="EF59" s="111"/>
      <c r="EG59" s="111"/>
      <c r="EH59" s="111"/>
      <c r="EI59" s="111"/>
      <c r="EJ59" s="111"/>
      <c r="EK59" s="111"/>
      <c r="EL59" s="111"/>
      <c r="EM59" s="111"/>
      <c r="EN59" s="111"/>
      <c r="EO59" s="111"/>
      <c r="EP59" s="111"/>
      <c r="EQ59" s="111"/>
      <c r="ER59" s="111"/>
      <c r="ES59" s="111"/>
      <c r="ET59" s="111"/>
      <c r="EU59" s="111"/>
      <c r="EV59" s="111"/>
      <c r="EW59" s="111"/>
      <c r="EX59" s="111"/>
      <c r="EY59" s="111"/>
      <c r="EZ59" s="111"/>
      <c r="FA59" s="111"/>
      <c r="FB59" s="111"/>
      <c r="FC59" s="111"/>
      <c r="FD59" s="111"/>
      <c r="FE59" s="111"/>
      <c r="FF59" s="111"/>
      <c r="FG59" s="111"/>
      <c r="FH59" s="111"/>
      <c r="FI59" s="111"/>
      <c r="FJ59" s="111"/>
      <c r="FK59" s="111"/>
      <c r="FL59" s="111"/>
      <c r="FM59" s="111"/>
      <c r="FN59" s="111"/>
      <c r="FO59" s="111"/>
      <c r="FP59" s="111"/>
      <c r="FQ59" s="111"/>
      <c r="FR59" s="111"/>
      <c r="FS59" s="111"/>
      <c r="FT59" s="111"/>
      <c r="FU59" s="111"/>
      <c r="FV59" s="111"/>
      <c r="FW59" s="111"/>
      <c r="FX59" s="111"/>
      <c r="FY59" s="111"/>
      <c r="FZ59" s="111"/>
      <c r="GA59" s="111"/>
      <c r="GB59" s="111"/>
      <c r="GC59" s="111"/>
      <c r="GD59" s="111"/>
      <c r="GE59" s="111"/>
      <c r="GF59" s="111"/>
      <c r="GG59" s="111"/>
      <c r="GH59" s="111"/>
      <c r="GI59" s="111"/>
      <c r="GJ59" s="111"/>
      <c r="GK59" s="111"/>
      <c r="GL59" s="111"/>
      <c r="GM59" s="111"/>
      <c r="GN59" s="111"/>
      <c r="GO59" s="111"/>
      <c r="GP59" s="111"/>
      <c r="GQ59" s="111"/>
      <c r="GR59" s="111"/>
      <c r="GS59" s="111"/>
      <c r="GT59" s="111"/>
      <c r="GU59" s="111"/>
      <c r="GV59" s="111"/>
      <c r="GW59" s="111"/>
      <c r="GX59" s="111"/>
      <c r="GY59" s="111"/>
      <c r="GZ59" s="111"/>
      <c r="HA59" s="111"/>
      <c r="HB59" s="111"/>
      <c r="HC59" s="111"/>
      <c r="HD59" s="111"/>
      <c r="HE59" s="111"/>
      <c r="HF59" s="111"/>
      <c r="HG59" s="111"/>
      <c r="HH59" s="111"/>
      <c r="HI59" s="111"/>
      <c r="HJ59" s="111"/>
      <c r="HK59" s="111"/>
      <c r="HL59" s="111"/>
      <c r="HM59" s="111"/>
      <c r="HN59" s="111"/>
      <c r="HO59" s="111"/>
      <c r="HP59" s="111"/>
      <c r="HQ59" s="111"/>
      <c r="HR59" s="111"/>
      <c r="HS59" s="111"/>
      <c r="HT59" s="111"/>
      <c r="HU59" s="111"/>
      <c r="HV59" s="111"/>
      <c r="HW59" s="111"/>
      <c r="HX59" s="111"/>
      <c r="HY59" s="111"/>
      <c r="HZ59" s="111"/>
      <c r="IA59" s="111"/>
      <c r="IB59" s="111"/>
      <c r="IC59" s="111"/>
      <c r="ID59" s="111"/>
      <c r="IE59" s="111"/>
      <c r="IF59" s="111"/>
      <c r="IG59" s="111"/>
      <c r="IH59" s="111"/>
      <c r="II59" s="111"/>
      <c r="IJ59" s="111"/>
      <c r="IK59" s="111"/>
      <c r="IL59" s="111"/>
      <c r="IM59" s="111"/>
      <c r="IN59" s="111"/>
      <c r="IO59" s="111"/>
      <c r="IP59" s="111"/>
      <c r="IQ59" s="111"/>
      <c r="IR59" s="111"/>
      <c r="IS59" s="111"/>
      <c r="IT59" s="111"/>
      <c r="IU59" s="111"/>
      <c r="IV59" s="111"/>
      <c r="IW59" s="111"/>
      <c r="IX59" s="111"/>
      <c r="IY59" s="111"/>
      <c r="IZ59" s="111"/>
      <c r="JA59" s="111"/>
      <c r="JB59" s="111"/>
      <c r="JC59" s="111"/>
      <c r="JD59" s="111"/>
      <c r="JE59" s="111"/>
      <c r="JF59" s="111"/>
      <c r="JG59" s="111"/>
      <c r="JH59" s="111"/>
      <c r="JI59" s="111"/>
      <c r="JJ59" s="111"/>
      <c r="JK59" s="111"/>
      <c r="JL59" s="111"/>
      <c r="JM59" s="111"/>
      <c r="JN59" s="111"/>
      <c r="JO59" s="111"/>
      <c r="JP59" s="111"/>
      <c r="JQ59" s="111"/>
      <c r="JR59" s="111"/>
      <c r="JS59" s="111"/>
      <c r="JT59" s="111"/>
      <c r="JU59" s="111"/>
      <c r="JV59" s="111"/>
      <c r="JW59" s="111"/>
      <c r="JX59" s="111"/>
      <c r="JY59" s="111"/>
      <c r="JZ59" s="111"/>
      <c r="KA59" s="111"/>
      <c r="KB59" s="111"/>
      <c r="KC59" s="111"/>
      <c r="KD59" s="111"/>
      <c r="KE59" s="111"/>
      <c r="KF59" s="111"/>
      <c r="KG59" s="111"/>
      <c r="KH59" s="111"/>
      <c r="KI59" s="111"/>
      <c r="KJ59" s="111"/>
      <c r="KK59" s="111"/>
      <c r="KL59" s="111"/>
      <c r="KM59" s="111"/>
      <c r="KN59" s="111"/>
      <c r="KO59" s="111"/>
      <c r="KP59" s="111"/>
      <c r="KQ59" s="111"/>
      <c r="KR59" s="111"/>
      <c r="KS59" s="111"/>
      <c r="KT59" s="111"/>
      <c r="KU59" s="111"/>
      <c r="KV59" s="111"/>
      <c r="KW59" s="111"/>
      <c r="KX59" s="111"/>
      <c r="KY59" s="111"/>
      <c r="KZ59" s="111"/>
      <c r="LA59" s="111"/>
      <c r="LB59" s="111"/>
      <c r="LC59" s="111"/>
      <c r="LD59" s="111"/>
      <c r="LE59" s="111"/>
      <c r="LF59" s="111"/>
      <c r="LG59" s="111"/>
      <c r="LH59" s="111"/>
      <c r="LI59" s="111"/>
      <c r="LJ59" s="111"/>
      <c r="LK59" s="111"/>
      <c r="LL59" s="111"/>
      <c r="LM59" s="111"/>
      <c r="LN59" s="111"/>
      <c r="LO59" s="111"/>
      <c r="LP59" s="111"/>
      <c r="LQ59" s="111"/>
      <c r="LR59" s="111"/>
      <c r="LS59" s="111"/>
      <c r="LT59" s="111"/>
      <c r="LU59" s="111"/>
      <c r="LV59" s="111"/>
      <c r="LW59" s="111"/>
      <c r="LX59" s="111"/>
      <c r="LY59" s="111"/>
      <c r="LZ59" s="111"/>
      <c r="MA59" s="111"/>
      <c r="MB59" s="111"/>
      <c r="MC59" s="111"/>
      <c r="MD59" s="111"/>
      <c r="ME59" s="111"/>
      <c r="MF59" s="111"/>
      <c r="MG59" s="111"/>
      <c r="MH59" s="111"/>
      <c r="MI59" s="111"/>
      <c r="MJ59" s="111"/>
      <c r="MK59" s="111"/>
      <c r="ML59" s="111"/>
      <c r="MM59" s="111"/>
      <c r="MN59" s="111"/>
      <c r="MO59" s="111"/>
      <c r="MP59" s="111"/>
      <c r="MQ59" s="111"/>
      <c r="MR59" s="111"/>
      <c r="MS59" s="111"/>
      <c r="MT59" s="111"/>
      <c r="MU59" s="111"/>
      <c r="MV59" s="111"/>
      <c r="MW59" s="111"/>
      <c r="MX59" s="111"/>
      <c r="MY59" s="111"/>
      <c r="MZ59" s="111"/>
      <c r="NA59" s="111"/>
      <c r="NB59" s="111"/>
      <c r="NC59" s="111"/>
      <c r="ND59" s="111"/>
      <c r="NE59" s="111"/>
      <c r="NF59" s="111"/>
      <c r="NG59" s="111"/>
    </row>
    <row r="60" spans="1:371" ht="21" x14ac:dyDescent="0.25">
      <c r="A60" s="76" t="s">
        <v>17</v>
      </c>
      <c r="B60" s="95">
        <v>1232</v>
      </c>
      <c r="C60" s="14"/>
      <c r="D60" s="21">
        <v>1202</v>
      </c>
      <c r="E60" s="14"/>
      <c r="F60" s="13">
        <v>1072</v>
      </c>
      <c r="G60" s="128">
        <v>1069</v>
      </c>
      <c r="H60" s="115"/>
      <c r="I60" s="115"/>
      <c r="J60" s="115"/>
      <c r="K60" s="115"/>
      <c r="L60" s="114"/>
      <c r="M60" s="114"/>
      <c r="N60" s="110"/>
      <c r="O60" s="111"/>
      <c r="P60" s="111"/>
      <c r="Q60" s="111"/>
      <c r="R60" s="111"/>
      <c r="S60" s="111"/>
      <c r="T60" s="111"/>
      <c r="U60" s="110"/>
      <c r="V60" s="111"/>
      <c r="W60" s="111"/>
      <c r="X60" s="111"/>
      <c r="Y60" s="111"/>
      <c r="Z60" s="111"/>
      <c r="AA60" s="111"/>
      <c r="AB60" s="110"/>
      <c r="AC60" s="111"/>
      <c r="AD60" s="111"/>
      <c r="AE60" s="111"/>
      <c r="AF60" s="111"/>
      <c r="AG60" s="111"/>
      <c r="AH60" s="111"/>
      <c r="AI60" s="110"/>
      <c r="AJ60" s="111"/>
      <c r="AK60" s="111"/>
      <c r="AL60" s="111"/>
      <c r="AM60" s="111"/>
      <c r="AN60" s="111"/>
      <c r="AO60" s="111"/>
      <c r="AP60" s="110"/>
      <c r="AQ60" s="111"/>
      <c r="AR60" s="111"/>
      <c r="AS60" s="111"/>
      <c r="AT60" s="111"/>
      <c r="AU60" s="111"/>
      <c r="AV60" s="111"/>
      <c r="AW60" s="111"/>
      <c r="AX60" s="111"/>
      <c r="AY60" s="111"/>
      <c r="AZ60" s="111"/>
      <c r="BA60" s="111"/>
      <c r="BB60" s="111"/>
      <c r="BC60" s="111"/>
      <c r="BD60" s="111"/>
      <c r="BE60" s="111"/>
      <c r="BF60" s="111"/>
      <c r="BG60" s="111"/>
      <c r="BH60" s="111"/>
      <c r="BI60" s="111"/>
      <c r="BJ60" s="111"/>
      <c r="BK60" s="111"/>
      <c r="BL60" s="111"/>
      <c r="BM60" s="111"/>
      <c r="BN60" s="111"/>
      <c r="BO60" s="111"/>
      <c r="BP60" s="111"/>
      <c r="BQ60" s="111"/>
      <c r="BR60" s="111"/>
      <c r="BS60" s="111"/>
      <c r="BT60" s="111"/>
      <c r="BU60" s="111"/>
      <c r="BV60" s="111"/>
      <c r="BW60" s="111"/>
      <c r="BX60" s="111"/>
      <c r="BY60" s="111"/>
      <c r="BZ60" s="111"/>
      <c r="CA60" s="111"/>
      <c r="CB60" s="111"/>
      <c r="CC60" s="111"/>
      <c r="CD60" s="111"/>
      <c r="CE60" s="111"/>
      <c r="CF60" s="111"/>
      <c r="CG60" s="111"/>
      <c r="CH60" s="111"/>
      <c r="CI60" s="111"/>
      <c r="CJ60" s="111"/>
      <c r="CK60" s="111"/>
      <c r="CL60" s="111"/>
      <c r="CM60" s="111"/>
      <c r="CN60" s="111"/>
      <c r="CO60" s="111"/>
      <c r="CP60" s="111"/>
      <c r="CQ60" s="111"/>
      <c r="CR60" s="111"/>
      <c r="CS60" s="111"/>
      <c r="CT60" s="111"/>
      <c r="CU60" s="111"/>
      <c r="CV60" s="111"/>
      <c r="CW60" s="111"/>
      <c r="CX60" s="111"/>
      <c r="CY60" s="111"/>
      <c r="CZ60" s="111"/>
      <c r="DA60" s="111"/>
      <c r="DB60" s="111"/>
      <c r="DC60" s="111"/>
      <c r="DD60" s="111"/>
      <c r="DE60" s="111"/>
      <c r="DF60" s="111"/>
      <c r="DG60" s="111"/>
      <c r="DH60" s="111"/>
      <c r="DI60" s="111"/>
      <c r="DJ60" s="111"/>
      <c r="DK60" s="111"/>
      <c r="DL60" s="111"/>
      <c r="DM60" s="111"/>
      <c r="DN60" s="111"/>
      <c r="DO60" s="111"/>
      <c r="DP60" s="111"/>
      <c r="DQ60" s="111"/>
      <c r="DR60" s="111"/>
      <c r="DS60" s="111"/>
      <c r="DT60" s="111"/>
      <c r="DU60" s="111"/>
      <c r="DV60" s="111"/>
      <c r="DW60" s="111"/>
      <c r="DX60" s="111"/>
      <c r="DY60" s="111"/>
      <c r="DZ60" s="111"/>
      <c r="EA60" s="111"/>
      <c r="EB60" s="111"/>
      <c r="EC60" s="111"/>
      <c r="ED60" s="111"/>
      <c r="EE60" s="111"/>
      <c r="EF60" s="111"/>
      <c r="EG60" s="111"/>
      <c r="EH60" s="111"/>
      <c r="EI60" s="111"/>
      <c r="EJ60" s="111"/>
      <c r="EK60" s="111"/>
      <c r="EL60" s="111"/>
      <c r="EM60" s="111"/>
      <c r="EN60" s="111"/>
      <c r="EO60" s="111"/>
      <c r="EP60" s="111"/>
      <c r="EQ60" s="111"/>
      <c r="ER60" s="111"/>
      <c r="ES60" s="111"/>
      <c r="ET60" s="111"/>
      <c r="EU60" s="111"/>
      <c r="EV60" s="111"/>
      <c r="EW60" s="111"/>
      <c r="EX60" s="111"/>
      <c r="EY60" s="111"/>
      <c r="EZ60" s="111"/>
      <c r="FA60" s="111"/>
      <c r="FB60" s="111"/>
      <c r="FC60" s="111"/>
      <c r="FD60" s="111"/>
      <c r="FE60" s="111"/>
      <c r="FF60" s="111"/>
      <c r="FG60" s="111"/>
      <c r="FH60" s="111"/>
      <c r="FI60" s="111"/>
      <c r="FJ60" s="111"/>
      <c r="FK60" s="111"/>
      <c r="FL60" s="111"/>
      <c r="FM60" s="111"/>
      <c r="FN60" s="111"/>
      <c r="FO60" s="111"/>
      <c r="FP60" s="111"/>
      <c r="FQ60" s="111"/>
      <c r="FR60" s="111"/>
      <c r="FS60" s="111"/>
      <c r="FT60" s="111"/>
      <c r="FU60" s="111"/>
      <c r="FV60" s="111"/>
      <c r="FW60" s="111"/>
      <c r="FX60" s="111"/>
      <c r="FY60" s="111"/>
      <c r="FZ60" s="111"/>
      <c r="GA60" s="111"/>
      <c r="GB60" s="111"/>
      <c r="GC60" s="111"/>
      <c r="GD60" s="111"/>
      <c r="GE60" s="111"/>
      <c r="GF60" s="111"/>
      <c r="GG60" s="111"/>
      <c r="GH60" s="111"/>
      <c r="GI60" s="111"/>
      <c r="GJ60" s="111"/>
      <c r="GK60" s="111"/>
      <c r="GL60" s="111"/>
      <c r="GM60" s="111"/>
      <c r="GN60" s="111"/>
      <c r="GO60" s="111"/>
      <c r="GP60" s="111"/>
      <c r="GQ60" s="111"/>
      <c r="GR60" s="111"/>
      <c r="GS60" s="111"/>
      <c r="GT60" s="111"/>
      <c r="GU60" s="111"/>
      <c r="GV60" s="111"/>
      <c r="GW60" s="111"/>
      <c r="GX60" s="111"/>
      <c r="GY60" s="111"/>
      <c r="GZ60" s="111"/>
      <c r="HA60" s="111"/>
      <c r="HB60" s="111"/>
      <c r="HC60" s="111"/>
      <c r="HD60" s="111"/>
      <c r="HE60" s="111"/>
      <c r="HF60" s="111"/>
      <c r="HG60" s="111"/>
      <c r="HH60" s="111"/>
      <c r="HI60" s="111"/>
      <c r="HJ60" s="111"/>
      <c r="HK60" s="111"/>
      <c r="HL60" s="111"/>
      <c r="HM60" s="111"/>
      <c r="HN60" s="111"/>
      <c r="HO60" s="111"/>
      <c r="HP60" s="111"/>
      <c r="HQ60" s="111"/>
      <c r="HR60" s="111"/>
      <c r="HS60" s="111"/>
      <c r="HT60" s="111"/>
      <c r="HU60" s="111"/>
      <c r="HV60" s="111"/>
      <c r="HW60" s="111"/>
      <c r="HX60" s="111"/>
      <c r="HY60" s="111"/>
      <c r="HZ60" s="111"/>
      <c r="IA60" s="111"/>
      <c r="IB60" s="111"/>
      <c r="IC60" s="111"/>
      <c r="ID60" s="111"/>
      <c r="IE60" s="111"/>
      <c r="IF60" s="111"/>
      <c r="IG60" s="111"/>
      <c r="IH60" s="111"/>
      <c r="II60" s="111"/>
      <c r="IJ60" s="111"/>
      <c r="IK60" s="111"/>
      <c r="IL60" s="111"/>
      <c r="IM60" s="111"/>
      <c r="IN60" s="111"/>
      <c r="IO60" s="111"/>
      <c r="IP60" s="111"/>
      <c r="IQ60" s="111"/>
      <c r="IR60" s="111"/>
      <c r="IS60" s="111"/>
      <c r="IT60" s="111"/>
      <c r="IU60" s="111"/>
      <c r="IV60" s="111"/>
      <c r="IW60" s="111"/>
      <c r="IX60" s="111"/>
      <c r="IY60" s="111"/>
      <c r="IZ60" s="111"/>
      <c r="JA60" s="111"/>
      <c r="JB60" s="111"/>
      <c r="JC60" s="111"/>
      <c r="JD60" s="111"/>
      <c r="JE60" s="111"/>
      <c r="JF60" s="111"/>
      <c r="JG60" s="111"/>
      <c r="JH60" s="111"/>
      <c r="JI60" s="111"/>
      <c r="JJ60" s="111"/>
      <c r="JK60" s="111"/>
      <c r="JL60" s="111"/>
      <c r="JM60" s="111"/>
      <c r="JN60" s="111"/>
      <c r="JO60" s="111"/>
      <c r="JP60" s="111"/>
      <c r="JQ60" s="111"/>
      <c r="JR60" s="111"/>
      <c r="JS60" s="111"/>
      <c r="JT60" s="111"/>
      <c r="JU60" s="111"/>
      <c r="JV60" s="111"/>
      <c r="JW60" s="111"/>
      <c r="JX60" s="111"/>
      <c r="JY60" s="111"/>
      <c r="JZ60" s="111"/>
      <c r="KA60" s="111"/>
      <c r="KB60" s="111"/>
      <c r="KC60" s="111"/>
      <c r="KD60" s="111"/>
      <c r="KE60" s="111"/>
      <c r="KF60" s="111"/>
      <c r="KG60" s="111"/>
      <c r="KH60" s="111"/>
      <c r="KI60" s="111"/>
      <c r="KJ60" s="111"/>
      <c r="KK60" s="111"/>
      <c r="KL60" s="111"/>
      <c r="KM60" s="111"/>
      <c r="KN60" s="111"/>
      <c r="KO60" s="111"/>
      <c r="KP60" s="111"/>
      <c r="KQ60" s="111"/>
      <c r="KR60" s="111"/>
      <c r="KS60" s="111"/>
      <c r="KT60" s="111"/>
      <c r="KU60" s="111"/>
      <c r="KV60" s="111"/>
      <c r="KW60" s="111"/>
      <c r="KX60" s="111"/>
      <c r="KY60" s="111"/>
      <c r="KZ60" s="111"/>
      <c r="LA60" s="111"/>
      <c r="LB60" s="111"/>
      <c r="LC60" s="111"/>
      <c r="LD60" s="111"/>
      <c r="LE60" s="111"/>
      <c r="LF60" s="111"/>
      <c r="LG60" s="111"/>
      <c r="LH60" s="111"/>
      <c r="LI60" s="111"/>
      <c r="LJ60" s="111"/>
      <c r="LK60" s="111"/>
      <c r="LL60" s="111"/>
      <c r="LM60" s="111"/>
      <c r="LN60" s="111"/>
      <c r="LO60" s="111"/>
      <c r="LP60" s="111"/>
      <c r="LQ60" s="111"/>
      <c r="LR60" s="111"/>
      <c r="LS60" s="111"/>
      <c r="LT60" s="111"/>
      <c r="LU60" s="111"/>
      <c r="LV60" s="111"/>
      <c r="LW60" s="111"/>
      <c r="LX60" s="111"/>
      <c r="LY60" s="111"/>
      <c r="LZ60" s="111"/>
      <c r="MA60" s="111"/>
      <c r="MB60" s="111"/>
      <c r="MC60" s="111"/>
      <c r="MD60" s="111"/>
      <c r="ME60" s="111"/>
      <c r="MF60" s="111"/>
      <c r="MG60" s="111"/>
      <c r="MH60" s="111"/>
      <c r="MI60" s="111"/>
      <c r="MJ60" s="111"/>
      <c r="MK60" s="111"/>
      <c r="ML60" s="111"/>
      <c r="MM60" s="111"/>
      <c r="MN60" s="111"/>
      <c r="MO60" s="111"/>
      <c r="MP60" s="111"/>
      <c r="MQ60" s="111"/>
      <c r="MR60" s="111"/>
      <c r="MS60" s="111"/>
      <c r="MT60" s="111"/>
      <c r="MU60" s="111"/>
      <c r="MV60" s="111"/>
      <c r="MW60" s="111"/>
      <c r="MX60" s="111"/>
      <c r="MY60" s="111"/>
      <c r="MZ60" s="111"/>
      <c r="NA60" s="111"/>
      <c r="NB60" s="111"/>
      <c r="NC60" s="111"/>
      <c r="ND60" s="111"/>
      <c r="NE60" s="111"/>
      <c r="NF60" s="111"/>
      <c r="NG60" s="111"/>
    </row>
    <row r="61" spans="1:371" ht="21" x14ac:dyDescent="0.25">
      <c r="A61" s="76" t="s">
        <v>17</v>
      </c>
      <c r="B61" s="91"/>
      <c r="C61" s="14"/>
      <c r="D61" s="14"/>
      <c r="E61" s="14"/>
      <c r="F61" s="22"/>
      <c r="G61" s="129"/>
      <c r="H61" s="109"/>
      <c r="I61" s="109"/>
      <c r="J61" s="109"/>
      <c r="K61" s="109"/>
      <c r="L61" s="114"/>
      <c r="M61" s="114"/>
      <c r="N61" s="110"/>
      <c r="O61" s="111"/>
      <c r="P61" s="111"/>
      <c r="Q61" s="111"/>
      <c r="R61" s="111"/>
      <c r="S61" s="111"/>
      <c r="T61" s="111"/>
      <c r="U61" s="110"/>
      <c r="V61" s="111"/>
      <c r="W61" s="111"/>
      <c r="X61" s="111"/>
      <c r="Y61" s="111"/>
      <c r="Z61" s="111"/>
      <c r="AA61" s="111"/>
      <c r="AB61" s="110"/>
      <c r="AC61" s="111"/>
      <c r="AD61" s="111"/>
      <c r="AE61" s="111"/>
      <c r="AF61" s="111"/>
      <c r="AG61" s="111"/>
      <c r="AH61" s="111"/>
      <c r="AI61" s="110"/>
      <c r="AJ61" s="111"/>
      <c r="AK61" s="111"/>
      <c r="AL61" s="111"/>
      <c r="AM61" s="111"/>
      <c r="AN61" s="111"/>
      <c r="AO61" s="111"/>
      <c r="AP61" s="110"/>
      <c r="AQ61" s="111"/>
      <c r="AR61" s="111"/>
      <c r="AS61" s="111"/>
      <c r="AT61" s="111"/>
      <c r="AU61" s="111"/>
      <c r="AV61" s="111"/>
      <c r="AW61" s="111"/>
      <c r="AX61" s="111"/>
      <c r="AY61" s="111"/>
      <c r="AZ61" s="111"/>
      <c r="BA61" s="111"/>
      <c r="BB61" s="111"/>
      <c r="BC61" s="111"/>
      <c r="BD61" s="111"/>
      <c r="BE61" s="111"/>
      <c r="BF61" s="111"/>
      <c r="BG61" s="111"/>
      <c r="BH61" s="111"/>
      <c r="BI61" s="111"/>
      <c r="BJ61" s="111"/>
      <c r="BK61" s="111"/>
      <c r="BL61" s="111"/>
      <c r="BM61" s="111"/>
      <c r="BN61" s="111"/>
      <c r="BO61" s="111"/>
      <c r="BP61" s="111"/>
      <c r="BQ61" s="111"/>
      <c r="BR61" s="111"/>
      <c r="BS61" s="111"/>
      <c r="BT61" s="111"/>
      <c r="BU61" s="111"/>
      <c r="BV61" s="111"/>
      <c r="BW61" s="111"/>
      <c r="BX61" s="111"/>
      <c r="BY61" s="111"/>
      <c r="BZ61" s="111"/>
      <c r="CA61" s="111"/>
      <c r="CB61" s="111"/>
      <c r="CC61" s="111"/>
      <c r="CD61" s="111"/>
      <c r="CE61" s="111"/>
      <c r="CF61" s="111"/>
      <c r="CG61" s="111"/>
      <c r="CH61" s="111"/>
      <c r="CI61" s="111"/>
      <c r="CJ61" s="111"/>
      <c r="CK61" s="111"/>
      <c r="CL61" s="111"/>
      <c r="CM61" s="111"/>
      <c r="CN61" s="111"/>
      <c r="CO61" s="111"/>
      <c r="CP61" s="111"/>
      <c r="CQ61" s="111"/>
      <c r="CR61" s="111"/>
      <c r="CS61" s="111"/>
      <c r="CT61" s="111"/>
      <c r="CU61" s="111"/>
      <c r="CV61" s="111"/>
      <c r="CW61" s="111"/>
      <c r="CX61" s="111"/>
      <c r="CY61" s="111"/>
      <c r="CZ61" s="111"/>
      <c r="DA61" s="111"/>
      <c r="DB61" s="111"/>
      <c r="DC61" s="111"/>
      <c r="DD61" s="111"/>
      <c r="DE61" s="111"/>
      <c r="DF61" s="111"/>
      <c r="DG61" s="111"/>
      <c r="DH61" s="111"/>
      <c r="DI61" s="111"/>
      <c r="DJ61" s="111"/>
      <c r="DK61" s="111"/>
      <c r="DL61" s="111"/>
      <c r="DM61" s="111"/>
      <c r="DN61" s="111"/>
      <c r="DO61" s="111"/>
      <c r="DP61" s="111"/>
      <c r="DQ61" s="111"/>
      <c r="DR61" s="111"/>
      <c r="DS61" s="111"/>
      <c r="DT61" s="111"/>
      <c r="DU61" s="111"/>
      <c r="DV61" s="111"/>
      <c r="DW61" s="111"/>
      <c r="DX61" s="111"/>
      <c r="DY61" s="111"/>
      <c r="DZ61" s="111"/>
      <c r="EA61" s="111"/>
      <c r="EB61" s="111"/>
      <c r="EC61" s="111"/>
      <c r="ED61" s="111"/>
      <c r="EE61" s="111"/>
      <c r="EF61" s="111"/>
      <c r="EG61" s="111"/>
      <c r="EH61" s="111"/>
      <c r="EI61" s="111"/>
      <c r="EJ61" s="111"/>
      <c r="EK61" s="111"/>
      <c r="EL61" s="111"/>
      <c r="EM61" s="111"/>
      <c r="EN61" s="111"/>
      <c r="EO61" s="111"/>
      <c r="EP61" s="111"/>
      <c r="EQ61" s="111"/>
      <c r="ER61" s="111"/>
      <c r="ES61" s="111"/>
      <c r="ET61" s="111"/>
      <c r="EU61" s="111"/>
      <c r="EV61" s="111"/>
      <c r="EW61" s="111"/>
      <c r="EX61" s="111"/>
      <c r="EY61" s="111"/>
      <c r="EZ61" s="111"/>
      <c r="FA61" s="111"/>
      <c r="FB61" s="111"/>
      <c r="FC61" s="111"/>
      <c r="FD61" s="111"/>
      <c r="FE61" s="111"/>
      <c r="FF61" s="111"/>
      <c r="FG61" s="111"/>
      <c r="FH61" s="111"/>
      <c r="FI61" s="111"/>
      <c r="FJ61" s="111"/>
      <c r="FK61" s="111"/>
      <c r="FL61" s="111"/>
      <c r="FM61" s="111"/>
      <c r="FN61" s="111"/>
      <c r="FO61" s="111"/>
      <c r="FP61" s="111"/>
      <c r="FQ61" s="111"/>
      <c r="FR61" s="111"/>
      <c r="FS61" s="111"/>
      <c r="FT61" s="111"/>
      <c r="FU61" s="111"/>
      <c r="FV61" s="111"/>
      <c r="FW61" s="111"/>
      <c r="FX61" s="111"/>
      <c r="FY61" s="111"/>
      <c r="FZ61" s="111"/>
      <c r="GA61" s="111"/>
      <c r="GB61" s="111"/>
      <c r="GC61" s="111"/>
      <c r="GD61" s="111"/>
      <c r="GE61" s="111"/>
      <c r="GF61" s="111"/>
      <c r="GG61" s="111"/>
      <c r="GH61" s="111"/>
      <c r="GI61" s="111"/>
      <c r="GJ61" s="111"/>
      <c r="GK61" s="111"/>
      <c r="GL61" s="111"/>
      <c r="GM61" s="111"/>
      <c r="GN61" s="111"/>
      <c r="GO61" s="111"/>
      <c r="GP61" s="111"/>
      <c r="GQ61" s="111"/>
      <c r="GR61" s="111"/>
      <c r="GS61" s="111"/>
      <c r="GT61" s="111"/>
      <c r="GU61" s="111"/>
      <c r="GV61" s="111"/>
      <c r="GW61" s="111"/>
      <c r="GX61" s="111"/>
      <c r="GY61" s="111"/>
      <c r="GZ61" s="111"/>
      <c r="HA61" s="111"/>
      <c r="HB61" s="111"/>
      <c r="HC61" s="111"/>
      <c r="HD61" s="111"/>
      <c r="HE61" s="111"/>
      <c r="HF61" s="111"/>
      <c r="HG61" s="111"/>
      <c r="HH61" s="111"/>
      <c r="HI61" s="111"/>
      <c r="HJ61" s="111"/>
      <c r="HK61" s="111"/>
      <c r="HL61" s="111"/>
      <c r="HM61" s="111"/>
      <c r="HN61" s="111"/>
      <c r="HO61" s="111"/>
      <c r="HP61" s="111"/>
      <c r="HQ61" s="111"/>
      <c r="HR61" s="111"/>
      <c r="HS61" s="111"/>
      <c r="HT61" s="111"/>
      <c r="HU61" s="111"/>
      <c r="HV61" s="111"/>
      <c r="HW61" s="111"/>
      <c r="HX61" s="111"/>
      <c r="HY61" s="111"/>
      <c r="HZ61" s="111"/>
      <c r="IA61" s="111"/>
      <c r="IB61" s="111"/>
      <c r="IC61" s="111"/>
      <c r="ID61" s="111"/>
      <c r="IE61" s="111"/>
      <c r="IF61" s="111"/>
      <c r="IG61" s="111"/>
      <c r="IH61" s="111"/>
      <c r="II61" s="111"/>
      <c r="IJ61" s="111"/>
      <c r="IK61" s="111"/>
      <c r="IL61" s="111"/>
      <c r="IM61" s="111"/>
      <c r="IN61" s="111"/>
      <c r="IO61" s="111"/>
      <c r="IP61" s="111"/>
      <c r="IQ61" s="111"/>
      <c r="IR61" s="111"/>
      <c r="IS61" s="111"/>
      <c r="IT61" s="111"/>
      <c r="IU61" s="111"/>
      <c r="IV61" s="111"/>
      <c r="IW61" s="111"/>
      <c r="IX61" s="111"/>
      <c r="IY61" s="111"/>
      <c r="IZ61" s="111"/>
      <c r="JA61" s="111"/>
      <c r="JB61" s="111"/>
      <c r="JC61" s="111"/>
      <c r="JD61" s="111"/>
      <c r="JE61" s="111"/>
      <c r="JF61" s="111"/>
      <c r="JG61" s="111"/>
      <c r="JH61" s="111"/>
      <c r="JI61" s="111"/>
      <c r="JJ61" s="111"/>
      <c r="JK61" s="111"/>
      <c r="JL61" s="111"/>
      <c r="JM61" s="111"/>
      <c r="JN61" s="111"/>
      <c r="JO61" s="111"/>
      <c r="JP61" s="111"/>
      <c r="JQ61" s="111"/>
      <c r="JR61" s="111"/>
      <c r="JS61" s="111"/>
      <c r="JT61" s="111"/>
      <c r="JU61" s="111"/>
      <c r="JV61" s="111"/>
      <c r="JW61" s="111"/>
      <c r="JX61" s="111"/>
      <c r="JY61" s="111"/>
      <c r="JZ61" s="111"/>
      <c r="KA61" s="111"/>
      <c r="KB61" s="111"/>
      <c r="KC61" s="111"/>
      <c r="KD61" s="111"/>
      <c r="KE61" s="111"/>
      <c r="KF61" s="111"/>
      <c r="KG61" s="111"/>
      <c r="KH61" s="111"/>
      <c r="KI61" s="111"/>
      <c r="KJ61" s="111"/>
      <c r="KK61" s="111"/>
      <c r="KL61" s="111"/>
      <c r="KM61" s="111"/>
      <c r="KN61" s="111"/>
      <c r="KO61" s="111"/>
      <c r="KP61" s="111"/>
      <c r="KQ61" s="111"/>
      <c r="KR61" s="111"/>
      <c r="KS61" s="111"/>
      <c r="KT61" s="111"/>
      <c r="KU61" s="111"/>
      <c r="KV61" s="111"/>
      <c r="KW61" s="111"/>
      <c r="KX61" s="111"/>
      <c r="KY61" s="111"/>
      <c r="KZ61" s="111"/>
      <c r="LA61" s="111"/>
      <c r="LB61" s="111"/>
      <c r="LC61" s="111"/>
      <c r="LD61" s="111"/>
      <c r="LE61" s="111"/>
      <c r="LF61" s="111"/>
      <c r="LG61" s="111"/>
      <c r="LH61" s="111"/>
      <c r="LI61" s="111"/>
      <c r="LJ61" s="111"/>
      <c r="LK61" s="111"/>
      <c r="LL61" s="111"/>
      <c r="LM61" s="111"/>
      <c r="LN61" s="111"/>
      <c r="LO61" s="111"/>
      <c r="LP61" s="111"/>
      <c r="LQ61" s="111"/>
      <c r="LR61" s="111"/>
      <c r="LS61" s="111"/>
      <c r="LT61" s="111"/>
      <c r="LU61" s="111"/>
      <c r="LV61" s="111"/>
      <c r="LW61" s="111"/>
      <c r="LX61" s="111"/>
      <c r="LY61" s="111"/>
      <c r="LZ61" s="111"/>
      <c r="MA61" s="111"/>
      <c r="MB61" s="111"/>
      <c r="MC61" s="111"/>
      <c r="MD61" s="111"/>
      <c r="ME61" s="111"/>
      <c r="MF61" s="111"/>
      <c r="MG61" s="111"/>
      <c r="MH61" s="111"/>
      <c r="MI61" s="111"/>
      <c r="MJ61" s="111"/>
      <c r="MK61" s="111"/>
      <c r="ML61" s="111"/>
      <c r="MM61" s="111"/>
      <c r="MN61" s="111"/>
      <c r="MO61" s="111"/>
      <c r="MP61" s="111"/>
      <c r="MQ61" s="111"/>
      <c r="MR61" s="111"/>
      <c r="MS61" s="111"/>
      <c r="MT61" s="111"/>
      <c r="MU61" s="111"/>
      <c r="MV61" s="111"/>
      <c r="MW61" s="111"/>
      <c r="MX61" s="111"/>
      <c r="MY61" s="111"/>
      <c r="MZ61" s="111"/>
      <c r="NA61" s="111"/>
      <c r="NB61" s="111"/>
      <c r="NC61" s="111"/>
      <c r="ND61" s="111"/>
      <c r="NE61" s="111"/>
      <c r="NF61" s="111"/>
      <c r="NG61" s="111"/>
    </row>
    <row r="62" spans="1:371" ht="21" x14ac:dyDescent="0.25">
      <c r="A62" s="76" t="s">
        <v>17</v>
      </c>
      <c r="B62" s="88"/>
      <c r="C62" s="9"/>
      <c r="D62" s="9"/>
      <c r="E62" s="9"/>
      <c r="F62" s="7"/>
      <c r="G62" s="122"/>
      <c r="H62" s="109"/>
      <c r="I62" s="109"/>
      <c r="J62" s="109"/>
      <c r="K62" s="109"/>
      <c r="L62" s="114"/>
      <c r="M62" s="114"/>
      <c r="N62" s="110"/>
      <c r="O62" s="111"/>
      <c r="P62" s="111"/>
      <c r="Q62" s="111"/>
      <c r="R62" s="111"/>
      <c r="S62" s="111"/>
      <c r="T62" s="111"/>
      <c r="U62" s="110"/>
      <c r="V62" s="111"/>
      <c r="W62" s="111"/>
      <c r="X62" s="111"/>
      <c r="Y62" s="111"/>
      <c r="Z62" s="111"/>
      <c r="AA62" s="111"/>
      <c r="AB62" s="110"/>
      <c r="AC62" s="111"/>
      <c r="AD62" s="111"/>
      <c r="AE62" s="111"/>
      <c r="AF62" s="111"/>
      <c r="AG62" s="111"/>
      <c r="AH62" s="111"/>
      <c r="AI62" s="110"/>
      <c r="AJ62" s="111"/>
      <c r="AK62" s="111"/>
      <c r="AL62" s="111"/>
      <c r="AM62" s="111"/>
      <c r="AN62" s="111"/>
      <c r="AO62" s="111"/>
      <c r="AP62" s="110"/>
      <c r="AQ62" s="111"/>
      <c r="AR62" s="111"/>
      <c r="AS62" s="111"/>
      <c r="AT62" s="111"/>
      <c r="AU62" s="111"/>
      <c r="AV62" s="111"/>
      <c r="AW62" s="111"/>
      <c r="AX62" s="111"/>
      <c r="AY62" s="111"/>
      <c r="AZ62" s="111"/>
      <c r="BA62" s="111"/>
      <c r="BB62" s="111"/>
      <c r="BC62" s="111"/>
      <c r="BD62" s="111"/>
      <c r="BE62" s="111"/>
      <c r="BF62" s="111"/>
      <c r="BG62" s="111"/>
      <c r="BH62" s="111"/>
      <c r="BI62" s="111"/>
      <c r="BJ62" s="111"/>
      <c r="BK62" s="111"/>
      <c r="BL62" s="111"/>
      <c r="BM62" s="111"/>
      <c r="BN62" s="111"/>
      <c r="BO62" s="111"/>
      <c r="BP62" s="111"/>
      <c r="BQ62" s="111"/>
      <c r="BR62" s="111"/>
      <c r="BS62" s="111"/>
      <c r="BT62" s="111"/>
      <c r="BU62" s="111"/>
      <c r="BV62" s="111"/>
      <c r="BW62" s="111"/>
      <c r="BX62" s="111"/>
      <c r="BY62" s="111"/>
      <c r="BZ62" s="111"/>
      <c r="CA62" s="111"/>
      <c r="CB62" s="111"/>
      <c r="CC62" s="111"/>
      <c r="CD62" s="111"/>
      <c r="CE62" s="111"/>
      <c r="CF62" s="111"/>
      <c r="CG62" s="111"/>
      <c r="CH62" s="111"/>
      <c r="CI62" s="111"/>
      <c r="CJ62" s="111"/>
      <c r="CK62" s="111"/>
      <c r="CL62" s="111"/>
      <c r="CM62" s="111"/>
      <c r="CN62" s="111"/>
      <c r="CO62" s="111"/>
      <c r="CP62" s="111"/>
      <c r="CQ62" s="111"/>
      <c r="CR62" s="111"/>
      <c r="CS62" s="111"/>
      <c r="CT62" s="111"/>
      <c r="CU62" s="111"/>
      <c r="CV62" s="111"/>
      <c r="CW62" s="111"/>
      <c r="CX62" s="111"/>
      <c r="CY62" s="111"/>
      <c r="CZ62" s="111"/>
      <c r="DA62" s="111"/>
      <c r="DB62" s="111"/>
      <c r="DC62" s="111"/>
      <c r="DD62" s="111"/>
      <c r="DE62" s="111"/>
      <c r="DF62" s="111"/>
      <c r="DG62" s="111"/>
      <c r="DH62" s="111"/>
      <c r="DI62" s="111"/>
      <c r="DJ62" s="111"/>
      <c r="DK62" s="111"/>
      <c r="DL62" s="111"/>
      <c r="DM62" s="111"/>
      <c r="DN62" s="111"/>
      <c r="DO62" s="111"/>
      <c r="DP62" s="111"/>
      <c r="DQ62" s="111"/>
      <c r="DR62" s="111"/>
      <c r="DS62" s="111"/>
      <c r="DT62" s="111"/>
      <c r="DU62" s="111"/>
      <c r="DV62" s="111"/>
      <c r="DW62" s="111"/>
      <c r="DX62" s="111"/>
      <c r="DY62" s="111"/>
      <c r="DZ62" s="111"/>
      <c r="EA62" s="111"/>
      <c r="EB62" s="111"/>
      <c r="EC62" s="111"/>
      <c r="ED62" s="111"/>
      <c r="EE62" s="111"/>
      <c r="EF62" s="111"/>
      <c r="EG62" s="111"/>
      <c r="EH62" s="111"/>
      <c r="EI62" s="111"/>
      <c r="EJ62" s="111"/>
      <c r="EK62" s="111"/>
      <c r="EL62" s="111"/>
      <c r="EM62" s="111"/>
      <c r="EN62" s="111"/>
      <c r="EO62" s="111"/>
      <c r="EP62" s="111"/>
      <c r="EQ62" s="111"/>
      <c r="ER62" s="111"/>
      <c r="ES62" s="111"/>
      <c r="ET62" s="111"/>
      <c r="EU62" s="111"/>
      <c r="EV62" s="111"/>
      <c r="EW62" s="111"/>
      <c r="EX62" s="111"/>
      <c r="EY62" s="111"/>
      <c r="EZ62" s="111"/>
      <c r="FA62" s="111"/>
      <c r="FB62" s="111"/>
      <c r="FC62" s="111"/>
      <c r="FD62" s="111"/>
      <c r="FE62" s="111"/>
      <c r="FF62" s="111"/>
      <c r="FG62" s="111"/>
      <c r="FH62" s="111"/>
      <c r="FI62" s="111"/>
      <c r="FJ62" s="111"/>
      <c r="FK62" s="111"/>
      <c r="FL62" s="111"/>
      <c r="FM62" s="111"/>
      <c r="FN62" s="111"/>
      <c r="FO62" s="111"/>
      <c r="FP62" s="111"/>
      <c r="FQ62" s="111"/>
      <c r="FR62" s="111"/>
      <c r="FS62" s="111"/>
      <c r="FT62" s="111"/>
      <c r="FU62" s="111"/>
      <c r="FV62" s="111"/>
      <c r="FW62" s="111"/>
      <c r="FX62" s="111"/>
      <c r="FY62" s="111"/>
      <c r="FZ62" s="111"/>
      <c r="GA62" s="111"/>
      <c r="GB62" s="111"/>
      <c r="GC62" s="111"/>
      <c r="GD62" s="111"/>
      <c r="GE62" s="111"/>
      <c r="GF62" s="111"/>
      <c r="GG62" s="111"/>
      <c r="GH62" s="111"/>
      <c r="GI62" s="111"/>
      <c r="GJ62" s="111"/>
      <c r="GK62" s="111"/>
      <c r="GL62" s="111"/>
      <c r="GM62" s="111"/>
      <c r="GN62" s="111"/>
      <c r="GO62" s="111"/>
      <c r="GP62" s="111"/>
      <c r="GQ62" s="111"/>
      <c r="GR62" s="111"/>
      <c r="GS62" s="111"/>
      <c r="GT62" s="111"/>
      <c r="GU62" s="111"/>
      <c r="GV62" s="111"/>
      <c r="GW62" s="111"/>
      <c r="GX62" s="111"/>
      <c r="GY62" s="111"/>
      <c r="GZ62" s="111"/>
      <c r="HA62" s="111"/>
      <c r="HB62" s="111"/>
      <c r="HC62" s="111"/>
      <c r="HD62" s="111"/>
      <c r="HE62" s="111"/>
      <c r="HF62" s="111"/>
      <c r="HG62" s="111"/>
      <c r="HH62" s="111"/>
      <c r="HI62" s="111"/>
      <c r="HJ62" s="111"/>
      <c r="HK62" s="111"/>
      <c r="HL62" s="111"/>
      <c r="HM62" s="111"/>
      <c r="HN62" s="111"/>
      <c r="HO62" s="111"/>
      <c r="HP62" s="111"/>
      <c r="HQ62" s="111"/>
      <c r="HR62" s="111"/>
      <c r="HS62" s="111"/>
      <c r="HT62" s="111"/>
      <c r="HU62" s="111"/>
      <c r="HV62" s="111"/>
      <c r="HW62" s="111"/>
      <c r="HX62" s="111"/>
      <c r="HY62" s="111"/>
      <c r="HZ62" s="111"/>
      <c r="IA62" s="111"/>
      <c r="IB62" s="111"/>
      <c r="IC62" s="111"/>
      <c r="ID62" s="111"/>
      <c r="IE62" s="111"/>
      <c r="IF62" s="111"/>
      <c r="IG62" s="111"/>
      <c r="IH62" s="111"/>
      <c r="II62" s="111"/>
      <c r="IJ62" s="111"/>
      <c r="IK62" s="111"/>
      <c r="IL62" s="111"/>
      <c r="IM62" s="111"/>
      <c r="IN62" s="111"/>
      <c r="IO62" s="111"/>
      <c r="IP62" s="111"/>
      <c r="IQ62" s="111"/>
      <c r="IR62" s="111"/>
      <c r="IS62" s="111"/>
      <c r="IT62" s="111"/>
      <c r="IU62" s="111"/>
      <c r="IV62" s="111"/>
      <c r="IW62" s="111"/>
      <c r="IX62" s="111"/>
      <c r="IY62" s="111"/>
      <c r="IZ62" s="111"/>
      <c r="JA62" s="111"/>
      <c r="JB62" s="111"/>
      <c r="JC62" s="111"/>
      <c r="JD62" s="111"/>
      <c r="JE62" s="111"/>
      <c r="JF62" s="111"/>
      <c r="JG62" s="111"/>
      <c r="JH62" s="111"/>
      <c r="JI62" s="111"/>
      <c r="JJ62" s="111"/>
      <c r="JK62" s="111"/>
      <c r="JL62" s="111"/>
      <c r="JM62" s="111"/>
      <c r="JN62" s="111"/>
      <c r="JO62" s="111"/>
      <c r="JP62" s="111"/>
      <c r="JQ62" s="111"/>
      <c r="JR62" s="111"/>
      <c r="JS62" s="111"/>
      <c r="JT62" s="111"/>
      <c r="JU62" s="111"/>
      <c r="JV62" s="111"/>
      <c r="JW62" s="111"/>
      <c r="JX62" s="111"/>
      <c r="JY62" s="111"/>
      <c r="JZ62" s="111"/>
      <c r="KA62" s="111"/>
      <c r="KB62" s="111"/>
      <c r="KC62" s="111"/>
      <c r="KD62" s="111"/>
      <c r="KE62" s="111"/>
      <c r="KF62" s="111"/>
      <c r="KG62" s="111"/>
      <c r="KH62" s="111"/>
      <c r="KI62" s="111"/>
      <c r="KJ62" s="111"/>
      <c r="KK62" s="111"/>
      <c r="KL62" s="111"/>
      <c r="KM62" s="111"/>
      <c r="KN62" s="111"/>
      <c r="KO62" s="111"/>
      <c r="KP62" s="111"/>
      <c r="KQ62" s="111"/>
      <c r="KR62" s="111"/>
      <c r="KS62" s="111"/>
      <c r="KT62" s="111"/>
      <c r="KU62" s="111"/>
      <c r="KV62" s="111"/>
      <c r="KW62" s="111"/>
      <c r="KX62" s="111"/>
      <c r="KY62" s="111"/>
      <c r="KZ62" s="111"/>
      <c r="LA62" s="111"/>
      <c r="LB62" s="111"/>
      <c r="LC62" s="111"/>
      <c r="LD62" s="111"/>
      <c r="LE62" s="111"/>
      <c r="LF62" s="111"/>
      <c r="LG62" s="111"/>
      <c r="LH62" s="111"/>
      <c r="LI62" s="111"/>
      <c r="LJ62" s="111"/>
      <c r="LK62" s="111"/>
      <c r="LL62" s="111"/>
      <c r="LM62" s="111"/>
      <c r="LN62" s="111"/>
      <c r="LO62" s="111"/>
      <c r="LP62" s="111"/>
      <c r="LQ62" s="111"/>
      <c r="LR62" s="111"/>
      <c r="LS62" s="111"/>
      <c r="LT62" s="111"/>
      <c r="LU62" s="111"/>
      <c r="LV62" s="111"/>
      <c r="LW62" s="111"/>
      <c r="LX62" s="111"/>
      <c r="LY62" s="111"/>
      <c r="LZ62" s="111"/>
      <c r="MA62" s="111"/>
      <c r="MB62" s="111"/>
      <c r="MC62" s="111"/>
      <c r="MD62" s="111"/>
      <c r="ME62" s="111"/>
      <c r="MF62" s="111"/>
      <c r="MG62" s="111"/>
      <c r="MH62" s="111"/>
      <c r="MI62" s="111"/>
      <c r="MJ62" s="111"/>
      <c r="MK62" s="111"/>
      <c r="ML62" s="111"/>
      <c r="MM62" s="111"/>
      <c r="MN62" s="111"/>
      <c r="MO62" s="111"/>
      <c r="MP62" s="111"/>
      <c r="MQ62" s="111"/>
      <c r="MR62" s="111"/>
      <c r="MS62" s="111"/>
      <c r="MT62" s="111"/>
      <c r="MU62" s="111"/>
      <c r="MV62" s="111"/>
      <c r="MW62" s="111"/>
      <c r="MX62" s="111"/>
      <c r="MY62" s="111"/>
      <c r="MZ62" s="111"/>
      <c r="NA62" s="111"/>
      <c r="NB62" s="111"/>
      <c r="NC62" s="111"/>
      <c r="ND62" s="111"/>
      <c r="NE62" s="111"/>
      <c r="NF62" s="111"/>
      <c r="NG62" s="111"/>
    </row>
    <row r="63" spans="1:371" ht="21.75" thickBot="1" x14ac:dyDescent="0.3">
      <c r="A63" s="77" t="s">
        <v>17</v>
      </c>
      <c r="B63" s="94"/>
      <c r="C63" s="54"/>
      <c r="D63" s="54"/>
      <c r="E63" s="54"/>
      <c r="F63" s="60"/>
      <c r="G63" s="138"/>
      <c r="H63" s="109"/>
      <c r="I63" s="109"/>
      <c r="J63" s="109"/>
      <c r="K63" s="109"/>
      <c r="L63" s="114"/>
      <c r="M63" s="114"/>
      <c r="N63" s="110"/>
      <c r="O63" s="111"/>
      <c r="P63" s="111"/>
      <c r="Q63" s="111"/>
      <c r="R63" s="111"/>
      <c r="S63" s="111"/>
      <c r="T63" s="111"/>
      <c r="U63" s="110"/>
      <c r="V63" s="111"/>
      <c r="W63" s="111"/>
      <c r="X63" s="111"/>
      <c r="Y63" s="111"/>
      <c r="Z63" s="111"/>
      <c r="AA63" s="111"/>
      <c r="AB63" s="110"/>
      <c r="AC63" s="111"/>
      <c r="AD63" s="111"/>
      <c r="AE63" s="111"/>
      <c r="AF63" s="111"/>
      <c r="AG63" s="111"/>
      <c r="AH63" s="111"/>
      <c r="AI63" s="110"/>
      <c r="AJ63" s="111"/>
      <c r="AK63" s="111"/>
      <c r="AL63" s="111"/>
      <c r="AM63" s="111"/>
      <c r="AN63" s="111"/>
      <c r="AO63" s="111"/>
      <c r="AP63" s="110"/>
      <c r="AQ63" s="111"/>
      <c r="AR63" s="111"/>
      <c r="AS63" s="111"/>
      <c r="AT63" s="111"/>
      <c r="AU63" s="111"/>
      <c r="AV63" s="111"/>
      <c r="AW63" s="111"/>
      <c r="AX63" s="111"/>
      <c r="AY63" s="111"/>
      <c r="AZ63" s="111"/>
      <c r="BA63" s="111"/>
      <c r="BB63" s="111"/>
      <c r="BC63" s="111"/>
      <c r="BD63" s="111"/>
      <c r="BE63" s="111"/>
      <c r="BF63" s="111"/>
      <c r="BG63" s="111"/>
      <c r="BH63" s="111"/>
      <c r="BI63" s="111"/>
      <c r="BJ63" s="111"/>
      <c r="BK63" s="111"/>
      <c r="BL63" s="111"/>
      <c r="BM63" s="111"/>
      <c r="BN63" s="111"/>
      <c r="BO63" s="111"/>
      <c r="BP63" s="111"/>
      <c r="BQ63" s="111"/>
      <c r="BR63" s="111"/>
      <c r="BS63" s="111"/>
      <c r="BT63" s="111"/>
      <c r="BU63" s="111"/>
      <c r="BV63" s="111"/>
      <c r="BW63" s="111"/>
      <c r="BX63" s="111"/>
      <c r="BY63" s="111"/>
      <c r="BZ63" s="111"/>
      <c r="CA63" s="111"/>
      <c r="CB63" s="111"/>
      <c r="CC63" s="111"/>
      <c r="CD63" s="111"/>
      <c r="CE63" s="111"/>
      <c r="CF63" s="111"/>
      <c r="CG63" s="111"/>
      <c r="CH63" s="111"/>
      <c r="CI63" s="111"/>
      <c r="CJ63" s="111"/>
      <c r="CK63" s="111"/>
      <c r="CL63" s="111"/>
      <c r="CM63" s="111"/>
      <c r="CN63" s="111"/>
      <c r="CO63" s="111"/>
      <c r="CP63" s="111"/>
      <c r="CQ63" s="111"/>
      <c r="CR63" s="111"/>
      <c r="CS63" s="111"/>
      <c r="CT63" s="111"/>
      <c r="CU63" s="111"/>
      <c r="CV63" s="111"/>
      <c r="CW63" s="111"/>
      <c r="CX63" s="111"/>
      <c r="CY63" s="111"/>
      <c r="CZ63" s="111"/>
      <c r="DA63" s="111"/>
      <c r="DB63" s="111"/>
      <c r="DC63" s="111"/>
      <c r="DD63" s="111"/>
      <c r="DE63" s="111"/>
      <c r="DF63" s="111"/>
      <c r="DG63" s="111"/>
      <c r="DH63" s="111"/>
      <c r="DI63" s="111"/>
      <c r="DJ63" s="111"/>
      <c r="DK63" s="111"/>
      <c r="DL63" s="111"/>
      <c r="DM63" s="111"/>
      <c r="DN63" s="111"/>
      <c r="DO63" s="111"/>
      <c r="DP63" s="111"/>
      <c r="DQ63" s="111"/>
      <c r="DR63" s="111"/>
      <c r="DS63" s="111"/>
      <c r="DT63" s="111"/>
      <c r="DU63" s="111"/>
      <c r="DV63" s="111"/>
      <c r="DW63" s="111"/>
      <c r="DX63" s="111"/>
      <c r="DY63" s="111"/>
      <c r="DZ63" s="111"/>
      <c r="EA63" s="111"/>
      <c r="EB63" s="111"/>
      <c r="EC63" s="111"/>
      <c r="ED63" s="111"/>
      <c r="EE63" s="111"/>
      <c r="EF63" s="111"/>
      <c r="EG63" s="111"/>
      <c r="EH63" s="111"/>
      <c r="EI63" s="111"/>
      <c r="EJ63" s="111"/>
      <c r="EK63" s="111"/>
      <c r="EL63" s="111"/>
      <c r="EM63" s="111"/>
      <c r="EN63" s="111"/>
      <c r="EO63" s="111"/>
      <c r="EP63" s="111"/>
      <c r="EQ63" s="111"/>
      <c r="ER63" s="111"/>
      <c r="ES63" s="111"/>
      <c r="ET63" s="111"/>
      <c r="EU63" s="111"/>
      <c r="EV63" s="111"/>
      <c r="EW63" s="111"/>
      <c r="EX63" s="111"/>
      <c r="EY63" s="111"/>
      <c r="EZ63" s="111"/>
      <c r="FA63" s="111"/>
      <c r="FB63" s="111"/>
      <c r="FC63" s="111"/>
      <c r="FD63" s="111"/>
      <c r="FE63" s="111"/>
      <c r="FF63" s="111"/>
      <c r="FG63" s="111"/>
      <c r="FH63" s="111"/>
      <c r="FI63" s="111"/>
      <c r="FJ63" s="111"/>
      <c r="FK63" s="111"/>
      <c r="FL63" s="111"/>
      <c r="FM63" s="111"/>
      <c r="FN63" s="111"/>
      <c r="FO63" s="111"/>
      <c r="FP63" s="111"/>
      <c r="FQ63" s="111"/>
      <c r="FR63" s="111"/>
      <c r="FS63" s="111"/>
      <c r="FT63" s="111"/>
      <c r="FU63" s="111"/>
      <c r="FV63" s="111"/>
      <c r="FW63" s="111"/>
      <c r="FX63" s="111"/>
      <c r="FY63" s="111"/>
      <c r="FZ63" s="111"/>
      <c r="GA63" s="111"/>
      <c r="GB63" s="111"/>
      <c r="GC63" s="111"/>
      <c r="GD63" s="111"/>
      <c r="GE63" s="111"/>
      <c r="GF63" s="111"/>
      <c r="GG63" s="111"/>
      <c r="GH63" s="111"/>
      <c r="GI63" s="111"/>
      <c r="GJ63" s="111"/>
      <c r="GK63" s="111"/>
      <c r="GL63" s="111"/>
      <c r="GM63" s="111"/>
      <c r="GN63" s="111"/>
      <c r="GO63" s="111"/>
      <c r="GP63" s="111"/>
      <c r="GQ63" s="111"/>
      <c r="GR63" s="111"/>
      <c r="GS63" s="111"/>
      <c r="GT63" s="111"/>
      <c r="GU63" s="111"/>
      <c r="GV63" s="111"/>
      <c r="GW63" s="111"/>
      <c r="GX63" s="111"/>
      <c r="GY63" s="111"/>
      <c r="GZ63" s="111"/>
      <c r="HA63" s="111"/>
      <c r="HB63" s="111"/>
      <c r="HC63" s="111"/>
      <c r="HD63" s="111"/>
      <c r="HE63" s="111"/>
      <c r="HF63" s="111"/>
      <c r="HG63" s="111"/>
      <c r="HH63" s="111"/>
      <c r="HI63" s="111"/>
      <c r="HJ63" s="111"/>
      <c r="HK63" s="111"/>
      <c r="HL63" s="111"/>
      <c r="HM63" s="111"/>
      <c r="HN63" s="111"/>
      <c r="HO63" s="111"/>
      <c r="HP63" s="111"/>
      <c r="HQ63" s="111"/>
      <c r="HR63" s="111"/>
      <c r="HS63" s="111"/>
      <c r="HT63" s="111"/>
      <c r="HU63" s="111"/>
      <c r="HV63" s="111"/>
      <c r="HW63" s="111"/>
      <c r="HX63" s="111"/>
      <c r="HY63" s="111"/>
      <c r="HZ63" s="111"/>
      <c r="IA63" s="111"/>
      <c r="IB63" s="111"/>
      <c r="IC63" s="111"/>
      <c r="ID63" s="111"/>
      <c r="IE63" s="111"/>
      <c r="IF63" s="111"/>
      <c r="IG63" s="111"/>
      <c r="IH63" s="111"/>
      <c r="II63" s="111"/>
      <c r="IJ63" s="111"/>
      <c r="IK63" s="111"/>
      <c r="IL63" s="111"/>
      <c r="IM63" s="111"/>
      <c r="IN63" s="111"/>
      <c r="IO63" s="111"/>
      <c r="IP63" s="111"/>
      <c r="IQ63" s="111"/>
      <c r="IR63" s="111"/>
      <c r="IS63" s="111"/>
      <c r="IT63" s="111"/>
      <c r="IU63" s="111"/>
      <c r="IV63" s="111"/>
      <c r="IW63" s="111"/>
      <c r="IX63" s="111"/>
      <c r="IY63" s="111"/>
      <c r="IZ63" s="111"/>
      <c r="JA63" s="111"/>
      <c r="JB63" s="111"/>
      <c r="JC63" s="111"/>
      <c r="JD63" s="111"/>
      <c r="JE63" s="111"/>
      <c r="JF63" s="111"/>
      <c r="JG63" s="111"/>
      <c r="JH63" s="111"/>
      <c r="JI63" s="111"/>
      <c r="JJ63" s="111"/>
      <c r="JK63" s="111"/>
      <c r="JL63" s="111"/>
      <c r="JM63" s="111"/>
      <c r="JN63" s="111"/>
      <c r="JO63" s="111"/>
      <c r="JP63" s="111"/>
      <c r="JQ63" s="111"/>
      <c r="JR63" s="111"/>
      <c r="JS63" s="111"/>
      <c r="JT63" s="111"/>
      <c r="JU63" s="111"/>
      <c r="JV63" s="111"/>
      <c r="JW63" s="111"/>
      <c r="JX63" s="111"/>
      <c r="JY63" s="111"/>
      <c r="JZ63" s="111"/>
      <c r="KA63" s="111"/>
      <c r="KB63" s="111"/>
      <c r="KC63" s="111"/>
      <c r="KD63" s="111"/>
      <c r="KE63" s="111"/>
      <c r="KF63" s="111"/>
      <c r="KG63" s="111"/>
      <c r="KH63" s="111"/>
      <c r="KI63" s="111"/>
      <c r="KJ63" s="111"/>
      <c r="KK63" s="111"/>
      <c r="KL63" s="111"/>
      <c r="KM63" s="111"/>
      <c r="KN63" s="111"/>
      <c r="KO63" s="111"/>
      <c r="KP63" s="111"/>
      <c r="KQ63" s="111"/>
      <c r="KR63" s="111"/>
      <c r="KS63" s="111"/>
      <c r="KT63" s="111"/>
      <c r="KU63" s="111"/>
      <c r="KV63" s="111"/>
      <c r="KW63" s="111"/>
      <c r="KX63" s="111"/>
      <c r="KY63" s="111"/>
      <c r="KZ63" s="111"/>
      <c r="LA63" s="111"/>
      <c r="LB63" s="111"/>
      <c r="LC63" s="111"/>
      <c r="LD63" s="111"/>
      <c r="LE63" s="111"/>
      <c r="LF63" s="111"/>
      <c r="LG63" s="111"/>
      <c r="LH63" s="111"/>
      <c r="LI63" s="111"/>
      <c r="LJ63" s="111"/>
      <c r="LK63" s="111"/>
      <c r="LL63" s="111"/>
      <c r="LM63" s="111"/>
      <c r="LN63" s="111"/>
      <c r="LO63" s="111"/>
      <c r="LP63" s="111"/>
      <c r="LQ63" s="111"/>
      <c r="LR63" s="111"/>
      <c r="LS63" s="111"/>
      <c r="LT63" s="111"/>
      <c r="LU63" s="111"/>
      <c r="LV63" s="111"/>
      <c r="LW63" s="111"/>
      <c r="LX63" s="111"/>
      <c r="LY63" s="111"/>
      <c r="LZ63" s="111"/>
      <c r="MA63" s="111"/>
      <c r="MB63" s="111"/>
      <c r="MC63" s="111"/>
      <c r="MD63" s="111"/>
      <c r="ME63" s="111"/>
      <c r="MF63" s="111"/>
      <c r="MG63" s="111"/>
      <c r="MH63" s="111"/>
      <c r="MI63" s="111"/>
      <c r="MJ63" s="111"/>
      <c r="MK63" s="111"/>
      <c r="ML63" s="111"/>
      <c r="MM63" s="111"/>
      <c r="MN63" s="111"/>
      <c r="MO63" s="111"/>
      <c r="MP63" s="111"/>
      <c r="MQ63" s="111"/>
      <c r="MR63" s="111"/>
      <c r="MS63" s="111"/>
      <c r="MT63" s="111"/>
      <c r="MU63" s="111"/>
      <c r="MV63" s="111"/>
      <c r="MW63" s="111"/>
      <c r="MX63" s="111"/>
      <c r="MY63" s="111"/>
      <c r="MZ63" s="111"/>
      <c r="NA63" s="111"/>
      <c r="NB63" s="111"/>
      <c r="NC63" s="111"/>
      <c r="ND63" s="111"/>
      <c r="NE63" s="111"/>
      <c r="NF63" s="111"/>
      <c r="NG63" s="111"/>
    </row>
    <row r="64" spans="1:371" ht="21" x14ac:dyDescent="0.25">
      <c r="A64" s="78" t="s">
        <v>18</v>
      </c>
      <c r="B64" s="90">
        <v>1280</v>
      </c>
      <c r="C64" s="14"/>
      <c r="D64" s="26"/>
      <c r="E64" s="26"/>
      <c r="F64" s="27">
        <v>1082</v>
      </c>
      <c r="G64" s="132">
        <v>1219</v>
      </c>
      <c r="H64" s="104"/>
      <c r="I64" s="104"/>
      <c r="J64" s="104"/>
      <c r="K64" s="104"/>
      <c r="L64" s="114"/>
      <c r="M64" s="114"/>
      <c r="N64" s="110"/>
      <c r="O64" s="111"/>
      <c r="P64" s="111"/>
      <c r="Q64" s="111"/>
      <c r="R64" s="111"/>
      <c r="S64" s="111"/>
      <c r="T64" s="111"/>
      <c r="U64" s="110"/>
      <c r="V64" s="111"/>
      <c r="W64" s="111"/>
      <c r="X64" s="111"/>
      <c r="Y64" s="111"/>
      <c r="Z64" s="111"/>
      <c r="AA64" s="111"/>
      <c r="AB64" s="110"/>
      <c r="AC64" s="111"/>
      <c r="AD64" s="111"/>
      <c r="AE64" s="111"/>
      <c r="AF64" s="111"/>
      <c r="AG64" s="111"/>
      <c r="AH64" s="111"/>
      <c r="AI64" s="110"/>
      <c r="AJ64" s="111"/>
      <c r="AK64" s="111"/>
      <c r="AL64" s="111"/>
      <c r="AM64" s="111"/>
      <c r="AN64" s="111"/>
      <c r="AO64" s="111"/>
      <c r="AP64" s="110"/>
      <c r="AQ64" s="111"/>
      <c r="AR64" s="111"/>
      <c r="AS64" s="111"/>
      <c r="AT64" s="111"/>
      <c r="AU64" s="111"/>
      <c r="AV64" s="111"/>
      <c r="AW64" s="111"/>
      <c r="AX64" s="111"/>
      <c r="AY64" s="111"/>
      <c r="AZ64" s="111"/>
      <c r="BA64" s="111"/>
      <c r="BB64" s="111"/>
      <c r="BC64" s="111"/>
      <c r="BD64" s="111"/>
      <c r="BE64" s="111"/>
      <c r="BF64" s="111"/>
      <c r="BG64" s="111"/>
      <c r="BH64" s="111"/>
      <c r="BI64" s="111"/>
      <c r="BJ64" s="111"/>
      <c r="BK64" s="111"/>
      <c r="BL64" s="111"/>
      <c r="BM64" s="111"/>
      <c r="BN64" s="111"/>
      <c r="BO64" s="111"/>
      <c r="BP64" s="111"/>
      <c r="BQ64" s="111"/>
      <c r="BR64" s="111"/>
      <c r="BS64" s="111"/>
      <c r="BT64" s="111"/>
      <c r="BU64" s="111"/>
      <c r="BV64" s="111"/>
      <c r="BW64" s="111"/>
      <c r="BX64" s="111"/>
      <c r="BY64" s="111"/>
      <c r="BZ64" s="111"/>
      <c r="CA64" s="111"/>
      <c r="CB64" s="111"/>
      <c r="CC64" s="111"/>
      <c r="CD64" s="111"/>
      <c r="CE64" s="111"/>
      <c r="CF64" s="111"/>
      <c r="CG64" s="111"/>
      <c r="CH64" s="111"/>
      <c r="CI64" s="111"/>
      <c r="CJ64" s="111"/>
      <c r="CK64" s="111"/>
      <c r="CL64" s="111"/>
      <c r="CM64" s="111"/>
      <c r="CN64" s="111"/>
      <c r="CO64" s="111"/>
      <c r="CP64" s="111"/>
      <c r="CQ64" s="111"/>
      <c r="CR64" s="111"/>
      <c r="CS64" s="111"/>
      <c r="CT64" s="111"/>
      <c r="CU64" s="111"/>
      <c r="CV64" s="111"/>
      <c r="CW64" s="111"/>
      <c r="CX64" s="111"/>
      <c r="CY64" s="111"/>
      <c r="CZ64" s="111"/>
      <c r="DA64" s="111"/>
      <c r="DB64" s="111"/>
      <c r="DC64" s="111"/>
      <c r="DD64" s="111"/>
      <c r="DE64" s="111"/>
      <c r="DF64" s="111"/>
      <c r="DG64" s="111"/>
      <c r="DH64" s="111"/>
      <c r="DI64" s="111"/>
      <c r="DJ64" s="111"/>
      <c r="DK64" s="111"/>
      <c r="DL64" s="111"/>
      <c r="DM64" s="111"/>
      <c r="DN64" s="111"/>
      <c r="DO64" s="111"/>
      <c r="DP64" s="111"/>
      <c r="DQ64" s="111"/>
      <c r="DR64" s="111"/>
      <c r="DS64" s="111"/>
      <c r="DT64" s="111"/>
      <c r="DU64" s="111"/>
      <c r="DV64" s="111"/>
      <c r="DW64" s="111"/>
      <c r="DX64" s="111"/>
      <c r="DY64" s="111"/>
      <c r="DZ64" s="111"/>
      <c r="EA64" s="111"/>
      <c r="EB64" s="111"/>
      <c r="EC64" s="111"/>
      <c r="ED64" s="111"/>
      <c r="EE64" s="111"/>
      <c r="EF64" s="111"/>
      <c r="EG64" s="111"/>
      <c r="EH64" s="111"/>
      <c r="EI64" s="111"/>
      <c r="EJ64" s="111"/>
      <c r="EK64" s="111"/>
      <c r="EL64" s="111"/>
      <c r="EM64" s="111"/>
      <c r="EN64" s="111"/>
      <c r="EO64" s="111"/>
      <c r="EP64" s="111"/>
      <c r="EQ64" s="111"/>
      <c r="ER64" s="111"/>
      <c r="ES64" s="111"/>
      <c r="ET64" s="111"/>
      <c r="EU64" s="111"/>
      <c r="EV64" s="111"/>
      <c r="EW64" s="111"/>
      <c r="EX64" s="111"/>
      <c r="EY64" s="111"/>
      <c r="EZ64" s="111"/>
      <c r="FA64" s="111"/>
      <c r="FB64" s="111"/>
      <c r="FC64" s="111"/>
      <c r="FD64" s="111"/>
      <c r="FE64" s="111"/>
      <c r="FF64" s="111"/>
      <c r="FG64" s="111"/>
      <c r="FH64" s="111"/>
      <c r="FI64" s="111"/>
      <c r="FJ64" s="111"/>
      <c r="FK64" s="111"/>
      <c r="FL64" s="111"/>
      <c r="FM64" s="111"/>
      <c r="FN64" s="111"/>
      <c r="FO64" s="111"/>
      <c r="FP64" s="111"/>
      <c r="FQ64" s="111"/>
      <c r="FR64" s="111"/>
      <c r="FS64" s="111"/>
      <c r="FT64" s="111"/>
      <c r="FU64" s="111"/>
      <c r="FV64" s="111"/>
      <c r="FW64" s="111"/>
      <c r="FX64" s="111"/>
      <c r="FY64" s="111"/>
      <c r="FZ64" s="111"/>
      <c r="GA64" s="111"/>
      <c r="GB64" s="111"/>
      <c r="GC64" s="111"/>
      <c r="GD64" s="111"/>
      <c r="GE64" s="111"/>
      <c r="GF64" s="111"/>
      <c r="GG64" s="111"/>
      <c r="GH64" s="111"/>
      <c r="GI64" s="111"/>
      <c r="GJ64" s="111"/>
      <c r="GK64" s="111"/>
      <c r="GL64" s="111"/>
      <c r="GM64" s="111"/>
      <c r="GN64" s="111"/>
      <c r="GO64" s="111"/>
      <c r="GP64" s="111"/>
      <c r="GQ64" s="111"/>
      <c r="GR64" s="111"/>
      <c r="GS64" s="111"/>
      <c r="GT64" s="111"/>
      <c r="GU64" s="111"/>
      <c r="GV64" s="111"/>
      <c r="GW64" s="111"/>
      <c r="GX64" s="111"/>
      <c r="GY64" s="111"/>
      <c r="GZ64" s="111"/>
      <c r="HA64" s="111"/>
      <c r="HB64" s="111"/>
      <c r="HC64" s="111"/>
      <c r="HD64" s="111"/>
      <c r="HE64" s="111"/>
      <c r="HF64" s="111"/>
      <c r="HG64" s="111"/>
      <c r="HH64" s="111"/>
      <c r="HI64" s="111"/>
      <c r="HJ64" s="111"/>
      <c r="HK64" s="111"/>
      <c r="HL64" s="111"/>
      <c r="HM64" s="111"/>
      <c r="HN64" s="111"/>
      <c r="HO64" s="111"/>
      <c r="HP64" s="111"/>
      <c r="HQ64" s="111"/>
      <c r="HR64" s="111"/>
      <c r="HS64" s="111"/>
      <c r="HT64" s="111"/>
      <c r="HU64" s="111"/>
      <c r="HV64" s="111"/>
      <c r="HW64" s="111"/>
      <c r="HX64" s="111"/>
      <c r="HY64" s="111"/>
      <c r="HZ64" s="111"/>
      <c r="IA64" s="111"/>
      <c r="IB64" s="111"/>
      <c r="IC64" s="111"/>
      <c r="ID64" s="111"/>
      <c r="IE64" s="111"/>
      <c r="IF64" s="111"/>
      <c r="IG64" s="111"/>
      <c r="IH64" s="111"/>
      <c r="II64" s="111"/>
      <c r="IJ64" s="111"/>
      <c r="IK64" s="111"/>
      <c r="IL64" s="111"/>
      <c r="IM64" s="111"/>
      <c r="IN64" s="111"/>
      <c r="IO64" s="111"/>
      <c r="IP64" s="111"/>
      <c r="IQ64" s="111"/>
      <c r="IR64" s="111"/>
      <c r="IS64" s="111"/>
      <c r="IT64" s="111"/>
      <c r="IU64" s="111"/>
      <c r="IV64" s="111"/>
      <c r="IW64" s="111"/>
      <c r="IX64" s="111"/>
      <c r="IY64" s="111"/>
      <c r="IZ64" s="111"/>
      <c r="JA64" s="111"/>
      <c r="JB64" s="111"/>
      <c r="JC64" s="111"/>
      <c r="JD64" s="111"/>
      <c r="JE64" s="111"/>
      <c r="JF64" s="111"/>
      <c r="JG64" s="111"/>
      <c r="JH64" s="111"/>
      <c r="JI64" s="111"/>
      <c r="JJ64" s="111"/>
      <c r="JK64" s="111"/>
      <c r="JL64" s="111"/>
      <c r="JM64" s="111"/>
      <c r="JN64" s="111"/>
      <c r="JO64" s="111"/>
      <c r="JP64" s="111"/>
      <c r="JQ64" s="111"/>
      <c r="JR64" s="111"/>
      <c r="JS64" s="111"/>
      <c r="JT64" s="111"/>
      <c r="JU64" s="111"/>
      <c r="JV64" s="111"/>
      <c r="JW64" s="111"/>
      <c r="JX64" s="111"/>
      <c r="JY64" s="111"/>
      <c r="JZ64" s="111"/>
      <c r="KA64" s="111"/>
      <c r="KB64" s="111"/>
      <c r="KC64" s="111"/>
      <c r="KD64" s="111"/>
      <c r="KE64" s="111"/>
      <c r="KF64" s="111"/>
      <c r="KG64" s="111"/>
      <c r="KH64" s="111"/>
      <c r="KI64" s="111"/>
      <c r="KJ64" s="111"/>
      <c r="KK64" s="111"/>
      <c r="KL64" s="111"/>
      <c r="KM64" s="111"/>
      <c r="KN64" s="111"/>
      <c r="KO64" s="111"/>
      <c r="KP64" s="111"/>
      <c r="KQ64" s="111"/>
      <c r="KR64" s="111"/>
      <c r="KS64" s="111"/>
      <c r="KT64" s="111"/>
      <c r="KU64" s="111"/>
      <c r="KV64" s="111"/>
      <c r="KW64" s="111"/>
      <c r="KX64" s="111"/>
      <c r="KY64" s="111"/>
      <c r="KZ64" s="111"/>
      <c r="LA64" s="111"/>
      <c r="LB64" s="111"/>
      <c r="LC64" s="111"/>
      <c r="LD64" s="111"/>
      <c r="LE64" s="111"/>
      <c r="LF64" s="111"/>
      <c r="LG64" s="111"/>
      <c r="LH64" s="111"/>
      <c r="LI64" s="111"/>
      <c r="LJ64" s="111"/>
      <c r="LK64" s="111"/>
      <c r="LL64" s="111"/>
      <c r="LM64" s="111"/>
      <c r="LN64" s="111"/>
      <c r="LO64" s="111"/>
      <c r="LP64" s="111"/>
      <c r="LQ64" s="111"/>
      <c r="LR64" s="111"/>
      <c r="LS64" s="111"/>
      <c r="LT64" s="111"/>
      <c r="LU64" s="111"/>
      <c r="LV64" s="111"/>
      <c r="LW64" s="111"/>
      <c r="LX64" s="111"/>
      <c r="LY64" s="111"/>
      <c r="LZ64" s="111"/>
      <c r="MA64" s="111"/>
      <c r="MB64" s="111"/>
      <c r="MC64" s="111"/>
      <c r="MD64" s="111"/>
      <c r="ME64" s="111"/>
      <c r="MF64" s="111"/>
      <c r="MG64" s="111"/>
      <c r="MH64" s="111"/>
      <c r="MI64" s="111"/>
      <c r="MJ64" s="111"/>
      <c r="MK64" s="111"/>
      <c r="ML64" s="111"/>
      <c r="MM64" s="111"/>
      <c r="MN64" s="111"/>
      <c r="MO64" s="111"/>
      <c r="MP64" s="111"/>
      <c r="MQ64" s="111"/>
      <c r="MR64" s="111"/>
      <c r="MS64" s="111"/>
      <c r="MT64" s="111"/>
      <c r="MU64" s="111"/>
      <c r="MV64" s="111"/>
      <c r="MW64" s="111"/>
      <c r="MX64" s="111"/>
      <c r="MY64" s="111"/>
      <c r="MZ64" s="111"/>
      <c r="NA64" s="111"/>
      <c r="NB64" s="111"/>
      <c r="NC64" s="111"/>
      <c r="ND64" s="111"/>
      <c r="NE64" s="111"/>
      <c r="NF64" s="111"/>
      <c r="NG64" s="111"/>
    </row>
    <row r="65" spans="1:371" ht="21" x14ac:dyDescent="0.25">
      <c r="A65" s="79" t="s">
        <v>18</v>
      </c>
      <c r="B65" s="91"/>
      <c r="C65" s="14"/>
      <c r="D65" s="26"/>
      <c r="E65" s="26"/>
      <c r="F65" s="26"/>
      <c r="G65" s="132">
        <v>1679</v>
      </c>
      <c r="H65" s="104"/>
      <c r="I65" s="104"/>
      <c r="J65" s="104"/>
      <c r="K65" s="104"/>
      <c r="L65" s="114"/>
      <c r="M65" s="114"/>
      <c r="N65" s="110"/>
      <c r="O65" s="111"/>
      <c r="P65" s="111"/>
      <c r="Q65" s="111"/>
      <c r="R65" s="111"/>
      <c r="S65" s="111"/>
      <c r="T65" s="111"/>
      <c r="U65" s="110"/>
      <c r="V65" s="111"/>
      <c r="W65" s="111"/>
      <c r="X65" s="111"/>
      <c r="Y65" s="111"/>
      <c r="Z65" s="111"/>
      <c r="AA65" s="111"/>
      <c r="AB65" s="110"/>
      <c r="AC65" s="111"/>
      <c r="AD65" s="111"/>
      <c r="AE65" s="111"/>
      <c r="AF65" s="111"/>
      <c r="AG65" s="111"/>
      <c r="AH65" s="111"/>
      <c r="AI65" s="110"/>
      <c r="AJ65" s="111"/>
      <c r="AK65" s="111"/>
      <c r="AL65" s="111"/>
      <c r="AM65" s="111"/>
      <c r="AN65" s="111"/>
      <c r="AO65" s="111"/>
      <c r="AP65" s="110"/>
      <c r="AQ65" s="111"/>
      <c r="AR65" s="111"/>
      <c r="AS65" s="111"/>
      <c r="AT65" s="111"/>
      <c r="AU65" s="111"/>
      <c r="AV65" s="111"/>
      <c r="AW65" s="111"/>
      <c r="AX65" s="111"/>
      <c r="AY65" s="111"/>
      <c r="AZ65" s="111"/>
      <c r="BA65" s="111"/>
      <c r="BB65" s="111"/>
      <c r="BC65" s="111"/>
      <c r="BD65" s="111"/>
      <c r="BE65" s="111"/>
      <c r="BF65" s="111"/>
      <c r="BG65" s="111"/>
      <c r="BH65" s="111"/>
      <c r="BI65" s="111"/>
      <c r="BJ65" s="111"/>
      <c r="BK65" s="111"/>
      <c r="BL65" s="111"/>
      <c r="BM65" s="111"/>
      <c r="BN65" s="111"/>
      <c r="BO65" s="111"/>
      <c r="BP65" s="111"/>
      <c r="BQ65" s="111"/>
      <c r="BR65" s="111"/>
      <c r="BS65" s="111"/>
      <c r="BT65" s="111"/>
      <c r="BU65" s="111"/>
      <c r="BV65" s="111"/>
      <c r="BW65" s="111"/>
      <c r="BX65" s="111"/>
      <c r="BY65" s="111"/>
      <c r="BZ65" s="111"/>
      <c r="CA65" s="111"/>
      <c r="CB65" s="111"/>
      <c r="CC65" s="111"/>
      <c r="CD65" s="111"/>
      <c r="CE65" s="111"/>
      <c r="CF65" s="111"/>
      <c r="CG65" s="111"/>
      <c r="CH65" s="111"/>
      <c r="CI65" s="111"/>
      <c r="CJ65" s="111"/>
      <c r="CK65" s="111"/>
      <c r="CL65" s="111"/>
      <c r="CM65" s="111"/>
      <c r="CN65" s="111"/>
      <c r="CO65" s="111"/>
      <c r="CP65" s="111"/>
      <c r="CQ65" s="111"/>
      <c r="CR65" s="111"/>
      <c r="CS65" s="111"/>
      <c r="CT65" s="111"/>
      <c r="CU65" s="111"/>
      <c r="CV65" s="111"/>
      <c r="CW65" s="111"/>
      <c r="CX65" s="111"/>
      <c r="CY65" s="111"/>
      <c r="CZ65" s="111"/>
      <c r="DA65" s="111"/>
      <c r="DB65" s="111"/>
      <c r="DC65" s="111"/>
      <c r="DD65" s="111"/>
      <c r="DE65" s="111"/>
      <c r="DF65" s="111"/>
      <c r="DG65" s="111"/>
      <c r="DH65" s="111"/>
      <c r="DI65" s="111"/>
      <c r="DJ65" s="111"/>
      <c r="DK65" s="111"/>
      <c r="DL65" s="111"/>
      <c r="DM65" s="111"/>
      <c r="DN65" s="111"/>
      <c r="DO65" s="111"/>
      <c r="DP65" s="111"/>
      <c r="DQ65" s="111"/>
      <c r="DR65" s="111"/>
      <c r="DS65" s="111"/>
      <c r="DT65" s="111"/>
      <c r="DU65" s="111"/>
      <c r="DV65" s="111"/>
      <c r="DW65" s="111"/>
      <c r="DX65" s="111"/>
      <c r="DY65" s="111"/>
      <c r="DZ65" s="111"/>
      <c r="EA65" s="111"/>
      <c r="EB65" s="111"/>
      <c r="EC65" s="111"/>
      <c r="ED65" s="111"/>
      <c r="EE65" s="111"/>
      <c r="EF65" s="111"/>
      <c r="EG65" s="111"/>
      <c r="EH65" s="111"/>
      <c r="EI65" s="111"/>
      <c r="EJ65" s="111"/>
      <c r="EK65" s="111"/>
      <c r="EL65" s="111"/>
      <c r="EM65" s="111"/>
      <c r="EN65" s="111"/>
      <c r="EO65" s="111"/>
      <c r="EP65" s="111"/>
      <c r="EQ65" s="111"/>
      <c r="ER65" s="111"/>
      <c r="ES65" s="111"/>
      <c r="ET65" s="111"/>
      <c r="EU65" s="111"/>
      <c r="EV65" s="111"/>
      <c r="EW65" s="111"/>
      <c r="EX65" s="111"/>
      <c r="EY65" s="111"/>
      <c r="EZ65" s="111"/>
      <c r="FA65" s="111"/>
      <c r="FB65" s="111"/>
      <c r="FC65" s="111"/>
      <c r="FD65" s="111"/>
      <c r="FE65" s="111"/>
      <c r="FF65" s="111"/>
      <c r="FG65" s="111"/>
      <c r="FH65" s="111"/>
      <c r="FI65" s="111"/>
      <c r="FJ65" s="111"/>
      <c r="FK65" s="111"/>
      <c r="FL65" s="111"/>
      <c r="FM65" s="111"/>
      <c r="FN65" s="111"/>
      <c r="FO65" s="111"/>
      <c r="FP65" s="111"/>
      <c r="FQ65" s="111"/>
      <c r="FR65" s="111"/>
      <c r="FS65" s="111"/>
      <c r="FT65" s="111"/>
      <c r="FU65" s="111"/>
      <c r="FV65" s="111"/>
      <c r="FW65" s="111"/>
      <c r="FX65" s="111"/>
      <c r="FY65" s="111"/>
      <c r="FZ65" s="111"/>
      <c r="GA65" s="111"/>
      <c r="GB65" s="111"/>
      <c r="GC65" s="111"/>
      <c r="GD65" s="111"/>
      <c r="GE65" s="111"/>
      <c r="GF65" s="111"/>
      <c r="GG65" s="111"/>
      <c r="GH65" s="111"/>
      <c r="GI65" s="111"/>
      <c r="GJ65" s="111"/>
      <c r="GK65" s="111"/>
      <c r="GL65" s="111"/>
      <c r="GM65" s="111"/>
      <c r="GN65" s="111"/>
      <c r="GO65" s="111"/>
      <c r="GP65" s="111"/>
      <c r="GQ65" s="111"/>
      <c r="GR65" s="111"/>
      <c r="GS65" s="111"/>
      <c r="GT65" s="111"/>
      <c r="GU65" s="111"/>
      <c r="GV65" s="111"/>
      <c r="GW65" s="111"/>
      <c r="GX65" s="111"/>
      <c r="GY65" s="111"/>
      <c r="GZ65" s="111"/>
      <c r="HA65" s="111"/>
      <c r="HB65" s="111"/>
      <c r="HC65" s="111"/>
      <c r="HD65" s="111"/>
      <c r="HE65" s="111"/>
      <c r="HF65" s="111"/>
      <c r="HG65" s="111"/>
      <c r="HH65" s="111"/>
      <c r="HI65" s="111"/>
      <c r="HJ65" s="111"/>
      <c r="HK65" s="111"/>
      <c r="HL65" s="111"/>
      <c r="HM65" s="111"/>
      <c r="HN65" s="111"/>
      <c r="HO65" s="111"/>
      <c r="HP65" s="111"/>
      <c r="HQ65" s="111"/>
      <c r="HR65" s="111"/>
      <c r="HS65" s="111"/>
      <c r="HT65" s="111"/>
      <c r="HU65" s="111"/>
      <c r="HV65" s="111"/>
      <c r="HW65" s="111"/>
      <c r="HX65" s="111"/>
      <c r="HY65" s="111"/>
      <c r="HZ65" s="111"/>
      <c r="IA65" s="111"/>
      <c r="IB65" s="111"/>
      <c r="IC65" s="111"/>
      <c r="ID65" s="111"/>
      <c r="IE65" s="111"/>
      <c r="IF65" s="111"/>
      <c r="IG65" s="111"/>
      <c r="IH65" s="111"/>
      <c r="II65" s="111"/>
      <c r="IJ65" s="111"/>
      <c r="IK65" s="111"/>
      <c r="IL65" s="111"/>
      <c r="IM65" s="111"/>
      <c r="IN65" s="111"/>
      <c r="IO65" s="111"/>
      <c r="IP65" s="111"/>
      <c r="IQ65" s="111"/>
      <c r="IR65" s="111"/>
      <c r="IS65" s="111"/>
      <c r="IT65" s="111"/>
      <c r="IU65" s="111"/>
      <c r="IV65" s="111"/>
      <c r="IW65" s="111"/>
      <c r="IX65" s="111"/>
      <c r="IY65" s="111"/>
      <c r="IZ65" s="111"/>
      <c r="JA65" s="111"/>
      <c r="JB65" s="111"/>
      <c r="JC65" s="111"/>
      <c r="JD65" s="111"/>
      <c r="JE65" s="111"/>
      <c r="JF65" s="111"/>
      <c r="JG65" s="111"/>
      <c r="JH65" s="111"/>
      <c r="JI65" s="111"/>
      <c r="JJ65" s="111"/>
      <c r="JK65" s="111"/>
      <c r="JL65" s="111"/>
      <c r="JM65" s="111"/>
      <c r="JN65" s="111"/>
      <c r="JO65" s="111"/>
      <c r="JP65" s="111"/>
      <c r="JQ65" s="111"/>
      <c r="JR65" s="111"/>
      <c r="JS65" s="111"/>
      <c r="JT65" s="111"/>
      <c r="JU65" s="111"/>
      <c r="JV65" s="111"/>
      <c r="JW65" s="111"/>
      <c r="JX65" s="111"/>
      <c r="JY65" s="111"/>
      <c r="JZ65" s="111"/>
      <c r="KA65" s="111"/>
      <c r="KB65" s="111"/>
      <c r="KC65" s="111"/>
      <c r="KD65" s="111"/>
      <c r="KE65" s="111"/>
      <c r="KF65" s="111"/>
      <c r="KG65" s="111"/>
      <c r="KH65" s="111"/>
      <c r="KI65" s="111"/>
      <c r="KJ65" s="111"/>
      <c r="KK65" s="111"/>
      <c r="KL65" s="111"/>
      <c r="KM65" s="111"/>
      <c r="KN65" s="111"/>
      <c r="KO65" s="111"/>
      <c r="KP65" s="111"/>
      <c r="KQ65" s="111"/>
      <c r="KR65" s="111"/>
      <c r="KS65" s="111"/>
      <c r="KT65" s="111"/>
      <c r="KU65" s="111"/>
      <c r="KV65" s="111"/>
      <c r="KW65" s="111"/>
      <c r="KX65" s="111"/>
      <c r="KY65" s="111"/>
      <c r="KZ65" s="111"/>
      <c r="LA65" s="111"/>
      <c r="LB65" s="111"/>
      <c r="LC65" s="111"/>
      <c r="LD65" s="111"/>
      <c r="LE65" s="111"/>
      <c r="LF65" s="111"/>
      <c r="LG65" s="111"/>
      <c r="LH65" s="111"/>
      <c r="LI65" s="111"/>
      <c r="LJ65" s="111"/>
      <c r="LK65" s="111"/>
      <c r="LL65" s="111"/>
      <c r="LM65" s="111"/>
      <c r="LN65" s="111"/>
      <c r="LO65" s="111"/>
      <c r="LP65" s="111"/>
      <c r="LQ65" s="111"/>
      <c r="LR65" s="111"/>
      <c r="LS65" s="111"/>
      <c r="LT65" s="111"/>
      <c r="LU65" s="111"/>
      <c r="LV65" s="111"/>
      <c r="LW65" s="111"/>
      <c r="LX65" s="111"/>
      <c r="LY65" s="111"/>
      <c r="LZ65" s="111"/>
      <c r="MA65" s="111"/>
      <c r="MB65" s="111"/>
      <c r="MC65" s="111"/>
      <c r="MD65" s="111"/>
      <c r="ME65" s="111"/>
      <c r="MF65" s="111"/>
      <c r="MG65" s="111"/>
      <c r="MH65" s="111"/>
      <c r="MI65" s="111"/>
      <c r="MJ65" s="111"/>
      <c r="MK65" s="111"/>
      <c r="ML65" s="111"/>
      <c r="MM65" s="111"/>
      <c r="MN65" s="111"/>
      <c r="MO65" s="111"/>
      <c r="MP65" s="111"/>
      <c r="MQ65" s="111"/>
      <c r="MR65" s="111"/>
      <c r="MS65" s="111"/>
      <c r="MT65" s="111"/>
      <c r="MU65" s="111"/>
      <c r="MV65" s="111"/>
      <c r="MW65" s="111"/>
      <c r="MX65" s="111"/>
      <c r="MY65" s="111"/>
      <c r="MZ65" s="111"/>
      <c r="NA65" s="111"/>
      <c r="NB65" s="111"/>
      <c r="NC65" s="111"/>
      <c r="ND65" s="111"/>
      <c r="NE65" s="111"/>
      <c r="NF65" s="111"/>
      <c r="NG65" s="111"/>
    </row>
    <row r="66" spans="1:371" ht="21" x14ac:dyDescent="0.25">
      <c r="A66" s="79" t="s">
        <v>18</v>
      </c>
      <c r="B66" s="91"/>
      <c r="C66" s="14"/>
      <c r="D66" s="26"/>
      <c r="E66" s="26"/>
      <c r="F66" s="26"/>
      <c r="G66" s="133"/>
      <c r="H66" s="113"/>
      <c r="I66" s="113"/>
      <c r="J66" s="113"/>
      <c r="K66" s="113"/>
      <c r="L66" s="114"/>
      <c r="M66" s="114"/>
      <c r="N66" s="110"/>
      <c r="O66" s="111"/>
      <c r="P66" s="111"/>
      <c r="Q66" s="111"/>
      <c r="R66" s="111"/>
      <c r="S66" s="111"/>
      <c r="T66" s="111"/>
      <c r="U66" s="110"/>
      <c r="V66" s="111"/>
      <c r="W66" s="111"/>
      <c r="X66" s="111"/>
      <c r="Y66" s="111"/>
      <c r="Z66" s="111"/>
      <c r="AA66" s="111"/>
      <c r="AB66" s="110"/>
      <c r="AC66" s="111"/>
      <c r="AD66" s="111"/>
      <c r="AE66" s="111"/>
      <c r="AF66" s="111"/>
      <c r="AG66" s="111"/>
      <c r="AH66" s="111"/>
      <c r="AI66" s="110"/>
      <c r="AJ66" s="111"/>
      <c r="AK66" s="111"/>
      <c r="AL66" s="111"/>
      <c r="AM66" s="111"/>
      <c r="AN66" s="111"/>
      <c r="AO66" s="111"/>
      <c r="AP66" s="110"/>
      <c r="AQ66" s="111"/>
      <c r="AR66" s="111"/>
      <c r="AS66" s="111"/>
      <c r="AT66" s="111"/>
      <c r="AU66" s="111"/>
      <c r="AV66" s="111"/>
      <c r="AW66" s="111"/>
      <c r="AX66" s="111"/>
      <c r="AY66" s="111"/>
      <c r="AZ66" s="111"/>
      <c r="BA66" s="111"/>
      <c r="BB66" s="111"/>
      <c r="BC66" s="111"/>
      <c r="BD66" s="111"/>
      <c r="BE66" s="111"/>
      <c r="BF66" s="111"/>
      <c r="BG66" s="111"/>
      <c r="BH66" s="111"/>
      <c r="BI66" s="111"/>
      <c r="BJ66" s="111"/>
      <c r="BK66" s="111"/>
      <c r="BL66" s="111"/>
      <c r="BM66" s="111"/>
      <c r="BN66" s="111"/>
      <c r="BO66" s="111"/>
      <c r="BP66" s="111"/>
      <c r="BQ66" s="111"/>
      <c r="BR66" s="111"/>
      <c r="BS66" s="111"/>
      <c r="BT66" s="111"/>
      <c r="BU66" s="111"/>
      <c r="BV66" s="111"/>
      <c r="BW66" s="111"/>
      <c r="BX66" s="111"/>
      <c r="BY66" s="111"/>
      <c r="BZ66" s="111"/>
      <c r="CA66" s="111"/>
      <c r="CB66" s="111"/>
      <c r="CC66" s="111"/>
      <c r="CD66" s="111"/>
      <c r="CE66" s="111"/>
      <c r="CF66" s="111"/>
      <c r="CG66" s="111"/>
      <c r="CH66" s="111"/>
      <c r="CI66" s="111"/>
      <c r="CJ66" s="111"/>
      <c r="CK66" s="111"/>
      <c r="CL66" s="111"/>
      <c r="CM66" s="111"/>
      <c r="CN66" s="111"/>
      <c r="CO66" s="111"/>
      <c r="CP66" s="111"/>
      <c r="CQ66" s="111"/>
      <c r="CR66" s="111"/>
      <c r="CS66" s="111"/>
      <c r="CT66" s="111"/>
      <c r="CU66" s="111"/>
      <c r="CV66" s="111"/>
      <c r="CW66" s="111"/>
      <c r="CX66" s="111"/>
      <c r="CY66" s="111"/>
      <c r="CZ66" s="111"/>
      <c r="DA66" s="111"/>
      <c r="DB66" s="111"/>
      <c r="DC66" s="111"/>
      <c r="DD66" s="111"/>
      <c r="DE66" s="111"/>
      <c r="DF66" s="111"/>
      <c r="DG66" s="111"/>
      <c r="DH66" s="111"/>
      <c r="DI66" s="111"/>
      <c r="DJ66" s="111"/>
      <c r="DK66" s="111"/>
      <c r="DL66" s="111"/>
      <c r="DM66" s="111"/>
      <c r="DN66" s="111"/>
      <c r="DO66" s="111"/>
      <c r="DP66" s="111"/>
      <c r="DQ66" s="111"/>
      <c r="DR66" s="111"/>
      <c r="DS66" s="111"/>
      <c r="DT66" s="111"/>
      <c r="DU66" s="111"/>
      <c r="DV66" s="111"/>
      <c r="DW66" s="111"/>
      <c r="DX66" s="111"/>
      <c r="DY66" s="111"/>
      <c r="DZ66" s="111"/>
      <c r="EA66" s="111"/>
      <c r="EB66" s="111"/>
      <c r="EC66" s="111"/>
      <c r="ED66" s="111"/>
      <c r="EE66" s="111"/>
      <c r="EF66" s="111"/>
      <c r="EG66" s="111"/>
      <c r="EH66" s="111"/>
      <c r="EI66" s="111"/>
      <c r="EJ66" s="111"/>
      <c r="EK66" s="111"/>
      <c r="EL66" s="111"/>
      <c r="EM66" s="111"/>
      <c r="EN66" s="111"/>
      <c r="EO66" s="111"/>
      <c r="EP66" s="111"/>
      <c r="EQ66" s="111"/>
      <c r="ER66" s="111"/>
      <c r="ES66" s="111"/>
      <c r="ET66" s="111"/>
      <c r="EU66" s="111"/>
      <c r="EV66" s="111"/>
      <c r="EW66" s="111"/>
      <c r="EX66" s="111"/>
      <c r="EY66" s="111"/>
      <c r="EZ66" s="111"/>
      <c r="FA66" s="111"/>
      <c r="FB66" s="111"/>
      <c r="FC66" s="111"/>
      <c r="FD66" s="111"/>
      <c r="FE66" s="111"/>
      <c r="FF66" s="111"/>
      <c r="FG66" s="111"/>
      <c r="FH66" s="111"/>
      <c r="FI66" s="111"/>
      <c r="FJ66" s="111"/>
      <c r="FK66" s="111"/>
      <c r="FL66" s="111"/>
      <c r="FM66" s="111"/>
      <c r="FN66" s="111"/>
      <c r="FO66" s="111"/>
      <c r="FP66" s="111"/>
      <c r="FQ66" s="111"/>
      <c r="FR66" s="111"/>
      <c r="FS66" s="111"/>
      <c r="FT66" s="111"/>
      <c r="FU66" s="111"/>
      <c r="FV66" s="111"/>
      <c r="FW66" s="111"/>
      <c r="FX66" s="111"/>
      <c r="FY66" s="111"/>
      <c r="FZ66" s="111"/>
      <c r="GA66" s="111"/>
      <c r="GB66" s="111"/>
      <c r="GC66" s="111"/>
      <c r="GD66" s="111"/>
      <c r="GE66" s="111"/>
      <c r="GF66" s="111"/>
      <c r="GG66" s="111"/>
      <c r="GH66" s="111"/>
      <c r="GI66" s="111"/>
      <c r="GJ66" s="111"/>
      <c r="GK66" s="111"/>
      <c r="GL66" s="111"/>
      <c r="GM66" s="111"/>
      <c r="GN66" s="111"/>
      <c r="GO66" s="111"/>
      <c r="GP66" s="111"/>
      <c r="GQ66" s="111"/>
      <c r="GR66" s="111"/>
      <c r="GS66" s="111"/>
      <c r="GT66" s="111"/>
      <c r="GU66" s="111"/>
      <c r="GV66" s="111"/>
      <c r="GW66" s="111"/>
      <c r="GX66" s="111"/>
      <c r="GY66" s="111"/>
      <c r="GZ66" s="111"/>
      <c r="HA66" s="111"/>
      <c r="HB66" s="111"/>
      <c r="HC66" s="111"/>
      <c r="HD66" s="111"/>
      <c r="HE66" s="111"/>
      <c r="HF66" s="111"/>
      <c r="HG66" s="111"/>
      <c r="HH66" s="111"/>
      <c r="HI66" s="111"/>
      <c r="HJ66" s="111"/>
      <c r="HK66" s="111"/>
      <c r="HL66" s="111"/>
      <c r="HM66" s="111"/>
      <c r="HN66" s="111"/>
      <c r="HO66" s="111"/>
      <c r="HP66" s="111"/>
      <c r="HQ66" s="111"/>
      <c r="HR66" s="111"/>
      <c r="HS66" s="111"/>
      <c r="HT66" s="111"/>
      <c r="HU66" s="111"/>
      <c r="HV66" s="111"/>
      <c r="HW66" s="111"/>
      <c r="HX66" s="111"/>
      <c r="HY66" s="111"/>
      <c r="HZ66" s="111"/>
      <c r="IA66" s="111"/>
      <c r="IB66" s="111"/>
      <c r="IC66" s="111"/>
      <c r="ID66" s="111"/>
      <c r="IE66" s="111"/>
      <c r="IF66" s="111"/>
      <c r="IG66" s="111"/>
      <c r="IH66" s="111"/>
      <c r="II66" s="111"/>
      <c r="IJ66" s="111"/>
      <c r="IK66" s="111"/>
      <c r="IL66" s="111"/>
      <c r="IM66" s="111"/>
      <c r="IN66" s="111"/>
      <c r="IO66" s="111"/>
      <c r="IP66" s="111"/>
      <c r="IQ66" s="111"/>
      <c r="IR66" s="111"/>
      <c r="IS66" s="111"/>
      <c r="IT66" s="111"/>
      <c r="IU66" s="111"/>
      <c r="IV66" s="111"/>
      <c r="IW66" s="111"/>
      <c r="IX66" s="111"/>
      <c r="IY66" s="111"/>
      <c r="IZ66" s="111"/>
      <c r="JA66" s="111"/>
      <c r="JB66" s="111"/>
      <c r="JC66" s="111"/>
      <c r="JD66" s="111"/>
      <c r="JE66" s="111"/>
      <c r="JF66" s="111"/>
      <c r="JG66" s="111"/>
      <c r="JH66" s="111"/>
      <c r="JI66" s="111"/>
      <c r="JJ66" s="111"/>
      <c r="JK66" s="111"/>
      <c r="JL66" s="111"/>
      <c r="JM66" s="111"/>
      <c r="JN66" s="111"/>
      <c r="JO66" s="111"/>
      <c r="JP66" s="111"/>
      <c r="JQ66" s="111"/>
      <c r="JR66" s="111"/>
      <c r="JS66" s="111"/>
      <c r="JT66" s="111"/>
      <c r="JU66" s="111"/>
      <c r="JV66" s="111"/>
      <c r="JW66" s="111"/>
      <c r="JX66" s="111"/>
      <c r="JY66" s="111"/>
      <c r="JZ66" s="111"/>
      <c r="KA66" s="111"/>
      <c r="KB66" s="111"/>
      <c r="KC66" s="111"/>
      <c r="KD66" s="111"/>
      <c r="KE66" s="111"/>
      <c r="KF66" s="111"/>
      <c r="KG66" s="111"/>
      <c r="KH66" s="111"/>
      <c r="KI66" s="111"/>
      <c r="KJ66" s="111"/>
      <c r="KK66" s="111"/>
      <c r="KL66" s="111"/>
      <c r="KM66" s="111"/>
      <c r="KN66" s="111"/>
      <c r="KO66" s="111"/>
      <c r="KP66" s="111"/>
      <c r="KQ66" s="111"/>
      <c r="KR66" s="111"/>
      <c r="KS66" s="111"/>
      <c r="KT66" s="111"/>
      <c r="KU66" s="111"/>
      <c r="KV66" s="111"/>
      <c r="KW66" s="111"/>
      <c r="KX66" s="111"/>
      <c r="KY66" s="111"/>
      <c r="KZ66" s="111"/>
      <c r="LA66" s="111"/>
      <c r="LB66" s="111"/>
      <c r="LC66" s="111"/>
      <c r="LD66" s="111"/>
      <c r="LE66" s="111"/>
      <c r="LF66" s="111"/>
      <c r="LG66" s="111"/>
      <c r="LH66" s="111"/>
      <c r="LI66" s="111"/>
      <c r="LJ66" s="111"/>
      <c r="LK66" s="111"/>
      <c r="LL66" s="111"/>
      <c r="LM66" s="111"/>
      <c r="LN66" s="111"/>
      <c r="LO66" s="111"/>
      <c r="LP66" s="111"/>
      <c r="LQ66" s="111"/>
      <c r="LR66" s="111"/>
      <c r="LS66" s="111"/>
      <c r="LT66" s="111"/>
      <c r="LU66" s="111"/>
      <c r="LV66" s="111"/>
      <c r="LW66" s="111"/>
      <c r="LX66" s="111"/>
      <c r="LY66" s="111"/>
      <c r="LZ66" s="111"/>
      <c r="MA66" s="111"/>
      <c r="MB66" s="111"/>
      <c r="MC66" s="111"/>
      <c r="MD66" s="111"/>
      <c r="ME66" s="111"/>
      <c r="MF66" s="111"/>
      <c r="MG66" s="111"/>
      <c r="MH66" s="111"/>
      <c r="MI66" s="111"/>
      <c r="MJ66" s="111"/>
      <c r="MK66" s="111"/>
      <c r="ML66" s="111"/>
      <c r="MM66" s="111"/>
      <c r="MN66" s="111"/>
      <c r="MO66" s="111"/>
      <c r="MP66" s="111"/>
      <c r="MQ66" s="111"/>
      <c r="MR66" s="111"/>
      <c r="MS66" s="111"/>
      <c r="MT66" s="111"/>
      <c r="MU66" s="111"/>
      <c r="MV66" s="111"/>
      <c r="MW66" s="111"/>
      <c r="MX66" s="111"/>
      <c r="MY66" s="111"/>
      <c r="MZ66" s="111"/>
      <c r="NA66" s="111"/>
      <c r="NB66" s="111"/>
      <c r="NC66" s="111"/>
      <c r="ND66" s="111"/>
      <c r="NE66" s="111"/>
      <c r="NF66" s="111"/>
      <c r="NG66" s="111"/>
    </row>
    <row r="67" spans="1:371" ht="21" x14ac:dyDescent="0.25">
      <c r="A67" s="79" t="s">
        <v>18</v>
      </c>
      <c r="B67" s="91"/>
      <c r="C67" s="14"/>
      <c r="D67" s="26"/>
      <c r="E67" s="26"/>
      <c r="F67" s="26"/>
      <c r="G67" s="133"/>
      <c r="H67" s="113"/>
      <c r="I67" s="113"/>
      <c r="J67" s="113"/>
      <c r="K67" s="113"/>
      <c r="L67" s="114"/>
      <c r="M67" s="114"/>
      <c r="N67" s="110"/>
      <c r="O67" s="111"/>
      <c r="P67" s="111"/>
      <c r="Q67" s="111"/>
      <c r="R67" s="111"/>
      <c r="S67" s="111"/>
      <c r="T67" s="111"/>
      <c r="U67" s="110"/>
      <c r="V67" s="111"/>
      <c r="W67" s="111"/>
      <c r="X67" s="111"/>
      <c r="Y67" s="111"/>
      <c r="Z67" s="111"/>
      <c r="AA67" s="111"/>
      <c r="AB67" s="110"/>
      <c r="AC67" s="111"/>
      <c r="AD67" s="111"/>
      <c r="AE67" s="111"/>
      <c r="AF67" s="111"/>
      <c r="AG67" s="111"/>
      <c r="AH67" s="111"/>
      <c r="AI67" s="110"/>
      <c r="AJ67" s="111"/>
      <c r="AK67" s="111"/>
      <c r="AL67" s="111"/>
      <c r="AM67" s="111"/>
      <c r="AN67" s="111"/>
      <c r="AO67" s="111"/>
      <c r="AP67" s="110"/>
      <c r="AQ67" s="111"/>
      <c r="AR67" s="111"/>
      <c r="AS67" s="111"/>
      <c r="AT67" s="111"/>
      <c r="AU67" s="111"/>
      <c r="AV67" s="111"/>
      <c r="AW67" s="111"/>
      <c r="AX67" s="111"/>
      <c r="AY67" s="111"/>
      <c r="AZ67" s="111"/>
      <c r="BA67" s="111"/>
      <c r="BB67" s="111"/>
      <c r="BC67" s="111"/>
      <c r="BD67" s="111"/>
      <c r="BE67" s="111"/>
      <c r="BF67" s="111"/>
      <c r="BG67" s="111"/>
      <c r="BH67" s="111"/>
      <c r="BI67" s="111"/>
      <c r="BJ67" s="111"/>
      <c r="BK67" s="111"/>
      <c r="BL67" s="111"/>
      <c r="BM67" s="111"/>
      <c r="BN67" s="111"/>
      <c r="BO67" s="111"/>
      <c r="BP67" s="111"/>
      <c r="BQ67" s="111"/>
      <c r="BR67" s="111"/>
      <c r="BS67" s="111"/>
      <c r="BT67" s="111"/>
      <c r="BU67" s="111"/>
      <c r="BV67" s="111"/>
      <c r="BW67" s="111"/>
      <c r="BX67" s="111"/>
      <c r="BY67" s="111"/>
      <c r="BZ67" s="111"/>
      <c r="CA67" s="111"/>
      <c r="CB67" s="111"/>
      <c r="CC67" s="111"/>
      <c r="CD67" s="111"/>
      <c r="CE67" s="111"/>
      <c r="CF67" s="111"/>
      <c r="CG67" s="111"/>
      <c r="CH67" s="111"/>
      <c r="CI67" s="111"/>
      <c r="CJ67" s="111"/>
      <c r="CK67" s="111"/>
      <c r="CL67" s="111"/>
      <c r="CM67" s="111"/>
      <c r="CN67" s="111"/>
      <c r="CO67" s="111"/>
      <c r="CP67" s="111"/>
      <c r="CQ67" s="111"/>
      <c r="CR67" s="111"/>
      <c r="CS67" s="111"/>
      <c r="CT67" s="111"/>
      <c r="CU67" s="111"/>
      <c r="CV67" s="111"/>
      <c r="CW67" s="111"/>
      <c r="CX67" s="111"/>
      <c r="CY67" s="111"/>
      <c r="CZ67" s="111"/>
      <c r="DA67" s="111"/>
      <c r="DB67" s="111"/>
      <c r="DC67" s="111"/>
      <c r="DD67" s="111"/>
      <c r="DE67" s="111"/>
      <c r="DF67" s="111"/>
      <c r="DG67" s="111"/>
      <c r="DH67" s="111"/>
      <c r="DI67" s="111"/>
      <c r="DJ67" s="111"/>
      <c r="DK67" s="111"/>
      <c r="DL67" s="111"/>
      <c r="DM67" s="111"/>
      <c r="DN67" s="111"/>
      <c r="DO67" s="111"/>
      <c r="DP67" s="111"/>
      <c r="DQ67" s="111"/>
      <c r="DR67" s="111"/>
      <c r="DS67" s="111"/>
      <c r="DT67" s="111"/>
      <c r="DU67" s="111"/>
      <c r="DV67" s="111"/>
      <c r="DW67" s="111"/>
      <c r="DX67" s="111"/>
      <c r="DY67" s="111"/>
      <c r="DZ67" s="111"/>
      <c r="EA67" s="111"/>
      <c r="EB67" s="111"/>
      <c r="EC67" s="111"/>
      <c r="ED67" s="111"/>
      <c r="EE67" s="111"/>
      <c r="EF67" s="111"/>
      <c r="EG67" s="111"/>
      <c r="EH67" s="111"/>
      <c r="EI67" s="111"/>
      <c r="EJ67" s="111"/>
      <c r="EK67" s="111"/>
      <c r="EL67" s="111"/>
      <c r="EM67" s="111"/>
      <c r="EN67" s="111"/>
      <c r="EO67" s="111"/>
      <c r="EP67" s="111"/>
      <c r="EQ67" s="111"/>
      <c r="ER67" s="111"/>
      <c r="ES67" s="111"/>
      <c r="ET67" s="111"/>
      <c r="EU67" s="111"/>
      <c r="EV67" s="111"/>
      <c r="EW67" s="111"/>
      <c r="EX67" s="111"/>
      <c r="EY67" s="111"/>
      <c r="EZ67" s="111"/>
      <c r="FA67" s="111"/>
      <c r="FB67" s="111"/>
      <c r="FC67" s="111"/>
      <c r="FD67" s="111"/>
      <c r="FE67" s="111"/>
      <c r="FF67" s="111"/>
      <c r="FG67" s="111"/>
      <c r="FH67" s="111"/>
      <c r="FI67" s="111"/>
      <c r="FJ67" s="111"/>
      <c r="FK67" s="111"/>
      <c r="FL67" s="111"/>
      <c r="FM67" s="111"/>
      <c r="FN67" s="111"/>
      <c r="FO67" s="111"/>
      <c r="FP67" s="111"/>
      <c r="FQ67" s="111"/>
      <c r="FR67" s="111"/>
      <c r="FS67" s="111"/>
      <c r="FT67" s="111"/>
      <c r="FU67" s="111"/>
      <c r="FV67" s="111"/>
      <c r="FW67" s="111"/>
      <c r="FX67" s="111"/>
      <c r="FY67" s="111"/>
      <c r="FZ67" s="111"/>
      <c r="GA67" s="111"/>
      <c r="GB67" s="111"/>
      <c r="GC67" s="111"/>
      <c r="GD67" s="111"/>
      <c r="GE67" s="111"/>
      <c r="GF67" s="111"/>
      <c r="GG67" s="111"/>
      <c r="GH67" s="111"/>
      <c r="GI67" s="111"/>
      <c r="GJ67" s="111"/>
      <c r="GK67" s="111"/>
      <c r="GL67" s="111"/>
      <c r="GM67" s="111"/>
      <c r="GN67" s="111"/>
      <c r="GO67" s="111"/>
      <c r="GP67" s="111"/>
      <c r="GQ67" s="111"/>
      <c r="GR67" s="111"/>
      <c r="GS67" s="111"/>
      <c r="GT67" s="111"/>
      <c r="GU67" s="111"/>
      <c r="GV67" s="111"/>
      <c r="GW67" s="111"/>
      <c r="GX67" s="111"/>
      <c r="GY67" s="111"/>
      <c r="GZ67" s="111"/>
      <c r="HA67" s="111"/>
      <c r="HB67" s="111"/>
      <c r="HC67" s="111"/>
      <c r="HD67" s="111"/>
      <c r="HE67" s="111"/>
      <c r="HF67" s="111"/>
      <c r="HG67" s="111"/>
      <c r="HH67" s="111"/>
      <c r="HI67" s="111"/>
      <c r="HJ67" s="111"/>
      <c r="HK67" s="111"/>
      <c r="HL67" s="111"/>
      <c r="HM67" s="111"/>
      <c r="HN67" s="111"/>
      <c r="HO67" s="111"/>
      <c r="HP67" s="111"/>
      <c r="HQ67" s="111"/>
      <c r="HR67" s="111"/>
      <c r="HS67" s="111"/>
      <c r="HT67" s="111"/>
      <c r="HU67" s="111"/>
      <c r="HV67" s="111"/>
      <c r="HW67" s="111"/>
      <c r="HX67" s="111"/>
      <c r="HY67" s="111"/>
      <c r="HZ67" s="111"/>
      <c r="IA67" s="111"/>
      <c r="IB67" s="111"/>
      <c r="IC67" s="111"/>
      <c r="ID67" s="111"/>
      <c r="IE67" s="111"/>
      <c r="IF67" s="111"/>
      <c r="IG67" s="111"/>
      <c r="IH67" s="111"/>
      <c r="II67" s="111"/>
      <c r="IJ67" s="111"/>
      <c r="IK67" s="111"/>
      <c r="IL67" s="111"/>
      <c r="IM67" s="111"/>
      <c r="IN67" s="111"/>
      <c r="IO67" s="111"/>
      <c r="IP67" s="111"/>
      <c r="IQ67" s="111"/>
      <c r="IR67" s="111"/>
      <c r="IS67" s="111"/>
      <c r="IT67" s="111"/>
      <c r="IU67" s="111"/>
      <c r="IV67" s="111"/>
      <c r="IW67" s="111"/>
      <c r="IX67" s="111"/>
      <c r="IY67" s="111"/>
      <c r="IZ67" s="111"/>
      <c r="JA67" s="111"/>
      <c r="JB67" s="111"/>
      <c r="JC67" s="111"/>
      <c r="JD67" s="111"/>
      <c r="JE67" s="111"/>
      <c r="JF67" s="111"/>
      <c r="JG67" s="111"/>
      <c r="JH67" s="111"/>
      <c r="JI67" s="111"/>
      <c r="JJ67" s="111"/>
      <c r="JK67" s="111"/>
      <c r="JL67" s="111"/>
      <c r="JM67" s="111"/>
      <c r="JN67" s="111"/>
      <c r="JO67" s="111"/>
      <c r="JP67" s="111"/>
      <c r="JQ67" s="111"/>
      <c r="JR67" s="111"/>
      <c r="JS67" s="111"/>
      <c r="JT67" s="111"/>
      <c r="JU67" s="111"/>
      <c r="JV67" s="111"/>
      <c r="JW67" s="111"/>
      <c r="JX67" s="111"/>
      <c r="JY67" s="111"/>
      <c r="JZ67" s="111"/>
      <c r="KA67" s="111"/>
      <c r="KB67" s="111"/>
      <c r="KC67" s="111"/>
      <c r="KD67" s="111"/>
      <c r="KE67" s="111"/>
      <c r="KF67" s="111"/>
      <c r="KG67" s="111"/>
      <c r="KH67" s="111"/>
      <c r="KI67" s="111"/>
      <c r="KJ67" s="111"/>
      <c r="KK67" s="111"/>
      <c r="KL67" s="111"/>
      <c r="KM67" s="111"/>
      <c r="KN67" s="111"/>
      <c r="KO67" s="111"/>
      <c r="KP67" s="111"/>
      <c r="KQ67" s="111"/>
      <c r="KR67" s="111"/>
      <c r="KS67" s="111"/>
      <c r="KT67" s="111"/>
      <c r="KU67" s="111"/>
      <c r="KV67" s="111"/>
      <c r="KW67" s="111"/>
      <c r="KX67" s="111"/>
      <c r="KY67" s="111"/>
      <c r="KZ67" s="111"/>
      <c r="LA67" s="111"/>
      <c r="LB67" s="111"/>
      <c r="LC67" s="111"/>
      <c r="LD67" s="111"/>
      <c r="LE67" s="111"/>
      <c r="LF67" s="111"/>
      <c r="LG67" s="111"/>
      <c r="LH67" s="111"/>
      <c r="LI67" s="111"/>
      <c r="LJ67" s="111"/>
      <c r="LK67" s="111"/>
      <c r="LL67" s="111"/>
      <c r="LM67" s="111"/>
      <c r="LN67" s="111"/>
      <c r="LO67" s="111"/>
      <c r="LP67" s="111"/>
      <c r="LQ67" s="111"/>
      <c r="LR67" s="111"/>
      <c r="LS67" s="111"/>
      <c r="LT67" s="111"/>
      <c r="LU67" s="111"/>
      <c r="LV67" s="111"/>
      <c r="LW67" s="111"/>
      <c r="LX67" s="111"/>
      <c r="LY67" s="111"/>
      <c r="LZ67" s="111"/>
      <c r="MA67" s="111"/>
      <c r="MB67" s="111"/>
      <c r="MC67" s="111"/>
      <c r="MD67" s="111"/>
      <c r="ME67" s="111"/>
      <c r="MF67" s="111"/>
      <c r="MG67" s="111"/>
      <c r="MH67" s="111"/>
      <c r="MI67" s="111"/>
      <c r="MJ67" s="111"/>
      <c r="MK67" s="111"/>
      <c r="ML67" s="111"/>
      <c r="MM67" s="111"/>
      <c r="MN67" s="111"/>
      <c r="MO67" s="111"/>
      <c r="MP67" s="111"/>
      <c r="MQ67" s="111"/>
      <c r="MR67" s="111"/>
      <c r="MS67" s="111"/>
      <c r="MT67" s="111"/>
      <c r="MU67" s="111"/>
      <c r="MV67" s="111"/>
      <c r="MW67" s="111"/>
      <c r="MX67" s="111"/>
      <c r="MY67" s="111"/>
      <c r="MZ67" s="111"/>
      <c r="NA67" s="111"/>
      <c r="NB67" s="111"/>
      <c r="NC67" s="111"/>
      <c r="ND67" s="111"/>
      <c r="NE67" s="111"/>
      <c r="NF67" s="111"/>
      <c r="NG67" s="111"/>
    </row>
    <row r="68" spans="1:371" ht="21" x14ac:dyDescent="0.25">
      <c r="A68" s="79" t="s">
        <v>18</v>
      </c>
      <c r="B68" s="91"/>
      <c r="C68" s="14"/>
      <c r="D68" s="26"/>
      <c r="E68" s="26"/>
      <c r="F68" s="26"/>
      <c r="G68" s="133"/>
      <c r="H68" s="113"/>
      <c r="I68" s="113"/>
      <c r="J68" s="113"/>
      <c r="K68" s="113"/>
      <c r="L68" s="114"/>
      <c r="M68" s="114"/>
      <c r="N68" s="110"/>
      <c r="O68" s="111"/>
      <c r="P68" s="111"/>
      <c r="Q68" s="111"/>
      <c r="R68" s="111"/>
      <c r="S68" s="111"/>
      <c r="T68" s="111"/>
      <c r="U68" s="110"/>
      <c r="V68" s="111"/>
      <c r="W68" s="111"/>
      <c r="X68" s="111"/>
      <c r="Y68" s="111"/>
      <c r="Z68" s="111"/>
      <c r="AA68" s="111"/>
      <c r="AB68" s="110"/>
      <c r="AC68" s="111"/>
      <c r="AD68" s="111"/>
      <c r="AE68" s="111"/>
      <c r="AF68" s="111"/>
      <c r="AG68" s="111"/>
      <c r="AH68" s="111"/>
      <c r="AI68" s="110"/>
      <c r="AJ68" s="111"/>
      <c r="AK68" s="111"/>
      <c r="AL68" s="111"/>
      <c r="AM68" s="111"/>
      <c r="AN68" s="111"/>
      <c r="AO68" s="111"/>
      <c r="AP68" s="110"/>
      <c r="AQ68" s="111"/>
      <c r="AR68" s="111"/>
      <c r="AS68" s="111"/>
      <c r="AT68" s="111"/>
      <c r="AU68" s="111"/>
      <c r="AV68" s="111"/>
      <c r="AW68" s="111"/>
      <c r="AX68" s="111"/>
      <c r="AY68" s="111"/>
      <c r="AZ68" s="111"/>
      <c r="BA68" s="111"/>
      <c r="BB68" s="111"/>
      <c r="BC68" s="111"/>
      <c r="BD68" s="111"/>
      <c r="BE68" s="111"/>
      <c r="BF68" s="111"/>
      <c r="BG68" s="111"/>
      <c r="BH68" s="111"/>
      <c r="BI68" s="111"/>
      <c r="BJ68" s="111"/>
      <c r="BK68" s="111"/>
      <c r="BL68" s="111"/>
      <c r="BM68" s="111"/>
      <c r="BN68" s="111"/>
      <c r="BO68" s="111"/>
      <c r="BP68" s="111"/>
      <c r="BQ68" s="111"/>
      <c r="BR68" s="111"/>
      <c r="BS68" s="111"/>
      <c r="BT68" s="111"/>
      <c r="BU68" s="111"/>
      <c r="BV68" s="111"/>
      <c r="BW68" s="111"/>
      <c r="BX68" s="111"/>
      <c r="BY68" s="111"/>
      <c r="BZ68" s="111"/>
      <c r="CA68" s="111"/>
      <c r="CB68" s="111"/>
      <c r="CC68" s="111"/>
      <c r="CD68" s="111"/>
      <c r="CE68" s="111"/>
      <c r="CF68" s="111"/>
      <c r="CG68" s="111"/>
      <c r="CH68" s="111"/>
      <c r="CI68" s="111"/>
      <c r="CJ68" s="111"/>
      <c r="CK68" s="111"/>
      <c r="CL68" s="111"/>
      <c r="CM68" s="111"/>
      <c r="CN68" s="111"/>
      <c r="CO68" s="111"/>
      <c r="CP68" s="111"/>
      <c r="CQ68" s="111"/>
      <c r="CR68" s="111"/>
      <c r="CS68" s="111"/>
      <c r="CT68" s="111"/>
      <c r="CU68" s="111"/>
      <c r="CV68" s="111"/>
      <c r="CW68" s="111"/>
      <c r="CX68" s="111"/>
      <c r="CY68" s="111"/>
      <c r="CZ68" s="111"/>
      <c r="DA68" s="111"/>
      <c r="DB68" s="111"/>
      <c r="DC68" s="111"/>
      <c r="DD68" s="111"/>
      <c r="DE68" s="111"/>
      <c r="DF68" s="111"/>
      <c r="DG68" s="111"/>
      <c r="DH68" s="111"/>
      <c r="DI68" s="111"/>
      <c r="DJ68" s="111"/>
      <c r="DK68" s="111"/>
      <c r="DL68" s="111"/>
      <c r="DM68" s="111"/>
      <c r="DN68" s="111"/>
      <c r="DO68" s="111"/>
      <c r="DP68" s="111"/>
      <c r="DQ68" s="111"/>
      <c r="DR68" s="111"/>
      <c r="DS68" s="111"/>
      <c r="DT68" s="111"/>
      <c r="DU68" s="111"/>
      <c r="DV68" s="111"/>
      <c r="DW68" s="111"/>
      <c r="DX68" s="111"/>
      <c r="DY68" s="111"/>
      <c r="DZ68" s="111"/>
      <c r="EA68" s="111"/>
      <c r="EB68" s="111"/>
      <c r="EC68" s="111"/>
      <c r="ED68" s="111"/>
      <c r="EE68" s="111"/>
      <c r="EF68" s="111"/>
      <c r="EG68" s="111"/>
      <c r="EH68" s="111"/>
      <c r="EI68" s="111"/>
      <c r="EJ68" s="111"/>
      <c r="EK68" s="111"/>
      <c r="EL68" s="111"/>
      <c r="EM68" s="111"/>
      <c r="EN68" s="111"/>
      <c r="EO68" s="111"/>
      <c r="EP68" s="111"/>
      <c r="EQ68" s="111"/>
      <c r="ER68" s="111"/>
      <c r="ES68" s="111"/>
      <c r="ET68" s="111"/>
      <c r="EU68" s="111"/>
      <c r="EV68" s="111"/>
      <c r="EW68" s="111"/>
      <c r="EX68" s="111"/>
      <c r="EY68" s="111"/>
      <c r="EZ68" s="111"/>
      <c r="FA68" s="111"/>
      <c r="FB68" s="111"/>
      <c r="FC68" s="111"/>
      <c r="FD68" s="111"/>
      <c r="FE68" s="111"/>
      <c r="FF68" s="111"/>
      <c r="FG68" s="111"/>
      <c r="FH68" s="111"/>
      <c r="FI68" s="111"/>
      <c r="FJ68" s="111"/>
      <c r="FK68" s="111"/>
      <c r="FL68" s="111"/>
      <c r="FM68" s="111"/>
      <c r="FN68" s="111"/>
      <c r="FO68" s="111"/>
      <c r="FP68" s="111"/>
      <c r="FQ68" s="111"/>
      <c r="FR68" s="111"/>
      <c r="FS68" s="111"/>
      <c r="FT68" s="111"/>
      <c r="FU68" s="111"/>
      <c r="FV68" s="111"/>
      <c r="FW68" s="111"/>
      <c r="FX68" s="111"/>
      <c r="FY68" s="111"/>
      <c r="FZ68" s="111"/>
      <c r="GA68" s="111"/>
      <c r="GB68" s="111"/>
      <c r="GC68" s="111"/>
      <c r="GD68" s="111"/>
      <c r="GE68" s="111"/>
      <c r="GF68" s="111"/>
      <c r="GG68" s="111"/>
      <c r="GH68" s="111"/>
      <c r="GI68" s="111"/>
      <c r="GJ68" s="111"/>
      <c r="GK68" s="111"/>
      <c r="GL68" s="111"/>
      <c r="GM68" s="111"/>
      <c r="GN68" s="111"/>
      <c r="GO68" s="111"/>
      <c r="GP68" s="111"/>
      <c r="GQ68" s="111"/>
      <c r="GR68" s="111"/>
      <c r="GS68" s="111"/>
      <c r="GT68" s="111"/>
      <c r="GU68" s="111"/>
      <c r="GV68" s="111"/>
      <c r="GW68" s="111"/>
      <c r="GX68" s="111"/>
      <c r="GY68" s="111"/>
      <c r="GZ68" s="111"/>
      <c r="HA68" s="111"/>
      <c r="HB68" s="111"/>
      <c r="HC68" s="111"/>
      <c r="HD68" s="111"/>
      <c r="HE68" s="111"/>
      <c r="HF68" s="111"/>
      <c r="HG68" s="111"/>
      <c r="HH68" s="111"/>
      <c r="HI68" s="111"/>
      <c r="HJ68" s="111"/>
      <c r="HK68" s="111"/>
      <c r="HL68" s="111"/>
      <c r="HM68" s="111"/>
      <c r="HN68" s="111"/>
      <c r="HO68" s="111"/>
      <c r="HP68" s="111"/>
      <c r="HQ68" s="111"/>
      <c r="HR68" s="111"/>
      <c r="HS68" s="111"/>
      <c r="HT68" s="111"/>
      <c r="HU68" s="111"/>
      <c r="HV68" s="111"/>
      <c r="HW68" s="111"/>
      <c r="HX68" s="111"/>
      <c r="HY68" s="111"/>
      <c r="HZ68" s="111"/>
      <c r="IA68" s="111"/>
      <c r="IB68" s="111"/>
      <c r="IC68" s="111"/>
      <c r="ID68" s="111"/>
      <c r="IE68" s="111"/>
      <c r="IF68" s="111"/>
      <c r="IG68" s="111"/>
      <c r="IH68" s="111"/>
      <c r="II68" s="111"/>
      <c r="IJ68" s="111"/>
      <c r="IK68" s="111"/>
      <c r="IL68" s="111"/>
      <c r="IM68" s="111"/>
      <c r="IN68" s="111"/>
      <c r="IO68" s="111"/>
      <c r="IP68" s="111"/>
      <c r="IQ68" s="111"/>
      <c r="IR68" s="111"/>
      <c r="IS68" s="111"/>
      <c r="IT68" s="111"/>
      <c r="IU68" s="111"/>
      <c r="IV68" s="111"/>
      <c r="IW68" s="111"/>
      <c r="IX68" s="111"/>
      <c r="IY68" s="111"/>
      <c r="IZ68" s="111"/>
      <c r="JA68" s="111"/>
      <c r="JB68" s="111"/>
      <c r="JC68" s="111"/>
      <c r="JD68" s="111"/>
      <c r="JE68" s="111"/>
      <c r="JF68" s="111"/>
      <c r="JG68" s="111"/>
      <c r="JH68" s="111"/>
      <c r="JI68" s="111"/>
      <c r="JJ68" s="111"/>
      <c r="JK68" s="111"/>
      <c r="JL68" s="111"/>
      <c r="JM68" s="111"/>
      <c r="JN68" s="111"/>
      <c r="JO68" s="111"/>
      <c r="JP68" s="111"/>
      <c r="JQ68" s="111"/>
      <c r="JR68" s="111"/>
      <c r="JS68" s="111"/>
      <c r="JT68" s="111"/>
      <c r="JU68" s="111"/>
      <c r="JV68" s="111"/>
      <c r="JW68" s="111"/>
      <c r="JX68" s="111"/>
      <c r="JY68" s="111"/>
      <c r="JZ68" s="111"/>
      <c r="KA68" s="111"/>
      <c r="KB68" s="111"/>
      <c r="KC68" s="111"/>
      <c r="KD68" s="111"/>
      <c r="KE68" s="111"/>
      <c r="KF68" s="111"/>
      <c r="KG68" s="111"/>
      <c r="KH68" s="111"/>
      <c r="KI68" s="111"/>
      <c r="KJ68" s="111"/>
      <c r="KK68" s="111"/>
      <c r="KL68" s="111"/>
      <c r="KM68" s="111"/>
      <c r="KN68" s="111"/>
      <c r="KO68" s="111"/>
      <c r="KP68" s="111"/>
      <c r="KQ68" s="111"/>
      <c r="KR68" s="111"/>
      <c r="KS68" s="111"/>
      <c r="KT68" s="111"/>
      <c r="KU68" s="111"/>
      <c r="KV68" s="111"/>
      <c r="KW68" s="111"/>
      <c r="KX68" s="111"/>
      <c r="KY68" s="111"/>
      <c r="KZ68" s="111"/>
      <c r="LA68" s="111"/>
      <c r="LB68" s="111"/>
      <c r="LC68" s="111"/>
      <c r="LD68" s="111"/>
      <c r="LE68" s="111"/>
      <c r="LF68" s="111"/>
      <c r="LG68" s="111"/>
      <c r="LH68" s="111"/>
      <c r="LI68" s="111"/>
      <c r="LJ68" s="111"/>
      <c r="LK68" s="111"/>
      <c r="LL68" s="111"/>
      <c r="LM68" s="111"/>
      <c r="LN68" s="111"/>
      <c r="LO68" s="111"/>
      <c r="LP68" s="111"/>
      <c r="LQ68" s="111"/>
      <c r="LR68" s="111"/>
      <c r="LS68" s="111"/>
      <c r="LT68" s="111"/>
      <c r="LU68" s="111"/>
      <c r="LV68" s="111"/>
      <c r="LW68" s="111"/>
      <c r="LX68" s="111"/>
      <c r="LY68" s="111"/>
      <c r="LZ68" s="111"/>
      <c r="MA68" s="111"/>
      <c r="MB68" s="111"/>
      <c r="MC68" s="111"/>
      <c r="MD68" s="111"/>
      <c r="ME68" s="111"/>
      <c r="MF68" s="111"/>
      <c r="MG68" s="111"/>
      <c r="MH68" s="111"/>
      <c r="MI68" s="111"/>
      <c r="MJ68" s="111"/>
      <c r="MK68" s="111"/>
      <c r="ML68" s="111"/>
      <c r="MM68" s="111"/>
      <c r="MN68" s="111"/>
      <c r="MO68" s="111"/>
      <c r="MP68" s="111"/>
      <c r="MQ68" s="111"/>
      <c r="MR68" s="111"/>
      <c r="MS68" s="111"/>
      <c r="MT68" s="111"/>
      <c r="MU68" s="111"/>
      <c r="MV68" s="111"/>
      <c r="MW68" s="111"/>
      <c r="MX68" s="111"/>
      <c r="MY68" s="111"/>
      <c r="MZ68" s="111"/>
      <c r="NA68" s="111"/>
      <c r="NB68" s="111"/>
      <c r="NC68" s="111"/>
      <c r="ND68" s="111"/>
      <c r="NE68" s="111"/>
      <c r="NF68" s="111"/>
      <c r="NG68" s="111"/>
    </row>
    <row r="69" spans="1:371" ht="21.75" thickBot="1" x14ac:dyDescent="0.3">
      <c r="A69" s="79" t="s">
        <v>18</v>
      </c>
      <c r="B69" s="93"/>
      <c r="C69" s="19"/>
      <c r="D69" s="61"/>
      <c r="E69" s="61"/>
      <c r="F69" s="61"/>
      <c r="G69" s="136"/>
      <c r="H69" s="113"/>
      <c r="I69" s="113"/>
      <c r="J69" s="113"/>
      <c r="K69" s="113"/>
      <c r="L69" s="114"/>
      <c r="M69" s="114"/>
      <c r="N69" s="110"/>
      <c r="O69" s="111"/>
      <c r="P69" s="111"/>
      <c r="Q69" s="111"/>
      <c r="R69" s="111"/>
      <c r="S69" s="111"/>
      <c r="T69" s="111"/>
      <c r="U69" s="110"/>
      <c r="V69" s="111"/>
      <c r="W69" s="111"/>
      <c r="X69" s="111"/>
      <c r="Y69" s="111"/>
      <c r="Z69" s="111"/>
      <c r="AA69" s="111"/>
      <c r="AB69" s="110"/>
      <c r="AC69" s="111"/>
      <c r="AD69" s="111"/>
      <c r="AE69" s="111"/>
      <c r="AF69" s="111"/>
      <c r="AG69" s="111"/>
      <c r="AH69" s="111"/>
      <c r="AI69" s="110"/>
      <c r="AJ69" s="111"/>
      <c r="AK69" s="111"/>
      <c r="AL69" s="111"/>
      <c r="AM69" s="111"/>
      <c r="AN69" s="111"/>
      <c r="AO69" s="111"/>
      <c r="AP69" s="110"/>
      <c r="AQ69" s="111"/>
      <c r="AR69" s="111"/>
      <c r="AS69" s="111"/>
      <c r="AT69" s="111"/>
      <c r="AU69" s="111"/>
      <c r="AV69" s="111"/>
      <c r="AW69" s="111"/>
      <c r="AX69" s="111"/>
      <c r="AY69" s="111"/>
      <c r="AZ69" s="111"/>
      <c r="BA69" s="111"/>
      <c r="BB69" s="111"/>
      <c r="BC69" s="111"/>
      <c r="BD69" s="111"/>
      <c r="BE69" s="111"/>
      <c r="BF69" s="111"/>
      <c r="BG69" s="111"/>
      <c r="BH69" s="111"/>
      <c r="BI69" s="111"/>
      <c r="BJ69" s="111"/>
      <c r="BK69" s="111"/>
      <c r="BL69" s="111"/>
      <c r="BM69" s="111"/>
      <c r="BN69" s="111"/>
      <c r="BO69" s="111"/>
      <c r="BP69" s="111"/>
      <c r="BQ69" s="111"/>
      <c r="BR69" s="111"/>
      <c r="BS69" s="111"/>
      <c r="BT69" s="111"/>
      <c r="BU69" s="111"/>
      <c r="BV69" s="111"/>
      <c r="BW69" s="111"/>
      <c r="BX69" s="111"/>
      <c r="BY69" s="111"/>
      <c r="BZ69" s="111"/>
      <c r="CA69" s="111"/>
      <c r="CB69" s="111"/>
      <c r="CC69" s="111"/>
      <c r="CD69" s="111"/>
      <c r="CE69" s="111"/>
      <c r="CF69" s="111"/>
      <c r="CG69" s="111"/>
      <c r="CH69" s="111"/>
      <c r="CI69" s="111"/>
      <c r="CJ69" s="111"/>
      <c r="CK69" s="111"/>
      <c r="CL69" s="111"/>
      <c r="CM69" s="111"/>
      <c r="CN69" s="111"/>
      <c r="CO69" s="111"/>
      <c r="CP69" s="111"/>
      <c r="CQ69" s="111"/>
      <c r="CR69" s="111"/>
      <c r="CS69" s="111"/>
      <c r="CT69" s="111"/>
      <c r="CU69" s="111"/>
      <c r="CV69" s="111"/>
      <c r="CW69" s="111"/>
      <c r="CX69" s="111"/>
      <c r="CY69" s="111"/>
      <c r="CZ69" s="111"/>
      <c r="DA69" s="111"/>
      <c r="DB69" s="111"/>
      <c r="DC69" s="111"/>
      <c r="DD69" s="111"/>
      <c r="DE69" s="111"/>
      <c r="DF69" s="111"/>
      <c r="DG69" s="111"/>
      <c r="DH69" s="111"/>
      <c r="DI69" s="111"/>
      <c r="DJ69" s="111"/>
      <c r="DK69" s="111"/>
      <c r="DL69" s="111"/>
      <c r="DM69" s="111"/>
      <c r="DN69" s="111"/>
      <c r="DO69" s="111"/>
      <c r="DP69" s="111"/>
      <c r="DQ69" s="111"/>
      <c r="DR69" s="111"/>
      <c r="DS69" s="111"/>
      <c r="DT69" s="111"/>
      <c r="DU69" s="111"/>
      <c r="DV69" s="111"/>
      <c r="DW69" s="111"/>
      <c r="DX69" s="111"/>
      <c r="DY69" s="111"/>
      <c r="DZ69" s="111"/>
      <c r="EA69" s="111"/>
      <c r="EB69" s="111"/>
      <c r="EC69" s="111"/>
      <c r="ED69" s="111"/>
      <c r="EE69" s="111"/>
      <c r="EF69" s="111"/>
      <c r="EG69" s="111"/>
      <c r="EH69" s="111"/>
      <c r="EI69" s="111"/>
      <c r="EJ69" s="111"/>
      <c r="EK69" s="111"/>
      <c r="EL69" s="111"/>
      <c r="EM69" s="111"/>
      <c r="EN69" s="111"/>
      <c r="EO69" s="111"/>
      <c r="EP69" s="111"/>
      <c r="EQ69" s="111"/>
      <c r="ER69" s="111"/>
      <c r="ES69" s="111"/>
      <c r="ET69" s="111"/>
      <c r="EU69" s="111"/>
      <c r="EV69" s="111"/>
      <c r="EW69" s="111"/>
      <c r="EX69" s="111"/>
      <c r="EY69" s="111"/>
      <c r="EZ69" s="111"/>
      <c r="FA69" s="111"/>
      <c r="FB69" s="111"/>
      <c r="FC69" s="111"/>
      <c r="FD69" s="111"/>
      <c r="FE69" s="111"/>
      <c r="FF69" s="111"/>
      <c r="FG69" s="111"/>
      <c r="FH69" s="111"/>
      <c r="FI69" s="111"/>
      <c r="FJ69" s="111"/>
      <c r="FK69" s="111"/>
      <c r="FL69" s="111"/>
      <c r="FM69" s="111"/>
      <c r="FN69" s="111"/>
      <c r="FO69" s="111"/>
      <c r="FP69" s="111"/>
      <c r="FQ69" s="111"/>
      <c r="FR69" s="111"/>
      <c r="FS69" s="111"/>
      <c r="FT69" s="111"/>
      <c r="FU69" s="111"/>
      <c r="FV69" s="111"/>
      <c r="FW69" s="111"/>
      <c r="FX69" s="111"/>
      <c r="FY69" s="111"/>
      <c r="FZ69" s="111"/>
      <c r="GA69" s="111"/>
      <c r="GB69" s="111"/>
      <c r="GC69" s="111"/>
      <c r="GD69" s="111"/>
      <c r="GE69" s="111"/>
      <c r="GF69" s="111"/>
      <c r="GG69" s="111"/>
      <c r="GH69" s="111"/>
      <c r="GI69" s="111"/>
      <c r="GJ69" s="111"/>
      <c r="GK69" s="111"/>
      <c r="GL69" s="111"/>
      <c r="GM69" s="111"/>
      <c r="GN69" s="111"/>
      <c r="GO69" s="111"/>
      <c r="GP69" s="111"/>
      <c r="GQ69" s="111"/>
      <c r="GR69" s="111"/>
      <c r="GS69" s="111"/>
      <c r="GT69" s="111"/>
      <c r="GU69" s="111"/>
      <c r="GV69" s="111"/>
      <c r="GW69" s="111"/>
      <c r="GX69" s="111"/>
      <c r="GY69" s="111"/>
      <c r="GZ69" s="111"/>
      <c r="HA69" s="111"/>
      <c r="HB69" s="111"/>
      <c r="HC69" s="111"/>
      <c r="HD69" s="111"/>
      <c r="HE69" s="111"/>
      <c r="HF69" s="111"/>
      <c r="HG69" s="111"/>
      <c r="HH69" s="111"/>
      <c r="HI69" s="111"/>
      <c r="HJ69" s="111"/>
      <c r="HK69" s="111"/>
      <c r="HL69" s="111"/>
      <c r="HM69" s="111"/>
      <c r="HN69" s="111"/>
      <c r="HO69" s="111"/>
      <c r="HP69" s="111"/>
      <c r="HQ69" s="111"/>
      <c r="HR69" s="111"/>
      <c r="HS69" s="111"/>
      <c r="HT69" s="111"/>
      <c r="HU69" s="111"/>
      <c r="HV69" s="111"/>
      <c r="HW69" s="111"/>
      <c r="HX69" s="111"/>
      <c r="HY69" s="111"/>
      <c r="HZ69" s="111"/>
      <c r="IA69" s="111"/>
      <c r="IB69" s="111"/>
      <c r="IC69" s="111"/>
      <c r="ID69" s="111"/>
      <c r="IE69" s="111"/>
      <c r="IF69" s="111"/>
      <c r="IG69" s="111"/>
      <c r="IH69" s="111"/>
      <c r="II69" s="111"/>
      <c r="IJ69" s="111"/>
      <c r="IK69" s="111"/>
      <c r="IL69" s="111"/>
      <c r="IM69" s="111"/>
      <c r="IN69" s="111"/>
      <c r="IO69" s="111"/>
      <c r="IP69" s="111"/>
      <c r="IQ69" s="111"/>
      <c r="IR69" s="111"/>
      <c r="IS69" s="111"/>
      <c r="IT69" s="111"/>
      <c r="IU69" s="111"/>
      <c r="IV69" s="111"/>
      <c r="IW69" s="111"/>
      <c r="IX69" s="111"/>
      <c r="IY69" s="111"/>
      <c r="IZ69" s="111"/>
      <c r="JA69" s="111"/>
      <c r="JB69" s="111"/>
      <c r="JC69" s="111"/>
      <c r="JD69" s="111"/>
      <c r="JE69" s="111"/>
      <c r="JF69" s="111"/>
      <c r="JG69" s="111"/>
      <c r="JH69" s="111"/>
      <c r="JI69" s="111"/>
      <c r="JJ69" s="111"/>
      <c r="JK69" s="111"/>
      <c r="JL69" s="111"/>
      <c r="JM69" s="111"/>
      <c r="JN69" s="111"/>
      <c r="JO69" s="111"/>
      <c r="JP69" s="111"/>
      <c r="JQ69" s="111"/>
      <c r="JR69" s="111"/>
      <c r="JS69" s="111"/>
      <c r="JT69" s="111"/>
      <c r="JU69" s="111"/>
      <c r="JV69" s="111"/>
      <c r="JW69" s="111"/>
      <c r="JX69" s="111"/>
      <c r="JY69" s="111"/>
      <c r="JZ69" s="111"/>
      <c r="KA69" s="111"/>
      <c r="KB69" s="111"/>
      <c r="KC69" s="111"/>
      <c r="KD69" s="111"/>
      <c r="KE69" s="111"/>
      <c r="KF69" s="111"/>
      <c r="KG69" s="111"/>
      <c r="KH69" s="111"/>
      <c r="KI69" s="111"/>
      <c r="KJ69" s="111"/>
      <c r="KK69" s="111"/>
      <c r="KL69" s="111"/>
      <c r="KM69" s="111"/>
      <c r="KN69" s="111"/>
      <c r="KO69" s="111"/>
      <c r="KP69" s="111"/>
      <c r="KQ69" s="111"/>
      <c r="KR69" s="111"/>
      <c r="KS69" s="111"/>
      <c r="KT69" s="111"/>
      <c r="KU69" s="111"/>
      <c r="KV69" s="111"/>
      <c r="KW69" s="111"/>
      <c r="KX69" s="111"/>
      <c r="KY69" s="111"/>
      <c r="KZ69" s="111"/>
      <c r="LA69" s="111"/>
      <c r="LB69" s="111"/>
      <c r="LC69" s="111"/>
      <c r="LD69" s="111"/>
      <c r="LE69" s="111"/>
      <c r="LF69" s="111"/>
      <c r="LG69" s="111"/>
      <c r="LH69" s="111"/>
      <c r="LI69" s="111"/>
      <c r="LJ69" s="111"/>
      <c r="LK69" s="111"/>
      <c r="LL69" s="111"/>
      <c r="LM69" s="111"/>
      <c r="LN69" s="111"/>
      <c r="LO69" s="111"/>
      <c r="LP69" s="111"/>
      <c r="LQ69" s="111"/>
      <c r="LR69" s="111"/>
      <c r="LS69" s="111"/>
      <c r="LT69" s="111"/>
      <c r="LU69" s="111"/>
      <c r="LV69" s="111"/>
      <c r="LW69" s="111"/>
      <c r="LX69" s="111"/>
      <c r="LY69" s="111"/>
      <c r="LZ69" s="111"/>
      <c r="MA69" s="111"/>
      <c r="MB69" s="111"/>
      <c r="MC69" s="111"/>
      <c r="MD69" s="111"/>
      <c r="ME69" s="111"/>
      <c r="MF69" s="111"/>
      <c r="MG69" s="111"/>
      <c r="MH69" s="111"/>
      <c r="MI69" s="111"/>
      <c r="MJ69" s="111"/>
      <c r="MK69" s="111"/>
      <c r="ML69" s="111"/>
      <c r="MM69" s="111"/>
      <c r="MN69" s="111"/>
      <c r="MO69" s="111"/>
      <c r="MP69" s="111"/>
      <c r="MQ69" s="111"/>
      <c r="MR69" s="111"/>
      <c r="MS69" s="111"/>
      <c r="MT69" s="111"/>
      <c r="MU69" s="111"/>
      <c r="MV69" s="111"/>
      <c r="MW69" s="111"/>
      <c r="MX69" s="111"/>
      <c r="MY69" s="111"/>
      <c r="MZ69" s="111"/>
      <c r="NA69" s="111"/>
      <c r="NB69" s="111"/>
      <c r="NC69" s="111"/>
      <c r="ND69" s="111"/>
      <c r="NE69" s="111"/>
      <c r="NF69" s="111"/>
      <c r="NG69" s="111"/>
    </row>
    <row r="70" spans="1:371" ht="21" x14ac:dyDescent="0.25">
      <c r="A70" s="75" t="s">
        <v>19</v>
      </c>
      <c r="B70" s="99"/>
      <c r="C70" s="62"/>
      <c r="D70" s="62"/>
      <c r="E70" s="62"/>
      <c r="F70" s="63">
        <v>1182</v>
      </c>
      <c r="G70" s="139">
        <v>1669</v>
      </c>
      <c r="H70" s="147"/>
      <c r="I70" s="147"/>
      <c r="J70" s="147"/>
      <c r="K70" s="147"/>
      <c r="L70" s="114"/>
      <c r="M70" s="114"/>
      <c r="N70" s="110"/>
      <c r="O70" s="111"/>
      <c r="P70" s="111"/>
      <c r="Q70" s="111"/>
      <c r="R70" s="111"/>
      <c r="S70" s="111"/>
      <c r="T70" s="111"/>
      <c r="U70" s="110"/>
      <c r="V70" s="111"/>
      <c r="W70" s="111"/>
      <c r="X70" s="111"/>
      <c r="Y70" s="111"/>
      <c r="Z70" s="111"/>
      <c r="AA70" s="111"/>
      <c r="AB70" s="110"/>
      <c r="AC70" s="111"/>
      <c r="AD70" s="111"/>
      <c r="AE70" s="111"/>
      <c r="AF70" s="111"/>
      <c r="AG70" s="111"/>
      <c r="AH70" s="111"/>
      <c r="AI70" s="110"/>
      <c r="AJ70" s="111"/>
      <c r="AK70" s="111"/>
      <c r="AL70" s="111"/>
      <c r="AM70" s="111"/>
      <c r="AN70" s="111"/>
      <c r="AO70" s="111"/>
      <c r="AP70" s="110"/>
      <c r="AQ70" s="111"/>
      <c r="AR70" s="111"/>
      <c r="AS70" s="111"/>
      <c r="AT70" s="111"/>
      <c r="AU70" s="111"/>
      <c r="AV70" s="111"/>
      <c r="AW70" s="111"/>
      <c r="AX70" s="111"/>
      <c r="AY70" s="111"/>
      <c r="AZ70" s="111"/>
      <c r="BA70" s="111"/>
      <c r="BB70" s="111"/>
      <c r="BC70" s="111"/>
      <c r="BD70" s="111"/>
      <c r="BE70" s="111"/>
      <c r="BF70" s="111"/>
      <c r="BG70" s="111"/>
      <c r="BH70" s="111"/>
      <c r="BI70" s="111"/>
      <c r="BJ70" s="111"/>
      <c r="BK70" s="111"/>
      <c r="BL70" s="111"/>
      <c r="BM70" s="111"/>
      <c r="BN70" s="111"/>
      <c r="BO70" s="111"/>
      <c r="BP70" s="111"/>
      <c r="BQ70" s="111"/>
      <c r="BR70" s="111"/>
      <c r="BS70" s="111"/>
      <c r="BT70" s="111"/>
      <c r="BU70" s="111"/>
      <c r="BV70" s="111"/>
      <c r="BW70" s="111"/>
      <c r="BX70" s="111"/>
      <c r="BY70" s="111"/>
      <c r="BZ70" s="111"/>
      <c r="CA70" s="111"/>
      <c r="CB70" s="111"/>
      <c r="CC70" s="111"/>
      <c r="CD70" s="111"/>
      <c r="CE70" s="111"/>
      <c r="CF70" s="111"/>
      <c r="CG70" s="111"/>
      <c r="CH70" s="111"/>
      <c r="CI70" s="111"/>
      <c r="CJ70" s="111"/>
      <c r="CK70" s="111"/>
      <c r="CL70" s="111"/>
      <c r="CM70" s="111"/>
      <c r="CN70" s="111"/>
      <c r="CO70" s="111"/>
      <c r="CP70" s="111"/>
      <c r="CQ70" s="111"/>
      <c r="CR70" s="111"/>
      <c r="CS70" s="111"/>
      <c r="CT70" s="111"/>
      <c r="CU70" s="111"/>
      <c r="CV70" s="111"/>
      <c r="CW70" s="111"/>
      <c r="CX70" s="111"/>
      <c r="CY70" s="111"/>
      <c r="CZ70" s="111"/>
      <c r="DA70" s="111"/>
      <c r="DB70" s="111"/>
      <c r="DC70" s="111"/>
      <c r="DD70" s="111"/>
      <c r="DE70" s="111"/>
      <c r="DF70" s="111"/>
      <c r="DG70" s="111"/>
      <c r="DH70" s="111"/>
      <c r="DI70" s="111"/>
      <c r="DJ70" s="111"/>
      <c r="DK70" s="111"/>
      <c r="DL70" s="111"/>
      <c r="DM70" s="111"/>
      <c r="DN70" s="111"/>
      <c r="DO70" s="111"/>
      <c r="DP70" s="111"/>
      <c r="DQ70" s="111"/>
      <c r="DR70" s="111"/>
      <c r="DS70" s="111"/>
      <c r="DT70" s="111"/>
      <c r="DU70" s="111"/>
      <c r="DV70" s="111"/>
      <c r="DW70" s="111"/>
      <c r="DX70" s="111"/>
      <c r="DY70" s="111"/>
      <c r="DZ70" s="111"/>
      <c r="EA70" s="111"/>
      <c r="EB70" s="111"/>
      <c r="EC70" s="111"/>
      <c r="ED70" s="111"/>
      <c r="EE70" s="111"/>
      <c r="EF70" s="111"/>
      <c r="EG70" s="111"/>
      <c r="EH70" s="111"/>
      <c r="EI70" s="111"/>
      <c r="EJ70" s="111"/>
      <c r="EK70" s="111"/>
      <c r="EL70" s="111"/>
      <c r="EM70" s="111"/>
      <c r="EN70" s="111"/>
      <c r="EO70" s="111"/>
      <c r="EP70" s="111"/>
      <c r="EQ70" s="111"/>
      <c r="ER70" s="111"/>
      <c r="ES70" s="111"/>
      <c r="ET70" s="111"/>
      <c r="EU70" s="111"/>
      <c r="EV70" s="111"/>
      <c r="EW70" s="111"/>
      <c r="EX70" s="111"/>
      <c r="EY70" s="111"/>
      <c r="EZ70" s="111"/>
      <c r="FA70" s="111"/>
      <c r="FB70" s="111"/>
      <c r="FC70" s="111"/>
      <c r="FD70" s="111"/>
      <c r="FE70" s="111"/>
      <c r="FF70" s="111"/>
      <c r="FG70" s="111"/>
      <c r="FH70" s="111"/>
      <c r="FI70" s="111"/>
      <c r="FJ70" s="111"/>
      <c r="FK70" s="111"/>
      <c r="FL70" s="111"/>
      <c r="FM70" s="111"/>
      <c r="FN70" s="111"/>
      <c r="FO70" s="111"/>
      <c r="FP70" s="111"/>
      <c r="FQ70" s="111"/>
      <c r="FR70" s="111"/>
      <c r="FS70" s="111"/>
      <c r="FT70" s="111"/>
      <c r="FU70" s="111"/>
      <c r="FV70" s="111"/>
      <c r="FW70" s="111"/>
      <c r="FX70" s="111"/>
      <c r="FY70" s="111"/>
      <c r="FZ70" s="111"/>
      <c r="GA70" s="111"/>
      <c r="GB70" s="111"/>
      <c r="GC70" s="111"/>
      <c r="GD70" s="111"/>
      <c r="GE70" s="111"/>
      <c r="GF70" s="111"/>
      <c r="GG70" s="111"/>
      <c r="GH70" s="111"/>
      <c r="GI70" s="111"/>
      <c r="GJ70" s="111"/>
      <c r="GK70" s="111"/>
      <c r="GL70" s="111"/>
      <c r="GM70" s="111"/>
      <c r="GN70" s="111"/>
      <c r="GO70" s="111"/>
      <c r="GP70" s="111"/>
      <c r="GQ70" s="111"/>
      <c r="GR70" s="111"/>
      <c r="GS70" s="111"/>
      <c r="GT70" s="111"/>
      <c r="GU70" s="111"/>
      <c r="GV70" s="111"/>
      <c r="GW70" s="111"/>
      <c r="GX70" s="111"/>
      <c r="GY70" s="111"/>
      <c r="GZ70" s="111"/>
      <c r="HA70" s="111"/>
      <c r="HB70" s="111"/>
      <c r="HC70" s="111"/>
      <c r="HD70" s="111"/>
      <c r="HE70" s="111"/>
      <c r="HF70" s="111"/>
      <c r="HG70" s="111"/>
      <c r="HH70" s="111"/>
      <c r="HI70" s="111"/>
      <c r="HJ70" s="111"/>
      <c r="HK70" s="111"/>
      <c r="HL70" s="111"/>
      <c r="HM70" s="111"/>
      <c r="HN70" s="111"/>
      <c r="HO70" s="111"/>
      <c r="HP70" s="111"/>
      <c r="HQ70" s="111"/>
      <c r="HR70" s="111"/>
      <c r="HS70" s="111"/>
      <c r="HT70" s="111"/>
      <c r="HU70" s="111"/>
      <c r="HV70" s="111"/>
      <c r="HW70" s="111"/>
      <c r="HX70" s="111"/>
      <c r="HY70" s="111"/>
      <c r="HZ70" s="111"/>
      <c r="IA70" s="111"/>
      <c r="IB70" s="111"/>
      <c r="IC70" s="111"/>
      <c r="ID70" s="111"/>
      <c r="IE70" s="111"/>
      <c r="IF70" s="111"/>
      <c r="IG70" s="111"/>
      <c r="IH70" s="111"/>
      <c r="II70" s="111"/>
      <c r="IJ70" s="111"/>
      <c r="IK70" s="111"/>
      <c r="IL70" s="111"/>
      <c r="IM70" s="111"/>
      <c r="IN70" s="111"/>
      <c r="IO70" s="111"/>
      <c r="IP70" s="111"/>
      <c r="IQ70" s="111"/>
      <c r="IR70" s="111"/>
      <c r="IS70" s="111"/>
      <c r="IT70" s="111"/>
      <c r="IU70" s="111"/>
      <c r="IV70" s="111"/>
      <c r="IW70" s="111"/>
      <c r="IX70" s="111"/>
      <c r="IY70" s="111"/>
      <c r="IZ70" s="111"/>
      <c r="JA70" s="111"/>
      <c r="JB70" s="111"/>
      <c r="JC70" s="111"/>
      <c r="JD70" s="111"/>
      <c r="JE70" s="111"/>
      <c r="JF70" s="111"/>
      <c r="JG70" s="111"/>
      <c r="JH70" s="111"/>
      <c r="JI70" s="111"/>
      <c r="JJ70" s="111"/>
      <c r="JK70" s="111"/>
      <c r="JL70" s="111"/>
      <c r="JM70" s="111"/>
      <c r="JN70" s="111"/>
      <c r="JO70" s="111"/>
      <c r="JP70" s="111"/>
      <c r="JQ70" s="111"/>
      <c r="JR70" s="111"/>
      <c r="JS70" s="111"/>
      <c r="JT70" s="111"/>
      <c r="JU70" s="111"/>
      <c r="JV70" s="111"/>
      <c r="JW70" s="111"/>
      <c r="JX70" s="111"/>
      <c r="JY70" s="111"/>
      <c r="JZ70" s="111"/>
      <c r="KA70" s="111"/>
      <c r="KB70" s="111"/>
      <c r="KC70" s="111"/>
      <c r="KD70" s="111"/>
      <c r="KE70" s="111"/>
      <c r="KF70" s="111"/>
      <c r="KG70" s="111"/>
      <c r="KH70" s="111"/>
      <c r="KI70" s="111"/>
      <c r="KJ70" s="111"/>
      <c r="KK70" s="111"/>
      <c r="KL70" s="111"/>
      <c r="KM70" s="111"/>
      <c r="KN70" s="111"/>
      <c r="KO70" s="111"/>
      <c r="KP70" s="111"/>
      <c r="KQ70" s="111"/>
      <c r="KR70" s="111"/>
      <c r="KS70" s="111"/>
      <c r="KT70" s="111"/>
      <c r="KU70" s="111"/>
      <c r="KV70" s="111"/>
      <c r="KW70" s="111"/>
      <c r="KX70" s="111"/>
      <c r="KY70" s="111"/>
      <c r="KZ70" s="111"/>
      <c r="LA70" s="111"/>
      <c r="LB70" s="111"/>
      <c r="LC70" s="111"/>
      <c r="LD70" s="111"/>
      <c r="LE70" s="111"/>
      <c r="LF70" s="111"/>
      <c r="LG70" s="111"/>
      <c r="LH70" s="111"/>
      <c r="LI70" s="111"/>
      <c r="LJ70" s="111"/>
      <c r="LK70" s="111"/>
      <c r="LL70" s="111"/>
      <c r="LM70" s="111"/>
      <c r="LN70" s="111"/>
      <c r="LO70" s="111"/>
      <c r="LP70" s="111"/>
      <c r="LQ70" s="111"/>
      <c r="LR70" s="111"/>
      <c r="LS70" s="111"/>
      <c r="LT70" s="111"/>
      <c r="LU70" s="111"/>
      <c r="LV70" s="111"/>
      <c r="LW70" s="111"/>
      <c r="LX70" s="111"/>
      <c r="LY70" s="111"/>
      <c r="LZ70" s="111"/>
      <c r="MA70" s="111"/>
      <c r="MB70" s="111"/>
      <c r="MC70" s="111"/>
      <c r="MD70" s="111"/>
      <c r="ME70" s="111"/>
      <c r="MF70" s="111"/>
      <c r="MG70" s="111"/>
      <c r="MH70" s="111"/>
      <c r="MI70" s="111"/>
      <c r="MJ70" s="111"/>
      <c r="MK70" s="111"/>
      <c r="ML70" s="111"/>
      <c r="MM70" s="111"/>
      <c r="MN70" s="111"/>
      <c r="MO70" s="111"/>
      <c r="MP70" s="111"/>
      <c r="MQ70" s="111"/>
      <c r="MR70" s="111"/>
      <c r="MS70" s="111"/>
      <c r="MT70" s="111"/>
      <c r="MU70" s="111"/>
      <c r="MV70" s="111"/>
      <c r="MW70" s="111"/>
      <c r="MX70" s="111"/>
      <c r="MY70" s="111"/>
      <c r="MZ70" s="111"/>
      <c r="NA70" s="111"/>
      <c r="NB70" s="111"/>
      <c r="NC70" s="111"/>
      <c r="ND70" s="111"/>
      <c r="NE70" s="111"/>
      <c r="NF70" s="111"/>
      <c r="NG70" s="111"/>
    </row>
    <row r="71" spans="1:371" ht="21" x14ac:dyDescent="0.25">
      <c r="A71" s="76" t="s">
        <v>19</v>
      </c>
      <c r="B71" s="100"/>
      <c r="C71" s="28"/>
      <c r="D71" s="28"/>
      <c r="E71" s="28"/>
      <c r="F71" s="28"/>
      <c r="G71" s="140">
        <v>1129</v>
      </c>
      <c r="H71" s="116"/>
      <c r="I71" s="116"/>
      <c r="J71" s="116"/>
      <c r="K71" s="116"/>
      <c r="L71" s="114"/>
      <c r="M71" s="114"/>
      <c r="N71" s="110"/>
      <c r="O71" s="111"/>
      <c r="P71" s="111"/>
      <c r="Q71" s="111"/>
      <c r="R71" s="111"/>
      <c r="S71" s="111"/>
      <c r="T71" s="111"/>
      <c r="U71" s="110"/>
      <c r="V71" s="111"/>
      <c r="W71" s="111"/>
      <c r="X71" s="111"/>
      <c r="Y71" s="111"/>
      <c r="Z71" s="111"/>
      <c r="AA71" s="111"/>
      <c r="AB71" s="110"/>
      <c r="AC71" s="111"/>
      <c r="AD71" s="111"/>
      <c r="AE71" s="111"/>
      <c r="AF71" s="111"/>
      <c r="AG71" s="111"/>
      <c r="AH71" s="111"/>
      <c r="AI71" s="110"/>
      <c r="AJ71" s="111"/>
      <c r="AK71" s="111"/>
      <c r="AL71" s="111"/>
      <c r="AM71" s="111"/>
      <c r="AN71" s="111"/>
      <c r="AO71" s="111"/>
      <c r="AP71" s="110"/>
      <c r="AQ71" s="111"/>
      <c r="AR71" s="111"/>
      <c r="AS71" s="111"/>
      <c r="AT71" s="111"/>
      <c r="AU71" s="111"/>
      <c r="AV71" s="111"/>
      <c r="AW71" s="111"/>
      <c r="AX71" s="111"/>
      <c r="AY71" s="111"/>
      <c r="AZ71" s="111"/>
      <c r="BA71" s="111"/>
      <c r="BB71" s="111"/>
      <c r="BC71" s="111"/>
      <c r="BD71" s="111"/>
      <c r="BE71" s="111"/>
      <c r="BF71" s="111"/>
      <c r="BG71" s="111"/>
      <c r="BH71" s="111"/>
      <c r="BI71" s="111"/>
      <c r="BJ71" s="111"/>
      <c r="BK71" s="111"/>
      <c r="BL71" s="111"/>
      <c r="BM71" s="111"/>
      <c r="BN71" s="111"/>
      <c r="BO71" s="111"/>
      <c r="BP71" s="111"/>
      <c r="BQ71" s="111"/>
      <c r="BR71" s="111"/>
      <c r="BS71" s="111"/>
      <c r="BT71" s="111"/>
      <c r="BU71" s="111"/>
      <c r="BV71" s="111"/>
      <c r="BW71" s="111"/>
      <c r="BX71" s="111"/>
      <c r="BY71" s="111"/>
      <c r="BZ71" s="111"/>
      <c r="CA71" s="111"/>
      <c r="CB71" s="111"/>
      <c r="CC71" s="111"/>
      <c r="CD71" s="111"/>
      <c r="CE71" s="111"/>
      <c r="CF71" s="111"/>
      <c r="CG71" s="111"/>
      <c r="CH71" s="111"/>
      <c r="CI71" s="111"/>
      <c r="CJ71" s="111"/>
      <c r="CK71" s="111"/>
      <c r="CL71" s="111"/>
      <c r="CM71" s="111"/>
      <c r="CN71" s="111"/>
      <c r="CO71" s="111"/>
      <c r="CP71" s="111"/>
      <c r="CQ71" s="111"/>
      <c r="CR71" s="111"/>
      <c r="CS71" s="111"/>
      <c r="CT71" s="111"/>
      <c r="CU71" s="111"/>
      <c r="CV71" s="111"/>
      <c r="CW71" s="111"/>
      <c r="CX71" s="111"/>
      <c r="CY71" s="111"/>
      <c r="CZ71" s="111"/>
      <c r="DA71" s="111"/>
      <c r="DB71" s="111"/>
      <c r="DC71" s="111"/>
      <c r="DD71" s="111"/>
      <c r="DE71" s="111"/>
      <c r="DF71" s="111"/>
      <c r="DG71" s="111"/>
      <c r="DH71" s="111"/>
      <c r="DI71" s="111"/>
      <c r="DJ71" s="111"/>
      <c r="DK71" s="111"/>
      <c r="DL71" s="111"/>
      <c r="DM71" s="111"/>
      <c r="DN71" s="111"/>
      <c r="DO71" s="111"/>
      <c r="DP71" s="111"/>
      <c r="DQ71" s="111"/>
      <c r="DR71" s="111"/>
      <c r="DS71" s="111"/>
      <c r="DT71" s="111"/>
      <c r="DU71" s="111"/>
      <c r="DV71" s="111"/>
      <c r="DW71" s="111"/>
      <c r="DX71" s="111"/>
      <c r="DY71" s="111"/>
      <c r="DZ71" s="111"/>
      <c r="EA71" s="111"/>
      <c r="EB71" s="111"/>
      <c r="EC71" s="111"/>
      <c r="ED71" s="111"/>
      <c r="EE71" s="111"/>
      <c r="EF71" s="111"/>
      <c r="EG71" s="111"/>
      <c r="EH71" s="111"/>
      <c r="EI71" s="111"/>
      <c r="EJ71" s="111"/>
      <c r="EK71" s="111"/>
      <c r="EL71" s="111"/>
      <c r="EM71" s="111"/>
      <c r="EN71" s="111"/>
      <c r="EO71" s="111"/>
      <c r="EP71" s="111"/>
      <c r="EQ71" s="111"/>
      <c r="ER71" s="111"/>
      <c r="ES71" s="111"/>
      <c r="ET71" s="111"/>
      <c r="EU71" s="111"/>
      <c r="EV71" s="111"/>
      <c r="EW71" s="111"/>
      <c r="EX71" s="111"/>
      <c r="EY71" s="111"/>
      <c r="EZ71" s="111"/>
      <c r="FA71" s="111"/>
      <c r="FB71" s="111"/>
      <c r="FC71" s="111"/>
      <c r="FD71" s="111"/>
      <c r="FE71" s="111"/>
      <c r="FF71" s="111"/>
      <c r="FG71" s="111"/>
      <c r="FH71" s="111"/>
      <c r="FI71" s="111"/>
      <c r="FJ71" s="111"/>
      <c r="FK71" s="111"/>
      <c r="FL71" s="111"/>
      <c r="FM71" s="111"/>
      <c r="FN71" s="111"/>
      <c r="FO71" s="111"/>
      <c r="FP71" s="111"/>
      <c r="FQ71" s="111"/>
      <c r="FR71" s="111"/>
      <c r="FS71" s="111"/>
      <c r="FT71" s="111"/>
      <c r="FU71" s="111"/>
      <c r="FV71" s="111"/>
      <c r="FW71" s="111"/>
      <c r="FX71" s="111"/>
      <c r="FY71" s="111"/>
      <c r="FZ71" s="111"/>
      <c r="GA71" s="111"/>
      <c r="GB71" s="111"/>
      <c r="GC71" s="111"/>
      <c r="GD71" s="111"/>
      <c r="GE71" s="111"/>
      <c r="GF71" s="111"/>
      <c r="GG71" s="111"/>
      <c r="GH71" s="111"/>
      <c r="GI71" s="111"/>
      <c r="GJ71" s="111"/>
      <c r="GK71" s="111"/>
      <c r="GL71" s="111"/>
      <c r="GM71" s="111"/>
      <c r="GN71" s="111"/>
      <c r="GO71" s="111"/>
      <c r="GP71" s="111"/>
      <c r="GQ71" s="111"/>
      <c r="GR71" s="111"/>
      <c r="GS71" s="111"/>
      <c r="GT71" s="111"/>
      <c r="GU71" s="111"/>
      <c r="GV71" s="111"/>
      <c r="GW71" s="111"/>
      <c r="GX71" s="111"/>
      <c r="GY71" s="111"/>
      <c r="GZ71" s="111"/>
      <c r="HA71" s="111"/>
      <c r="HB71" s="111"/>
      <c r="HC71" s="111"/>
      <c r="HD71" s="111"/>
      <c r="HE71" s="111"/>
      <c r="HF71" s="111"/>
      <c r="HG71" s="111"/>
      <c r="HH71" s="111"/>
      <c r="HI71" s="111"/>
      <c r="HJ71" s="111"/>
      <c r="HK71" s="111"/>
      <c r="HL71" s="111"/>
      <c r="HM71" s="111"/>
      <c r="HN71" s="111"/>
      <c r="HO71" s="111"/>
      <c r="HP71" s="111"/>
      <c r="HQ71" s="111"/>
      <c r="HR71" s="111"/>
      <c r="HS71" s="111"/>
      <c r="HT71" s="111"/>
      <c r="HU71" s="111"/>
      <c r="HV71" s="111"/>
      <c r="HW71" s="111"/>
      <c r="HX71" s="111"/>
      <c r="HY71" s="111"/>
      <c r="HZ71" s="111"/>
      <c r="IA71" s="111"/>
      <c r="IB71" s="111"/>
      <c r="IC71" s="111"/>
      <c r="ID71" s="111"/>
      <c r="IE71" s="111"/>
      <c r="IF71" s="111"/>
      <c r="IG71" s="111"/>
      <c r="IH71" s="111"/>
      <c r="II71" s="111"/>
      <c r="IJ71" s="111"/>
      <c r="IK71" s="111"/>
      <c r="IL71" s="111"/>
      <c r="IM71" s="111"/>
      <c r="IN71" s="111"/>
      <c r="IO71" s="111"/>
      <c r="IP71" s="111"/>
      <c r="IQ71" s="111"/>
      <c r="IR71" s="111"/>
      <c r="IS71" s="111"/>
      <c r="IT71" s="111"/>
      <c r="IU71" s="111"/>
      <c r="IV71" s="111"/>
      <c r="IW71" s="111"/>
      <c r="IX71" s="111"/>
      <c r="IY71" s="111"/>
      <c r="IZ71" s="111"/>
      <c r="JA71" s="111"/>
      <c r="JB71" s="111"/>
      <c r="JC71" s="111"/>
      <c r="JD71" s="111"/>
      <c r="JE71" s="111"/>
      <c r="JF71" s="111"/>
      <c r="JG71" s="111"/>
      <c r="JH71" s="111"/>
      <c r="JI71" s="111"/>
      <c r="JJ71" s="111"/>
      <c r="JK71" s="111"/>
      <c r="JL71" s="111"/>
      <c r="JM71" s="111"/>
      <c r="JN71" s="111"/>
      <c r="JO71" s="111"/>
      <c r="JP71" s="111"/>
      <c r="JQ71" s="111"/>
      <c r="JR71" s="111"/>
      <c r="JS71" s="111"/>
      <c r="JT71" s="111"/>
      <c r="JU71" s="111"/>
      <c r="JV71" s="111"/>
      <c r="JW71" s="111"/>
      <c r="JX71" s="111"/>
      <c r="JY71" s="111"/>
      <c r="JZ71" s="111"/>
      <c r="KA71" s="111"/>
      <c r="KB71" s="111"/>
      <c r="KC71" s="111"/>
      <c r="KD71" s="111"/>
      <c r="KE71" s="111"/>
      <c r="KF71" s="111"/>
      <c r="KG71" s="111"/>
      <c r="KH71" s="111"/>
      <c r="KI71" s="111"/>
      <c r="KJ71" s="111"/>
      <c r="KK71" s="111"/>
      <c r="KL71" s="111"/>
      <c r="KM71" s="111"/>
      <c r="KN71" s="111"/>
      <c r="KO71" s="111"/>
      <c r="KP71" s="111"/>
      <c r="KQ71" s="111"/>
      <c r="KR71" s="111"/>
      <c r="KS71" s="111"/>
      <c r="KT71" s="111"/>
      <c r="KU71" s="111"/>
      <c r="KV71" s="111"/>
      <c r="KW71" s="111"/>
      <c r="KX71" s="111"/>
      <c r="KY71" s="111"/>
      <c r="KZ71" s="111"/>
      <c r="LA71" s="111"/>
      <c r="LB71" s="111"/>
      <c r="LC71" s="111"/>
      <c r="LD71" s="111"/>
      <c r="LE71" s="111"/>
      <c r="LF71" s="111"/>
      <c r="LG71" s="111"/>
      <c r="LH71" s="111"/>
      <c r="LI71" s="111"/>
      <c r="LJ71" s="111"/>
      <c r="LK71" s="111"/>
      <c r="LL71" s="111"/>
      <c r="LM71" s="111"/>
      <c r="LN71" s="111"/>
      <c r="LO71" s="111"/>
      <c r="LP71" s="111"/>
      <c r="LQ71" s="111"/>
      <c r="LR71" s="111"/>
      <c r="LS71" s="111"/>
      <c r="LT71" s="111"/>
      <c r="LU71" s="111"/>
      <c r="LV71" s="111"/>
      <c r="LW71" s="111"/>
      <c r="LX71" s="111"/>
      <c r="LY71" s="111"/>
      <c r="LZ71" s="111"/>
      <c r="MA71" s="111"/>
      <c r="MB71" s="111"/>
      <c r="MC71" s="111"/>
      <c r="MD71" s="111"/>
      <c r="ME71" s="111"/>
      <c r="MF71" s="111"/>
      <c r="MG71" s="111"/>
      <c r="MH71" s="111"/>
      <c r="MI71" s="111"/>
      <c r="MJ71" s="111"/>
      <c r="MK71" s="111"/>
      <c r="ML71" s="111"/>
      <c r="MM71" s="111"/>
      <c r="MN71" s="111"/>
      <c r="MO71" s="111"/>
      <c r="MP71" s="111"/>
      <c r="MQ71" s="111"/>
      <c r="MR71" s="111"/>
      <c r="MS71" s="111"/>
      <c r="MT71" s="111"/>
      <c r="MU71" s="111"/>
      <c r="MV71" s="111"/>
      <c r="MW71" s="111"/>
      <c r="MX71" s="111"/>
      <c r="MY71" s="111"/>
      <c r="MZ71" s="111"/>
      <c r="NA71" s="111"/>
      <c r="NB71" s="111"/>
      <c r="NC71" s="111"/>
      <c r="ND71" s="111"/>
      <c r="NE71" s="111"/>
      <c r="NF71" s="111"/>
      <c r="NG71" s="111"/>
    </row>
    <row r="72" spans="1:371" ht="21" x14ac:dyDescent="0.25">
      <c r="A72" s="76" t="s">
        <v>19</v>
      </c>
      <c r="B72" s="100"/>
      <c r="C72" s="28"/>
      <c r="D72" s="28"/>
      <c r="E72" s="28"/>
      <c r="F72" s="28"/>
      <c r="G72" s="140">
        <v>1699</v>
      </c>
      <c r="H72" s="116"/>
      <c r="I72" s="116"/>
      <c r="J72" s="116"/>
      <c r="K72" s="116"/>
      <c r="L72" s="114"/>
      <c r="M72" s="114"/>
      <c r="N72" s="110"/>
      <c r="O72" s="111"/>
      <c r="P72" s="111"/>
      <c r="Q72" s="111"/>
      <c r="R72" s="111"/>
      <c r="S72" s="111"/>
      <c r="T72" s="111"/>
      <c r="U72" s="110"/>
      <c r="V72" s="111"/>
      <c r="W72" s="111"/>
      <c r="X72" s="111"/>
      <c r="Y72" s="111"/>
      <c r="Z72" s="111"/>
      <c r="AA72" s="111"/>
      <c r="AB72" s="110"/>
      <c r="AC72" s="111"/>
      <c r="AD72" s="111"/>
      <c r="AE72" s="111"/>
      <c r="AF72" s="111"/>
      <c r="AG72" s="111"/>
      <c r="AH72" s="111"/>
      <c r="AI72" s="110"/>
      <c r="AJ72" s="111"/>
      <c r="AK72" s="111"/>
      <c r="AL72" s="111"/>
      <c r="AM72" s="111"/>
      <c r="AN72" s="111"/>
      <c r="AO72" s="111"/>
      <c r="AP72" s="110"/>
      <c r="AQ72" s="111"/>
      <c r="AR72" s="111"/>
      <c r="AS72" s="111"/>
      <c r="AT72" s="111"/>
      <c r="AU72" s="111"/>
      <c r="AV72" s="111"/>
      <c r="AW72" s="111"/>
      <c r="AX72" s="111"/>
      <c r="AY72" s="111"/>
      <c r="AZ72" s="111"/>
      <c r="BA72" s="111"/>
      <c r="BB72" s="111"/>
      <c r="BC72" s="111"/>
      <c r="BD72" s="111"/>
      <c r="BE72" s="111"/>
      <c r="BF72" s="111"/>
      <c r="BG72" s="111"/>
      <c r="BH72" s="111"/>
      <c r="BI72" s="111"/>
      <c r="BJ72" s="111"/>
      <c r="BK72" s="111"/>
      <c r="BL72" s="111"/>
      <c r="BM72" s="111"/>
      <c r="BN72" s="111"/>
      <c r="BO72" s="111"/>
      <c r="BP72" s="111"/>
      <c r="BQ72" s="111"/>
      <c r="BR72" s="111"/>
      <c r="BS72" s="111"/>
      <c r="BT72" s="111"/>
      <c r="BU72" s="111"/>
      <c r="BV72" s="111"/>
      <c r="BW72" s="111"/>
      <c r="BX72" s="111"/>
      <c r="BY72" s="111"/>
      <c r="BZ72" s="111"/>
      <c r="CA72" s="111"/>
      <c r="CB72" s="111"/>
      <c r="CC72" s="111"/>
      <c r="CD72" s="111"/>
      <c r="CE72" s="111"/>
      <c r="CF72" s="111"/>
      <c r="CG72" s="111"/>
      <c r="CH72" s="111"/>
      <c r="CI72" s="111"/>
      <c r="CJ72" s="111"/>
      <c r="CK72" s="111"/>
      <c r="CL72" s="111"/>
      <c r="CM72" s="111"/>
      <c r="CN72" s="111"/>
      <c r="CO72" s="111"/>
      <c r="CP72" s="111"/>
      <c r="CQ72" s="111"/>
      <c r="CR72" s="111"/>
      <c r="CS72" s="111"/>
      <c r="CT72" s="111"/>
      <c r="CU72" s="111"/>
      <c r="CV72" s="111"/>
      <c r="CW72" s="111"/>
      <c r="CX72" s="111"/>
      <c r="CY72" s="111"/>
      <c r="CZ72" s="111"/>
      <c r="DA72" s="111"/>
      <c r="DB72" s="111"/>
      <c r="DC72" s="111"/>
      <c r="DD72" s="111"/>
      <c r="DE72" s="111"/>
      <c r="DF72" s="111"/>
      <c r="DG72" s="111"/>
      <c r="DH72" s="111"/>
      <c r="DI72" s="111"/>
      <c r="DJ72" s="111"/>
      <c r="DK72" s="111"/>
      <c r="DL72" s="111"/>
      <c r="DM72" s="111"/>
      <c r="DN72" s="111"/>
      <c r="DO72" s="111"/>
      <c r="DP72" s="111"/>
      <c r="DQ72" s="111"/>
      <c r="DR72" s="111"/>
      <c r="DS72" s="111"/>
      <c r="DT72" s="111"/>
      <c r="DU72" s="111"/>
      <c r="DV72" s="111"/>
      <c r="DW72" s="111"/>
      <c r="DX72" s="111"/>
      <c r="DY72" s="111"/>
      <c r="DZ72" s="111"/>
      <c r="EA72" s="111"/>
      <c r="EB72" s="111"/>
      <c r="EC72" s="111"/>
      <c r="ED72" s="111"/>
      <c r="EE72" s="111"/>
      <c r="EF72" s="111"/>
      <c r="EG72" s="111"/>
      <c r="EH72" s="111"/>
      <c r="EI72" s="111"/>
      <c r="EJ72" s="111"/>
      <c r="EK72" s="111"/>
      <c r="EL72" s="111"/>
      <c r="EM72" s="111"/>
      <c r="EN72" s="111"/>
      <c r="EO72" s="111"/>
      <c r="EP72" s="111"/>
      <c r="EQ72" s="111"/>
      <c r="ER72" s="111"/>
      <c r="ES72" s="111"/>
      <c r="ET72" s="111"/>
      <c r="EU72" s="111"/>
      <c r="EV72" s="111"/>
      <c r="EW72" s="111"/>
      <c r="EX72" s="111"/>
      <c r="EY72" s="111"/>
      <c r="EZ72" s="111"/>
      <c r="FA72" s="111"/>
      <c r="FB72" s="111"/>
      <c r="FC72" s="111"/>
      <c r="FD72" s="111"/>
      <c r="FE72" s="111"/>
      <c r="FF72" s="111"/>
      <c r="FG72" s="111"/>
      <c r="FH72" s="111"/>
      <c r="FI72" s="111"/>
      <c r="FJ72" s="111"/>
      <c r="FK72" s="111"/>
      <c r="FL72" s="111"/>
      <c r="FM72" s="111"/>
      <c r="FN72" s="111"/>
      <c r="FO72" s="111"/>
      <c r="FP72" s="111"/>
      <c r="FQ72" s="111"/>
      <c r="FR72" s="111"/>
      <c r="FS72" s="111"/>
      <c r="FT72" s="111"/>
      <c r="FU72" s="111"/>
      <c r="FV72" s="111"/>
      <c r="FW72" s="111"/>
      <c r="FX72" s="111"/>
      <c r="FY72" s="111"/>
      <c r="FZ72" s="111"/>
      <c r="GA72" s="111"/>
      <c r="GB72" s="111"/>
      <c r="GC72" s="111"/>
      <c r="GD72" s="111"/>
      <c r="GE72" s="111"/>
      <c r="GF72" s="111"/>
      <c r="GG72" s="111"/>
      <c r="GH72" s="111"/>
      <c r="GI72" s="111"/>
      <c r="GJ72" s="111"/>
      <c r="GK72" s="111"/>
      <c r="GL72" s="111"/>
      <c r="GM72" s="111"/>
      <c r="GN72" s="111"/>
      <c r="GO72" s="111"/>
      <c r="GP72" s="111"/>
      <c r="GQ72" s="111"/>
      <c r="GR72" s="111"/>
      <c r="GS72" s="111"/>
      <c r="GT72" s="111"/>
      <c r="GU72" s="111"/>
      <c r="GV72" s="111"/>
      <c r="GW72" s="111"/>
      <c r="GX72" s="111"/>
      <c r="GY72" s="111"/>
      <c r="GZ72" s="111"/>
      <c r="HA72" s="111"/>
      <c r="HB72" s="111"/>
      <c r="HC72" s="111"/>
      <c r="HD72" s="111"/>
      <c r="HE72" s="111"/>
      <c r="HF72" s="111"/>
      <c r="HG72" s="111"/>
      <c r="HH72" s="111"/>
      <c r="HI72" s="111"/>
      <c r="HJ72" s="111"/>
      <c r="HK72" s="111"/>
      <c r="HL72" s="111"/>
      <c r="HM72" s="111"/>
      <c r="HN72" s="111"/>
      <c r="HO72" s="111"/>
      <c r="HP72" s="111"/>
      <c r="HQ72" s="111"/>
      <c r="HR72" s="111"/>
      <c r="HS72" s="111"/>
      <c r="HT72" s="111"/>
      <c r="HU72" s="111"/>
      <c r="HV72" s="111"/>
      <c r="HW72" s="111"/>
      <c r="HX72" s="111"/>
      <c r="HY72" s="111"/>
      <c r="HZ72" s="111"/>
      <c r="IA72" s="111"/>
      <c r="IB72" s="111"/>
      <c r="IC72" s="111"/>
      <c r="ID72" s="111"/>
      <c r="IE72" s="111"/>
      <c r="IF72" s="111"/>
      <c r="IG72" s="111"/>
      <c r="IH72" s="111"/>
      <c r="II72" s="111"/>
      <c r="IJ72" s="111"/>
      <c r="IK72" s="111"/>
      <c r="IL72" s="111"/>
      <c r="IM72" s="111"/>
      <c r="IN72" s="111"/>
      <c r="IO72" s="111"/>
      <c r="IP72" s="111"/>
      <c r="IQ72" s="111"/>
      <c r="IR72" s="111"/>
      <c r="IS72" s="111"/>
      <c r="IT72" s="111"/>
      <c r="IU72" s="111"/>
      <c r="IV72" s="111"/>
      <c r="IW72" s="111"/>
      <c r="IX72" s="111"/>
      <c r="IY72" s="111"/>
      <c r="IZ72" s="111"/>
      <c r="JA72" s="111"/>
      <c r="JB72" s="111"/>
      <c r="JC72" s="111"/>
      <c r="JD72" s="111"/>
      <c r="JE72" s="111"/>
      <c r="JF72" s="111"/>
      <c r="JG72" s="111"/>
      <c r="JH72" s="111"/>
      <c r="JI72" s="111"/>
      <c r="JJ72" s="111"/>
      <c r="JK72" s="111"/>
      <c r="JL72" s="111"/>
      <c r="JM72" s="111"/>
      <c r="JN72" s="111"/>
      <c r="JO72" s="111"/>
      <c r="JP72" s="111"/>
      <c r="JQ72" s="111"/>
      <c r="JR72" s="111"/>
      <c r="JS72" s="111"/>
      <c r="JT72" s="111"/>
      <c r="JU72" s="111"/>
      <c r="JV72" s="111"/>
      <c r="JW72" s="111"/>
      <c r="JX72" s="111"/>
      <c r="JY72" s="111"/>
      <c r="JZ72" s="111"/>
      <c r="KA72" s="111"/>
      <c r="KB72" s="111"/>
      <c r="KC72" s="111"/>
      <c r="KD72" s="111"/>
      <c r="KE72" s="111"/>
      <c r="KF72" s="111"/>
      <c r="KG72" s="111"/>
      <c r="KH72" s="111"/>
      <c r="KI72" s="111"/>
      <c r="KJ72" s="111"/>
      <c r="KK72" s="111"/>
      <c r="KL72" s="111"/>
      <c r="KM72" s="111"/>
      <c r="KN72" s="111"/>
      <c r="KO72" s="111"/>
      <c r="KP72" s="111"/>
      <c r="KQ72" s="111"/>
      <c r="KR72" s="111"/>
      <c r="KS72" s="111"/>
      <c r="KT72" s="111"/>
      <c r="KU72" s="111"/>
      <c r="KV72" s="111"/>
      <c r="KW72" s="111"/>
      <c r="KX72" s="111"/>
      <c r="KY72" s="111"/>
      <c r="KZ72" s="111"/>
      <c r="LA72" s="111"/>
      <c r="LB72" s="111"/>
      <c r="LC72" s="111"/>
      <c r="LD72" s="111"/>
      <c r="LE72" s="111"/>
      <c r="LF72" s="111"/>
      <c r="LG72" s="111"/>
      <c r="LH72" s="111"/>
      <c r="LI72" s="111"/>
      <c r="LJ72" s="111"/>
      <c r="LK72" s="111"/>
      <c r="LL72" s="111"/>
      <c r="LM72" s="111"/>
      <c r="LN72" s="111"/>
      <c r="LO72" s="111"/>
      <c r="LP72" s="111"/>
      <c r="LQ72" s="111"/>
      <c r="LR72" s="111"/>
      <c r="LS72" s="111"/>
      <c r="LT72" s="111"/>
      <c r="LU72" s="111"/>
      <c r="LV72" s="111"/>
      <c r="LW72" s="111"/>
      <c r="LX72" s="111"/>
      <c r="LY72" s="111"/>
      <c r="LZ72" s="111"/>
      <c r="MA72" s="111"/>
      <c r="MB72" s="111"/>
      <c r="MC72" s="111"/>
      <c r="MD72" s="111"/>
      <c r="ME72" s="111"/>
      <c r="MF72" s="111"/>
      <c r="MG72" s="111"/>
      <c r="MH72" s="111"/>
      <c r="MI72" s="111"/>
      <c r="MJ72" s="111"/>
      <c r="MK72" s="111"/>
      <c r="ML72" s="111"/>
      <c r="MM72" s="111"/>
      <c r="MN72" s="111"/>
      <c r="MO72" s="111"/>
      <c r="MP72" s="111"/>
      <c r="MQ72" s="111"/>
      <c r="MR72" s="111"/>
      <c r="MS72" s="111"/>
      <c r="MT72" s="111"/>
      <c r="MU72" s="111"/>
      <c r="MV72" s="111"/>
      <c r="MW72" s="111"/>
      <c r="MX72" s="111"/>
      <c r="MY72" s="111"/>
      <c r="MZ72" s="111"/>
      <c r="NA72" s="111"/>
      <c r="NB72" s="111"/>
      <c r="NC72" s="111"/>
      <c r="ND72" s="111"/>
      <c r="NE72" s="111"/>
      <c r="NF72" s="111"/>
      <c r="NG72" s="111"/>
    </row>
    <row r="73" spans="1:371" ht="21" x14ac:dyDescent="0.25">
      <c r="A73" s="76" t="s">
        <v>19</v>
      </c>
      <c r="B73" s="100"/>
      <c r="C73" s="28"/>
      <c r="D73" s="28"/>
      <c r="E73" s="28"/>
      <c r="F73" s="28"/>
      <c r="G73" s="141"/>
      <c r="H73" s="117"/>
      <c r="I73" s="117"/>
      <c r="J73" s="117"/>
      <c r="K73" s="117"/>
      <c r="L73" s="114"/>
      <c r="M73" s="114"/>
      <c r="N73" s="110"/>
      <c r="O73" s="111"/>
      <c r="P73" s="111"/>
      <c r="Q73" s="111"/>
      <c r="R73" s="111"/>
      <c r="S73" s="111"/>
      <c r="T73" s="111"/>
      <c r="U73" s="110"/>
      <c r="V73" s="111"/>
      <c r="W73" s="111"/>
      <c r="X73" s="111"/>
      <c r="Y73" s="111"/>
      <c r="Z73" s="111"/>
      <c r="AA73" s="111"/>
      <c r="AB73" s="110"/>
      <c r="AC73" s="111"/>
      <c r="AD73" s="111"/>
      <c r="AE73" s="111"/>
      <c r="AF73" s="111"/>
      <c r="AG73" s="111"/>
      <c r="AH73" s="111"/>
      <c r="AI73" s="110"/>
      <c r="AJ73" s="111"/>
      <c r="AK73" s="111"/>
      <c r="AL73" s="111"/>
      <c r="AM73" s="111"/>
      <c r="AN73" s="111"/>
      <c r="AO73" s="111"/>
      <c r="AP73" s="110"/>
      <c r="AQ73" s="111"/>
      <c r="AR73" s="111"/>
      <c r="AS73" s="111"/>
      <c r="AT73" s="111"/>
      <c r="AU73" s="111"/>
      <c r="AV73" s="111"/>
      <c r="AW73" s="111"/>
      <c r="AX73" s="111"/>
      <c r="AY73" s="111"/>
      <c r="AZ73" s="111"/>
      <c r="BA73" s="111"/>
      <c r="BB73" s="111"/>
      <c r="BC73" s="111"/>
      <c r="BD73" s="111"/>
      <c r="BE73" s="111"/>
      <c r="BF73" s="111"/>
      <c r="BG73" s="111"/>
      <c r="BH73" s="111"/>
      <c r="BI73" s="111"/>
      <c r="BJ73" s="111"/>
      <c r="BK73" s="111"/>
      <c r="BL73" s="111"/>
      <c r="BM73" s="111"/>
      <c r="BN73" s="111"/>
      <c r="BO73" s="111"/>
      <c r="BP73" s="111"/>
      <c r="BQ73" s="111"/>
      <c r="BR73" s="111"/>
      <c r="BS73" s="111"/>
      <c r="BT73" s="111"/>
      <c r="BU73" s="111"/>
      <c r="BV73" s="111"/>
      <c r="BW73" s="111"/>
      <c r="BX73" s="111"/>
      <c r="BY73" s="111"/>
      <c r="BZ73" s="111"/>
      <c r="CA73" s="111"/>
      <c r="CB73" s="111"/>
      <c r="CC73" s="111"/>
      <c r="CD73" s="111"/>
      <c r="CE73" s="111"/>
      <c r="CF73" s="111"/>
      <c r="CG73" s="111"/>
      <c r="CH73" s="111"/>
      <c r="CI73" s="111"/>
      <c r="CJ73" s="111"/>
      <c r="CK73" s="111"/>
      <c r="CL73" s="111"/>
      <c r="CM73" s="111"/>
      <c r="CN73" s="111"/>
      <c r="CO73" s="111"/>
      <c r="CP73" s="111"/>
      <c r="CQ73" s="111"/>
      <c r="CR73" s="111"/>
      <c r="CS73" s="111"/>
      <c r="CT73" s="111"/>
      <c r="CU73" s="111"/>
      <c r="CV73" s="111"/>
      <c r="CW73" s="111"/>
      <c r="CX73" s="111"/>
      <c r="CY73" s="111"/>
      <c r="CZ73" s="111"/>
      <c r="DA73" s="111"/>
      <c r="DB73" s="111"/>
      <c r="DC73" s="111"/>
      <c r="DD73" s="111"/>
      <c r="DE73" s="111"/>
      <c r="DF73" s="111"/>
      <c r="DG73" s="111"/>
      <c r="DH73" s="111"/>
      <c r="DI73" s="111"/>
      <c r="DJ73" s="111"/>
      <c r="DK73" s="111"/>
      <c r="DL73" s="111"/>
      <c r="DM73" s="111"/>
      <c r="DN73" s="111"/>
      <c r="DO73" s="111"/>
      <c r="DP73" s="111"/>
      <c r="DQ73" s="111"/>
      <c r="DR73" s="111"/>
      <c r="DS73" s="111"/>
      <c r="DT73" s="111"/>
      <c r="DU73" s="111"/>
      <c r="DV73" s="111"/>
      <c r="DW73" s="111"/>
      <c r="DX73" s="111"/>
      <c r="DY73" s="111"/>
      <c r="DZ73" s="111"/>
      <c r="EA73" s="111"/>
      <c r="EB73" s="111"/>
      <c r="EC73" s="111"/>
      <c r="ED73" s="111"/>
      <c r="EE73" s="111"/>
      <c r="EF73" s="111"/>
      <c r="EG73" s="111"/>
      <c r="EH73" s="111"/>
      <c r="EI73" s="111"/>
      <c r="EJ73" s="111"/>
      <c r="EK73" s="111"/>
      <c r="EL73" s="111"/>
      <c r="EM73" s="111"/>
      <c r="EN73" s="111"/>
      <c r="EO73" s="111"/>
      <c r="EP73" s="111"/>
      <c r="EQ73" s="111"/>
      <c r="ER73" s="111"/>
      <c r="ES73" s="111"/>
      <c r="ET73" s="111"/>
      <c r="EU73" s="111"/>
      <c r="EV73" s="111"/>
      <c r="EW73" s="111"/>
      <c r="EX73" s="111"/>
      <c r="EY73" s="111"/>
      <c r="EZ73" s="111"/>
      <c r="FA73" s="111"/>
      <c r="FB73" s="111"/>
      <c r="FC73" s="111"/>
      <c r="FD73" s="111"/>
      <c r="FE73" s="111"/>
      <c r="FF73" s="111"/>
      <c r="FG73" s="111"/>
      <c r="FH73" s="111"/>
      <c r="FI73" s="111"/>
      <c r="FJ73" s="111"/>
      <c r="FK73" s="111"/>
      <c r="FL73" s="111"/>
      <c r="FM73" s="111"/>
      <c r="FN73" s="111"/>
      <c r="FO73" s="111"/>
      <c r="FP73" s="111"/>
      <c r="FQ73" s="111"/>
      <c r="FR73" s="111"/>
      <c r="FS73" s="111"/>
      <c r="FT73" s="111"/>
      <c r="FU73" s="111"/>
      <c r="FV73" s="111"/>
      <c r="FW73" s="111"/>
      <c r="FX73" s="111"/>
      <c r="FY73" s="111"/>
      <c r="FZ73" s="111"/>
      <c r="GA73" s="111"/>
      <c r="GB73" s="111"/>
      <c r="GC73" s="111"/>
      <c r="GD73" s="111"/>
      <c r="GE73" s="111"/>
      <c r="GF73" s="111"/>
      <c r="GG73" s="111"/>
      <c r="GH73" s="111"/>
      <c r="GI73" s="111"/>
      <c r="GJ73" s="111"/>
      <c r="GK73" s="111"/>
      <c r="GL73" s="111"/>
      <c r="GM73" s="111"/>
      <c r="GN73" s="111"/>
      <c r="GO73" s="111"/>
      <c r="GP73" s="111"/>
      <c r="GQ73" s="111"/>
      <c r="GR73" s="111"/>
      <c r="GS73" s="111"/>
      <c r="GT73" s="111"/>
      <c r="GU73" s="111"/>
      <c r="GV73" s="111"/>
      <c r="GW73" s="111"/>
      <c r="GX73" s="111"/>
      <c r="GY73" s="111"/>
      <c r="GZ73" s="111"/>
      <c r="HA73" s="111"/>
      <c r="HB73" s="111"/>
      <c r="HC73" s="111"/>
      <c r="HD73" s="111"/>
      <c r="HE73" s="111"/>
      <c r="HF73" s="111"/>
      <c r="HG73" s="111"/>
      <c r="HH73" s="111"/>
      <c r="HI73" s="111"/>
      <c r="HJ73" s="111"/>
      <c r="HK73" s="111"/>
      <c r="HL73" s="111"/>
      <c r="HM73" s="111"/>
      <c r="HN73" s="111"/>
      <c r="HO73" s="111"/>
      <c r="HP73" s="111"/>
      <c r="HQ73" s="111"/>
      <c r="HR73" s="111"/>
      <c r="HS73" s="111"/>
      <c r="HT73" s="111"/>
      <c r="HU73" s="111"/>
      <c r="HV73" s="111"/>
      <c r="HW73" s="111"/>
      <c r="HX73" s="111"/>
      <c r="HY73" s="111"/>
      <c r="HZ73" s="111"/>
      <c r="IA73" s="111"/>
      <c r="IB73" s="111"/>
      <c r="IC73" s="111"/>
      <c r="ID73" s="111"/>
      <c r="IE73" s="111"/>
      <c r="IF73" s="111"/>
      <c r="IG73" s="111"/>
      <c r="IH73" s="111"/>
      <c r="II73" s="111"/>
      <c r="IJ73" s="111"/>
      <c r="IK73" s="111"/>
      <c r="IL73" s="111"/>
      <c r="IM73" s="111"/>
      <c r="IN73" s="111"/>
      <c r="IO73" s="111"/>
      <c r="IP73" s="111"/>
      <c r="IQ73" s="111"/>
      <c r="IR73" s="111"/>
      <c r="IS73" s="111"/>
      <c r="IT73" s="111"/>
      <c r="IU73" s="111"/>
      <c r="IV73" s="111"/>
      <c r="IW73" s="111"/>
      <c r="IX73" s="111"/>
      <c r="IY73" s="111"/>
      <c r="IZ73" s="111"/>
      <c r="JA73" s="111"/>
      <c r="JB73" s="111"/>
      <c r="JC73" s="111"/>
      <c r="JD73" s="111"/>
      <c r="JE73" s="111"/>
      <c r="JF73" s="111"/>
      <c r="JG73" s="111"/>
      <c r="JH73" s="111"/>
      <c r="JI73" s="111"/>
      <c r="JJ73" s="111"/>
      <c r="JK73" s="111"/>
      <c r="JL73" s="111"/>
      <c r="JM73" s="111"/>
      <c r="JN73" s="111"/>
      <c r="JO73" s="111"/>
      <c r="JP73" s="111"/>
      <c r="JQ73" s="111"/>
      <c r="JR73" s="111"/>
      <c r="JS73" s="111"/>
      <c r="JT73" s="111"/>
      <c r="JU73" s="111"/>
      <c r="JV73" s="111"/>
      <c r="JW73" s="111"/>
      <c r="JX73" s="111"/>
      <c r="JY73" s="111"/>
      <c r="JZ73" s="111"/>
      <c r="KA73" s="111"/>
      <c r="KB73" s="111"/>
      <c r="KC73" s="111"/>
      <c r="KD73" s="111"/>
      <c r="KE73" s="111"/>
      <c r="KF73" s="111"/>
      <c r="KG73" s="111"/>
      <c r="KH73" s="111"/>
      <c r="KI73" s="111"/>
      <c r="KJ73" s="111"/>
      <c r="KK73" s="111"/>
      <c r="KL73" s="111"/>
      <c r="KM73" s="111"/>
      <c r="KN73" s="111"/>
      <c r="KO73" s="111"/>
      <c r="KP73" s="111"/>
      <c r="KQ73" s="111"/>
      <c r="KR73" s="111"/>
      <c r="KS73" s="111"/>
      <c r="KT73" s="111"/>
      <c r="KU73" s="111"/>
      <c r="KV73" s="111"/>
      <c r="KW73" s="111"/>
      <c r="KX73" s="111"/>
      <c r="KY73" s="111"/>
      <c r="KZ73" s="111"/>
      <c r="LA73" s="111"/>
      <c r="LB73" s="111"/>
      <c r="LC73" s="111"/>
      <c r="LD73" s="111"/>
      <c r="LE73" s="111"/>
      <c r="LF73" s="111"/>
      <c r="LG73" s="111"/>
      <c r="LH73" s="111"/>
      <c r="LI73" s="111"/>
      <c r="LJ73" s="111"/>
      <c r="LK73" s="111"/>
      <c r="LL73" s="111"/>
      <c r="LM73" s="111"/>
      <c r="LN73" s="111"/>
      <c r="LO73" s="111"/>
      <c r="LP73" s="111"/>
      <c r="LQ73" s="111"/>
      <c r="LR73" s="111"/>
      <c r="LS73" s="111"/>
      <c r="LT73" s="111"/>
      <c r="LU73" s="111"/>
      <c r="LV73" s="111"/>
      <c r="LW73" s="111"/>
      <c r="LX73" s="111"/>
      <c r="LY73" s="111"/>
      <c r="LZ73" s="111"/>
      <c r="MA73" s="111"/>
      <c r="MB73" s="111"/>
      <c r="MC73" s="111"/>
      <c r="MD73" s="111"/>
      <c r="ME73" s="111"/>
      <c r="MF73" s="111"/>
      <c r="MG73" s="111"/>
      <c r="MH73" s="111"/>
      <c r="MI73" s="111"/>
      <c r="MJ73" s="111"/>
      <c r="MK73" s="111"/>
      <c r="ML73" s="111"/>
      <c r="MM73" s="111"/>
      <c r="MN73" s="111"/>
      <c r="MO73" s="111"/>
      <c r="MP73" s="111"/>
      <c r="MQ73" s="111"/>
      <c r="MR73" s="111"/>
      <c r="MS73" s="111"/>
      <c r="MT73" s="111"/>
      <c r="MU73" s="111"/>
      <c r="MV73" s="111"/>
      <c r="MW73" s="111"/>
      <c r="MX73" s="111"/>
      <c r="MY73" s="111"/>
      <c r="MZ73" s="111"/>
      <c r="NA73" s="111"/>
      <c r="NB73" s="111"/>
      <c r="NC73" s="111"/>
      <c r="ND73" s="111"/>
      <c r="NE73" s="111"/>
      <c r="NF73" s="111"/>
      <c r="NG73" s="111"/>
    </row>
    <row r="74" spans="1:371" ht="21" x14ac:dyDescent="0.25">
      <c r="A74" s="76" t="s">
        <v>19</v>
      </c>
      <c r="B74" s="100"/>
      <c r="C74" s="28"/>
      <c r="D74" s="28"/>
      <c r="E74" s="28"/>
      <c r="F74" s="28"/>
      <c r="G74" s="141"/>
      <c r="H74" s="117"/>
      <c r="I74" s="117"/>
      <c r="J74" s="117"/>
      <c r="K74" s="117"/>
      <c r="L74" s="114"/>
      <c r="M74" s="114"/>
      <c r="N74" s="110"/>
      <c r="O74" s="111"/>
      <c r="P74" s="111"/>
      <c r="Q74" s="111"/>
      <c r="R74" s="111"/>
      <c r="S74" s="111"/>
      <c r="T74" s="111"/>
      <c r="U74" s="110"/>
      <c r="V74" s="111"/>
      <c r="W74" s="111"/>
      <c r="X74" s="111"/>
      <c r="Y74" s="111"/>
      <c r="Z74" s="111"/>
      <c r="AA74" s="111"/>
      <c r="AB74" s="110"/>
      <c r="AC74" s="111"/>
      <c r="AD74" s="111"/>
      <c r="AE74" s="111"/>
      <c r="AF74" s="111"/>
      <c r="AG74" s="111"/>
      <c r="AH74" s="111"/>
      <c r="AI74" s="110"/>
      <c r="AJ74" s="111"/>
      <c r="AK74" s="111"/>
      <c r="AL74" s="111"/>
      <c r="AM74" s="111"/>
      <c r="AN74" s="111"/>
      <c r="AO74" s="111"/>
      <c r="AP74" s="110"/>
      <c r="AQ74" s="111"/>
      <c r="AR74" s="111"/>
      <c r="AS74" s="111"/>
      <c r="AT74" s="111"/>
      <c r="AU74" s="111"/>
      <c r="AV74" s="111"/>
      <c r="AW74" s="111"/>
      <c r="AX74" s="111"/>
      <c r="AY74" s="111"/>
      <c r="AZ74" s="111"/>
      <c r="BA74" s="111"/>
      <c r="BB74" s="111"/>
      <c r="BC74" s="111"/>
      <c r="BD74" s="111"/>
      <c r="BE74" s="111"/>
      <c r="BF74" s="111"/>
      <c r="BG74" s="111"/>
      <c r="BH74" s="111"/>
      <c r="BI74" s="111"/>
      <c r="BJ74" s="111"/>
      <c r="BK74" s="111"/>
      <c r="BL74" s="111"/>
      <c r="BM74" s="111"/>
      <c r="BN74" s="111"/>
      <c r="BO74" s="111"/>
      <c r="BP74" s="111"/>
      <c r="BQ74" s="111"/>
      <c r="BR74" s="111"/>
      <c r="BS74" s="111"/>
      <c r="BT74" s="111"/>
      <c r="BU74" s="111"/>
      <c r="BV74" s="111"/>
      <c r="BW74" s="111"/>
      <c r="BX74" s="111"/>
      <c r="BY74" s="111"/>
      <c r="BZ74" s="111"/>
      <c r="CA74" s="111"/>
      <c r="CB74" s="111"/>
      <c r="CC74" s="111"/>
      <c r="CD74" s="111"/>
      <c r="CE74" s="111"/>
      <c r="CF74" s="111"/>
      <c r="CG74" s="111"/>
      <c r="CH74" s="111"/>
      <c r="CI74" s="111"/>
      <c r="CJ74" s="111"/>
      <c r="CK74" s="111"/>
      <c r="CL74" s="111"/>
      <c r="CM74" s="111"/>
      <c r="CN74" s="111"/>
      <c r="CO74" s="111"/>
      <c r="CP74" s="111"/>
      <c r="CQ74" s="111"/>
      <c r="CR74" s="111"/>
      <c r="CS74" s="111"/>
      <c r="CT74" s="111"/>
      <c r="CU74" s="111"/>
      <c r="CV74" s="111"/>
      <c r="CW74" s="111"/>
      <c r="CX74" s="111"/>
      <c r="CY74" s="111"/>
      <c r="CZ74" s="111"/>
      <c r="DA74" s="111"/>
      <c r="DB74" s="111"/>
      <c r="DC74" s="111"/>
      <c r="DD74" s="111"/>
      <c r="DE74" s="111"/>
      <c r="DF74" s="111"/>
      <c r="DG74" s="111"/>
      <c r="DH74" s="111"/>
      <c r="DI74" s="111"/>
      <c r="DJ74" s="111"/>
      <c r="DK74" s="111"/>
      <c r="DL74" s="111"/>
      <c r="DM74" s="111"/>
      <c r="DN74" s="111"/>
      <c r="DO74" s="111"/>
      <c r="DP74" s="111"/>
      <c r="DQ74" s="111"/>
      <c r="DR74" s="111"/>
      <c r="DS74" s="111"/>
      <c r="DT74" s="111"/>
      <c r="DU74" s="111"/>
      <c r="DV74" s="111"/>
      <c r="DW74" s="111"/>
      <c r="DX74" s="111"/>
      <c r="DY74" s="111"/>
      <c r="DZ74" s="111"/>
      <c r="EA74" s="111"/>
      <c r="EB74" s="111"/>
      <c r="EC74" s="111"/>
      <c r="ED74" s="111"/>
      <c r="EE74" s="111"/>
      <c r="EF74" s="111"/>
      <c r="EG74" s="111"/>
      <c r="EH74" s="111"/>
      <c r="EI74" s="111"/>
      <c r="EJ74" s="111"/>
      <c r="EK74" s="111"/>
      <c r="EL74" s="111"/>
      <c r="EM74" s="111"/>
      <c r="EN74" s="111"/>
      <c r="EO74" s="111"/>
      <c r="EP74" s="111"/>
      <c r="EQ74" s="111"/>
      <c r="ER74" s="111"/>
      <c r="ES74" s="111"/>
      <c r="ET74" s="111"/>
      <c r="EU74" s="111"/>
      <c r="EV74" s="111"/>
      <c r="EW74" s="111"/>
      <c r="EX74" s="111"/>
      <c r="EY74" s="111"/>
      <c r="EZ74" s="111"/>
      <c r="FA74" s="111"/>
      <c r="FB74" s="111"/>
      <c r="FC74" s="111"/>
      <c r="FD74" s="111"/>
      <c r="FE74" s="111"/>
      <c r="FF74" s="111"/>
      <c r="FG74" s="111"/>
      <c r="FH74" s="111"/>
      <c r="FI74" s="111"/>
      <c r="FJ74" s="111"/>
      <c r="FK74" s="111"/>
      <c r="FL74" s="111"/>
      <c r="FM74" s="111"/>
      <c r="FN74" s="111"/>
      <c r="FO74" s="111"/>
      <c r="FP74" s="111"/>
      <c r="FQ74" s="111"/>
      <c r="FR74" s="111"/>
      <c r="FS74" s="111"/>
      <c r="FT74" s="111"/>
      <c r="FU74" s="111"/>
      <c r="FV74" s="111"/>
      <c r="FW74" s="111"/>
      <c r="FX74" s="111"/>
      <c r="FY74" s="111"/>
      <c r="FZ74" s="111"/>
      <c r="GA74" s="111"/>
      <c r="GB74" s="111"/>
      <c r="GC74" s="111"/>
      <c r="GD74" s="111"/>
      <c r="GE74" s="111"/>
      <c r="GF74" s="111"/>
      <c r="GG74" s="111"/>
      <c r="GH74" s="111"/>
      <c r="GI74" s="111"/>
      <c r="GJ74" s="111"/>
      <c r="GK74" s="111"/>
      <c r="GL74" s="111"/>
      <c r="GM74" s="111"/>
      <c r="GN74" s="111"/>
      <c r="GO74" s="111"/>
      <c r="GP74" s="111"/>
      <c r="GQ74" s="111"/>
      <c r="GR74" s="111"/>
      <c r="GS74" s="111"/>
      <c r="GT74" s="111"/>
      <c r="GU74" s="111"/>
      <c r="GV74" s="111"/>
      <c r="GW74" s="111"/>
      <c r="GX74" s="111"/>
      <c r="GY74" s="111"/>
      <c r="GZ74" s="111"/>
      <c r="HA74" s="111"/>
      <c r="HB74" s="111"/>
      <c r="HC74" s="111"/>
      <c r="HD74" s="111"/>
      <c r="HE74" s="111"/>
      <c r="HF74" s="111"/>
      <c r="HG74" s="111"/>
      <c r="HH74" s="111"/>
      <c r="HI74" s="111"/>
      <c r="HJ74" s="111"/>
      <c r="HK74" s="111"/>
      <c r="HL74" s="111"/>
      <c r="HM74" s="111"/>
      <c r="HN74" s="111"/>
      <c r="HO74" s="111"/>
      <c r="HP74" s="111"/>
      <c r="HQ74" s="111"/>
      <c r="HR74" s="111"/>
      <c r="HS74" s="111"/>
      <c r="HT74" s="111"/>
      <c r="HU74" s="111"/>
      <c r="HV74" s="111"/>
      <c r="HW74" s="111"/>
      <c r="HX74" s="111"/>
      <c r="HY74" s="111"/>
      <c r="HZ74" s="111"/>
      <c r="IA74" s="111"/>
      <c r="IB74" s="111"/>
      <c r="IC74" s="111"/>
      <c r="ID74" s="111"/>
      <c r="IE74" s="111"/>
      <c r="IF74" s="111"/>
      <c r="IG74" s="111"/>
      <c r="IH74" s="111"/>
      <c r="II74" s="111"/>
      <c r="IJ74" s="111"/>
      <c r="IK74" s="111"/>
      <c r="IL74" s="111"/>
      <c r="IM74" s="111"/>
      <c r="IN74" s="111"/>
      <c r="IO74" s="111"/>
      <c r="IP74" s="111"/>
      <c r="IQ74" s="111"/>
      <c r="IR74" s="111"/>
      <c r="IS74" s="111"/>
      <c r="IT74" s="111"/>
      <c r="IU74" s="111"/>
      <c r="IV74" s="111"/>
      <c r="IW74" s="111"/>
      <c r="IX74" s="111"/>
      <c r="IY74" s="111"/>
      <c r="IZ74" s="111"/>
      <c r="JA74" s="111"/>
      <c r="JB74" s="111"/>
      <c r="JC74" s="111"/>
      <c r="JD74" s="111"/>
      <c r="JE74" s="111"/>
      <c r="JF74" s="111"/>
      <c r="JG74" s="111"/>
      <c r="JH74" s="111"/>
      <c r="JI74" s="111"/>
      <c r="JJ74" s="111"/>
      <c r="JK74" s="111"/>
      <c r="JL74" s="111"/>
      <c r="JM74" s="111"/>
      <c r="JN74" s="111"/>
      <c r="JO74" s="111"/>
      <c r="JP74" s="111"/>
      <c r="JQ74" s="111"/>
      <c r="JR74" s="111"/>
      <c r="JS74" s="111"/>
      <c r="JT74" s="111"/>
      <c r="JU74" s="111"/>
      <c r="JV74" s="111"/>
      <c r="JW74" s="111"/>
      <c r="JX74" s="111"/>
      <c r="JY74" s="111"/>
      <c r="JZ74" s="111"/>
      <c r="KA74" s="111"/>
      <c r="KB74" s="111"/>
      <c r="KC74" s="111"/>
      <c r="KD74" s="111"/>
      <c r="KE74" s="111"/>
      <c r="KF74" s="111"/>
      <c r="KG74" s="111"/>
      <c r="KH74" s="111"/>
      <c r="KI74" s="111"/>
      <c r="KJ74" s="111"/>
      <c r="KK74" s="111"/>
      <c r="KL74" s="111"/>
      <c r="KM74" s="111"/>
      <c r="KN74" s="111"/>
      <c r="KO74" s="111"/>
      <c r="KP74" s="111"/>
      <c r="KQ74" s="111"/>
      <c r="KR74" s="111"/>
      <c r="KS74" s="111"/>
      <c r="KT74" s="111"/>
      <c r="KU74" s="111"/>
      <c r="KV74" s="111"/>
      <c r="KW74" s="111"/>
      <c r="KX74" s="111"/>
      <c r="KY74" s="111"/>
      <c r="KZ74" s="111"/>
      <c r="LA74" s="111"/>
      <c r="LB74" s="111"/>
      <c r="LC74" s="111"/>
      <c r="LD74" s="111"/>
      <c r="LE74" s="111"/>
      <c r="LF74" s="111"/>
      <c r="LG74" s="111"/>
      <c r="LH74" s="111"/>
      <c r="LI74" s="111"/>
      <c r="LJ74" s="111"/>
      <c r="LK74" s="111"/>
      <c r="LL74" s="111"/>
      <c r="LM74" s="111"/>
      <c r="LN74" s="111"/>
      <c r="LO74" s="111"/>
      <c r="LP74" s="111"/>
      <c r="LQ74" s="111"/>
      <c r="LR74" s="111"/>
      <c r="LS74" s="111"/>
      <c r="LT74" s="111"/>
      <c r="LU74" s="111"/>
      <c r="LV74" s="111"/>
      <c r="LW74" s="111"/>
      <c r="LX74" s="111"/>
      <c r="LY74" s="111"/>
      <c r="LZ74" s="111"/>
      <c r="MA74" s="111"/>
      <c r="MB74" s="111"/>
      <c r="MC74" s="111"/>
      <c r="MD74" s="111"/>
      <c r="ME74" s="111"/>
      <c r="MF74" s="111"/>
      <c r="MG74" s="111"/>
      <c r="MH74" s="111"/>
      <c r="MI74" s="111"/>
      <c r="MJ74" s="111"/>
      <c r="MK74" s="111"/>
      <c r="ML74" s="111"/>
      <c r="MM74" s="111"/>
      <c r="MN74" s="111"/>
      <c r="MO74" s="111"/>
      <c r="MP74" s="111"/>
      <c r="MQ74" s="111"/>
      <c r="MR74" s="111"/>
      <c r="MS74" s="111"/>
      <c r="MT74" s="111"/>
      <c r="MU74" s="111"/>
      <c r="MV74" s="111"/>
      <c r="MW74" s="111"/>
      <c r="MX74" s="111"/>
      <c r="MY74" s="111"/>
      <c r="MZ74" s="111"/>
      <c r="NA74" s="111"/>
      <c r="NB74" s="111"/>
      <c r="NC74" s="111"/>
      <c r="ND74" s="111"/>
      <c r="NE74" s="111"/>
      <c r="NF74" s="111"/>
      <c r="NG74" s="111"/>
    </row>
    <row r="75" spans="1:371" ht="21.75" thickBot="1" x14ac:dyDescent="0.3">
      <c r="A75" s="77" t="s">
        <v>19</v>
      </c>
      <c r="B75" s="101"/>
      <c r="C75" s="64"/>
      <c r="D75" s="64"/>
      <c r="E75" s="64"/>
      <c r="F75" s="64"/>
      <c r="G75" s="142"/>
      <c r="H75" s="117"/>
      <c r="I75" s="117"/>
      <c r="J75" s="117"/>
      <c r="K75" s="117"/>
      <c r="L75" s="114"/>
      <c r="M75" s="114"/>
      <c r="N75" s="110"/>
      <c r="O75" s="111"/>
      <c r="P75" s="111"/>
      <c r="Q75" s="111"/>
      <c r="R75" s="111"/>
      <c r="S75" s="111"/>
      <c r="T75" s="111"/>
      <c r="U75" s="110"/>
      <c r="V75" s="111"/>
      <c r="W75" s="111"/>
      <c r="X75" s="111"/>
      <c r="Y75" s="111"/>
      <c r="Z75" s="111"/>
      <c r="AA75" s="111"/>
      <c r="AB75" s="110"/>
      <c r="AC75" s="111"/>
      <c r="AD75" s="111"/>
      <c r="AE75" s="111"/>
      <c r="AF75" s="111"/>
      <c r="AG75" s="111"/>
      <c r="AH75" s="111"/>
      <c r="AI75" s="110"/>
      <c r="AJ75" s="111"/>
      <c r="AK75" s="111"/>
      <c r="AL75" s="111"/>
      <c r="AM75" s="111"/>
      <c r="AN75" s="111"/>
      <c r="AO75" s="111"/>
      <c r="AP75" s="110"/>
      <c r="AQ75" s="111"/>
      <c r="AR75" s="111"/>
      <c r="AS75" s="111"/>
      <c r="AT75" s="111"/>
      <c r="AU75" s="111"/>
      <c r="AV75" s="111"/>
      <c r="AW75" s="111"/>
      <c r="AX75" s="111"/>
      <c r="AY75" s="111"/>
      <c r="AZ75" s="111"/>
      <c r="BA75" s="111"/>
      <c r="BB75" s="111"/>
      <c r="BC75" s="111"/>
      <c r="BD75" s="111"/>
      <c r="BE75" s="111"/>
      <c r="BF75" s="111"/>
      <c r="BG75" s="111"/>
      <c r="BH75" s="111"/>
      <c r="BI75" s="111"/>
      <c r="BJ75" s="111"/>
      <c r="BK75" s="111"/>
      <c r="BL75" s="111"/>
      <c r="BM75" s="111"/>
      <c r="BN75" s="111"/>
      <c r="BO75" s="111"/>
      <c r="BP75" s="111"/>
      <c r="BQ75" s="111"/>
      <c r="BR75" s="111"/>
      <c r="BS75" s="111"/>
      <c r="BT75" s="111"/>
      <c r="BU75" s="111"/>
      <c r="BV75" s="111"/>
      <c r="BW75" s="111"/>
      <c r="BX75" s="111"/>
      <c r="BY75" s="111"/>
      <c r="BZ75" s="111"/>
      <c r="CA75" s="111"/>
      <c r="CB75" s="111"/>
      <c r="CC75" s="111"/>
      <c r="CD75" s="111"/>
      <c r="CE75" s="111"/>
      <c r="CF75" s="111"/>
      <c r="CG75" s="111"/>
      <c r="CH75" s="111"/>
      <c r="CI75" s="111"/>
      <c r="CJ75" s="111"/>
      <c r="CK75" s="111"/>
      <c r="CL75" s="111"/>
      <c r="CM75" s="111"/>
      <c r="CN75" s="111"/>
      <c r="CO75" s="111"/>
      <c r="CP75" s="111"/>
      <c r="CQ75" s="111"/>
      <c r="CR75" s="111"/>
      <c r="CS75" s="111"/>
      <c r="CT75" s="111"/>
      <c r="CU75" s="111"/>
      <c r="CV75" s="111"/>
      <c r="CW75" s="111"/>
      <c r="CX75" s="111"/>
      <c r="CY75" s="111"/>
      <c r="CZ75" s="111"/>
      <c r="DA75" s="111"/>
      <c r="DB75" s="111"/>
      <c r="DC75" s="111"/>
      <c r="DD75" s="111"/>
      <c r="DE75" s="111"/>
      <c r="DF75" s="111"/>
      <c r="DG75" s="111"/>
      <c r="DH75" s="111"/>
      <c r="DI75" s="111"/>
      <c r="DJ75" s="111"/>
      <c r="DK75" s="111"/>
      <c r="DL75" s="111"/>
      <c r="DM75" s="111"/>
      <c r="DN75" s="111"/>
      <c r="DO75" s="111"/>
      <c r="DP75" s="111"/>
      <c r="DQ75" s="111"/>
      <c r="DR75" s="111"/>
      <c r="DS75" s="111"/>
      <c r="DT75" s="111"/>
      <c r="DU75" s="111"/>
      <c r="DV75" s="111"/>
      <c r="DW75" s="111"/>
      <c r="DX75" s="111"/>
      <c r="DY75" s="111"/>
      <c r="DZ75" s="111"/>
      <c r="EA75" s="111"/>
      <c r="EB75" s="111"/>
      <c r="EC75" s="111"/>
      <c r="ED75" s="111"/>
      <c r="EE75" s="111"/>
      <c r="EF75" s="111"/>
      <c r="EG75" s="111"/>
      <c r="EH75" s="111"/>
      <c r="EI75" s="111"/>
      <c r="EJ75" s="111"/>
      <c r="EK75" s="111"/>
      <c r="EL75" s="111"/>
      <c r="EM75" s="111"/>
      <c r="EN75" s="111"/>
      <c r="EO75" s="111"/>
      <c r="EP75" s="111"/>
      <c r="EQ75" s="111"/>
      <c r="ER75" s="111"/>
      <c r="ES75" s="111"/>
      <c r="ET75" s="111"/>
      <c r="EU75" s="111"/>
      <c r="EV75" s="111"/>
      <c r="EW75" s="111"/>
      <c r="EX75" s="111"/>
      <c r="EY75" s="111"/>
      <c r="EZ75" s="111"/>
      <c r="FA75" s="111"/>
      <c r="FB75" s="111"/>
      <c r="FC75" s="111"/>
      <c r="FD75" s="111"/>
      <c r="FE75" s="111"/>
      <c r="FF75" s="111"/>
      <c r="FG75" s="111"/>
      <c r="FH75" s="111"/>
      <c r="FI75" s="111"/>
      <c r="FJ75" s="111"/>
      <c r="FK75" s="111"/>
      <c r="FL75" s="111"/>
      <c r="FM75" s="111"/>
      <c r="FN75" s="111"/>
      <c r="FO75" s="111"/>
      <c r="FP75" s="111"/>
      <c r="FQ75" s="111"/>
      <c r="FR75" s="111"/>
      <c r="FS75" s="111"/>
      <c r="FT75" s="111"/>
      <c r="FU75" s="111"/>
      <c r="FV75" s="111"/>
      <c r="FW75" s="111"/>
      <c r="FX75" s="111"/>
      <c r="FY75" s="111"/>
      <c r="FZ75" s="111"/>
      <c r="GA75" s="111"/>
      <c r="GB75" s="111"/>
      <c r="GC75" s="111"/>
      <c r="GD75" s="111"/>
      <c r="GE75" s="111"/>
      <c r="GF75" s="111"/>
      <c r="GG75" s="111"/>
      <c r="GH75" s="111"/>
      <c r="GI75" s="111"/>
      <c r="GJ75" s="111"/>
      <c r="GK75" s="111"/>
      <c r="GL75" s="111"/>
      <c r="GM75" s="111"/>
      <c r="GN75" s="111"/>
      <c r="GO75" s="111"/>
      <c r="GP75" s="111"/>
      <c r="GQ75" s="111"/>
      <c r="GR75" s="111"/>
      <c r="GS75" s="111"/>
      <c r="GT75" s="111"/>
      <c r="GU75" s="111"/>
      <c r="GV75" s="111"/>
      <c r="GW75" s="111"/>
      <c r="GX75" s="111"/>
      <c r="GY75" s="111"/>
      <c r="GZ75" s="111"/>
      <c r="HA75" s="111"/>
      <c r="HB75" s="111"/>
      <c r="HC75" s="111"/>
      <c r="HD75" s="111"/>
      <c r="HE75" s="111"/>
      <c r="HF75" s="111"/>
      <c r="HG75" s="111"/>
      <c r="HH75" s="111"/>
      <c r="HI75" s="111"/>
      <c r="HJ75" s="111"/>
      <c r="HK75" s="111"/>
      <c r="HL75" s="111"/>
      <c r="HM75" s="111"/>
      <c r="HN75" s="111"/>
      <c r="HO75" s="111"/>
      <c r="HP75" s="111"/>
      <c r="HQ75" s="111"/>
      <c r="HR75" s="111"/>
      <c r="HS75" s="111"/>
      <c r="HT75" s="111"/>
      <c r="HU75" s="111"/>
      <c r="HV75" s="111"/>
      <c r="HW75" s="111"/>
      <c r="HX75" s="111"/>
      <c r="HY75" s="111"/>
      <c r="HZ75" s="111"/>
      <c r="IA75" s="111"/>
      <c r="IB75" s="111"/>
      <c r="IC75" s="111"/>
      <c r="ID75" s="111"/>
      <c r="IE75" s="111"/>
      <c r="IF75" s="111"/>
      <c r="IG75" s="111"/>
      <c r="IH75" s="111"/>
      <c r="II75" s="111"/>
      <c r="IJ75" s="111"/>
      <c r="IK75" s="111"/>
      <c r="IL75" s="111"/>
      <c r="IM75" s="111"/>
      <c r="IN75" s="111"/>
      <c r="IO75" s="111"/>
      <c r="IP75" s="111"/>
      <c r="IQ75" s="111"/>
      <c r="IR75" s="111"/>
      <c r="IS75" s="111"/>
      <c r="IT75" s="111"/>
      <c r="IU75" s="111"/>
      <c r="IV75" s="111"/>
      <c r="IW75" s="111"/>
      <c r="IX75" s="111"/>
      <c r="IY75" s="111"/>
      <c r="IZ75" s="111"/>
      <c r="JA75" s="111"/>
      <c r="JB75" s="111"/>
      <c r="JC75" s="111"/>
      <c r="JD75" s="111"/>
      <c r="JE75" s="111"/>
      <c r="JF75" s="111"/>
      <c r="JG75" s="111"/>
      <c r="JH75" s="111"/>
      <c r="JI75" s="111"/>
      <c r="JJ75" s="111"/>
      <c r="JK75" s="111"/>
      <c r="JL75" s="111"/>
      <c r="JM75" s="111"/>
      <c r="JN75" s="111"/>
      <c r="JO75" s="111"/>
      <c r="JP75" s="111"/>
      <c r="JQ75" s="111"/>
      <c r="JR75" s="111"/>
      <c r="JS75" s="111"/>
      <c r="JT75" s="111"/>
      <c r="JU75" s="111"/>
      <c r="JV75" s="111"/>
      <c r="JW75" s="111"/>
      <c r="JX75" s="111"/>
      <c r="JY75" s="111"/>
      <c r="JZ75" s="111"/>
      <c r="KA75" s="111"/>
      <c r="KB75" s="111"/>
      <c r="KC75" s="111"/>
      <c r="KD75" s="111"/>
      <c r="KE75" s="111"/>
      <c r="KF75" s="111"/>
      <c r="KG75" s="111"/>
      <c r="KH75" s="111"/>
      <c r="KI75" s="111"/>
      <c r="KJ75" s="111"/>
      <c r="KK75" s="111"/>
      <c r="KL75" s="111"/>
      <c r="KM75" s="111"/>
      <c r="KN75" s="111"/>
      <c r="KO75" s="111"/>
      <c r="KP75" s="111"/>
      <c r="KQ75" s="111"/>
      <c r="KR75" s="111"/>
      <c r="KS75" s="111"/>
      <c r="KT75" s="111"/>
      <c r="KU75" s="111"/>
      <c r="KV75" s="111"/>
      <c r="KW75" s="111"/>
      <c r="KX75" s="111"/>
      <c r="KY75" s="111"/>
      <c r="KZ75" s="111"/>
      <c r="LA75" s="111"/>
      <c r="LB75" s="111"/>
      <c r="LC75" s="111"/>
      <c r="LD75" s="111"/>
      <c r="LE75" s="111"/>
      <c r="LF75" s="111"/>
      <c r="LG75" s="111"/>
      <c r="LH75" s="111"/>
      <c r="LI75" s="111"/>
      <c r="LJ75" s="111"/>
      <c r="LK75" s="111"/>
      <c r="LL75" s="111"/>
      <c r="LM75" s="111"/>
      <c r="LN75" s="111"/>
      <c r="LO75" s="111"/>
      <c r="LP75" s="111"/>
      <c r="LQ75" s="111"/>
      <c r="LR75" s="111"/>
      <c r="LS75" s="111"/>
      <c r="LT75" s="111"/>
      <c r="LU75" s="111"/>
      <c r="LV75" s="111"/>
      <c r="LW75" s="111"/>
      <c r="LX75" s="111"/>
      <c r="LY75" s="111"/>
      <c r="LZ75" s="111"/>
      <c r="MA75" s="111"/>
      <c r="MB75" s="111"/>
      <c r="MC75" s="111"/>
      <c r="MD75" s="111"/>
      <c r="ME75" s="111"/>
      <c r="MF75" s="111"/>
      <c r="MG75" s="111"/>
      <c r="MH75" s="111"/>
      <c r="MI75" s="111"/>
      <c r="MJ75" s="111"/>
      <c r="MK75" s="111"/>
      <c r="ML75" s="111"/>
      <c r="MM75" s="111"/>
      <c r="MN75" s="111"/>
      <c r="MO75" s="111"/>
      <c r="MP75" s="111"/>
      <c r="MQ75" s="111"/>
      <c r="MR75" s="111"/>
      <c r="MS75" s="111"/>
      <c r="MT75" s="111"/>
      <c r="MU75" s="111"/>
      <c r="MV75" s="111"/>
      <c r="MW75" s="111"/>
      <c r="MX75" s="111"/>
      <c r="MY75" s="111"/>
      <c r="MZ75" s="111"/>
      <c r="NA75" s="111"/>
      <c r="NB75" s="111"/>
      <c r="NC75" s="111"/>
      <c r="ND75" s="111"/>
      <c r="NE75" s="111"/>
      <c r="NF75" s="111"/>
      <c r="NG75" s="111"/>
    </row>
  </sheetData>
  <mergeCells count="2">
    <mergeCell ref="B2:G2"/>
    <mergeCell ref="F1:G1"/>
  </mergeCells>
  <phoneticPr fontId="17" type="noConversion"/>
  <conditionalFormatting sqref="H4:NJ150 H1:NM3">
    <cfRule type="expression" dxfId="47" priority="2">
      <formula>AND(H$3&lt;&gt;"",$A1&lt;&gt;"")</formula>
    </cfRule>
  </conditionalFormatting>
  <conditionalFormatting sqref="H4:NI150">
    <cfRule type="expression" dxfId="46" priority="6">
      <formula>H4&lt;&gt;""</formula>
    </cfRule>
  </conditionalFormatting>
  <conditionalFormatting sqref="A4:NJ150">
    <cfRule type="expression" dxfId="45" priority="3">
      <formula>$A4&lt;&gt;$A5</formula>
    </cfRule>
  </conditionalFormatting>
  <conditionalFormatting sqref="H4:NI150 H1:NM3">
    <cfRule type="expression" dxfId="44" priority="1">
      <formula>IF($A2&lt;&gt;"",OR(WEEKDAY(H$2,2)=7,ISNUMBER(MATCH(H$2,JoursFériés,0))),"")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FAE42-BD9C-4DE3-82F1-4D57E74C6812}">
  <sheetPr codeName="Feuil2">
    <tabColor rgb="FFFFFF00"/>
  </sheetPr>
  <dimension ref="A1:D105"/>
  <sheetViews>
    <sheetView zoomScale="80" zoomScaleNormal="80" workbookViewId="0">
      <pane ySplit="3" topLeftCell="A4" activePane="bottomLeft" state="frozen"/>
      <selection pane="bottomLeft" activeCell="A79" sqref="A79"/>
    </sheetView>
  </sheetViews>
  <sheetFormatPr baseColWidth="10" defaultRowHeight="15" x14ac:dyDescent="0.25"/>
  <cols>
    <col min="1" max="1" width="11.5703125" style="30"/>
    <col min="2" max="2" width="15" style="30" customWidth="1"/>
    <col min="3" max="3" width="18.42578125" style="30" customWidth="1"/>
    <col min="4" max="4" width="11.5703125" style="30"/>
  </cols>
  <sheetData>
    <row r="1" spans="1:4" ht="30" customHeight="1" x14ac:dyDescent="0.25">
      <c r="A1" s="29" t="s">
        <v>20</v>
      </c>
    </row>
    <row r="3" spans="1:4" ht="31.5" x14ac:dyDescent="0.25">
      <c r="A3" s="31" t="s">
        <v>21</v>
      </c>
      <c r="B3" s="32" t="s">
        <v>22</v>
      </c>
      <c r="C3" s="33" t="s">
        <v>23</v>
      </c>
      <c r="D3" s="33" t="s">
        <v>24</v>
      </c>
    </row>
    <row r="4" spans="1:4" x14ac:dyDescent="0.25">
      <c r="A4" s="34">
        <v>1010</v>
      </c>
      <c r="B4" s="35">
        <v>95</v>
      </c>
      <c r="C4" s="34">
        <v>43</v>
      </c>
      <c r="D4" s="36">
        <f>B4/C4</f>
        <v>2.2093023255813953</v>
      </c>
    </row>
    <row r="5" spans="1:4" x14ac:dyDescent="0.25">
      <c r="A5" s="34">
        <v>1012</v>
      </c>
      <c r="B5" s="37">
        <v>145</v>
      </c>
      <c r="C5" s="34">
        <v>168</v>
      </c>
      <c r="D5" s="36">
        <f t="shared" ref="D5:D68" si="0">B5/C5</f>
        <v>0.86309523809523814</v>
      </c>
    </row>
    <row r="6" spans="1:4" x14ac:dyDescent="0.25">
      <c r="A6" s="34">
        <v>1022</v>
      </c>
      <c r="B6" s="37">
        <v>156.5</v>
      </c>
      <c r="C6" s="34">
        <v>205</v>
      </c>
      <c r="D6" s="36">
        <f t="shared" si="0"/>
        <v>0.76341463414634148</v>
      </c>
    </row>
    <row r="7" spans="1:4" x14ac:dyDescent="0.25">
      <c r="A7" s="34">
        <v>1030</v>
      </c>
      <c r="B7" s="37">
        <v>88</v>
      </c>
      <c r="C7" s="34">
        <v>43</v>
      </c>
      <c r="D7" s="36">
        <f t="shared" si="0"/>
        <v>2.0465116279069768</v>
      </c>
    </row>
    <row r="8" spans="1:4" x14ac:dyDescent="0.25">
      <c r="A8" s="34">
        <v>1032</v>
      </c>
      <c r="B8" s="37">
        <v>116</v>
      </c>
      <c r="C8" s="34">
        <v>144</v>
      </c>
      <c r="D8" s="36">
        <f t="shared" si="0"/>
        <v>0.80555555555555558</v>
      </c>
    </row>
    <row r="9" spans="1:4" x14ac:dyDescent="0.25">
      <c r="A9" s="34">
        <v>1040</v>
      </c>
      <c r="B9" s="37">
        <v>68</v>
      </c>
      <c r="C9" s="34">
        <v>33</v>
      </c>
      <c r="D9" s="36">
        <f t="shared" si="0"/>
        <v>2.0606060606060606</v>
      </c>
    </row>
    <row r="10" spans="1:4" x14ac:dyDescent="0.25">
      <c r="A10" s="34">
        <v>1042</v>
      </c>
      <c r="B10" s="37">
        <v>122</v>
      </c>
      <c r="C10" s="34">
        <v>114</v>
      </c>
      <c r="D10" s="36">
        <f t="shared" si="0"/>
        <v>1.0701754385964912</v>
      </c>
    </row>
    <row r="11" spans="1:4" x14ac:dyDescent="0.25">
      <c r="A11" s="34">
        <v>1049</v>
      </c>
      <c r="B11" s="37">
        <v>95</v>
      </c>
      <c r="C11" s="34">
        <v>27</v>
      </c>
      <c r="D11" s="36">
        <f t="shared" si="0"/>
        <v>3.5185185185185186</v>
      </c>
    </row>
    <row r="12" spans="1:4" x14ac:dyDescent="0.25">
      <c r="A12" s="38">
        <v>1050</v>
      </c>
      <c r="B12" s="39">
        <v>108</v>
      </c>
      <c r="C12" s="38">
        <v>34</v>
      </c>
      <c r="D12" s="40">
        <f t="shared" si="0"/>
        <v>3.1764705882352939</v>
      </c>
    </row>
    <row r="13" spans="1:4" x14ac:dyDescent="0.25">
      <c r="A13" s="34">
        <v>1052</v>
      </c>
      <c r="B13" s="37">
        <v>121.5</v>
      </c>
      <c r="C13" s="34">
        <v>120</v>
      </c>
      <c r="D13" s="36">
        <f t="shared" si="0"/>
        <v>1.0125</v>
      </c>
    </row>
    <row r="14" spans="1:4" x14ac:dyDescent="0.25">
      <c r="A14" s="34">
        <v>1060</v>
      </c>
      <c r="B14" s="37">
        <v>123.6</v>
      </c>
      <c r="C14" s="34">
        <v>50</v>
      </c>
      <c r="D14" s="36">
        <f t="shared" si="0"/>
        <v>2.472</v>
      </c>
    </row>
    <row r="15" spans="1:4" x14ac:dyDescent="0.25">
      <c r="A15" s="34">
        <v>1062</v>
      </c>
      <c r="B15" s="37">
        <v>81</v>
      </c>
      <c r="C15" s="34">
        <v>62</v>
      </c>
      <c r="D15" s="36">
        <f t="shared" si="0"/>
        <v>1.3064516129032258</v>
      </c>
    </row>
    <row r="16" spans="1:4" x14ac:dyDescent="0.25">
      <c r="A16" s="34">
        <v>1069</v>
      </c>
      <c r="B16" s="37">
        <v>81</v>
      </c>
      <c r="C16" s="34">
        <v>35</v>
      </c>
      <c r="D16" s="36">
        <f t="shared" si="0"/>
        <v>2.3142857142857145</v>
      </c>
    </row>
    <row r="17" spans="1:4" x14ac:dyDescent="0.25">
      <c r="A17" s="34">
        <v>1070</v>
      </c>
      <c r="B17" s="37">
        <v>123.6</v>
      </c>
      <c r="C17" s="34">
        <v>92</v>
      </c>
      <c r="D17" s="36">
        <f t="shared" si="0"/>
        <v>1.3434782608695652</v>
      </c>
    </row>
    <row r="18" spans="1:4" x14ac:dyDescent="0.25">
      <c r="A18" s="38">
        <v>1072</v>
      </c>
      <c r="B18" s="39">
        <v>108</v>
      </c>
      <c r="C18" s="38">
        <v>120</v>
      </c>
      <c r="D18" s="40">
        <f t="shared" si="0"/>
        <v>0.9</v>
      </c>
    </row>
    <row r="19" spans="1:4" x14ac:dyDescent="0.25">
      <c r="A19" s="34">
        <v>1079</v>
      </c>
      <c r="B19" s="37">
        <v>101</v>
      </c>
      <c r="C19" s="34">
        <v>38</v>
      </c>
      <c r="D19" s="36">
        <f t="shared" si="0"/>
        <v>2.6578947368421053</v>
      </c>
    </row>
    <row r="20" spans="1:4" x14ac:dyDescent="0.25">
      <c r="A20" s="34">
        <v>1082</v>
      </c>
      <c r="B20" s="37">
        <v>104.55</v>
      </c>
      <c r="C20" s="34">
        <v>81</v>
      </c>
      <c r="D20" s="36">
        <f t="shared" si="0"/>
        <v>1.2907407407407407</v>
      </c>
    </row>
    <row r="21" spans="1:4" x14ac:dyDescent="0.25">
      <c r="A21" s="34">
        <v>1090</v>
      </c>
      <c r="B21" s="37">
        <v>109.15</v>
      </c>
      <c r="C21" s="34">
        <v>54</v>
      </c>
      <c r="D21" s="36">
        <f t="shared" si="0"/>
        <v>2.0212962962962964</v>
      </c>
    </row>
    <row r="22" spans="1:4" x14ac:dyDescent="0.25">
      <c r="A22" s="34">
        <v>1092</v>
      </c>
      <c r="B22" s="37">
        <v>158</v>
      </c>
      <c r="C22" s="34">
        <v>212</v>
      </c>
      <c r="D22" s="36">
        <f t="shared" si="0"/>
        <v>0.74528301886792447</v>
      </c>
    </row>
    <row r="23" spans="1:4" x14ac:dyDescent="0.25">
      <c r="A23" s="34">
        <v>1099</v>
      </c>
      <c r="B23" s="37">
        <v>77</v>
      </c>
      <c r="C23" s="34">
        <v>40</v>
      </c>
      <c r="D23" s="36">
        <f t="shared" si="0"/>
        <v>1.925</v>
      </c>
    </row>
    <row r="24" spans="1:4" x14ac:dyDescent="0.25">
      <c r="A24" s="34">
        <v>1100</v>
      </c>
      <c r="B24" s="37">
        <v>122</v>
      </c>
      <c r="C24" s="34">
        <v>65</v>
      </c>
      <c r="D24" s="36">
        <f t="shared" si="0"/>
        <v>1.8769230769230769</v>
      </c>
    </row>
    <row r="25" spans="1:4" x14ac:dyDescent="0.25">
      <c r="A25" s="34">
        <v>1102</v>
      </c>
      <c r="B25" s="37">
        <v>148.5</v>
      </c>
      <c r="C25" s="34">
        <v>130</v>
      </c>
      <c r="D25" s="36">
        <f t="shared" si="0"/>
        <v>1.1423076923076922</v>
      </c>
    </row>
    <row r="26" spans="1:4" x14ac:dyDescent="0.25">
      <c r="A26" s="34">
        <v>1109</v>
      </c>
      <c r="B26" s="37">
        <v>122</v>
      </c>
      <c r="C26" s="34">
        <v>91</v>
      </c>
      <c r="D26" s="36">
        <f t="shared" si="0"/>
        <v>1.3406593406593406</v>
      </c>
    </row>
    <row r="27" spans="1:4" x14ac:dyDescent="0.25">
      <c r="A27" s="34">
        <v>1110</v>
      </c>
      <c r="B27" s="37">
        <v>128</v>
      </c>
      <c r="C27" s="34">
        <v>201</v>
      </c>
      <c r="D27" s="36">
        <f t="shared" si="0"/>
        <v>0.63681592039800994</v>
      </c>
    </row>
    <row r="28" spans="1:4" x14ac:dyDescent="0.25">
      <c r="A28" s="34">
        <v>1112</v>
      </c>
      <c r="B28" s="37">
        <v>135</v>
      </c>
      <c r="C28" s="34">
        <v>200</v>
      </c>
      <c r="D28" s="36">
        <f t="shared" si="0"/>
        <v>0.67500000000000004</v>
      </c>
    </row>
    <row r="29" spans="1:4" x14ac:dyDescent="0.25">
      <c r="A29" s="34">
        <v>1119</v>
      </c>
      <c r="B29" s="37">
        <v>135</v>
      </c>
      <c r="C29" s="34">
        <v>139</v>
      </c>
      <c r="D29" s="36">
        <f t="shared" si="0"/>
        <v>0.97122302158273377</v>
      </c>
    </row>
    <row r="30" spans="1:4" x14ac:dyDescent="0.25">
      <c r="A30" s="34">
        <v>1122</v>
      </c>
      <c r="B30" s="37">
        <v>122</v>
      </c>
      <c r="C30" s="34">
        <v>155</v>
      </c>
      <c r="D30" s="36">
        <f t="shared" si="0"/>
        <v>0.7870967741935484</v>
      </c>
    </row>
    <row r="31" spans="1:4" x14ac:dyDescent="0.25">
      <c r="A31" s="34">
        <v>1129</v>
      </c>
      <c r="B31" s="37">
        <v>115</v>
      </c>
      <c r="C31" s="34">
        <v>134</v>
      </c>
      <c r="D31" s="36">
        <f t="shared" si="0"/>
        <v>0.85820895522388063</v>
      </c>
    </row>
    <row r="32" spans="1:4" x14ac:dyDescent="0.25">
      <c r="A32" s="34">
        <v>1132</v>
      </c>
      <c r="B32" s="37">
        <v>123.6</v>
      </c>
      <c r="C32" s="34">
        <v>155</v>
      </c>
      <c r="D32" s="36">
        <f t="shared" si="0"/>
        <v>0.79741935483870963</v>
      </c>
    </row>
    <row r="33" spans="1:4" x14ac:dyDescent="0.25">
      <c r="A33" s="34">
        <v>1139</v>
      </c>
      <c r="B33" s="37">
        <v>135</v>
      </c>
      <c r="C33" s="34">
        <v>139</v>
      </c>
      <c r="D33" s="36">
        <f t="shared" si="0"/>
        <v>0.97122302158273377</v>
      </c>
    </row>
    <row r="34" spans="1:4" x14ac:dyDescent="0.25">
      <c r="A34" s="38">
        <v>1142</v>
      </c>
      <c r="B34" s="39">
        <v>143</v>
      </c>
      <c r="C34" s="38">
        <v>213</v>
      </c>
      <c r="D34" s="40">
        <f t="shared" si="0"/>
        <v>0.67136150234741787</v>
      </c>
    </row>
    <row r="35" spans="1:4" x14ac:dyDescent="0.25">
      <c r="A35" s="34">
        <v>1152</v>
      </c>
      <c r="B35" s="37">
        <v>128</v>
      </c>
      <c r="C35" s="34">
        <v>73</v>
      </c>
      <c r="D35" s="36">
        <f t="shared" si="0"/>
        <v>1.7534246575342465</v>
      </c>
    </row>
    <row r="36" spans="1:4" x14ac:dyDescent="0.25">
      <c r="A36" s="34">
        <v>1159</v>
      </c>
      <c r="B36" s="37">
        <v>115</v>
      </c>
      <c r="C36" s="34">
        <v>67</v>
      </c>
      <c r="D36" s="36">
        <f t="shared" si="0"/>
        <v>1.7164179104477613</v>
      </c>
    </row>
    <row r="37" spans="1:4" x14ac:dyDescent="0.25">
      <c r="A37" s="34">
        <v>1162</v>
      </c>
      <c r="B37" s="37">
        <v>108</v>
      </c>
      <c r="C37" s="34">
        <v>55</v>
      </c>
      <c r="D37" s="36">
        <f t="shared" si="0"/>
        <v>1.9636363636363636</v>
      </c>
    </row>
    <row r="38" spans="1:4" x14ac:dyDescent="0.25">
      <c r="A38" s="38">
        <v>1169</v>
      </c>
      <c r="B38" s="39">
        <v>115</v>
      </c>
      <c r="C38" s="38">
        <v>156</v>
      </c>
      <c r="D38" s="40">
        <f t="shared" si="0"/>
        <v>0.73717948717948723</v>
      </c>
    </row>
    <row r="39" spans="1:4" x14ac:dyDescent="0.25">
      <c r="A39" s="34">
        <v>1172</v>
      </c>
      <c r="B39" s="37">
        <v>143</v>
      </c>
      <c r="C39" s="34">
        <v>157</v>
      </c>
      <c r="D39" s="36">
        <f t="shared" si="0"/>
        <v>0.91082802547770703</v>
      </c>
    </row>
    <row r="40" spans="1:4" x14ac:dyDescent="0.25">
      <c r="A40" s="34">
        <v>1182</v>
      </c>
      <c r="B40" s="37">
        <v>127</v>
      </c>
      <c r="C40" s="34">
        <v>220</v>
      </c>
      <c r="D40" s="36">
        <f t="shared" si="0"/>
        <v>0.57727272727272727</v>
      </c>
    </row>
    <row r="41" spans="1:4" x14ac:dyDescent="0.25">
      <c r="A41" s="34">
        <v>1192</v>
      </c>
      <c r="B41" s="37">
        <v>87.75</v>
      </c>
      <c r="C41" s="34">
        <v>60</v>
      </c>
      <c r="D41" s="36">
        <f t="shared" si="0"/>
        <v>1.4624999999999999</v>
      </c>
    </row>
    <row r="42" spans="1:4" x14ac:dyDescent="0.25">
      <c r="A42" s="34">
        <v>1202</v>
      </c>
      <c r="B42" s="37">
        <v>87.75</v>
      </c>
      <c r="C42" s="34">
        <v>59</v>
      </c>
      <c r="D42" s="36">
        <f t="shared" si="0"/>
        <v>1.4872881355932204</v>
      </c>
    </row>
    <row r="43" spans="1:4" x14ac:dyDescent="0.25">
      <c r="A43" s="34">
        <v>1212</v>
      </c>
      <c r="B43" s="37">
        <v>96.5</v>
      </c>
      <c r="C43" s="34">
        <v>90</v>
      </c>
      <c r="D43" s="36">
        <f t="shared" si="0"/>
        <v>1.0722222222222222</v>
      </c>
    </row>
    <row r="44" spans="1:4" x14ac:dyDescent="0.25">
      <c r="A44" s="34">
        <v>1219</v>
      </c>
      <c r="B44" s="37">
        <v>135</v>
      </c>
      <c r="C44" s="34">
        <v>147</v>
      </c>
      <c r="D44" s="36">
        <f t="shared" si="0"/>
        <v>0.91836734693877553</v>
      </c>
    </row>
    <row r="45" spans="1:4" x14ac:dyDescent="0.25">
      <c r="A45" s="34">
        <v>1222</v>
      </c>
      <c r="B45" s="37">
        <v>95</v>
      </c>
      <c r="C45" s="34">
        <v>40</v>
      </c>
      <c r="D45" s="36">
        <f t="shared" si="0"/>
        <v>2.375</v>
      </c>
    </row>
    <row r="46" spans="1:4" x14ac:dyDescent="0.25">
      <c r="A46" s="34">
        <v>1230</v>
      </c>
      <c r="B46" s="37">
        <v>135.25</v>
      </c>
      <c r="C46" s="34">
        <v>195</v>
      </c>
      <c r="D46" s="36">
        <f t="shared" si="0"/>
        <v>0.69358974358974357</v>
      </c>
    </row>
    <row r="47" spans="1:4" x14ac:dyDescent="0.25">
      <c r="A47" s="34">
        <v>1232</v>
      </c>
      <c r="B47" s="37">
        <v>101.25</v>
      </c>
      <c r="C47" s="34">
        <v>35</v>
      </c>
      <c r="D47" s="36">
        <f t="shared" si="0"/>
        <v>2.8928571428571428</v>
      </c>
    </row>
    <row r="48" spans="1:4" x14ac:dyDescent="0.25">
      <c r="A48" s="38">
        <v>1242</v>
      </c>
      <c r="B48" s="39">
        <v>101</v>
      </c>
      <c r="C48" s="38">
        <v>55</v>
      </c>
      <c r="D48" s="40">
        <f t="shared" si="0"/>
        <v>1.8363636363636364</v>
      </c>
    </row>
    <row r="49" spans="1:4" x14ac:dyDescent="0.25">
      <c r="A49" s="34">
        <v>1252</v>
      </c>
      <c r="B49" s="37">
        <v>91.8</v>
      </c>
      <c r="C49" s="34">
        <v>115</v>
      </c>
      <c r="D49" s="36">
        <f t="shared" si="0"/>
        <v>0.79826086956521736</v>
      </c>
    </row>
    <row r="50" spans="1:4" x14ac:dyDescent="0.25">
      <c r="A50" s="34">
        <v>1262</v>
      </c>
      <c r="B50" s="37">
        <v>108</v>
      </c>
      <c r="C50" s="34">
        <v>35</v>
      </c>
      <c r="D50" s="36">
        <f t="shared" si="0"/>
        <v>3.0857142857142859</v>
      </c>
    </row>
    <row r="51" spans="1:4" x14ac:dyDescent="0.25">
      <c r="A51" s="34">
        <v>1269</v>
      </c>
      <c r="B51" s="37">
        <v>95</v>
      </c>
      <c r="C51" s="34">
        <v>59</v>
      </c>
      <c r="D51" s="36">
        <f t="shared" si="0"/>
        <v>1.6101694915254237</v>
      </c>
    </row>
    <row r="52" spans="1:4" x14ac:dyDescent="0.25">
      <c r="A52" s="34">
        <v>1270</v>
      </c>
      <c r="B52" s="37">
        <v>101.25</v>
      </c>
      <c r="C52" s="34">
        <v>42</v>
      </c>
      <c r="D52" s="36">
        <f t="shared" si="0"/>
        <v>2.4107142857142856</v>
      </c>
    </row>
    <row r="53" spans="1:4" x14ac:dyDescent="0.25">
      <c r="A53" s="34">
        <v>1272</v>
      </c>
      <c r="B53" s="37">
        <v>87.75</v>
      </c>
      <c r="C53" s="34">
        <v>25</v>
      </c>
      <c r="D53" s="36">
        <f t="shared" si="0"/>
        <v>3.51</v>
      </c>
    </row>
    <row r="54" spans="1:4" x14ac:dyDescent="0.25">
      <c r="A54" s="34">
        <v>1280</v>
      </c>
      <c r="B54" s="37">
        <v>114.4</v>
      </c>
      <c r="C54" s="34">
        <v>61</v>
      </c>
      <c r="D54" s="36">
        <f t="shared" si="0"/>
        <v>1.8754098360655738</v>
      </c>
    </row>
    <row r="55" spans="1:4" x14ac:dyDescent="0.25">
      <c r="A55" s="34">
        <v>1282</v>
      </c>
      <c r="B55" s="37">
        <v>87.75</v>
      </c>
      <c r="C55" s="34">
        <v>55</v>
      </c>
      <c r="D55" s="36">
        <f t="shared" si="0"/>
        <v>1.5954545454545455</v>
      </c>
    </row>
    <row r="56" spans="1:4" x14ac:dyDescent="0.25">
      <c r="A56" s="34">
        <v>1289</v>
      </c>
      <c r="B56" s="37">
        <v>88</v>
      </c>
      <c r="C56" s="34">
        <v>41</v>
      </c>
      <c r="D56" s="36">
        <f t="shared" si="0"/>
        <v>2.1463414634146343</v>
      </c>
    </row>
    <row r="57" spans="1:4" x14ac:dyDescent="0.25">
      <c r="A57" s="34">
        <v>1292</v>
      </c>
      <c r="B57" s="37">
        <v>94.5</v>
      </c>
      <c r="C57" s="34">
        <v>32</v>
      </c>
      <c r="D57" s="36">
        <f t="shared" si="0"/>
        <v>2.953125</v>
      </c>
    </row>
    <row r="58" spans="1:4" x14ac:dyDescent="0.25">
      <c r="A58" s="34">
        <v>1302</v>
      </c>
      <c r="B58" s="37">
        <v>81</v>
      </c>
      <c r="C58" s="34">
        <v>50</v>
      </c>
      <c r="D58" s="36">
        <f t="shared" si="0"/>
        <v>1.62</v>
      </c>
    </row>
    <row r="59" spans="1:4" x14ac:dyDescent="0.25">
      <c r="A59" s="34">
        <v>1310</v>
      </c>
      <c r="B59" s="37">
        <v>94.5</v>
      </c>
      <c r="C59" s="34">
        <v>70</v>
      </c>
      <c r="D59" s="36">
        <f t="shared" si="0"/>
        <v>1.35</v>
      </c>
    </row>
    <row r="60" spans="1:4" x14ac:dyDescent="0.25">
      <c r="A60" s="34">
        <v>1312</v>
      </c>
      <c r="B60" s="37">
        <v>108</v>
      </c>
      <c r="C60" s="34">
        <v>70</v>
      </c>
      <c r="D60" s="36">
        <f t="shared" si="0"/>
        <v>1.5428571428571429</v>
      </c>
    </row>
    <row r="61" spans="1:4" x14ac:dyDescent="0.25">
      <c r="A61" s="34">
        <v>1319</v>
      </c>
      <c r="B61" s="37">
        <v>95</v>
      </c>
      <c r="C61" s="34">
        <v>30</v>
      </c>
      <c r="D61" s="36">
        <f t="shared" si="0"/>
        <v>3.1666666666666665</v>
      </c>
    </row>
    <row r="62" spans="1:4" x14ac:dyDescent="0.25">
      <c r="A62" s="34">
        <v>1320</v>
      </c>
      <c r="B62" s="37">
        <v>128</v>
      </c>
      <c r="C62" s="34">
        <v>85</v>
      </c>
      <c r="D62" s="36">
        <f t="shared" si="0"/>
        <v>1.5058823529411764</v>
      </c>
    </row>
    <row r="63" spans="1:4" x14ac:dyDescent="0.25">
      <c r="A63" s="34">
        <v>1330</v>
      </c>
      <c r="B63" s="37">
        <v>95</v>
      </c>
      <c r="C63" s="34">
        <v>50</v>
      </c>
      <c r="D63" s="36">
        <f t="shared" si="0"/>
        <v>1.9</v>
      </c>
    </row>
    <row r="64" spans="1:4" x14ac:dyDescent="0.25">
      <c r="A64" s="34">
        <v>1340</v>
      </c>
      <c r="B64" s="37">
        <v>142</v>
      </c>
      <c r="C64" s="34">
        <v>140</v>
      </c>
      <c r="D64" s="36">
        <f t="shared" si="0"/>
        <v>1.0142857142857142</v>
      </c>
    </row>
    <row r="65" spans="1:4" x14ac:dyDescent="0.25">
      <c r="A65" s="34">
        <v>1349</v>
      </c>
      <c r="B65" s="37">
        <v>115</v>
      </c>
      <c r="C65" s="34">
        <v>50</v>
      </c>
      <c r="D65" s="36">
        <f t="shared" si="0"/>
        <v>2.2999999999999998</v>
      </c>
    </row>
    <row r="66" spans="1:4" x14ac:dyDescent="0.25">
      <c r="A66" s="34">
        <v>1610</v>
      </c>
      <c r="B66" s="37">
        <v>144</v>
      </c>
      <c r="C66" s="34">
        <v>177</v>
      </c>
      <c r="D66" s="36">
        <f t="shared" si="0"/>
        <v>0.81355932203389836</v>
      </c>
    </row>
    <row r="67" spans="1:4" x14ac:dyDescent="0.25">
      <c r="A67" s="38">
        <v>1620</v>
      </c>
      <c r="B67" s="39">
        <v>156</v>
      </c>
      <c r="C67" s="38">
        <v>240</v>
      </c>
      <c r="D67" s="40">
        <f t="shared" si="0"/>
        <v>0.65</v>
      </c>
    </row>
    <row r="68" spans="1:4" x14ac:dyDescent="0.25">
      <c r="A68" s="34">
        <v>1629</v>
      </c>
      <c r="B68" s="37">
        <v>121.5</v>
      </c>
      <c r="C68" s="34">
        <v>171</v>
      </c>
      <c r="D68" s="36">
        <f t="shared" si="0"/>
        <v>0.71052631578947367</v>
      </c>
    </row>
    <row r="69" spans="1:4" x14ac:dyDescent="0.25">
      <c r="A69" s="34">
        <v>1630</v>
      </c>
      <c r="B69" s="37">
        <v>122</v>
      </c>
      <c r="C69" s="34">
        <v>98</v>
      </c>
      <c r="D69" s="36">
        <f t="shared" ref="D69:D105" si="1">B69/C69</f>
        <v>1.2448979591836735</v>
      </c>
    </row>
    <row r="70" spans="1:4" x14ac:dyDescent="0.25">
      <c r="A70" s="34">
        <v>1639</v>
      </c>
      <c r="B70" s="37">
        <v>135</v>
      </c>
      <c r="C70" s="34">
        <v>145</v>
      </c>
      <c r="D70" s="36">
        <f t="shared" si="1"/>
        <v>0.93103448275862066</v>
      </c>
    </row>
    <row r="71" spans="1:4" x14ac:dyDescent="0.25">
      <c r="A71" s="34">
        <v>1640</v>
      </c>
      <c r="B71" s="37">
        <v>156.75</v>
      </c>
      <c r="C71" s="34">
        <v>170</v>
      </c>
      <c r="D71" s="36">
        <f t="shared" si="1"/>
        <v>0.92205882352941182</v>
      </c>
    </row>
    <row r="72" spans="1:4" x14ac:dyDescent="0.25">
      <c r="A72" s="34">
        <v>1650</v>
      </c>
      <c r="B72" s="37">
        <v>162</v>
      </c>
      <c r="C72" s="34">
        <v>130</v>
      </c>
      <c r="D72" s="36">
        <f t="shared" si="1"/>
        <v>1.2461538461538462</v>
      </c>
    </row>
    <row r="73" spans="1:4" x14ac:dyDescent="0.25">
      <c r="A73" s="34">
        <v>1659</v>
      </c>
      <c r="B73" s="37">
        <v>108</v>
      </c>
      <c r="C73" s="34">
        <v>106</v>
      </c>
      <c r="D73" s="36">
        <f t="shared" si="1"/>
        <v>1.0188679245283019</v>
      </c>
    </row>
    <row r="74" spans="1:4" x14ac:dyDescent="0.25">
      <c r="A74" s="34">
        <v>1660</v>
      </c>
      <c r="B74" s="37">
        <v>147</v>
      </c>
      <c r="C74" s="34">
        <v>140</v>
      </c>
      <c r="D74" s="36">
        <f t="shared" si="1"/>
        <v>1.05</v>
      </c>
    </row>
    <row r="75" spans="1:4" x14ac:dyDescent="0.25">
      <c r="A75" s="34">
        <v>1669</v>
      </c>
      <c r="B75" s="37">
        <v>124</v>
      </c>
      <c r="C75" s="34">
        <v>138</v>
      </c>
      <c r="D75" s="36">
        <f t="shared" si="1"/>
        <v>0.89855072463768115</v>
      </c>
    </row>
    <row r="76" spans="1:4" x14ac:dyDescent="0.25">
      <c r="A76" s="34">
        <v>1670</v>
      </c>
      <c r="B76" s="37">
        <v>201</v>
      </c>
      <c r="C76" s="34">
        <v>200</v>
      </c>
      <c r="D76" s="36">
        <f t="shared" si="1"/>
        <v>1.0049999999999999</v>
      </c>
    </row>
    <row r="77" spans="1:4" x14ac:dyDescent="0.25">
      <c r="A77" s="38">
        <v>1679</v>
      </c>
      <c r="B77" s="39">
        <v>95</v>
      </c>
      <c r="C77" s="38">
        <v>89</v>
      </c>
      <c r="D77" s="40">
        <f t="shared" si="1"/>
        <v>1.0674157303370786</v>
      </c>
    </row>
    <row r="78" spans="1:4" x14ac:dyDescent="0.25">
      <c r="A78" s="34">
        <v>1680</v>
      </c>
      <c r="B78" s="37">
        <v>149.75</v>
      </c>
      <c r="C78" s="34">
        <v>220</v>
      </c>
      <c r="D78" s="36">
        <f t="shared" si="1"/>
        <v>0.68068181818181817</v>
      </c>
    </row>
    <row r="79" spans="1:4" x14ac:dyDescent="0.25">
      <c r="A79" s="34">
        <v>1689</v>
      </c>
      <c r="B79" s="37">
        <v>155</v>
      </c>
      <c r="C79" s="34">
        <v>201</v>
      </c>
      <c r="D79" s="36">
        <f t="shared" si="1"/>
        <v>0.77114427860696522</v>
      </c>
    </row>
    <row r="80" spans="1:4" x14ac:dyDescent="0.25">
      <c r="A80" s="34">
        <v>1690</v>
      </c>
      <c r="B80" s="37">
        <v>141.4</v>
      </c>
      <c r="C80" s="34">
        <v>180</v>
      </c>
      <c r="D80" s="36">
        <f t="shared" si="1"/>
        <v>0.78555555555555556</v>
      </c>
    </row>
    <row r="81" spans="1:4" x14ac:dyDescent="0.25">
      <c r="A81" s="34">
        <v>1699</v>
      </c>
      <c r="B81" s="37">
        <v>148</v>
      </c>
      <c r="C81" s="34">
        <v>216</v>
      </c>
      <c r="D81" s="36">
        <f t="shared" si="1"/>
        <v>0.68518518518518523</v>
      </c>
    </row>
    <row r="82" spans="1:4" x14ac:dyDescent="0.25">
      <c r="A82" s="34">
        <v>1789</v>
      </c>
      <c r="B82" s="37">
        <v>108</v>
      </c>
      <c r="C82" s="34">
        <v>126</v>
      </c>
      <c r="D82" s="36">
        <f t="shared" si="1"/>
        <v>0.8571428571428571</v>
      </c>
    </row>
    <row r="83" spans="1:4" x14ac:dyDescent="0.25">
      <c r="A83" s="34">
        <v>1401</v>
      </c>
      <c r="B83" s="37">
        <v>129</v>
      </c>
      <c r="C83" s="34">
        <v>55</v>
      </c>
      <c r="D83" s="36">
        <f t="shared" si="1"/>
        <v>2.3454545454545452</v>
      </c>
    </row>
    <row r="84" spans="1:4" x14ac:dyDescent="0.25">
      <c r="A84" s="34">
        <v>1411</v>
      </c>
      <c r="B84" s="37">
        <v>101</v>
      </c>
      <c r="C84" s="34">
        <v>37</v>
      </c>
      <c r="D84" s="36">
        <f t="shared" si="1"/>
        <v>2.7297297297297298</v>
      </c>
    </row>
    <row r="85" spans="1:4" x14ac:dyDescent="0.25">
      <c r="A85" s="34">
        <v>1421</v>
      </c>
      <c r="B85" s="37">
        <v>108</v>
      </c>
      <c r="C85" s="34">
        <v>30</v>
      </c>
      <c r="D85" s="36">
        <f t="shared" si="1"/>
        <v>3.6</v>
      </c>
    </row>
    <row r="86" spans="1:4" x14ac:dyDescent="0.25">
      <c r="A86" s="34">
        <v>1431</v>
      </c>
      <c r="B86" s="37">
        <v>108</v>
      </c>
      <c r="C86" s="34">
        <v>54</v>
      </c>
      <c r="D86" s="36">
        <f t="shared" si="1"/>
        <v>2</v>
      </c>
    </row>
    <row r="87" spans="1:4" x14ac:dyDescent="0.25">
      <c r="A87" s="34">
        <v>1441</v>
      </c>
      <c r="B87" s="37">
        <v>108</v>
      </c>
      <c r="C87" s="34">
        <v>35</v>
      </c>
      <c r="D87" s="36">
        <f t="shared" si="1"/>
        <v>3.0857142857142859</v>
      </c>
    </row>
    <row r="88" spans="1:4" x14ac:dyDescent="0.25">
      <c r="A88" s="38">
        <v>1451</v>
      </c>
      <c r="B88" s="39">
        <v>108</v>
      </c>
      <c r="C88" s="38">
        <v>75</v>
      </c>
      <c r="D88" s="40">
        <f t="shared" si="1"/>
        <v>1.44</v>
      </c>
    </row>
    <row r="89" spans="1:4" x14ac:dyDescent="0.25">
      <c r="A89" s="34">
        <v>1461</v>
      </c>
      <c r="B89" s="37">
        <v>135</v>
      </c>
      <c r="C89" s="34">
        <v>110</v>
      </c>
      <c r="D89" s="36">
        <f t="shared" si="1"/>
        <v>1.2272727272727273</v>
      </c>
    </row>
    <row r="90" spans="1:4" x14ac:dyDescent="0.25">
      <c r="A90" s="34">
        <v>1471</v>
      </c>
      <c r="B90" s="37">
        <v>115</v>
      </c>
      <c r="C90" s="34">
        <v>56</v>
      </c>
      <c r="D90" s="36">
        <f t="shared" si="1"/>
        <v>2.0535714285714284</v>
      </c>
    </row>
    <row r="91" spans="1:4" x14ac:dyDescent="0.25">
      <c r="A91" s="34">
        <v>1501</v>
      </c>
      <c r="B91" s="37">
        <v>117</v>
      </c>
      <c r="C91" s="34">
        <v>105</v>
      </c>
      <c r="D91" s="36">
        <f t="shared" si="1"/>
        <v>1.1142857142857143</v>
      </c>
    </row>
    <row r="92" spans="1:4" x14ac:dyDescent="0.25">
      <c r="A92" s="34">
        <v>1511</v>
      </c>
      <c r="B92" s="37">
        <v>115</v>
      </c>
      <c r="C92" s="34">
        <v>47</v>
      </c>
      <c r="D92" s="36">
        <f t="shared" si="1"/>
        <v>2.4468085106382977</v>
      </c>
    </row>
    <row r="93" spans="1:4" x14ac:dyDescent="0.25">
      <c r="A93" s="34">
        <v>1521</v>
      </c>
      <c r="B93" s="37">
        <v>155</v>
      </c>
      <c r="C93" s="34">
        <v>136</v>
      </c>
      <c r="D93" s="36">
        <f t="shared" si="1"/>
        <v>1.1397058823529411</v>
      </c>
    </row>
    <row r="94" spans="1:4" x14ac:dyDescent="0.25">
      <c r="A94" s="34">
        <v>1531</v>
      </c>
      <c r="B94" s="37">
        <v>108</v>
      </c>
      <c r="C94" s="34">
        <v>90</v>
      </c>
      <c r="D94" s="36">
        <f t="shared" si="1"/>
        <v>1.2</v>
      </c>
    </row>
    <row r="95" spans="1:4" x14ac:dyDescent="0.25">
      <c r="A95" s="34">
        <v>1541</v>
      </c>
      <c r="B95" s="37">
        <v>108</v>
      </c>
      <c r="C95" s="34">
        <v>72</v>
      </c>
      <c r="D95" s="36">
        <f t="shared" si="1"/>
        <v>1.5</v>
      </c>
    </row>
    <row r="96" spans="1:4" x14ac:dyDescent="0.25">
      <c r="A96" s="34">
        <v>1601</v>
      </c>
      <c r="B96" s="37">
        <v>181</v>
      </c>
      <c r="C96" s="34">
        <v>52</v>
      </c>
      <c r="D96" s="36">
        <f t="shared" si="1"/>
        <v>3.4807692307692308</v>
      </c>
    </row>
    <row r="97" spans="1:4" x14ac:dyDescent="0.25">
      <c r="A97" s="34">
        <v>1641</v>
      </c>
      <c r="B97" s="37">
        <v>239</v>
      </c>
      <c r="C97" s="34">
        <v>290</v>
      </c>
      <c r="D97" s="36">
        <f t="shared" si="1"/>
        <v>0.82413793103448274</v>
      </c>
    </row>
    <row r="98" spans="1:4" x14ac:dyDescent="0.25">
      <c r="A98" s="34">
        <v>1611</v>
      </c>
      <c r="B98" s="37">
        <v>231</v>
      </c>
      <c r="C98" s="34">
        <v>210</v>
      </c>
      <c r="D98" s="36">
        <f t="shared" si="1"/>
        <v>1.1000000000000001</v>
      </c>
    </row>
    <row r="99" spans="1:4" x14ac:dyDescent="0.25">
      <c r="A99" s="34">
        <v>1621</v>
      </c>
      <c r="B99" s="37">
        <v>233</v>
      </c>
      <c r="C99" s="34">
        <v>323</v>
      </c>
      <c r="D99" s="36">
        <f t="shared" si="1"/>
        <v>0.72136222910216719</v>
      </c>
    </row>
    <row r="100" spans="1:4" x14ac:dyDescent="0.25">
      <c r="A100" s="34">
        <v>1631</v>
      </c>
      <c r="B100" s="37">
        <v>215</v>
      </c>
      <c r="C100" s="34">
        <v>200</v>
      </c>
      <c r="D100" s="36">
        <f t="shared" si="1"/>
        <v>1.075</v>
      </c>
    </row>
    <row r="101" spans="1:4" x14ac:dyDescent="0.25">
      <c r="A101" s="34">
        <v>1651</v>
      </c>
      <c r="B101" s="37">
        <v>222</v>
      </c>
      <c r="C101" s="34">
        <v>240</v>
      </c>
      <c r="D101" s="36">
        <f t="shared" si="1"/>
        <v>0.92500000000000004</v>
      </c>
    </row>
    <row r="102" spans="1:4" x14ac:dyDescent="0.25">
      <c r="A102" s="34">
        <v>1661</v>
      </c>
      <c r="B102" s="37">
        <v>231</v>
      </c>
      <c r="C102" s="34">
        <v>218</v>
      </c>
      <c r="D102" s="36">
        <f t="shared" si="1"/>
        <v>1.0596330275229358</v>
      </c>
    </row>
    <row r="103" spans="1:4" x14ac:dyDescent="0.25">
      <c r="A103" s="34">
        <v>1681</v>
      </c>
      <c r="B103" s="37">
        <v>223</v>
      </c>
      <c r="C103" s="34">
        <v>248</v>
      </c>
      <c r="D103" s="36">
        <f t="shared" si="1"/>
        <v>0.89919354838709675</v>
      </c>
    </row>
    <row r="104" spans="1:4" x14ac:dyDescent="0.25">
      <c r="A104" s="34">
        <v>1691</v>
      </c>
      <c r="B104" s="37">
        <v>233</v>
      </c>
      <c r="C104" s="34">
        <v>260</v>
      </c>
      <c r="D104" s="36">
        <f t="shared" si="1"/>
        <v>0.89615384615384619</v>
      </c>
    </row>
    <row r="105" spans="1:4" x14ac:dyDescent="0.25">
      <c r="A105" s="34">
        <v>1671</v>
      </c>
      <c r="B105" s="41">
        <v>219</v>
      </c>
      <c r="C105" s="34">
        <v>170</v>
      </c>
      <c r="D105" s="36">
        <f t="shared" si="1"/>
        <v>1.2882352941176471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960F2-5B9A-40CC-AC4B-EA7FDDF16663}">
  <sheetPr codeName="Feuil3"/>
  <dimension ref="A1:R5093"/>
  <sheetViews>
    <sheetView showGridLines="0" tabSelected="1" workbookViewId="0">
      <selection activeCell="I5" sqref="I5"/>
    </sheetView>
  </sheetViews>
  <sheetFormatPr baseColWidth="10" defaultRowHeight="15" x14ac:dyDescent="0.25"/>
  <cols>
    <col min="1" max="1" width="22.28515625" customWidth="1"/>
    <col min="2" max="2" width="14" style="107" customWidth="1"/>
    <col min="3" max="3" width="9.5703125" customWidth="1"/>
    <col min="4" max="4" width="11.140625" hidden="1" customWidth="1"/>
    <col min="5" max="5" width="9.85546875" customWidth="1"/>
    <col min="6" max="6" width="10.85546875" customWidth="1"/>
    <col min="7" max="7" width="19.28515625" customWidth="1"/>
    <col min="8" max="8" width="20.42578125" customWidth="1"/>
    <col min="9" max="9" width="22.42578125" bestFit="1" customWidth="1"/>
    <col min="10" max="10" width="8.85546875" bestFit="1" customWidth="1"/>
    <col min="11" max="17" width="8" bestFit="1" customWidth="1"/>
    <col min="18" max="18" width="12.5703125" bestFit="1" customWidth="1"/>
    <col min="19" max="21" width="8" bestFit="1" customWidth="1"/>
    <col min="22" max="22" width="12.5703125" bestFit="1" customWidth="1"/>
    <col min="23" max="25" width="8" bestFit="1" customWidth="1"/>
    <col min="26" max="26" width="12.5703125" bestFit="1" customWidth="1"/>
    <col min="27" max="85" width="8" bestFit="1" customWidth="1"/>
    <col min="86" max="86" width="8.140625" bestFit="1" customWidth="1"/>
    <col min="87" max="112" width="8" bestFit="1" customWidth="1"/>
    <col min="113" max="113" width="12.5703125" bestFit="1" customWidth="1"/>
    <col min="114" max="124" width="8" bestFit="1" customWidth="1"/>
    <col min="125" max="125" width="9.7109375" bestFit="1" customWidth="1"/>
    <col min="126" max="138" width="8" bestFit="1" customWidth="1"/>
    <col min="139" max="139" width="12" bestFit="1" customWidth="1"/>
    <col min="140" max="150" width="8" bestFit="1" customWidth="1"/>
    <col min="151" max="151" width="11.85546875" bestFit="1" customWidth="1"/>
    <col min="152" max="162" width="8" bestFit="1" customWidth="1"/>
    <col min="163" max="163" width="12.5703125" bestFit="1" customWidth="1"/>
    <col min="164" max="165" width="8" bestFit="1" customWidth="1"/>
    <col min="166" max="168" width="9.42578125" bestFit="1" customWidth="1"/>
    <col min="169" max="170" width="8" bestFit="1" customWidth="1"/>
    <col min="171" max="173" width="9.42578125" bestFit="1" customWidth="1"/>
    <col min="174" max="176" width="8" bestFit="1" customWidth="1"/>
    <col min="177" max="179" width="9.42578125" bestFit="1" customWidth="1"/>
    <col min="180" max="182" width="8" bestFit="1" customWidth="1"/>
    <col min="183" max="185" width="9.42578125" bestFit="1" customWidth="1"/>
    <col min="186" max="188" width="8" bestFit="1" customWidth="1"/>
    <col min="189" max="191" width="9.42578125" bestFit="1" customWidth="1"/>
    <col min="192" max="194" width="8" bestFit="1" customWidth="1"/>
    <col min="195" max="197" width="9.42578125" bestFit="1" customWidth="1"/>
    <col min="198" max="200" width="8" bestFit="1" customWidth="1"/>
    <col min="201" max="203" width="9.42578125" bestFit="1" customWidth="1"/>
    <col min="204" max="206" width="8" bestFit="1" customWidth="1"/>
    <col min="207" max="209" width="9.42578125" bestFit="1" customWidth="1"/>
    <col min="210" max="210" width="8" bestFit="1" customWidth="1"/>
    <col min="211" max="211" width="12.5703125" bestFit="1" customWidth="1"/>
    <col min="212" max="212" width="8" bestFit="1" customWidth="1"/>
    <col min="213" max="215" width="9.42578125" bestFit="1" customWidth="1"/>
    <col min="216" max="218" width="8" bestFit="1" customWidth="1"/>
    <col min="219" max="221" width="9.42578125" bestFit="1" customWidth="1"/>
    <col min="222" max="224" width="8" bestFit="1" customWidth="1"/>
    <col min="225" max="227" width="9.42578125" bestFit="1" customWidth="1"/>
    <col min="228" max="230" width="8" bestFit="1" customWidth="1"/>
    <col min="231" max="233" width="9.42578125" bestFit="1" customWidth="1"/>
    <col min="234" max="236" width="8" bestFit="1" customWidth="1"/>
    <col min="237" max="237" width="9.7109375" bestFit="1" customWidth="1"/>
    <col min="238" max="239" width="9.42578125" bestFit="1" customWidth="1"/>
    <col min="240" max="242" width="8" bestFit="1" customWidth="1"/>
    <col min="243" max="245" width="9.42578125" bestFit="1" customWidth="1"/>
    <col min="246" max="248" width="8" bestFit="1" customWidth="1"/>
    <col min="249" max="251" width="9.42578125" bestFit="1" customWidth="1"/>
    <col min="252" max="254" width="8" bestFit="1" customWidth="1"/>
    <col min="255" max="257" width="9.42578125" bestFit="1" customWidth="1"/>
    <col min="258" max="260" width="8" bestFit="1" customWidth="1"/>
    <col min="261" max="262" width="9.42578125" bestFit="1" customWidth="1"/>
    <col min="263" max="263" width="12" bestFit="1" customWidth="1"/>
    <col min="264" max="265" width="8" bestFit="1" customWidth="1"/>
    <col min="266" max="268" width="9.42578125" bestFit="1" customWidth="1"/>
    <col min="269" max="270" width="8" bestFit="1" customWidth="1"/>
    <col min="271" max="273" width="9.42578125" bestFit="1" customWidth="1"/>
    <col min="274" max="276" width="8" bestFit="1" customWidth="1"/>
    <col min="277" max="279" width="9.42578125" bestFit="1" customWidth="1"/>
    <col min="280" max="282" width="8" bestFit="1" customWidth="1"/>
    <col min="283" max="285" width="9.42578125" bestFit="1" customWidth="1"/>
    <col min="286" max="286" width="8" bestFit="1" customWidth="1"/>
    <col min="287" max="287" width="11.85546875" bestFit="1" customWidth="1"/>
    <col min="288" max="288" width="8" bestFit="1" customWidth="1"/>
    <col min="289" max="291" width="9.42578125" bestFit="1" customWidth="1"/>
    <col min="292" max="294" width="8" bestFit="1" customWidth="1"/>
    <col min="295" max="297" width="9.42578125" bestFit="1" customWidth="1"/>
    <col min="298" max="300" width="8" bestFit="1" customWidth="1"/>
    <col min="301" max="303" width="9.42578125" bestFit="1" customWidth="1"/>
    <col min="304" max="306" width="8" bestFit="1" customWidth="1"/>
    <col min="307" max="308" width="9.42578125" bestFit="1" customWidth="1"/>
    <col min="309" max="311" width="8" bestFit="1" customWidth="1"/>
    <col min="312" max="312" width="9.42578125" bestFit="1" customWidth="1"/>
    <col min="313" max="313" width="6.28515625" bestFit="1" customWidth="1"/>
    <col min="314" max="314" width="12.5703125" bestFit="1" customWidth="1"/>
  </cols>
  <sheetData>
    <row r="1" spans="1:18" x14ac:dyDescent="0.25">
      <c r="C1" s="172"/>
      <c r="D1" s="172"/>
    </row>
    <row r="3" spans="1:18" ht="16.899999999999999" customHeight="1" x14ac:dyDescent="0.25">
      <c r="A3" s="174" t="s">
        <v>27</v>
      </c>
      <c r="B3" s="175" t="s">
        <v>25</v>
      </c>
      <c r="C3" s="174" t="s">
        <v>26</v>
      </c>
      <c r="D3" s="174" t="s">
        <v>31</v>
      </c>
      <c r="E3" s="174" t="s">
        <v>28</v>
      </c>
      <c r="F3" s="174" t="s">
        <v>29</v>
      </c>
      <c r="I3" s="106" t="s">
        <v>50</v>
      </c>
      <c r="J3" s="106" t="s">
        <v>31</v>
      </c>
    </row>
    <row r="4" spans="1:18" x14ac:dyDescent="0.25">
      <c r="A4" t="s">
        <v>8</v>
      </c>
      <c r="B4" s="107">
        <v>44200</v>
      </c>
      <c r="C4">
        <v>1330</v>
      </c>
      <c r="D4" t="str">
        <f>IF(Tableau1[[#This Row],[Date]]="","",CHOOSE(MONTH(B4),"janvier","février","mars","avril","mai","juin","juillet","aout","septembre","octobre","novembre","décembre"))</f>
        <v>janvier</v>
      </c>
      <c r="E4" s="105">
        <f>IF(ISERROR(VLOOKUP($C4,tarifs!$A$4:$D$105,2,0)),"",VLOOKUP($C4,tarifs!$A$4:$D$105,2,0))</f>
        <v>95</v>
      </c>
      <c r="F4" s="105">
        <f t="shared" ref="F4:F67" si="0">IF(ISERROR(E4*1.2),"",E4*1.2)</f>
        <v>114</v>
      </c>
      <c r="J4" t="s">
        <v>51</v>
      </c>
      <c r="R4" t="s">
        <v>30</v>
      </c>
    </row>
    <row r="5" spans="1:18" x14ac:dyDescent="0.25">
      <c r="A5" t="s">
        <v>8</v>
      </c>
      <c r="B5" s="107">
        <v>44205</v>
      </c>
      <c r="C5">
        <v>1531</v>
      </c>
      <c r="D5" t="str">
        <f>IF(Tableau1[[#This Row],[Date]]="","",CHOOSE(MONTH(B5),"janvier","février","mars","avril","mai","juin","juillet","aout","septembre","octobre","novembre","décembre"))</f>
        <v>janvier</v>
      </c>
      <c r="E5" s="105">
        <f>IF(ISERROR(VLOOKUP($C5,tarifs!$A$4:$D$105,2,0)),"",VLOOKUP($C5,tarifs!$A$4:$D$105,2,0))</f>
        <v>108</v>
      </c>
      <c r="F5" s="105">
        <f t="shared" si="0"/>
        <v>129.6</v>
      </c>
      <c r="I5" s="106" t="s">
        <v>35</v>
      </c>
      <c r="J5" s="173">
        <v>44228</v>
      </c>
      <c r="K5" s="173">
        <v>44233</v>
      </c>
      <c r="L5" s="173">
        <v>44235</v>
      </c>
      <c r="M5" s="173">
        <v>44240</v>
      </c>
      <c r="N5" s="173">
        <v>44242</v>
      </c>
      <c r="O5" s="173">
        <v>44247</v>
      </c>
      <c r="P5" s="173">
        <v>44249</v>
      </c>
      <c r="Q5" s="173">
        <v>44254</v>
      </c>
    </row>
    <row r="6" spans="1:18" x14ac:dyDescent="0.25">
      <c r="A6" t="s">
        <v>8</v>
      </c>
      <c r="B6" s="107">
        <v>44200</v>
      </c>
      <c r="C6">
        <v>1242</v>
      </c>
      <c r="D6" t="str">
        <f>IF(Tableau1[[#This Row],[Date]]="","",CHOOSE(MONTH(B6),"janvier","février","mars","avril","mai","juin","juillet","aout","septembre","octobre","novembre","décembre"))</f>
        <v>janvier</v>
      </c>
      <c r="E6" s="105">
        <f>IF(ISERROR(VLOOKUP($C6,tarifs!$A$4:$D$105,2,0)),"",VLOOKUP($C6,tarifs!$A$4:$D$105,2,0))</f>
        <v>101</v>
      </c>
      <c r="F6" s="105">
        <f t="shared" si="0"/>
        <v>121.19999999999999</v>
      </c>
      <c r="I6" s="152" t="s">
        <v>13</v>
      </c>
      <c r="J6" s="105"/>
      <c r="K6" s="105"/>
      <c r="L6" s="105"/>
      <c r="M6" s="105"/>
      <c r="N6" s="105"/>
      <c r="O6" s="105"/>
      <c r="P6" s="105"/>
      <c r="Q6" s="105"/>
      <c r="R6" s="105"/>
    </row>
    <row r="7" spans="1:18" x14ac:dyDescent="0.25">
      <c r="A7" t="s">
        <v>8</v>
      </c>
      <c r="B7" s="107">
        <v>44204</v>
      </c>
      <c r="C7">
        <v>1242</v>
      </c>
      <c r="D7" t="str">
        <f>IF(Tableau1[[#This Row],[Date]]="","",CHOOSE(MONTH(B7),"janvier","février","mars","avril","mai","juin","juillet","aout","septembre","octobre","novembre","décembre"))</f>
        <v>janvier</v>
      </c>
      <c r="E7" s="105">
        <f>IF(ISERROR(VLOOKUP($C7,tarifs!$A$4:$D$105,2,0)),"",VLOOKUP($C7,tarifs!$A$4:$D$105,2,0))</f>
        <v>101</v>
      </c>
      <c r="F7" s="105">
        <f t="shared" si="0"/>
        <v>121.19999999999999</v>
      </c>
      <c r="I7" s="171">
        <v>1049</v>
      </c>
      <c r="J7" s="105"/>
      <c r="K7" s="105">
        <v>114</v>
      </c>
      <c r="L7" s="105"/>
      <c r="M7" s="105">
        <v>114</v>
      </c>
      <c r="N7" s="105"/>
      <c r="O7" s="105">
        <v>114</v>
      </c>
      <c r="P7" s="105"/>
      <c r="Q7" s="105">
        <v>114</v>
      </c>
      <c r="R7" s="105">
        <v>456</v>
      </c>
    </row>
    <row r="8" spans="1:18" x14ac:dyDescent="0.25">
      <c r="A8" t="s">
        <v>8</v>
      </c>
      <c r="B8" s="107">
        <v>44205</v>
      </c>
      <c r="C8">
        <v>1689</v>
      </c>
      <c r="D8" t="str">
        <f>IF(Tableau1[[#This Row],[Date]]="","",CHOOSE(MONTH(B8),"janvier","février","mars","avril","mai","juin","juillet","aout","septembre","octobre","novembre","décembre"))</f>
        <v>janvier</v>
      </c>
      <c r="E8" s="105">
        <f>IF(ISERROR(VLOOKUP($C8,tarifs!$A$4:$D$105,2,0)),"",VLOOKUP($C8,tarifs!$A$4:$D$105,2,0))</f>
        <v>155</v>
      </c>
      <c r="F8" s="105">
        <f t="shared" si="0"/>
        <v>186</v>
      </c>
      <c r="I8" s="171">
        <v>1119</v>
      </c>
      <c r="J8" s="105"/>
      <c r="K8" s="105">
        <v>162</v>
      </c>
      <c r="L8" s="105"/>
      <c r="M8" s="105">
        <v>162</v>
      </c>
      <c r="N8" s="105"/>
      <c r="O8" s="105">
        <v>162</v>
      </c>
      <c r="P8" s="105"/>
      <c r="Q8" s="105">
        <v>162</v>
      </c>
      <c r="R8" s="105">
        <v>648</v>
      </c>
    </row>
    <row r="9" spans="1:18" x14ac:dyDescent="0.25">
      <c r="A9" t="s">
        <v>9</v>
      </c>
      <c r="B9" s="107">
        <v>44200</v>
      </c>
      <c r="C9">
        <v>1060</v>
      </c>
      <c r="D9" t="str">
        <f>IF(Tableau1[[#This Row],[Date]]="","",CHOOSE(MONTH(B9),"janvier","février","mars","avril","mai","juin","juillet","aout","septembre","octobre","novembre","décembre"))</f>
        <v>janvier</v>
      </c>
      <c r="E9" s="105">
        <f>IF(ISERROR(VLOOKUP($C9,tarifs!$A$4:$D$105,2,0)),"",VLOOKUP($C9,tarifs!$A$4:$D$105,2,0))</f>
        <v>123.6</v>
      </c>
      <c r="F9" s="105">
        <f t="shared" si="0"/>
        <v>148.32</v>
      </c>
      <c r="I9" s="171">
        <v>1152</v>
      </c>
      <c r="J9" s="105">
        <v>153.6</v>
      </c>
      <c r="K9" s="105"/>
      <c r="L9" s="105">
        <v>153.6</v>
      </c>
      <c r="M9" s="105"/>
      <c r="N9" s="105">
        <v>153.6</v>
      </c>
      <c r="O9" s="105"/>
      <c r="P9" s="105">
        <v>153.6</v>
      </c>
      <c r="Q9" s="105"/>
      <c r="R9" s="105">
        <v>614.4</v>
      </c>
    </row>
    <row r="10" spans="1:18" x14ac:dyDescent="0.25">
      <c r="A10" t="s">
        <v>9</v>
      </c>
      <c r="B10" s="107">
        <v>44205</v>
      </c>
      <c r="C10">
        <v>1431</v>
      </c>
      <c r="D10" t="str">
        <f>IF(Tableau1[[#This Row],[Date]]="","",CHOOSE(MONTH(B10),"janvier","février","mars","avril","mai","juin","juillet","aout","septembre","octobre","novembre","décembre"))</f>
        <v>janvier</v>
      </c>
      <c r="E10" s="105">
        <f>IF(ISERROR(VLOOKUP($C10,tarifs!$A$4:$D$105,2,0)),"",VLOOKUP($C10,tarifs!$A$4:$D$105,2,0))</f>
        <v>108</v>
      </c>
      <c r="F10" s="105">
        <f t="shared" si="0"/>
        <v>129.6</v>
      </c>
      <c r="I10" s="171">
        <v>1411</v>
      </c>
      <c r="J10" s="105"/>
      <c r="K10" s="105">
        <v>121.19999999999999</v>
      </c>
      <c r="L10" s="105"/>
      <c r="M10" s="105">
        <v>121.19999999999999</v>
      </c>
      <c r="N10" s="105"/>
      <c r="O10" s="105">
        <v>121.19999999999999</v>
      </c>
      <c r="P10" s="105"/>
      <c r="Q10" s="105">
        <v>121.19999999999999</v>
      </c>
      <c r="R10" s="105">
        <v>484.79999999999995</v>
      </c>
    </row>
    <row r="11" spans="1:18" x14ac:dyDescent="0.25">
      <c r="A11" t="s">
        <v>9</v>
      </c>
      <c r="B11" s="107">
        <v>44200</v>
      </c>
      <c r="C11">
        <v>1230</v>
      </c>
      <c r="D11" t="str">
        <f>IF(Tableau1[[#This Row],[Date]]="","",CHOOSE(MONTH(B11),"janvier","février","mars","avril","mai","juin","juillet","aout","septembre","octobre","novembre","décembre"))</f>
        <v>janvier</v>
      </c>
      <c r="E11" s="105">
        <f>IF(ISERROR(VLOOKUP($C11,tarifs!$A$4:$D$105,2,0)),"",VLOOKUP($C11,tarifs!$A$4:$D$105,2,0))</f>
        <v>135.25</v>
      </c>
      <c r="F11" s="105">
        <f t="shared" si="0"/>
        <v>162.29999999999998</v>
      </c>
      <c r="I11" s="171">
        <v>1461</v>
      </c>
      <c r="J11" s="105"/>
      <c r="K11" s="105">
        <v>162</v>
      </c>
      <c r="L11" s="105"/>
      <c r="M11" s="105">
        <v>162</v>
      </c>
      <c r="N11" s="105"/>
      <c r="O11" s="105">
        <v>162</v>
      </c>
      <c r="P11" s="105"/>
      <c r="Q11" s="105">
        <v>162</v>
      </c>
      <c r="R11" s="105">
        <v>648</v>
      </c>
    </row>
    <row r="12" spans="1:18" x14ac:dyDescent="0.25">
      <c r="A12" t="s">
        <v>9</v>
      </c>
      <c r="B12" s="107">
        <v>44204</v>
      </c>
      <c r="C12">
        <v>1282</v>
      </c>
      <c r="D12" t="str">
        <f>IF(Tableau1[[#This Row],[Date]]="","",CHOOSE(MONTH(B12),"janvier","février","mars","avril","mai","juin","juillet","aout","septembre","octobre","novembre","décembre"))</f>
        <v>janvier</v>
      </c>
      <c r="E12" s="105">
        <f>IF(ISERROR(VLOOKUP($C12,tarifs!$A$4:$D$105,2,0)),"",VLOOKUP($C12,tarifs!$A$4:$D$105,2,0))</f>
        <v>87.75</v>
      </c>
      <c r="F12" s="105">
        <f t="shared" si="0"/>
        <v>105.3</v>
      </c>
      <c r="I12" s="171">
        <v>1640</v>
      </c>
      <c r="J12" s="105">
        <v>188.1</v>
      </c>
      <c r="K12" s="105"/>
      <c r="L12" s="105">
        <v>188.1</v>
      </c>
      <c r="M12" s="105"/>
      <c r="N12" s="105">
        <v>188.1</v>
      </c>
      <c r="O12" s="105"/>
      <c r="P12" s="105">
        <v>188.1</v>
      </c>
      <c r="Q12" s="105"/>
      <c r="R12" s="105">
        <v>752.4</v>
      </c>
    </row>
    <row r="13" spans="1:18" x14ac:dyDescent="0.25">
      <c r="A13" t="s">
        <v>9</v>
      </c>
      <c r="B13" s="107">
        <v>44205</v>
      </c>
      <c r="C13">
        <v>1451</v>
      </c>
      <c r="D13" t="str">
        <f>IF(Tableau1[[#This Row],[Date]]="","",CHOOSE(MONTH(B13),"janvier","février","mars","avril","mai","juin","juillet","aout","septembre","octobre","novembre","décembre"))</f>
        <v>janvier</v>
      </c>
      <c r="E13" s="105">
        <f>IF(ISERROR(VLOOKUP($C13,tarifs!$A$4:$D$105,2,0)),"",VLOOKUP($C13,tarifs!$A$4:$D$105,2,0))</f>
        <v>108</v>
      </c>
      <c r="F13" s="105">
        <f t="shared" si="0"/>
        <v>129.6</v>
      </c>
      <c r="I13" s="171">
        <v>1680</v>
      </c>
      <c r="J13" s="105">
        <v>179.7</v>
      </c>
      <c r="K13" s="105"/>
      <c r="L13" s="105">
        <v>179.7</v>
      </c>
      <c r="M13" s="105"/>
      <c r="N13" s="105">
        <v>179.7</v>
      </c>
      <c r="O13" s="105"/>
      <c r="P13" s="105">
        <v>179.7</v>
      </c>
      <c r="Q13" s="105"/>
      <c r="R13" s="105">
        <v>718.8</v>
      </c>
    </row>
    <row r="14" spans="1:18" x14ac:dyDescent="0.25">
      <c r="A14" t="s">
        <v>9</v>
      </c>
      <c r="B14" s="107">
        <v>44200</v>
      </c>
      <c r="C14">
        <v>1062</v>
      </c>
      <c r="D14" t="str">
        <f>IF(Tableau1[[#This Row],[Date]]="","",CHOOSE(MONTH(B14),"janvier","février","mars","avril","mai","juin","juillet","aout","septembre","octobre","novembre","décembre"))</f>
        <v>janvier</v>
      </c>
      <c r="E14" s="105">
        <f>IF(ISERROR(VLOOKUP($C14,tarifs!$A$4:$D$105,2,0)),"",VLOOKUP($C14,tarifs!$A$4:$D$105,2,0))</f>
        <v>81</v>
      </c>
      <c r="F14" s="105">
        <f t="shared" si="0"/>
        <v>97.2</v>
      </c>
      <c r="I14" s="152"/>
      <c r="J14" s="105"/>
      <c r="K14" s="105"/>
      <c r="L14" s="105"/>
      <c r="M14" s="105"/>
      <c r="N14" s="105"/>
      <c r="O14" s="105"/>
      <c r="P14" s="105"/>
      <c r="Q14" s="105"/>
      <c r="R14" s="105"/>
    </row>
    <row r="15" spans="1:18" x14ac:dyDescent="0.25">
      <c r="A15" t="s">
        <v>9</v>
      </c>
      <c r="B15" s="107">
        <v>44201</v>
      </c>
      <c r="C15">
        <v>1062</v>
      </c>
      <c r="D15" t="str">
        <f>IF(Tableau1[[#This Row],[Date]]="","",CHOOSE(MONTH(B15),"janvier","février","mars","avril","mai","juin","juillet","aout","septembre","octobre","novembre","décembre"))</f>
        <v>janvier</v>
      </c>
      <c r="E15" s="105">
        <f>IF(ISERROR(VLOOKUP($C15,tarifs!$A$4:$D$105,2,0)),"",VLOOKUP($C15,tarifs!$A$4:$D$105,2,0))</f>
        <v>81</v>
      </c>
      <c r="F15" s="105">
        <f t="shared" si="0"/>
        <v>97.2</v>
      </c>
      <c r="I15" s="152" t="s">
        <v>30</v>
      </c>
      <c r="J15" s="105">
        <v>521.4</v>
      </c>
      <c r="K15" s="105">
        <v>559.20000000000005</v>
      </c>
      <c r="L15" s="105">
        <v>521.4</v>
      </c>
      <c r="M15" s="105">
        <v>559.20000000000005</v>
      </c>
      <c r="N15" s="105">
        <v>521.4</v>
      </c>
      <c r="O15" s="105">
        <v>559.20000000000005</v>
      </c>
      <c r="P15" s="105">
        <v>521.4</v>
      </c>
      <c r="Q15" s="105">
        <v>559.20000000000005</v>
      </c>
      <c r="R15" s="105">
        <v>4322.3999999999996</v>
      </c>
    </row>
    <row r="16" spans="1:18" x14ac:dyDescent="0.25">
      <c r="A16" t="s">
        <v>9</v>
      </c>
      <c r="B16" s="107">
        <v>44202</v>
      </c>
      <c r="C16">
        <v>1062</v>
      </c>
      <c r="D16" t="str">
        <f>IF(Tableau1[[#This Row],[Date]]="","",CHOOSE(MONTH(B16),"janvier","février","mars","avril","mai","juin","juillet","aout","septembre","octobre","novembre","décembre"))</f>
        <v>janvier</v>
      </c>
      <c r="E16" s="105">
        <f>IF(ISERROR(VLOOKUP($C16,tarifs!$A$4:$D$105,2,0)),"",VLOOKUP($C16,tarifs!$A$4:$D$105,2,0))</f>
        <v>81</v>
      </c>
      <c r="F16" s="105">
        <f t="shared" si="0"/>
        <v>97.2</v>
      </c>
    </row>
    <row r="17" spans="1:6" x14ac:dyDescent="0.25">
      <c r="A17" t="s">
        <v>9</v>
      </c>
      <c r="B17" s="107">
        <v>44203</v>
      </c>
      <c r="C17">
        <v>1062</v>
      </c>
      <c r="D17" t="str">
        <f>IF(Tableau1[[#This Row],[Date]]="","",CHOOSE(MONTH(B17),"janvier","février","mars","avril","mai","juin","juillet","aout","septembre","octobre","novembre","décembre"))</f>
        <v>janvier</v>
      </c>
      <c r="E17" s="105">
        <f>IF(ISERROR(VLOOKUP($C17,tarifs!$A$4:$D$105,2,0)),"",VLOOKUP($C17,tarifs!$A$4:$D$105,2,0))</f>
        <v>81</v>
      </c>
      <c r="F17" s="105">
        <f t="shared" si="0"/>
        <v>97.2</v>
      </c>
    </row>
    <row r="18" spans="1:6" x14ac:dyDescent="0.25">
      <c r="A18" t="s">
        <v>9</v>
      </c>
      <c r="B18" s="107">
        <v>44204</v>
      </c>
      <c r="C18">
        <v>1062</v>
      </c>
      <c r="D18" t="str">
        <f>IF(Tableau1[[#This Row],[Date]]="","",CHOOSE(MONTH(B18),"janvier","février","mars","avril","mai","juin","juillet","aout","septembre","octobre","novembre","décembre"))</f>
        <v>janvier</v>
      </c>
      <c r="E18" s="105">
        <f>IF(ISERROR(VLOOKUP($C18,tarifs!$A$4:$D$105,2,0)),"",VLOOKUP($C18,tarifs!$A$4:$D$105,2,0))</f>
        <v>81</v>
      </c>
      <c r="F18" s="105">
        <f t="shared" si="0"/>
        <v>97.2</v>
      </c>
    </row>
    <row r="19" spans="1:6" x14ac:dyDescent="0.25">
      <c r="A19" t="s">
        <v>9</v>
      </c>
      <c r="B19" s="107">
        <v>44205</v>
      </c>
      <c r="C19">
        <v>1471</v>
      </c>
      <c r="D19" t="str">
        <f>IF(Tableau1[[#This Row],[Date]]="","",CHOOSE(MONTH(B19),"janvier","février","mars","avril","mai","juin","juillet","aout","septembre","octobre","novembre","décembre"))</f>
        <v>janvier</v>
      </c>
      <c r="E19" s="105">
        <f>IF(ISERROR(VLOOKUP($C19,tarifs!$A$4:$D$105,2,0)),"",VLOOKUP($C19,tarifs!$A$4:$D$105,2,0))</f>
        <v>115</v>
      </c>
      <c r="F19" s="105">
        <f t="shared" si="0"/>
        <v>138</v>
      </c>
    </row>
    <row r="20" spans="1:6" x14ac:dyDescent="0.25">
      <c r="A20" t="s">
        <v>9</v>
      </c>
      <c r="B20" s="107">
        <v>44200</v>
      </c>
      <c r="C20">
        <v>1262</v>
      </c>
      <c r="D20" t="str">
        <f>IF(Tableau1[[#This Row],[Date]]="","",CHOOSE(MONTH(B20),"janvier","février","mars","avril","mai","juin","juillet","aout","septembre","octobre","novembre","décembre"))</f>
        <v>janvier</v>
      </c>
      <c r="E20" s="105">
        <f>IF(ISERROR(VLOOKUP($C20,tarifs!$A$4:$D$105,2,0)),"",VLOOKUP($C20,tarifs!$A$4:$D$105,2,0))</f>
        <v>108</v>
      </c>
      <c r="F20" s="105">
        <f t="shared" si="0"/>
        <v>129.6</v>
      </c>
    </row>
    <row r="21" spans="1:6" x14ac:dyDescent="0.25">
      <c r="A21" t="s">
        <v>9</v>
      </c>
      <c r="B21" s="107">
        <v>44201</v>
      </c>
      <c r="C21">
        <v>1262</v>
      </c>
      <c r="D21" t="str">
        <f>IF(Tableau1[[#This Row],[Date]]="","",CHOOSE(MONTH(B21),"janvier","février","mars","avril","mai","juin","juillet","aout","septembre","octobre","novembre","décembre"))</f>
        <v>janvier</v>
      </c>
      <c r="E21" s="105">
        <f>IF(ISERROR(VLOOKUP($C21,tarifs!$A$4:$D$105,2,0)),"",VLOOKUP($C21,tarifs!$A$4:$D$105,2,0))</f>
        <v>108</v>
      </c>
      <c r="F21" s="105">
        <f t="shared" si="0"/>
        <v>129.6</v>
      </c>
    </row>
    <row r="22" spans="1:6" x14ac:dyDescent="0.25">
      <c r="A22" t="s">
        <v>9</v>
      </c>
      <c r="B22" s="107">
        <v>44202</v>
      </c>
      <c r="C22">
        <v>1262</v>
      </c>
      <c r="D22" t="str">
        <f>IF(Tableau1[[#This Row],[Date]]="","",CHOOSE(MONTH(B22),"janvier","février","mars","avril","mai","juin","juillet","aout","septembre","octobre","novembre","décembre"))</f>
        <v>janvier</v>
      </c>
      <c r="E22" s="105">
        <f>IF(ISERROR(VLOOKUP($C22,tarifs!$A$4:$D$105,2,0)),"",VLOOKUP($C22,tarifs!$A$4:$D$105,2,0))</f>
        <v>108</v>
      </c>
      <c r="F22" s="105">
        <f t="shared" si="0"/>
        <v>129.6</v>
      </c>
    </row>
    <row r="23" spans="1:6" x14ac:dyDescent="0.25">
      <c r="A23" t="s">
        <v>9</v>
      </c>
      <c r="B23" s="107">
        <v>44203</v>
      </c>
      <c r="C23">
        <v>1262</v>
      </c>
      <c r="D23" t="str">
        <f>IF(Tableau1[[#This Row],[Date]]="","",CHOOSE(MONTH(B23),"janvier","février","mars","avril","mai","juin","juillet","aout","septembre","octobre","novembre","décembre"))</f>
        <v>janvier</v>
      </c>
      <c r="E23" s="105">
        <f>IF(ISERROR(VLOOKUP($C23,tarifs!$A$4:$D$105,2,0)),"",VLOOKUP($C23,tarifs!$A$4:$D$105,2,0))</f>
        <v>108</v>
      </c>
      <c r="F23" s="105">
        <f t="shared" si="0"/>
        <v>129.6</v>
      </c>
    </row>
    <row r="24" spans="1:6" x14ac:dyDescent="0.25">
      <c r="A24" t="s">
        <v>9</v>
      </c>
      <c r="B24" s="107">
        <v>44204</v>
      </c>
      <c r="C24">
        <v>1262</v>
      </c>
      <c r="D24" t="str">
        <f>IF(Tableau1[[#This Row],[Date]]="","",CHOOSE(MONTH(B24),"janvier","février","mars","avril","mai","juin","juillet","aout","septembre","octobre","novembre","décembre"))</f>
        <v>janvier</v>
      </c>
      <c r="E24" s="105">
        <f>IF(ISERROR(VLOOKUP($C24,tarifs!$A$4:$D$105,2,0)),"",VLOOKUP($C24,tarifs!$A$4:$D$105,2,0))</f>
        <v>108</v>
      </c>
      <c r="F24" s="105">
        <f t="shared" si="0"/>
        <v>129.6</v>
      </c>
    </row>
    <row r="25" spans="1:6" x14ac:dyDescent="0.25">
      <c r="A25" t="s">
        <v>9</v>
      </c>
      <c r="B25" s="107">
        <v>44205</v>
      </c>
      <c r="C25">
        <v>1511</v>
      </c>
      <c r="D25" t="str">
        <f>IF(Tableau1[[#This Row],[Date]]="","",CHOOSE(MONTH(B25),"janvier","février","mars","avril","mai","juin","juillet","aout","septembre","octobre","novembre","décembre"))</f>
        <v>janvier</v>
      </c>
      <c r="E25" s="105">
        <f>IF(ISERROR(VLOOKUP($C25,tarifs!$A$4:$D$105,2,0)),"",VLOOKUP($C25,tarifs!$A$4:$D$105,2,0))</f>
        <v>115</v>
      </c>
      <c r="F25" s="105">
        <f t="shared" si="0"/>
        <v>138</v>
      </c>
    </row>
    <row r="26" spans="1:6" x14ac:dyDescent="0.25">
      <c r="A26" t="s">
        <v>9</v>
      </c>
      <c r="B26" s="107">
        <v>44205</v>
      </c>
      <c r="C26">
        <v>1521</v>
      </c>
      <c r="D26" t="str">
        <f>IF(Tableau1[[#This Row],[Date]]="","",CHOOSE(MONTH(B26),"janvier","février","mars","avril","mai","juin","juillet","aout","septembre","octobre","novembre","décembre"))</f>
        <v>janvier</v>
      </c>
      <c r="E26" s="105">
        <f>IF(ISERROR(VLOOKUP($C26,tarifs!$A$4:$D$105,2,0)),"",VLOOKUP($C26,tarifs!$A$4:$D$105,2,0))</f>
        <v>155</v>
      </c>
      <c r="F26" s="105">
        <f t="shared" si="0"/>
        <v>186</v>
      </c>
    </row>
    <row r="27" spans="1:6" x14ac:dyDescent="0.25">
      <c r="A27" t="s">
        <v>9</v>
      </c>
      <c r="B27" s="107">
        <v>44205</v>
      </c>
      <c r="C27">
        <v>1659</v>
      </c>
      <c r="D27" t="str">
        <f>IF(Tableau1[[#This Row],[Date]]="","",CHOOSE(MONTH(B27),"janvier","février","mars","avril","mai","juin","juillet","aout","septembre","octobre","novembre","décembre"))</f>
        <v>janvier</v>
      </c>
      <c r="E27" s="105">
        <f>IF(ISERROR(VLOOKUP($C27,tarifs!$A$4:$D$105,2,0)),"",VLOOKUP($C27,tarifs!$A$4:$D$105,2,0))</f>
        <v>108</v>
      </c>
      <c r="F27" s="105">
        <f t="shared" si="0"/>
        <v>129.6</v>
      </c>
    </row>
    <row r="28" spans="1:6" x14ac:dyDescent="0.25">
      <c r="A28" t="s">
        <v>9</v>
      </c>
      <c r="B28" s="107">
        <v>44205</v>
      </c>
      <c r="C28">
        <v>1139</v>
      </c>
      <c r="D28" t="str">
        <f>IF(Tableau1[[#This Row],[Date]]="","",CHOOSE(MONTH(B28),"janvier","février","mars","avril","mai","juin","juillet","aout","septembre","octobre","novembre","décembre"))</f>
        <v>janvier</v>
      </c>
      <c r="E28" s="105">
        <f>IF(ISERROR(VLOOKUP($C28,tarifs!$A$4:$D$105,2,0)),"",VLOOKUP($C28,tarifs!$A$4:$D$105,2,0))</f>
        <v>135</v>
      </c>
      <c r="F28" s="105">
        <f t="shared" si="0"/>
        <v>162</v>
      </c>
    </row>
    <row r="29" spans="1:6" x14ac:dyDescent="0.25">
      <c r="A29" t="s">
        <v>9</v>
      </c>
      <c r="B29" s="107">
        <v>44205</v>
      </c>
      <c r="C29">
        <v>1079</v>
      </c>
      <c r="D29" t="str">
        <f>IF(Tableau1[[#This Row],[Date]]="","",CHOOSE(MONTH(B29),"janvier","février","mars","avril","mai","juin","juillet","aout","septembre","octobre","novembre","décembre"))</f>
        <v>janvier</v>
      </c>
      <c r="E29" s="105">
        <f>IF(ISERROR(VLOOKUP($C29,tarifs!$A$4:$D$105,2,0)),"",VLOOKUP($C29,tarifs!$A$4:$D$105,2,0))</f>
        <v>101</v>
      </c>
      <c r="F29" s="105">
        <f t="shared" si="0"/>
        <v>121.19999999999999</v>
      </c>
    </row>
    <row r="30" spans="1:6" x14ac:dyDescent="0.25">
      <c r="A30" t="s">
        <v>9</v>
      </c>
      <c r="B30" s="107">
        <v>44205</v>
      </c>
      <c r="C30">
        <v>1099</v>
      </c>
      <c r="D30" t="str">
        <f>IF(Tableau1[[#This Row],[Date]]="","",CHOOSE(MONTH(B30),"janvier","février","mars","avril","mai","juin","juillet","aout","septembre","octobre","novembre","décembre"))</f>
        <v>janvier</v>
      </c>
      <c r="E30" s="105">
        <f>IF(ISERROR(VLOOKUP($C30,tarifs!$A$4:$D$105,2,0)),"",VLOOKUP($C30,tarifs!$A$4:$D$105,2,0))</f>
        <v>77</v>
      </c>
      <c r="F30" s="105">
        <f t="shared" si="0"/>
        <v>92.399999999999991</v>
      </c>
    </row>
    <row r="31" spans="1:6" x14ac:dyDescent="0.25">
      <c r="A31" t="s">
        <v>9</v>
      </c>
      <c r="B31" s="107">
        <v>44205</v>
      </c>
      <c r="C31">
        <v>1269</v>
      </c>
      <c r="D31" t="str">
        <f>IF(Tableau1[[#This Row],[Date]]="","",CHOOSE(MONTH(B31),"janvier","février","mars","avril","mai","juin","juillet","aout","septembre","octobre","novembre","décembre"))</f>
        <v>janvier</v>
      </c>
      <c r="E31" s="105">
        <f>IF(ISERROR(VLOOKUP($C31,tarifs!$A$4:$D$105,2,0)),"",VLOOKUP($C31,tarifs!$A$4:$D$105,2,0))</f>
        <v>95</v>
      </c>
      <c r="F31" s="105">
        <f t="shared" si="0"/>
        <v>114</v>
      </c>
    </row>
    <row r="32" spans="1:6" x14ac:dyDescent="0.25">
      <c r="A32" t="s">
        <v>10</v>
      </c>
      <c r="B32" s="107">
        <v>44200</v>
      </c>
      <c r="C32">
        <v>1650</v>
      </c>
      <c r="D32" t="str">
        <f>IF(Tableau1[[#This Row],[Date]]="","",CHOOSE(MONTH(B32),"janvier","février","mars","avril","mai","juin","juillet","aout","septembre","octobre","novembre","décembre"))</f>
        <v>janvier</v>
      </c>
      <c r="E32" s="105">
        <f>IF(ISERROR(VLOOKUP($C32,tarifs!$A$4:$D$105,2,0)),"",VLOOKUP($C32,tarifs!$A$4:$D$105,2,0))</f>
        <v>162</v>
      </c>
      <c r="F32" s="105">
        <f t="shared" si="0"/>
        <v>194.4</v>
      </c>
    </row>
    <row r="33" spans="1:6" x14ac:dyDescent="0.25">
      <c r="A33" t="s">
        <v>10</v>
      </c>
      <c r="B33" s="107">
        <v>44205</v>
      </c>
      <c r="C33">
        <v>1109</v>
      </c>
      <c r="D33" t="str">
        <f>IF(Tableau1[[#This Row],[Date]]="","",CHOOSE(MONTH(B33),"janvier","février","mars","avril","mai","juin","juillet","aout","septembre","octobre","novembre","décembre"))</f>
        <v>janvier</v>
      </c>
      <c r="E33" s="105">
        <f>IF(ISERROR(VLOOKUP($C33,tarifs!$A$4:$D$105,2,0)),"",VLOOKUP($C33,tarifs!$A$4:$D$105,2,0))</f>
        <v>122</v>
      </c>
      <c r="F33" s="105">
        <f t="shared" si="0"/>
        <v>146.4</v>
      </c>
    </row>
    <row r="34" spans="1:6" x14ac:dyDescent="0.25">
      <c r="A34" t="s">
        <v>10</v>
      </c>
      <c r="B34" s="107">
        <v>44201</v>
      </c>
      <c r="C34">
        <v>1521</v>
      </c>
      <c r="D34" t="str">
        <f>IF(Tableau1[[#This Row],[Date]]="","",CHOOSE(MONTH(B34),"janvier","février","mars","avril","mai","juin","juillet","aout","septembre","octobre","novembre","décembre"))</f>
        <v>janvier</v>
      </c>
      <c r="E34" s="105">
        <f>IF(ISERROR(VLOOKUP($C34,tarifs!$A$4:$D$105,2,0)),"",VLOOKUP($C34,tarifs!$A$4:$D$105,2,0))</f>
        <v>155</v>
      </c>
      <c r="F34" s="105">
        <f t="shared" si="0"/>
        <v>186</v>
      </c>
    </row>
    <row r="35" spans="1:6" x14ac:dyDescent="0.25">
      <c r="A35" t="s">
        <v>10</v>
      </c>
      <c r="B35" s="107">
        <v>44202</v>
      </c>
      <c r="C35">
        <v>1521</v>
      </c>
      <c r="D35" t="str">
        <f>IF(Tableau1[[#This Row],[Date]]="","",CHOOSE(MONTH(B35),"janvier","février","mars","avril","mai","juin","juillet","aout","septembre","octobre","novembre","décembre"))</f>
        <v>janvier</v>
      </c>
      <c r="E35" s="105">
        <f>IF(ISERROR(VLOOKUP($C35,tarifs!$A$4:$D$105,2,0)),"",VLOOKUP($C35,tarifs!$A$4:$D$105,2,0))</f>
        <v>155</v>
      </c>
      <c r="F35" s="105">
        <f t="shared" si="0"/>
        <v>186</v>
      </c>
    </row>
    <row r="36" spans="1:6" x14ac:dyDescent="0.25">
      <c r="A36" t="s">
        <v>10</v>
      </c>
      <c r="B36" s="107">
        <v>44203</v>
      </c>
      <c r="C36">
        <v>1521</v>
      </c>
      <c r="D36" t="str">
        <f>IF(Tableau1[[#This Row],[Date]]="","",CHOOSE(MONTH(B36),"janvier","février","mars","avril","mai","juin","juillet","aout","septembre","octobre","novembre","décembre"))</f>
        <v>janvier</v>
      </c>
      <c r="E36" s="105">
        <f>IF(ISERROR(VLOOKUP($C36,tarifs!$A$4:$D$105,2,0)),"",VLOOKUP($C36,tarifs!$A$4:$D$105,2,0))</f>
        <v>155</v>
      </c>
      <c r="F36" s="105">
        <f t="shared" si="0"/>
        <v>186</v>
      </c>
    </row>
    <row r="37" spans="1:6" x14ac:dyDescent="0.25">
      <c r="A37" t="s">
        <v>10</v>
      </c>
      <c r="B37" s="107">
        <v>44204</v>
      </c>
      <c r="C37">
        <v>1521</v>
      </c>
      <c r="D37" t="str">
        <f>IF(Tableau1[[#This Row],[Date]]="","",CHOOSE(MONTH(B37),"janvier","février","mars","avril","mai","juin","juillet","aout","septembre","octobre","novembre","décembre"))</f>
        <v>janvier</v>
      </c>
      <c r="E37" s="105">
        <f>IF(ISERROR(VLOOKUP($C37,tarifs!$A$4:$D$105,2,0)),"",VLOOKUP($C37,tarifs!$A$4:$D$105,2,0))</f>
        <v>155</v>
      </c>
      <c r="F37" s="105">
        <f t="shared" si="0"/>
        <v>186</v>
      </c>
    </row>
    <row r="38" spans="1:6" x14ac:dyDescent="0.25">
      <c r="A38" t="s">
        <v>10</v>
      </c>
      <c r="B38" s="107">
        <v>44200</v>
      </c>
      <c r="C38">
        <v>1162</v>
      </c>
      <c r="D38" t="str">
        <f>IF(Tableau1[[#This Row],[Date]]="","",CHOOSE(MONTH(B38),"janvier","février","mars","avril","mai","juin","juillet","aout","septembre","octobre","novembre","décembre"))</f>
        <v>janvier</v>
      </c>
      <c r="E38" s="105">
        <f>IF(ISERROR(VLOOKUP($C38,tarifs!$A$4:$D$105,2,0)),"",VLOOKUP($C38,tarifs!$A$4:$D$105,2,0))</f>
        <v>108</v>
      </c>
      <c r="F38" s="105">
        <f t="shared" si="0"/>
        <v>129.6</v>
      </c>
    </row>
    <row r="39" spans="1:6" x14ac:dyDescent="0.25">
      <c r="A39" t="s">
        <v>10</v>
      </c>
      <c r="B39" s="107">
        <v>44201</v>
      </c>
      <c r="C39">
        <v>1162</v>
      </c>
      <c r="D39" t="str">
        <f>IF(Tableau1[[#This Row],[Date]]="","",CHOOSE(MONTH(B39),"janvier","février","mars","avril","mai","juin","juillet","aout","septembre","octobre","novembre","décembre"))</f>
        <v>janvier</v>
      </c>
      <c r="E39" s="105">
        <f>IF(ISERROR(VLOOKUP($C39,tarifs!$A$4:$D$105,2,0)),"",VLOOKUP($C39,tarifs!$A$4:$D$105,2,0))</f>
        <v>108</v>
      </c>
      <c r="F39" s="105">
        <f t="shared" si="0"/>
        <v>129.6</v>
      </c>
    </row>
    <row r="40" spans="1:6" x14ac:dyDescent="0.25">
      <c r="A40" t="s">
        <v>10</v>
      </c>
      <c r="B40" s="107">
        <v>44202</v>
      </c>
      <c r="C40">
        <v>1162</v>
      </c>
      <c r="D40" t="str">
        <f>IF(Tableau1[[#This Row],[Date]]="","",CHOOSE(MONTH(B40),"janvier","février","mars","avril","mai","juin","juillet","aout","septembre","octobre","novembre","décembre"))</f>
        <v>janvier</v>
      </c>
      <c r="E40" s="105">
        <f>IF(ISERROR(VLOOKUP($C40,tarifs!$A$4:$D$105,2,0)),"",VLOOKUP($C40,tarifs!$A$4:$D$105,2,0))</f>
        <v>108</v>
      </c>
      <c r="F40" s="105">
        <f t="shared" si="0"/>
        <v>129.6</v>
      </c>
    </row>
    <row r="41" spans="1:6" x14ac:dyDescent="0.25">
      <c r="A41" t="s">
        <v>10</v>
      </c>
      <c r="B41" s="107">
        <v>44203</v>
      </c>
      <c r="C41">
        <v>1162</v>
      </c>
      <c r="D41" t="str">
        <f>IF(Tableau1[[#This Row],[Date]]="","",CHOOSE(MONTH(B41),"janvier","février","mars","avril","mai","juin","juillet","aout","septembre","octobre","novembre","décembre"))</f>
        <v>janvier</v>
      </c>
      <c r="E41" s="105">
        <f>IF(ISERROR(VLOOKUP($C41,tarifs!$A$4:$D$105,2,0)),"",VLOOKUP($C41,tarifs!$A$4:$D$105,2,0))</f>
        <v>108</v>
      </c>
      <c r="F41" s="105">
        <f t="shared" si="0"/>
        <v>129.6</v>
      </c>
    </row>
    <row r="42" spans="1:6" x14ac:dyDescent="0.25">
      <c r="A42" t="s">
        <v>10</v>
      </c>
      <c r="B42" s="107">
        <v>44204</v>
      </c>
      <c r="C42">
        <v>1162</v>
      </c>
      <c r="D42" t="str">
        <f>IF(Tableau1[[#This Row],[Date]]="","",CHOOSE(MONTH(B42),"janvier","février","mars","avril","mai","juin","juillet","aout","septembre","octobre","novembre","décembre"))</f>
        <v>janvier</v>
      </c>
      <c r="E42" s="105">
        <f>IF(ISERROR(VLOOKUP($C42,tarifs!$A$4:$D$105,2,0)),"",VLOOKUP($C42,tarifs!$A$4:$D$105,2,0))</f>
        <v>108</v>
      </c>
      <c r="F42" s="105">
        <f t="shared" si="0"/>
        <v>129.6</v>
      </c>
    </row>
    <row r="43" spans="1:6" x14ac:dyDescent="0.25">
      <c r="A43" t="s">
        <v>10</v>
      </c>
      <c r="B43" s="107">
        <v>44200</v>
      </c>
      <c r="C43" t="s">
        <v>11</v>
      </c>
      <c r="D43" t="str">
        <f>IF(Tableau1[[#This Row],[Date]]="","",CHOOSE(MONTH(B43),"janvier","février","mars","avril","mai","juin","juillet","aout","septembre","octobre","novembre","décembre"))</f>
        <v>janvier</v>
      </c>
      <c r="E43" s="105" t="str">
        <f>IF(ISERROR(VLOOKUP($C43,tarifs!$A$4:$D$105,2,0)),"",VLOOKUP($C43,tarifs!$A$4:$D$105,2,0))</f>
        <v/>
      </c>
      <c r="F43" s="105" t="str">
        <f t="shared" si="0"/>
        <v/>
      </c>
    </row>
    <row r="44" spans="1:6" x14ac:dyDescent="0.25">
      <c r="A44" t="s">
        <v>10</v>
      </c>
      <c r="B44" s="107">
        <v>44201</v>
      </c>
      <c r="C44" t="s">
        <v>11</v>
      </c>
      <c r="D44" t="str">
        <f>IF(Tableau1[[#This Row],[Date]]="","",CHOOSE(MONTH(B44),"janvier","février","mars","avril","mai","juin","juillet","aout","septembre","octobre","novembre","décembre"))</f>
        <v>janvier</v>
      </c>
      <c r="E44" s="105" t="str">
        <f>IF(ISERROR(VLOOKUP($C44,tarifs!$A$4:$D$105,2,0)),"",VLOOKUP($C44,tarifs!$A$4:$D$105,2,0))</f>
        <v/>
      </c>
      <c r="F44" s="105" t="str">
        <f t="shared" si="0"/>
        <v/>
      </c>
    </row>
    <row r="45" spans="1:6" x14ac:dyDescent="0.25">
      <c r="A45" t="s">
        <v>10</v>
      </c>
      <c r="B45" s="107">
        <v>44202</v>
      </c>
      <c r="C45" t="s">
        <v>11</v>
      </c>
      <c r="D45" t="str">
        <f>IF(Tableau1[[#This Row],[Date]]="","",CHOOSE(MONTH(B45),"janvier","février","mars","avril","mai","juin","juillet","aout","septembre","octobre","novembre","décembre"))</f>
        <v>janvier</v>
      </c>
      <c r="E45" s="105" t="str">
        <f>IF(ISERROR(VLOOKUP($C45,tarifs!$A$4:$D$105,2,0)),"",VLOOKUP($C45,tarifs!$A$4:$D$105,2,0))</f>
        <v/>
      </c>
      <c r="F45" s="105" t="str">
        <f t="shared" si="0"/>
        <v/>
      </c>
    </row>
    <row r="46" spans="1:6" x14ac:dyDescent="0.25">
      <c r="A46" t="s">
        <v>10</v>
      </c>
      <c r="B46" s="107">
        <v>44203</v>
      </c>
      <c r="C46" t="s">
        <v>11</v>
      </c>
      <c r="D46" t="str">
        <f>IF(Tableau1[[#This Row],[Date]]="","",CHOOSE(MONTH(B46),"janvier","février","mars","avril","mai","juin","juillet","aout","septembre","octobre","novembre","décembre"))</f>
        <v>janvier</v>
      </c>
      <c r="E46" s="105" t="str">
        <f>IF(ISERROR(VLOOKUP($C46,tarifs!$A$4:$D$105,2,0)),"",VLOOKUP($C46,tarifs!$A$4:$D$105,2,0))</f>
        <v/>
      </c>
      <c r="F46" s="105" t="str">
        <f t="shared" si="0"/>
        <v/>
      </c>
    </row>
    <row r="47" spans="1:6" x14ac:dyDescent="0.25">
      <c r="A47" t="s">
        <v>10</v>
      </c>
      <c r="B47" s="107">
        <v>44204</v>
      </c>
      <c r="C47" t="s">
        <v>11</v>
      </c>
      <c r="D47" t="str">
        <f>IF(Tableau1[[#This Row],[Date]]="","",CHOOSE(MONTH(B47),"janvier","février","mars","avril","mai","juin","juillet","aout","septembre","octobre","novembre","décembre"))</f>
        <v>janvier</v>
      </c>
      <c r="E47" s="105" t="str">
        <f>IF(ISERROR(VLOOKUP($C47,tarifs!$A$4:$D$105,2,0)),"",VLOOKUP($C47,tarifs!$A$4:$D$105,2,0))</f>
        <v/>
      </c>
      <c r="F47" s="105" t="str">
        <f t="shared" si="0"/>
        <v/>
      </c>
    </row>
    <row r="48" spans="1:6" x14ac:dyDescent="0.25">
      <c r="A48" t="s">
        <v>12</v>
      </c>
      <c r="B48" s="107">
        <v>44200</v>
      </c>
      <c r="C48">
        <v>1010</v>
      </c>
      <c r="D48" t="str">
        <f>IF(Tableau1[[#This Row],[Date]]="","",CHOOSE(MONTH(B48),"janvier","février","mars","avril","mai","juin","juillet","aout","septembre","octobre","novembre","décembre"))</f>
        <v>janvier</v>
      </c>
      <c r="E48" s="105">
        <f>IF(ISERROR(VLOOKUP($C48,tarifs!$A$4:$D$105,2,0)),"",VLOOKUP($C48,tarifs!$A$4:$D$105,2,0))</f>
        <v>95</v>
      </c>
      <c r="F48" s="105">
        <f t="shared" si="0"/>
        <v>114</v>
      </c>
    </row>
    <row r="49" spans="1:6" x14ac:dyDescent="0.25">
      <c r="A49" t="s">
        <v>12</v>
      </c>
      <c r="B49" s="107">
        <v>44205</v>
      </c>
      <c r="C49">
        <v>1441</v>
      </c>
      <c r="D49" t="str">
        <f>IF(Tableau1[[#This Row],[Date]]="","",CHOOSE(MONTH(B49),"janvier","février","mars","avril","mai","juin","juillet","aout","septembre","octobre","novembre","décembre"))</f>
        <v>janvier</v>
      </c>
      <c r="E49" s="105">
        <f>IF(ISERROR(VLOOKUP($C49,tarifs!$A$4:$D$105,2,0)),"",VLOOKUP($C49,tarifs!$A$4:$D$105,2,0))</f>
        <v>108</v>
      </c>
      <c r="F49" s="105">
        <f t="shared" si="0"/>
        <v>129.6</v>
      </c>
    </row>
    <row r="50" spans="1:6" x14ac:dyDescent="0.25">
      <c r="A50" t="s">
        <v>12</v>
      </c>
      <c r="B50" s="107">
        <v>44205</v>
      </c>
      <c r="C50">
        <v>1169</v>
      </c>
      <c r="D50" t="str">
        <f>IF(Tableau1[[#This Row],[Date]]="","",CHOOSE(MONTH(B50),"janvier","février","mars","avril","mai","juin","juillet","aout","septembre","octobre","novembre","décembre"))</f>
        <v>janvier</v>
      </c>
      <c r="E50" s="105">
        <f>IF(ISERROR(VLOOKUP($C50,tarifs!$A$4:$D$105,2,0)),"",VLOOKUP($C50,tarifs!$A$4:$D$105,2,0))</f>
        <v>115</v>
      </c>
      <c r="F50" s="105">
        <f t="shared" si="0"/>
        <v>138</v>
      </c>
    </row>
    <row r="51" spans="1:6" x14ac:dyDescent="0.25">
      <c r="A51" t="s">
        <v>12</v>
      </c>
      <c r="B51" s="107">
        <v>44200</v>
      </c>
      <c r="C51">
        <v>1312</v>
      </c>
      <c r="D51" t="str">
        <f>IF(Tableau1[[#This Row],[Date]]="","",CHOOSE(MONTH(B51),"janvier","février","mars","avril","mai","juin","juillet","aout","septembre","octobre","novembre","décembre"))</f>
        <v>janvier</v>
      </c>
      <c r="E51" s="105">
        <f>IF(ISERROR(VLOOKUP($C51,tarifs!$A$4:$D$105,2,0)),"",VLOOKUP($C51,tarifs!$A$4:$D$105,2,0))</f>
        <v>108</v>
      </c>
      <c r="F51" s="105">
        <f t="shared" si="0"/>
        <v>129.6</v>
      </c>
    </row>
    <row r="52" spans="1:6" x14ac:dyDescent="0.25">
      <c r="A52" t="s">
        <v>12</v>
      </c>
      <c r="B52" s="107">
        <v>44201</v>
      </c>
      <c r="C52">
        <v>1312</v>
      </c>
      <c r="D52" t="str">
        <f>IF(Tableau1[[#This Row],[Date]]="","",CHOOSE(MONTH(B52),"janvier","février","mars","avril","mai","juin","juillet","aout","septembre","octobre","novembre","décembre"))</f>
        <v>janvier</v>
      </c>
      <c r="E52" s="105">
        <f>IF(ISERROR(VLOOKUP($C52,tarifs!$A$4:$D$105,2,0)),"",VLOOKUP($C52,tarifs!$A$4:$D$105,2,0))</f>
        <v>108</v>
      </c>
      <c r="F52" s="105">
        <f t="shared" si="0"/>
        <v>129.6</v>
      </c>
    </row>
    <row r="53" spans="1:6" x14ac:dyDescent="0.25">
      <c r="A53" t="s">
        <v>12</v>
      </c>
      <c r="B53" s="107">
        <v>44202</v>
      </c>
      <c r="C53">
        <v>1312</v>
      </c>
      <c r="D53" t="str">
        <f>IF(Tableau1[[#This Row],[Date]]="","",CHOOSE(MONTH(B53),"janvier","février","mars","avril","mai","juin","juillet","aout","septembre","octobre","novembre","décembre"))</f>
        <v>janvier</v>
      </c>
      <c r="E53" s="105">
        <f>IF(ISERROR(VLOOKUP($C53,tarifs!$A$4:$D$105,2,0)),"",VLOOKUP($C53,tarifs!$A$4:$D$105,2,0))</f>
        <v>108</v>
      </c>
      <c r="F53" s="105">
        <f t="shared" si="0"/>
        <v>129.6</v>
      </c>
    </row>
    <row r="54" spans="1:6" x14ac:dyDescent="0.25">
      <c r="A54" t="s">
        <v>12</v>
      </c>
      <c r="B54" s="107">
        <v>44203</v>
      </c>
      <c r="C54">
        <v>1312</v>
      </c>
      <c r="D54" t="str">
        <f>IF(Tableau1[[#This Row],[Date]]="","",CHOOSE(MONTH(B54),"janvier","février","mars","avril","mai","juin","juillet","aout","septembre","octobre","novembre","décembre"))</f>
        <v>janvier</v>
      </c>
      <c r="E54" s="105">
        <f>IF(ISERROR(VLOOKUP($C54,tarifs!$A$4:$D$105,2,0)),"",VLOOKUP($C54,tarifs!$A$4:$D$105,2,0))</f>
        <v>108</v>
      </c>
      <c r="F54" s="105">
        <f t="shared" si="0"/>
        <v>129.6</v>
      </c>
    </row>
    <row r="55" spans="1:6" x14ac:dyDescent="0.25">
      <c r="A55" t="s">
        <v>12</v>
      </c>
      <c r="B55" s="107">
        <v>44204</v>
      </c>
      <c r="C55">
        <v>1312</v>
      </c>
      <c r="D55" t="str">
        <f>IF(Tableau1[[#This Row],[Date]]="","",CHOOSE(MONTH(B55),"janvier","février","mars","avril","mai","juin","juillet","aout","septembre","octobre","novembre","décembre"))</f>
        <v>janvier</v>
      </c>
      <c r="E55" s="105">
        <f>IF(ISERROR(VLOOKUP($C55,tarifs!$A$4:$D$105,2,0)),"",VLOOKUP($C55,tarifs!$A$4:$D$105,2,0))</f>
        <v>108</v>
      </c>
      <c r="F55" s="105">
        <f t="shared" si="0"/>
        <v>129.6</v>
      </c>
    </row>
    <row r="56" spans="1:6" x14ac:dyDescent="0.25">
      <c r="A56" t="s">
        <v>12</v>
      </c>
      <c r="B56" s="107">
        <v>44205</v>
      </c>
      <c r="C56">
        <v>1289</v>
      </c>
      <c r="D56" t="str">
        <f>IF(Tableau1[[#This Row],[Date]]="","",CHOOSE(MONTH(B56),"janvier","février","mars","avril","mai","juin","juillet","aout","septembre","octobre","novembre","décembre"))</f>
        <v>janvier</v>
      </c>
      <c r="E56" s="105">
        <f>IF(ISERROR(VLOOKUP($C56,tarifs!$A$4:$D$105,2,0)),"",VLOOKUP($C56,tarifs!$A$4:$D$105,2,0))</f>
        <v>88</v>
      </c>
      <c r="F56" s="105">
        <f t="shared" si="0"/>
        <v>105.6</v>
      </c>
    </row>
    <row r="57" spans="1:6" x14ac:dyDescent="0.25">
      <c r="A57" t="s">
        <v>12</v>
      </c>
      <c r="B57" s="107">
        <v>44200</v>
      </c>
      <c r="C57">
        <v>1252</v>
      </c>
      <c r="D57" t="str">
        <f>IF(Tableau1[[#This Row],[Date]]="","",CHOOSE(MONTH(B57),"janvier","février","mars","avril","mai","juin","juillet","aout","septembre","octobre","novembre","décembre"))</f>
        <v>janvier</v>
      </c>
      <c r="E57" s="105">
        <f>IF(ISERROR(VLOOKUP($C57,tarifs!$A$4:$D$105,2,0)),"",VLOOKUP($C57,tarifs!$A$4:$D$105,2,0))</f>
        <v>91.8</v>
      </c>
      <c r="F57" s="105">
        <f t="shared" si="0"/>
        <v>110.16</v>
      </c>
    </row>
    <row r="58" spans="1:6" x14ac:dyDescent="0.25">
      <c r="A58" t="s">
        <v>12</v>
      </c>
      <c r="B58" s="107">
        <v>44201</v>
      </c>
      <c r="C58">
        <v>1252</v>
      </c>
      <c r="D58" t="str">
        <f>IF(Tableau1[[#This Row],[Date]]="","",CHOOSE(MONTH(B58),"janvier","février","mars","avril","mai","juin","juillet","aout","septembre","octobre","novembre","décembre"))</f>
        <v>janvier</v>
      </c>
      <c r="E58" s="105">
        <f>IF(ISERROR(VLOOKUP($C58,tarifs!$A$4:$D$105,2,0)),"",VLOOKUP($C58,tarifs!$A$4:$D$105,2,0))</f>
        <v>91.8</v>
      </c>
      <c r="F58" s="105">
        <f t="shared" si="0"/>
        <v>110.16</v>
      </c>
    </row>
    <row r="59" spans="1:6" x14ac:dyDescent="0.25">
      <c r="A59" t="s">
        <v>12</v>
      </c>
      <c r="B59" s="107">
        <v>44202</v>
      </c>
      <c r="C59">
        <v>1252</v>
      </c>
      <c r="D59" t="str">
        <f>IF(Tableau1[[#This Row],[Date]]="","",CHOOSE(MONTH(B59),"janvier","février","mars","avril","mai","juin","juillet","aout","septembre","octobre","novembre","décembre"))</f>
        <v>janvier</v>
      </c>
      <c r="E59" s="105">
        <f>IF(ISERROR(VLOOKUP($C59,tarifs!$A$4:$D$105,2,0)),"",VLOOKUP($C59,tarifs!$A$4:$D$105,2,0))</f>
        <v>91.8</v>
      </c>
      <c r="F59" s="105">
        <f t="shared" si="0"/>
        <v>110.16</v>
      </c>
    </row>
    <row r="60" spans="1:6" x14ac:dyDescent="0.25">
      <c r="A60" t="s">
        <v>12</v>
      </c>
      <c r="B60" s="107">
        <v>44203</v>
      </c>
      <c r="C60">
        <v>1252</v>
      </c>
      <c r="D60" t="str">
        <f>IF(Tableau1[[#This Row],[Date]]="","",CHOOSE(MONTH(B60),"janvier","février","mars","avril","mai","juin","juillet","aout","septembre","octobre","novembre","décembre"))</f>
        <v>janvier</v>
      </c>
      <c r="E60" s="105">
        <f>IF(ISERROR(VLOOKUP($C60,tarifs!$A$4:$D$105,2,0)),"",VLOOKUP($C60,tarifs!$A$4:$D$105,2,0))</f>
        <v>91.8</v>
      </c>
      <c r="F60" s="105">
        <f t="shared" si="0"/>
        <v>110.16</v>
      </c>
    </row>
    <row r="61" spans="1:6" x14ac:dyDescent="0.25">
      <c r="A61" t="s">
        <v>12</v>
      </c>
      <c r="B61" s="107">
        <v>44204</v>
      </c>
      <c r="C61">
        <v>1252</v>
      </c>
      <c r="D61" t="str">
        <f>IF(Tableau1[[#This Row],[Date]]="","",CHOOSE(MONTH(B61),"janvier","février","mars","avril","mai","juin","juillet","aout","septembre","octobre","novembre","décembre"))</f>
        <v>janvier</v>
      </c>
      <c r="E61" s="105">
        <f>IF(ISERROR(VLOOKUP($C61,tarifs!$A$4:$D$105,2,0)),"",VLOOKUP($C61,tarifs!$A$4:$D$105,2,0))</f>
        <v>91.8</v>
      </c>
      <c r="F61" s="105">
        <f t="shared" si="0"/>
        <v>110.16</v>
      </c>
    </row>
    <row r="62" spans="1:6" x14ac:dyDescent="0.25">
      <c r="A62" t="s">
        <v>12</v>
      </c>
      <c r="B62" s="107">
        <v>44205</v>
      </c>
      <c r="C62">
        <v>1319</v>
      </c>
      <c r="D62" t="str">
        <f>IF(Tableau1[[#This Row],[Date]]="","",CHOOSE(MONTH(B62),"janvier","février","mars","avril","mai","juin","juillet","aout","septembre","octobre","novembre","décembre"))</f>
        <v>janvier</v>
      </c>
      <c r="E62" s="105">
        <f>IF(ISERROR(VLOOKUP($C62,tarifs!$A$4:$D$105,2,0)),"",VLOOKUP($C62,tarifs!$A$4:$D$105,2,0))</f>
        <v>95</v>
      </c>
      <c r="F62" s="105">
        <f t="shared" si="0"/>
        <v>114</v>
      </c>
    </row>
    <row r="63" spans="1:6" x14ac:dyDescent="0.25">
      <c r="A63" t="s">
        <v>12</v>
      </c>
      <c r="B63" s="107">
        <v>44205</v>
      </c>
      <c r="C63">
        <v>1349</v>
      </c>
      <c r="D63" t="str">
        <f>IF(Tableau1[[#This Row],[Date]]="","",CHOOSE(MONTH(B63),"janvier","février","mars","avril","mai","juin","juillet","aout","septembre","octobre","novembre","décembre"))</f>
        <v>janvier</v>
      </c>
      <c r="E63" s="105">
        <f>IF(ISERROR(VLOOKUP($C63,tarifs!$A$4:$D$105,2,0)),"",VLOOKUP($C63,tarifs!$A$4:$D$105,2,0))</f>
        <v>115</v>
      </c>
      <c r="F63" s="105">
        <f t="shared" si="0"/>
        <v>138</v>
      </c>
    </row>
    <row r="64" spans="1:6" x14ac:dyDescent="0.25">
      <c r="A64" t="s">
        <v>13</v>
      </c>
      <c r="B64" s="107">
        <v>44200</v>
      </c>
      <c r="C64">
        <v>1640</v>
      </c>
      <c r="D64" t="str">
        <f>IF(Tableau1[[#This Row],[Date]]="","",CHOOSE(MONTH(B64),"janvier","février","mars","avril","mai","juin","juillet","aout","septembre","octobre","novembre","décembre"))</f>
        <v>janvier</v>
      </c>
      <c r="E64" s="105">
        <f>IF(ISERROR(VLOOKUP($C64,tarifs!$A$4:$D$105,2,0)),"",VLOOKUP($C64,tarifs!$A$4:$D$105,2,0))</f>
        <v>156.75</v>
      </c>
      <c r="F64" s="105">
        <f t="shared" si="0"/>
        <v>188.1</v>
      </c>
    </row>
    <row r="65" spans="1:6" x14ac:dyDescent="0.25">
      <c r="A65" t="s">
        <v>13</v>
      </c>
      <c r="B65" s="107">
        <v>44205</v>
      </c>
      <c r="C65">
        <v>1411</v>
      </c>
      <c r="D65" t="str">
        <f>IF(Tableau1[[#This Row],[Date]]="","",CHOOSE(MONTH(B65),"janvier","février","mars","avril","mai","juin","juillet","aout","septembre","octobre","novembre","décembre"))</f>
        <v>janvier</v>
      </c>
      <c r="E65" s="105">
        <f>IF(ISERROR(VLOOKUP($C65,tarifs!$A$4:$D$105,2,0)),"",VLOOKUP($C65,tarifs!$A$4:$D$105,2,0))</f>
        <v>101</v>
      </c>
      <c r="F65" s="105">
        <f t="shared" si="0"/>
        <v>121.19999999999999</v>
      </c>
    </row>
    <row r="66" spans="1:6" x14ac:dyDescent="0.25">
      <c r="A66" t="s">
        <v>13</v>
      </c>
      <c r="B66" s="107">
        <v>44200</v>
      </c>
      <c r="C66">
        <v>1680</v>
      </c>
      <c r="D66" t="str">
        <f>IF(Tableau1[[#This Row],[Date]]="","",CHOOSE(MONTH(B66),"janvier","février","mars","avril","mai","juin","juillet","aout","septembre","octobre","novembre","décembre"))</f>
        <v>janvier</v>
      </c>
      <c r="E66" s="105">
        <f>IF(ISERROR(VLOOKUP($C66,tarifs!$A$4:$D$105,2,0)),"",VLOOKUP($C66,tarifs!$A$4:$D$105,2,0))</f>
        <v>149.75</v>
      </c>
      <c r="F66" s="105">
        <f t="shared" si="0"/>
        <v>179.7</v>
      </c>
    </row>
    <row r="67" spans="1:6" x14ac:dyDescent="0.25">
      <c r="A67" t="s">
        <v>13</v>
      </c>
      <c r="B67" s="107">
        <v>44205</v>
      </c>
      <c r="C67">
        <v>1461</v>
      </c>
      <c r="D67" t="str">
        <f>IF(Tableau1[[#This Row],[Date]]="","",CHOOSE(MONTH(B67),"janvier","février","mars","avril","mai","juin","juillet","aout","septembre","octobre","novembre","décembre"))</f>
        <v>janvier</v>
      </c>
      <c r="E67" s="105">
        <f>IF(ISERROR(VLOOKUP($C67,tarifs!$A$4:$D$105,2,0)),"",VLOOKUP($C67,tarifs!$A$4:$D$105,2,0))</f>
        <v>135</v>
      </c>
      <c r="F67" s="105">
        <f t="shared" si="0"/>
        <v>162</v>
      </c>
    </row>
    <row r="68" spans="1:6" x14ac:dyDescent="0.25">
      <c r="A68" t="s">
        <v>13</v>
      </c>
      <c r="B68" s="107">
        <v>44200</v>
      </c>
      <c r="C68">
        <v>1152</v>
      </c>
      <c r="D68" t="str">
        <f>IF(Tableau1[[#This Row],[Date]]="","",CHOOSE(MONTH(B68),"janvier","février","mars","avril","mai","juin","juillet","aout","septembre","octobre","novembre","décembre"))</f>
        <v>janvier</v>
      </c>
      <c r="E68" s="105">
        <f>IF(ISERROR(VLOOKUP($C68,tarifs!$A$4:$D$105,2,0)),"",VLOOKUP($C68,tarifs!$A$4:$D$105,2,0))</f>
        <v>128</v>
      </c>
      <c r="F68" s="105">
        <f t="shared" ref="F68:F131" si="1">IF(ISERROR(E68*1.2),"",E68*1.2)</f>
        <v>153.6</v>
      </c>
    </row>
    <row r="69" spans="1:6" x14ac:dyDescent="0.25">
      <c r="A69" t="s">
        <v>13</v>
      </c>
      <c r="B69" s="107">
        <v>44205</v>
      </c>
      <c r="C69">
        <v>1119</v>
      </c>
      <c r="D69" t="str">
        <f>IF(Tableau1[[#This Row],[Date]]="","",CHOOSE(MONTH(B69),"janvier","février","mars","avril","mai","juin","juillet","aout","septembre","octobre","novembre","décembre"))</f>
        <v>janvier</v>
      </c>
      <c r="E69" s="105">
        <f>IF(ISERROR(VLOOKUP($C69,tarifs!$A$4:$D$105,2,0)),"",VLOOKUP($C69,tarifs!$A$4:$D$105,2,0))</f>
        <v>135</v>
      </c>
      <c r="F69" s="105">
        <f t="shared" si="1"/>
        <v>162</v>
      </c>
    </row>
    <row r="70" spans="1:6" x14ac:dyDescent="0.25">
      <c r="A70" t="s">
        <v>13</v>
      </c>
      <c r="B70" s="107">
        <v>44205</v>
      </c>
      <c r="C70">
        <v>1049</v>
      </c>
      <c r="D70" t="str">
        <f>IF(Tableau1[[#This Row],[Date]]="","",CHOOSE(MONTH(B70),"janvier","février","mars","avril","mai","juin","juillet","aout","septembre","octobre","novembre","décembre"))</f>
        <v>janvier</v>
      </c>
      <c r="E70" s="105">
        <f>IF(ISERROR(VLOOKUP($C70,tarifs!$A$4:$D$105,2,0)),"",VLOOKUP($C70,tarifs!$A$4:$D$105,2,0))</f>
        <v>95</v>
      </c>
      <c r="F70" s="105">
        <f t="shared" si="1"/>
        <v>114</v>
      </c>
    </row>
    <row r="71" spans="1:6" x14ac:dyDescent="0.25">
      <c r="A71" t="s">
        <v>14</v>
      </c>
      <c r="B71" s="107">
        <v>44200</v>
      </c>
      <c r="C71">
        <v>1100</v>
      </c>
      <c r="D71" t="str">
        <f>IF(Tableau1[[#This Row],[Date]]="","",CHOOSE(MONTH(B71),"janvier","février","mars","avril","mai","juin","juillet","aout","septembre","octobre","novembre","décembre"))</f>
        <v>janvier</v>
      </c>
      <c r="E71" s="105">
        <f>IF(ISERROR(VLOOKUP($C71,tarifs!$A$4:$D$105,2,0)),"",VLOOKUP($C71,tarifs!$A$4:$D$105,2,0))</f>
        <v>122</v>
      </c>
      <c r="F71" s="105">
        <f t="shared" si="1"/>
        <v>146.4</v>
      </c>
    </row>
    <row r="72" spans="1:6" x14ac:dyDescent="0.25">
      <c r="A72" t="s">
        <v>14</v>
      </c>
      <c r="B72" s="107">
        <v>44204</v>
      </c>
      <c r="C72">
        <v>1112</v>
      </c>
      <c r="D72" t="str">
        <f>IF(Tableau1[[#This Row],[Date]]="","",CHOOSE(MONTH(B72),"janvier","février","mars","avril","mai","juin","juillet","aout","septembre","octobre","novembre","décembre"))</f>
        <v>janvier</v>
      </c>
      <c r="E72" s="105">
        <f>IF(ISERROR(VLOOKUP($C72,tarifs!$A$4:$D$105,2,0)),"",VLOOKUP($C72,tarifs!$A$4:$D$105,2,0))</f>
        <v>135</v>
      </c>
      <c r="F72" s="105">
        <f t="shared" si="1"/>
        <v>162</v>
      </c>
    </row>
    <row r="73" spans="1:6" x14ac:dyDescent="0.25">
      <c r="A73" t="s">
        <v>14</v>
      </c>
      <c r="B73" s="107">
        <v>44205</v>
      </c>
      <c r="C73">
        <v>1421</v>
      </c>
      <c r="D73" t="str">
        <f>IF(Tableau1[[#This Row],[Date]]="","",CHOOSE(MONTH(B73),"janvier","février","mars","avril","mai","juin","juillet","aout","septembre","octobre","novembre","décembre"))</f>
        <v>janvier</v>
      </c>
      <c r="E73" s="105">
        <f>IF(ISERROR(VLOOKUP($C73,tarifs!$A$4:$D$105,2,0)),"",VLOOKUP($C73,tarifs!$A$4:$D$105,2,0))</f>
        <v>108</v>
      </c>
      <c r="F73" s="105">
        <f t="shared" si="1"/>
        <v>129.6</v>
      </c>
    </row>
    <row r="74" spans="1:6" x14ac:dyDescent="0.25">
      <c r="A74" t="s">
        <v>14</v>
      </c>
      <c r="B74" s="107">
        <v>44205</v>
      </c>
      <c r="C74">
        <v>1629</v>
      </c>
      <c r="D74" t="str">
        <f>IF(Tableau1[[#This Row],[Date]]="","",CHOOSE(MONTH(B74),"janvier","février","mars","avril","mai","juin","juillet","aout","septembre","octobre","novembre","décembre"))</f>
        <v>janvier</v>
      </c>
      <c r="E74" s="105">
        <f>IF(ISERROR(VLOOKUP($C74,tarifs!$A$4:$D$105,2,0)),"",VLOOKUP($C74,tarifs!$A$4:$D$105,2,0))</f>
        <v>121.5</v>
      </c>
      <c r="F74" s="105">
        <f t="shared" si="1"/>
        <v>145.79999999999998</v>
      </c>
    </row>
    <row r="75" spans="1:6" x14ac:dyDescent="0.25">
      <c r="A75" t="s">
        <v>14</v>
      </c>
      <c r="B75" s="107">
        <v>44205</v>
      </c>
      <c r="C75">
        <v>1159</v>
      </c>
      <c r="D75" t="str">
        <f>IF(Tableau1[[#This Row],[Date]]="","",CHOOSE(MONTH(B75),"janvier","février","mars","avril","mai","juin","juillet","aout","septembre","octobre","novembre","décembre"))</f>
        <v>janvier</v>
      </c>
      <c r="E75" s="105">
        <f>IF(ISERROR(VLOOKUP($C75,tarifs!$A$4:$D$105,2,0)),"",VLOOKUP($C75,tarifs!$A$4:$D$105,2,0))</f>
        <v>115</v>
      </c>
      <c r="F75" s="105">
        <f t="shared" si="1"/>
        <v>138</v>
      </c>
    </row>
    <row r="76" spans="1:6" x14ac:dyDescent="0.25">
      <c r="A76" t="s">
        <v>14</v>
      </c>
      <c r="B76" s="107">
        <v>44200</v>
      </c>
      <c r="C76" t="s">
        <v>15</v>
      </c>
      <c r="D76" t="str">
        <f>IF(Tableau1[[#This Row],[Date]]="","",CHOOSE(MONTH(B76),"janvier","février","mars","avril","mai","juin","juillet","aout","septembre","octobre","novembre","décembre"))</f>
        <v>janvier</v>
      </c>
      <c r="E76" s="105" t="str">
        <f>IF(ISERROR(VLOOKUP($C76,tarifs!$A$4:$D$105,2,0)),"",VLOOKUP($C76,tarifs!$A$4:$D$105,2,0))</f>
        <v/>
      </c>
      <c r="F76" s="105" t="str">
        <f t="shared" si="1"/>
        <v/>
      </c>
    </row>
    <row r="77" spans="1:6" x14ac:dyDescent="0.25">
      <c r="A77" t="s">
        <v>14</v>
      </c>
      <c r="B77" s="107">
        <v>44201</v>
      </c>
      <c r="C77" t="s">
        <v>15</v>
      </c>
      <c r="D77" t="str">
        <f>IF(Tableau1[[#This Row],[Date]]="","",CHOOSE(MONTH(B77),"janvier","février","mars","avril","mai","juin","juillet","aout","septembre","octobre","novembre","décembre"))</f>
        <v>janvier</v>
      </c>
      <c r="E77" s="105" t="str">
        <f>IF(ISERROR(VLOOKUP($C77,tarifs!$A$4:$D$105,2,0)),"",VLOOKUP($C77,tarifs!$A$4:$D$105,2,0))</f>
        <v/>
      </c>
      <c r="F77" s="105" t="str">
        <f t="shared" si="1"/>
        <v/>
      </c>
    </row>
    <row r="78" spans="1:6" x14ac:dyDescent="0.25">
      <c r="A78" t="s">
        <v>14</v>
      </c>
      <c r="B78" s="107">
        <v>44202</v>
      </c>
      <c r="C78" t="s">
        <v>15</v>
      </c>
      <c r="D78" t="str">
        <f>IF(Tableau1[[#This Row],[Date]]="","",CHOOSE(MONTH(B78),"janvier","février","mars","avril","mai","juin","juillet","aout","septembre","octobre","novembre","décembre"))</f>
        <v>janvier</v>
      </c>
      <c r="E78" s="105" t="str">
        <f>IF(ISERROR(VLOOKUP($C78,tarifs!$A$4:$D$105,2,0)),"",VLOOKUP($C78,tarifs!$A$4:$D$105,2,0))</f>
        <v/>
      </c>
      <c r="F78" s="105" t="str">
        <f t="shared" si="1"/>
        <v/>
      </c>
    </row>
    <row r="79" spans="1:6" x14ac:dyDescent="0.25">
      <c r="A79" t="s">
        <v>14</v>
      </c>
      <c r="B79" s="107">
        <v>44203</v>
      </c>
      <c r="C79" t="s">
        <v>15</v>
      </c>
      <c r="D79" t="str">
        <f>IF(Tableau1[[#This Row],[Date]]="","",CHOOSE(MONTH(B79),"janvier","février","mars","avril","mai","juin","juillet","aout","septembre","octobre","novembre","décembre"))</f>
        <v>janvier</v>
      </c>
      <c r="E79" s="105" t="str">
        <f>IF(ISERROR(VLOOKUP($C79,tarifs!$A$4:$D$105,2,0)),"",VLOOKUP($C79,tarifs!$A$4:$D$105,2,0))</f>
        <v/>
      </c>
      <c r="F79" s="105" t="str">
        <f t="shared" si="1"/>
        <v/>
      </c>
    </row>
    <row r="80" spans="1:6" x14ac:dyDescent="0.25">
      <c r="A80" t="s">
        <v>14</v>
      </c>
      <c r="B80" s="107">
        <v>44204</v>
      </c>
      <c r="C80" t="s">
        <v>15</v>
      </c>
      <c r="D80" t="str">
        <f>IF(Tableau1[[#This Row],[Date]]="","",CHOOSE(MONTH(B80),"janvier","février","mars","avril","mai","juin","juillet","aout","septembre","octobre","novembre","décembre"))</f>
        <v>janvier</v>
      </c>
      <c r="E80" s="105" t="str">
        <f>IF(ISERROR(VLOOKUP($C80,tarifs!$A$4:$D$105,2,0)),"",VLOOKUP($C80,tarifs!$A$4:$D$105,2,0))</f>
        <v/>
      </c>
      <c r="F80" s="105" t="str">
        <f t="shared" si="1"/>
        <v/>
      </c>
    </row>
    <row r="81" spans="1:6" x14ac:dyDescent="0.25">
      <c r="A81" t="s">
        <v>16</v>
      </c>
      <c r="B81" s="107">
        <v>44200</v>
      </c>
      <c r="C81">
        <v>1670</v>
      </c>
      <c r="D81" t="str">
        <f>IF(Tableau1[[#This Row],[Date]]="","",CHOOSE(MONTH(B81),"janvier","février","mars","avril","mai","juin","juillet","aout","septembre","octobre","novembre","décembre"))</f>
        <v>janvier</v>
      </c>
      <c r="E81" s="105">
        <f>IF(ISERROR(VLOOKUP($C81,tarifs!$A$4:$D$105,2,0)),"",VLOOKUP($C81,tarifs!$A$4:$D$105,2,0))</f>
        <v>201</v>
      </c>
      <c r="F81" s="105">
        <f t="shared" si="1"/>
        <v>241.2</v>
      </c>
    </row>
    <row r="82" spans="1:6" x14ac:dyDescent="0.25">
      <c r="A82" t="s">
        <v>16</v>
      </c>
      <c r="B82" s="107">
        <v>44205</v>
      </c>
      <c r="C82">
        <v>1401</v>
      </c>
      <c r="D82" t="str">
        <f>IF(Tableau1[[#This Row],[Date]]="","",CHOOSE(MONTH(B82),"janvier","février","mars","avril","mai","juin","juillet","aout","septembre","octobre","novembre","décembre"))</f>
        <v>janvier</v>
      </c>
      <c r="E82" s="105">
        <f>IF(ISERROR(VLOOKUP($C82,tarifs!$A$4:$D$105,2,0)),"",VLOOKUP($C82,tarifs!$A$4:$D$105,2,0))</f>
        <v>129</v>
      </c>
      <c r="F82" s="105">
        <f t="shared" si="1"/>
        <v>154.79999999999998</v>
      </c>
    </row>
    <row r="83" spans="1:6" x14ac:dyDescent="0.25">
      <c r="A83" t="s">
        <v>16</v>
      </c>
      <c r="B83" s="107">
        <v>44205</v>
      </c>
      <c r="C83">
        <v>1639</v>
      </c>
      <c r="D83" t="str">
        <f>IF(Tableau1[[#This Row],[Date]]="","",CHOOSE(MONTH(B83),"janvier","février","mars","avril","mai","juin","juillet","aout","septembre","octobre","novembre","décembre"))</f>
        <v>janvier</v>
      </c>
      <c r="E83" s="105">
        <f>IF(ISERROR(VLOOKUP($C83,tarifs!$A$4:$D$105,2,0)),"",VLOOKUP($C83,tarifs!$A$4:$D$105,2,0))</f>
        <v>135</v>
      </c>
      <c r="F83" s="105">
        <f t="shared" si="1"/>
        <v>162</v>
      </c>
    </row>
    <row r="84" spans="1:6" x14ac:dyDescent="0.25">
      <c r="A84" t="s">
        <v>17</v>
      </c>
      <c r="B84" s="107">
        <v>44200</v>
      </c>
      <c r="C84">
        <v>1050</v>
      </c>
      <c r="D84" t="str">
        <f>IF(Tableau1[[#This Row],[Date]]="","",CHOOSE(MONTH(B84),"janvier","février","mars","avril","mai","juin","juillet","aout","septembre","octobre","novembre","décembre"))</f>
        <v>janvier</v>
      </c>
      <c r="E84" s="105">
        <f>IF(ISERROR(VLOOKUP($C84,tarifs!$A$4:$D$105,2,0)),"",VLOOKUP($C84,tarifs!$A$4:$D$105,2,0))</f>
        <v>108</v>
      </c>
      <c r="F84" s="105">
        <f t="shared" si="1"/>
        <v>129.6</v>
      </c>
    </row>
    <row r="85" spans="1:6" x14ac:dyDescent="0.25">
      <c r="A85" t="s">
        <v>17</v>
      </c>
      <c r="B85" s="107">
        <v>44205</v>
      </c>
      <c r="C85">
        <v>1501</v>
      </c>
      <c r="D85" t="str">
        <f>IF(Tableau1[[#This Row],[Date]]="","",CHOOSE(MONTH(B85),"janvier","février","mars","avril","mai","juin","juillet","aout","septembre","octobre","novembre","décembre"))</f>
        <v>janvier</v>
      </c>
      <c r="E85" s="105">
        <f>IF(ISERROR(VLOOKUP($C85,tarifs!$A$4:$D$105,2,0)),"",VLOOKUP($C85,tarifs!$A$4:$D$105,2,0))</f>
        <v>117</v>
      </c>
      <c r="F85" s="105">
        <f t="shared" si="1"/>
        <v>140.4</v>
      </c>
    </row>
    <row r="86" spans="1:6" x14ac:dyDescent="0.25">
      <c r="A86" t="s">
        <v>17</v>
      </c>
      <c r="B86" s="107">
        <v>44200</v>
      </c>
      <c r="C86">
        <v>1232</v>
      </c>
      <c r="D86" t="str">
        <f>IF(Tableau1[[#This Row],[Date]]="","",CHOOSE(MONTH(B86),"janvier","février","mars","avril","mai","juin","juillet","aout","septembre","octobre","novembre","décembre"))</f>
        <v>janvier</v>
      </c>
      <c r="E86" s="105">
        <f>IF(ISERROR(VLOOKUP($C86,tarifs!$A$4:$D$105,2,0)),"",VLOOKUP($C86,tarifs!$A$4:$D$105,2,0))</f>
        <v>101.25</v>
      </c>
      <c r="F86" s="105">
        <f t="shared" si="1"/>
        <v>121.5</v>
      </c>
    </row>
    <row r="87" spans="1:6" x14ac:dyDescent="0.25">
      <c r="A87" t="s">
        <v>17</v>
      </c>
      <c r="B87" s="107">
        <v>44202</v>
      </c>
      <c r="C87">
        <v>1202</v>
      </c>
      <c r="D87" t="str">
        <f>IF(Tableau1[[#This Row],[Date]]="","",CHOOSE(MONTH(B87),"janvier","février","mars","avril","mai","juin","juillet","aout","septembre","octobre","novembre","décembre"))</f>
        <v>janvier</v>
      </c>
      <c r="E87" s="105">
        <f>IF(ISERROR(VLOOKUP($C87,tarifs!$A$4:$D$105,2,0)),"",VLOOKUP($C87,tarifs!$A$4:$D$105,2,0))</f>
        <v>87.75</v>
      </c>
      <c r="F87" s="105">
        <f t="shared" si="1"/>
        <v>105.3</v>
      </c>
    </row>
    <row r="88" spans="1:6" x14ac:dyDescent="0.25">
      <c r="A88" t="s">
        <v>17</v>
      </c>
      <c r="B88" s="107">
        <v>44204</v>
      </c>
      <c r="C88">
        <v>1072</v>
      </c>
      <c r="D88" t="str">
        <f>IF(Tableau1[[#This Row],[Date]]="","",CHOOSE(MONTH(B88),"janvier","février","mars","avril","mai","juin","juillet","aout","septembre","octobre","novembre","décembre"))</f>
        <v>janvier</v>
      </c>
      <c r="E88" s="105">
        <f>IF(ISERROR(VLOOKUP($C88,tarifs!$A$4:$D$105,2,0)),"",VLOOKUP($C88,tarifs!$A$4:$D$105,2,0))</f>
        <v>108</v>
      </c>
      <c r="F88" s="105">
        <f t="shared" si="1"/>
        <v>129.6</v>
      </c>
    </row>
    <row r="89" spans="1:6" x14ac:dyDescent="0.25">
      <c r="A89" t="s">
        <v>17</v>
      </c>
      <c r="B89" s="107">
        <v>44205</v>
      </c>
      <c r="C89">
        <v>1069</v>
      </c>
      <c r="D89" t="str">
        <f>IF(Tableau1[[#This Row],[Date]]="","",CHOOSE(MONTH(B89),"janvier","février","mars","avril","mai","juin","juillet","aout","septembre","octobre","novembre","décembre"))</f>
        <v>janvier</v>
      </c>
      <c r="E89" s="105">
        <f>IF(ISERROR(VLOOKUP($C89,tarifs!$A$4:$D$105,2,0)),"",VLOOKUP($C89,tarifs!$A$4:$D$105,2,0))</f>
        <v>81</v>
      </c>
      <c r="F89" s="105">
        <f t="shared" si="1"/>
        <v>97.2</v>
      </c>
    </row>
    <row r="90" spans="1:6" x14ac:dyDescent="0.25">
      <c r="A90" t="s">
        <v>18</v>
      </c>
      <c r="B90" s="107">
        <v>44200</v>
      </c>
      <c r="C90">
        <v>1280</v>
      </c>
      <c r="D90" t="str">
        <f>IF(Tableau1[[#This Row],[Date]]="","",CHOOSE(MONTH(B90),"janvier","février","mars","avril","mai","juin","juillet","aout","septembre","octobre","novembre","décembre"))</f>
        <v>janvier</v>
      </c>
      <c r="E90" s="105">
        <f>IF(ISERROR(VLOOKUP($C90,tarifs!$A$4:$D$105,2,0)),"",VLOOKUP($C90,tarifs!$A$4:$D$105,2,0))</f>
        <v>114.4</v>
      </c>
      <c r="F90" s="105">
        <f t="shared" si="1"/>
        <v>137.28</v>
      </c>
    </row>
    <row r="91" spans="1:6" x14ac:dyDescent="0.25">
      <c r="A91" t="s">
        <v>18</v>
      </c>
      <c r="B91" s="107">
        <v>44204</v>
      </c>
      <c r="C91">
        <v>1082</v>
      </c>
      <c r="D91" t="str">
        <f>IF(Tableau1[[#This Row],[Date]]="","",CHOOSE(MONTH(B91),"janvier","février","mars","avril","mai","juin","juillet","aout","septembre","octobre","novembre","décembre"))</f>
        <v>janvier</v>
      </c>
      <c r="E91" s="105">
        <f>IF(ISERROR(VLOOKUP($C91,tarifs!$A$4:$D$105,2,0)),"",VLOOKUP($C91,tarifs!$A$4:$D$105,2,0))</f>
        <v>104.55</v>
      </c>
      <c r="F91" s="105">
        <f t="shared" si="1"/>
        <v>125.46</v>
      </c>
    </row>
    <row r="92" spans="1:6" x14ac:dyDescent="0.25">
      <c r="A92" t="s">
        <v>18</v>
      </c>
      <c r="B92" s="107">
        <v>44205</v>
      </c>
      <c r="C92">
        <v>1219</v>
      </c>
      <c r="D92" t="str">
        <f>IF(Tableau1[[#This Row],[Date]]="","",CHOOSE(MONTH(B92),"janvier","février","mars","avril","mai","juin","juillet","aout","septembre","octobre","novembre","décembre"))</f>
        <v>janvier</v>
      </c>
      <c r="E92" s="105">
        <f>IF(ISERROR(VLOOKUP($C92,tarifs!$A$4:$D$105,2,0)),"",VLOOKUP($C92,tarifs!$A$4:$D$105,2,0))</f>
        <v>135</v>
      </c>
      <c r="F92" s="105">
        <f t="shared" si="1"/>
        <v>162</v>
      </c>
    </row>
    <row r="93" spans="1:6" x14ac:dyDescent="0.25">
      <c r="A93" t="s">
        <v>18</v>
      </c>
      <c r="B93" s="107">
        <v>44205</v>
      </c>
      <c r="C93">
        <v>1679</v>
      </c>
      <c r="D93" t="str">
        <f>IF(Tableau1[[#This Row],[Date]]="","",CHOOSE(MONTH(B93),"janvier","février","mars","avril","mai","juin","juillet","aout","septembre","octobre","novembre","décembre"))</f>
        <v>janvier</v>
      </c>
      <c r="E93" s="105">
        <f>IF(ISERROR(VLOOKUP($C93,tarifs!$A$4:$D$105,2,0)),"",VLOOKUP($C93,tarifs!$A$4:$D$105,2,0))</f>
        <v>95</v>
      </c>
      <c r="F93" s="105">
        <f t="shared" si="1"/>
        <v>114</v>
      </c>
    </row>
    <row r="94" spans="1:6" x14ac:dyDescent="0.25">
      <c r="A94" t="s">
        <v>19</v>
      </c>
      <c r="B94" s="107">
        <v>44204</v>
      </c>
      <c r="C94">
        <v>1182</v>
      </c>
      <c r="D94" t="str">
        <f>IF(Tableau1[[#This Row],[Date]]="","",CHOOSE(MONTH(B94),"janvier","février","mars","avril","mai","juin","juillet","aout","septembre","octobre","novembre","décembre"))</f>
        <v>janvier</v>
      </c>
      <c r="E94" s="105">
        <f>IF(ISERROR(VLOOKUP($C94,tarifs!$A$4:$D$105,2,0)),"",VLOOKUP($C94,tarifs!$A$4:$D$105,2,0))</f>
        <v>127</v>
      </c>
      <c r="F94" s="105">
        <f t="shared" si="1"/>
        <v>152.4</v>
      </c>
    </row>
    <row r="95" spans="1:6" x14ac:dyDescent="0.25">
      <c r="A95" t="s">
        <v>19</v>
      </c>
      <c r="B95" s="107">
        <v>44205</v>
      </c>
      <c r="C95">
        <v>1669</v>
      </c>
      <c r="D95" t="str">
        <f>IF(Tableau1[[#This Row],[Date]]="","",CHOOSE(MONTH(B95),"janvier","février","mars","avril","mai","juin","juillet","aout","septembre","octobre","novembre","décembre"))</f>
        <v>janvier</v>
      </c>
      <c r="E95" s="105">
        <f>IF(ISERROR(VLOOKUP($C95,tarifs!$A$4:$D$105,2,0)),"",VLOOKUP($C95,tarifs!$A$4:$D$105,2,0))</f>
        <v>124</v>
      </c>
      <c r="F95" s="105">
        <f t="shared" si="1"/>
        <v>148.79999999999998</v>
      </c>
    </row>
    <row r="96" spans="1:6" x14ac:dyDescent="0.25">
      <c r="A96" t="s">
        <v>19</v>
      </c>
      <c r="B96" s="107">
        <v>44205</v>
      </c>
      <c r="C96">
        <v>1129</v>
      </c>
      <c r="D96" t="str">
        <f>IF(Tableau1[[#This Row],[Date]]="","",CHOOSE(MONTH(B96),"janvier","février","mars","avril","mai","juin","juillet","aout","septembre","octobre","novembre","décembre"))</f>
        <v>janvier</v>
      </c>
      <c r="E96" s="105">
        <f>IF(ISERROR(VLOOKUP($C96,tarifs!$A$4:$D$105,2,0)),"",VLOOKUP($C96,tarifs!$A$4:$D$105,2,0))</f>
        <v>115</v>
      </c>
      <c r="F96" s="105">
        <f t="shared" si="1"/>
        <v>138</v>
      </c>
    </row>
    <row r="97" spans="1:6" x14ac:dyDescent="0.25">
      <c r="A97" t="s">
        <v>19</v>
      </c>
      <c r="B97" s="107">
        <v>44205</v>
      </c>
      <c r="C97">
        <v>1699</v>
      </c>
      <c r="D97" t="str">
        <f>IF(Tableau1[[#This Row],[Date]]="","",CHOOSE(MONTH(B97),"janvier","février","mars","avril","mai","juin","juillet","aout","septembre","octobre","novembre","décembre"))</f>
        <v>janvier</v>
      </c>
      <c r="E97" s="105">
        <f>IF(ISERROR(VLOOKUP($C97,tarifs!$A$4:$D$105,2,0)),"",VLOOKUP($C97,tarifs!$A$4:$D$105,2,0))</f>
        <v>148</v>
      </c>
      <c r="F97" s="105">
        <f t="shared" si="1"/>
        <v>177.6</v>
      </c>
    </row>
    <row r="98" spans="1:6" x14ac:dyDescent="0.25">
      <c r="A98" t="s">
        <v>8</v>
      </c>
      <c r="B98" s="107">
        <v>44207</v>
      </c>
      <c r="C98">
        <v>1330</v>
      </c>
      <c r="D98" t="str">
        <f>IF(Tableau1[[#This Row],[Date]]="","",CHOOSE(MONTH(B98),"janvier","février","mars","avril","mai","juin","juillet","aout","septembre","octobre","novembre","décembre"))</f>
        <v>janvier</v>
      </c>
      <c r="E98" s="105">
        <f>IF(ISERROR(VLOOKUP($C98,tarifs!$A$4:$D$105,2,0)),"",VLOOKUP($C98,tarifs!$A$4:$D$105,2,0))</f>
        <v>95</v>
      </c>
      <c r="F98" s="105">
        <f t="shared" si="1"/>
        <v>114</v>
      </c>
    </row>
    <row r="99" spans="1:6" x14ac:dyDescent="0.25">
      <c r="A99" t="s">
        <v>8</v>
      </c>
      <c r="B99" s="107">
        <v>44212</v>
      </c>
      <c r="C99">
        <v>1531</v>
      </c>
      <c r="D99" t="str">
        <f>IF(Tableau1[[#This Row],[Date]]="","",CHOOSE(MONTH(B99),"janvier","février","mars","avril","mai","juin","juillet","aout","septembre","octobre","novembre","décembre"))</f>
        <v>janvier</v>
      </c>
      <c r="E99" s="105">
        <f>IF(ISERROR(VLOOKUP($C99,tarifs!$A$4:$D$105,2,0)),"",VLOOKUP($C99,tarifs!$A$4:$D$105,2,0))</f>
        <v>108</v>
      </c>
      <c r="F99" s="105">
        <f t="shared" si="1"/>
        <v>129.6</v>
      </c>
    </row>
    <row r="100" spans="1:6" x14ac:dyDescent="0.25">
      <c r="A100" t="s">
        <v>8</v>
      </c>
      <c r="B100" s="107">
        <v>44207</v>
      </c>
      <c r="C100">
        <v>1242</v>
      </c>
      <c r="D100" t="str">
        <f>IF(Tableau1[[#This Row],[Date]]="","",CHOOSE(MONTH(B100),"janvier","février","mars","avril","mai","juin","juillet","aout","septembre","octobre","novembre","décembre"))</f>
        <v>janvier</v>
      </c>
      <c r="E100" s="105">
        <f>IF(ISERROR(VLOOKUP($C100,tarifs!$A$4:$D$105,2,0)),"",VLOOKUP($C100,tarifs!$A$4:$D$105,2,0))</f>
        <v>101</v>
      </c>
      <c r="F100" s="105">
        <f t="shared" si="1"/>
        <v>121.19999999999999</v>
      </c>
    </row>
    <row r="101" spans="1:6" x14ac:dyDescent="0.25">
      <c r="A101" t="s">
        <v>8</v>
      </c>
      <c r="B101" s="107">
        <v>44211</v>
      </c>
      <c r="C101">
        <v>1242</v>
      </c>
      <c r="D101" t="str">
        <f>IF(Tableau1[[#This Row],[Date]]="","",CHOOSE(MONTH(B101),"janvier","février","mars","avril","mai","juin","juillet","aout","septembre","octobre","novembre","décembre"))</f>
        <v>janvier</v>
      </c>
      <c r="E101" s="105">
        <f>IF(ISERROR(VLOOKUP($C101,tarifs!$A$4:$D$105,2,0)),"",VLOOKUP($C101,tarifs!$A$4:$D$105,2,0))</f>
        <v>101</v>
      </c>
      <c r="F101" s="105">
        <f t="shared" si="1"/>
        <v>121.19999999999999</v>
      </c>
    </row>
    <row r="102" spans="1:6" x14ac:dyDescent="0.25">
      <c r="A102" t="s">
        <v>8</v>
      </c>
      <c r="B102" s="107">
        <v>44212</v>
      </c>
      <c r="C102">
        <v>1689</v>
      </c>
      <c r="D102" t="str">
        <f>IF(Tableau1[[#This Row],[Date]]="","",CHOOSE(MONTH(B102),"janvier","février","mars","avril","mai","juin","juillet","aout","septembre","octobre","novembre","décembre"))</f>
        <v>janvier</v>
      </c>
      <c r="E102" s="105">
        <f>IF(ISERROR(VLOOKUP($C102,tarifs!$A$4:$D$105,2,0)),"",VLOOKUP($C102,tarifs!$A$4:$D$105,2,0))</f>
        <v>155</v>
      </c>
      <c r="F102" s="105">
        <f t="shared" si="1"/>
        <v>186</v>
      </c>
    </row>
    <row r="103" spans="1:6" x14ac:dyDescent="0.25">
      <c r="A103" t="s">
        <v>9</v>
      </c>
      <c r="B103" s="107">
        <v>44207</v>
      </c>
      <c r="C103">
        <v>1060</v>
      </c>
      <c r="D103" t="str">
        <f>IF(Tableau1[[#This Row],[Date]]="","",CHOOSE(MONTH(B103),"janvier","février","mars","avril","mai","juin","juillet","aout","septembre","octobre","novembre","décembre"))</f>
        <v>janvier</v>
      </c>
      <c r="E103" s="105">
        <f>IF(ISERROR(VLOOKUP($C103,tarifs!$A$4:$D$105,2,0)),"",VLOOKUP($C103,tarifs!$A$4:$D$105,2,0))</f>
        <v>123.6</v>
      </c>
      <c r="F103" s="105">
        <f t="shared" si="1"/>
        <v>148.32</v>
      </c>
    </row>
    <row r="104" spans="1:6" x14ac:dyDescent="0.25">
      <c r="A104" t="s">
        <v>9</v>
      </c>
      <c r="B104" s="107">
        <v>44212</v>
      </c>
      <c r="C104">
        <v>1431</v>
      </c>
      <c r="D104" t="str">
        <f>IF(Tableau1[[#This Row],[Date]]="","",CHOOSE(MONTH(B104),"janvier","février","mars","avril","mai","juin","juillet","aout","septembre","octobre","novembre","décembre"))</f>
        <v>janvier</v>
      </c>
      <c r="E104" s="105">
        <f>IF(ISERROR(VLOOKUP($C104,tarifs!$A$4:$D$105,2,0)),"",VLOOKUP($C104,tarifs!$A$4:$D$105,2,0))</f>
        <v>108</v>
      </c>
      <c r="F104" s="105">
        <f t="shared" si="1"/>
        <v>129.6</v>
      </c>
    </row>
    <row r="105" spans="1:6" x14ac:dyDescent="0.25">
      <c r="A105" t="s">
        <v>9</v>
      </c>
      <c r="B105" s="107">
        <v>44207</v>
      </c>
      <c r="C105">
        <v>1230</v>
      </c>
      <c r="D105" t="str">
        <f>IF(Tableau1[[#This Row],[Date]]="","",CHOOSE(MONTH(B105),"janvier","février","mars","avril","mai","juin","juillet","aout","septembre","octobre","novembre","décembre"))</f>
        <v>janvier</v>
      </c>
      <c r="E105" s="105">
        <f>IF(ISERROR(VLOOKUP($C105,tarifs!$A$4:$D$105,2,0)),"",VLOOKUP($C105,tarifs!$A$4:$D$105,2,0))</f>
        <v>135.25</v>
      </c>
      <c r="F105" s="105">
        <f t="shared" si="1"/>
        <v>162.29999999999998</v>
      </c>
    </row>
    <row r="106" spans="1:6" x14ac:dyDescent="0.25">
      <c r="A106" t="s">
        <v>9</v>
      </c>
      <c r="B106" s="107">
        <v>44211</v>
      </c>
      <c r="C106">
        <v>1282</v>
      </c>
      <c r="D106" t="str">
        <f>IF(Tableau1[[#This Row],[Date]]="","",CHOOSE(MONTH(B106),"janvier","février","mars","avril","mai","juin","juillet","aout","septembre","octobre","novembre","décembre"))</f>
        <v>janvier</v>
      </c>
      <c r="E106" s="105">
        <f>IF(ISERROR(VLOOKUP($C106,tarifs!$A$4:$D$105,2,0)),"",VLOOKUP($C106,tarifs!$A$4:$D$105,2,0))</f>
        <v>87.75</v>
      </c>
      <c r="F106" s="105">
        <f t="shared" si="1"/>
        <v>105.3</v>
      </c>
    </row>
    <row r="107" spans="1:6" x14ac:dyDescent="0.25">
      <c r="A107" t="s">
        <v>9</v>
      </c>
      <c r="B107" s="107">
        <v>44212</v>
      </c>
      <c r="C107">
        <v>1451</v>
      </c>
      <c r="D107" t="str">
        <f>IF(Tableau1[[#This Row],[Date]]="","",CHOOSE(MONTH(B107),"janvier","février","mars","avril","mai","juin","juillet","aout","septembre","octobre","novembre","décembre"))</f>
        <v>janvier</v>
      </c>
      <c r="E107" s="105">
        <f>IF(ISERROR(VLOOKUP($C107,tarifs!$A$4:$D$105,2,0)),"",VLOOKUP($C107,tarifs!$A$4:$D$105,2,0))</f>
        <v>108</v>
      </c>
      <c r="F107" s="105">
        <f t="shared" si="1"/>
        <v>129.6</v>
      </c>
    </row>
    <row r="108" spans="1:6" x14ac:dyDescent="0.25">
      <c r="A108" t="s">
        <v>9</v>
      </c>
      <c r="B108" s="107">
        <v>44207</v>
      </c>
      <c r="C108">
        <v>1062</v>
      </c>
      <c r="D108" t="str">
        <f>IF(Tableau1[[#This Row],[Date]]="","",CHOOSE(MONTH(B108),"janvier","février","mars","avril","mai","juin","juillet","aout","septembre","octobre","novembre","décembre"))</f>
        <v>janvier</v>
      </c>
      <c r="E108" s="105">
        <f>IF(ISERROR(VLOOKUP($C108,tarifs!$A$4:$D$105,2,0)),"",VLOOKUP($C108,tarifs!$A$4:$D$105,2,0))</f>
        <v>81</v>
      </c>
      <c r="F108" s="105">
        <f t="shared" si="1"/>
        <v>97.2</v>
      </c>
    </row>
    <row r="109" spans="1:6" x14ac:dyDescent="0.25">
      <c r="A109" t="s">
        <v>9</v>
      </c>
      <c r="B109" s="107">
        <v>44208</v>
      </c>
      <c r="C109">
        <v>1062</v>
      </c>
      <c r="D109" t="str">
        <f>IF(Tableau1[[#This Row],[Date]]="","",CHOOSE(MONTH(B109),"janvier","février","mars","avril","mai","juin","juillet","aout","septembre","octobre","novembre","décembre"))</f>
        <v>janvier</v>
      </c>
      <c r="E109" s="105">
        <f>IF(ISERROR(VLOOKUP($C109,tarifs!$A$4:$D$105,2,0)),"",VLOOKUP($C109,tarifs!$A$4:$D$105,2,0))</f>
        <v>81</v>
      </c>
      <c r="F109" s="105">
        <f t="shared" si="1"/>
        <v>97.2</v>
      </c>
    </row>
    <row r="110" spans="1:6" x14ac:dyDescent="0.25">
      <c r="A110" t="s">
        <v>9</v>
      </c>
      <c r="B110" s="107">
        <v>44209</v>
      </c>
      <c r="C110">
        <v>1062</v>
      </c>
      <c r="D110" t="str">
        <f>IF(Tableau1[[#This Row],[Date]]="","",CHOOSE(MONTH(B110),"janvier","février","mars","avril","mai","juin","juillet","aout","septembre","octobre","novembre","décembre"))</f>
        <v>janvier</v>
      </c>
      <c r="E110" s="105">
        <f>IF(ISERROR(VLOOKUP($C110,tarifs!$A$4:$D$105,2,0)),"",VLOOKUP($C110,tarifs!$A$4:$D$105,2,0))</f>
        <v>81</v>
      </c>
      <c r="F110" s="105">
        <f t="shared" si="1"/>
        <v>97.2</v>
      </c>
    </row>
    <row r="111" spans="1:6" x14ac:dyDescent="0.25">
      <c r="A111" t="s">
        <v>9</v>
      </c>
      <c r="B111" s="107">
        <v>44210</v>
      </c>
      <c r="C111">
        <v>1062</v>
      </c>
      <c r="D111" t="str">
        <f>IF(Tableau1[[#This Row],[Date]]="","",CHOOSE(MONTH(B111),"janvier","février","mars","avril","mai","juin","juillet","aout","septembre","octobre","novembre","décembre"))</f>
        <v>janvier</v>
      </c>
      <c r="E111" s="105">
        <f>IF(ISERROR(VLOOKUP($C111,tarifs!$A$4:$D$105,2,0)),"",VLOOKUP($C111,tarifs!$A$4:$D$105,2,0))</f>
        <v>81</v>
      </c>
      <c r="F111" s="105">
        <f t="shared" si="1"/>
        <v>97.2</v>
      </c>
    </row>
    <row r="112" spans="1:6" x14ac:dyDescent="0.25">
      <c r="A112" t="s">
        <v>9</v>
      </c>
      <c r="B112" s="107">
        <v>44211</v>
      </c>
      <c r="C112">
        <v>1062</v>
      </c>
      <c r="D112" t="str">
        <f>IF(Tableau1[[#This Row],[Date]]="","",CHOOSE(MONTH(B112),"janvier","février","mars","avril","mai","juin","juillet","aout","septembre","octobre","novembre","décembre"))</f>
        <v>janvier</v>
      </c>
      <c r="E112" s="105">
        <f>IF(ISERROR(VLOOKUP($C112,tarifs!$A$4:$D$105,2,0)),"",VLOOKUP($C112,tarifs!$A$4:$D$105,2,0))</f>
        <v>81</v>
      </c>
      <c r="F112" s="105">
        <f t="shared" si="1"/>
        <v>97.2</v>
      </c>
    </row>
    <row r="113" spans="1:6" x14ac:dyDescent="0.25">
      <c r="A113" t="s">
        <v>9</v>
      </c>
      <c r="B113" s="107">
        <v>44212</v>
      </c>
      <c r="C113">
        <v>1471</v>
      </c>
      <c r="D113" t="str">
        <f>IF(Tableau1[[#This Row],[Date]]="","",CHOOSE(MONTH(B113),"janvier","février","mars","avril","mai","juin","juillet","aout","septembre","octobre","novembre","décembre"))</f>
        <v>janvier</v>
      </c>
      <c r="E113" s="105">
        <f>IF(ISERROR(VLOOKUP($C113,tarifs!$A$4:$D$105,2,0)),"",VLOOKUP($C113,tarifs!$A$4:$D$105,2,0))</f>
        <v>115</v>
      </c>
      <c r="F113" s="105">
        <f t="shared" si="1"/>
        <v>138</v>
      </c>
    </row>
    <row r="114" spans="1:6" x14ac:dyDescent="0.25">
      <c r="A114" t="s">
        <v>9</v>
      </c>
      <c r="B114" s="107">
        <v>44207</v>
      </c>
      <c r="C114">
        <v>1262</v>
      </c>
      <c r="D114" t="str">
        <f>IF(Tableau1[[#This Row],[Date]]="","",CHOOSE(MONTH(B114),"janvier","février","mars","avril","mai","juin","juillet","aout","septembre","octobre","novembre","décembre"))</f>
        <v>janvier</v>
      </c>
      <c r="E114" s="105">
        <f>IF(ISERROR(VLOOKUP($C114,tarifs!$A$4:$D$105,2,0)),"",VLOOKUP($C114,tarifs!$A$4:$D$105,2,0))</f>
        <v>108</v>
      </c>
      <c r="F114" s="105">
        <f t="shared" si="1"/>
        <v>129.6</v>
      </c>
    </row>
    <row r="115" spans="1:6" x14ac:dyDescent="0.25">
      <c r="A115" t="s">
        <v>9</v>
      </c>
      <c r="B115" s="107">
        <v>44208</v>
      </c>
      <c r="C115">
        <v>1262</v>
      </c>
      <c r="D115" t="str">
        <f>IF(Tableau1[[#This Row],[Date]]="","",CHOOSE(MONTH(B115),"janvier","février","mars","avril","mai","juin","juillet","aout","septembre","octobre","novembre","décembre"))</f>
        <v>janvier</v>
      </c>
      <c r="E115" s="105">
        <f>IF(ISERROR(VLOOKUP($C115,tarifs!$A$4:$D$105,2,0)),"",VLOOKUP($C115,tarifs!$A$4:$D$105,2,0))</f>
        <v>108</v>
      </c>
      <c r="F115" s="105">
        <f t="shared" si="1"/>
        <v>129.6</v>
      </c>
    </row>
    <row r="116" spans="1:6" x14ac:dyDescent="0.25">
      <c r="A116" t="s">
        <v>9</v>
      </c>
      <c r="B116" s="107">
        <v>44209</v>
      </c>
      <c r="C116">
        <v>1262</v>
      </c>
      <c r="D116" t="str">
        <f>IF(Tableau1[[#This Row],[Date]]="","",CHOOSE(MONTH(B116),"janvier","février","mars","avril","mai","juin","juillet","aout","septembre","octobre","novembre","décembre"))</f>
        <v>janvier</v>
      </c>
      <c r="E116" s="105">
        <f>IF(ISERROR(VLOOKUP($C116,tarifs!$A$4:$D$105,2,0)),"",VLOOKUP($C116,tarifs!$A$4:$D$105,2,0))</f>
        <v>108</v>
      </c>
      <c r="F116" s="105">
        <f t="shared" si="1"/>
        <v>129.6</v>
      </c>
    </row>
    <row r="117" spans="1:6" x14ac:dyDescent="0.25">
      <c r="A117" t="s">
        <v>9</v>
      </c>
      <c r="B117" s="107">
        <v>44210</v>
      </c>
      <c r="C117">
        <v>1262</v>
      </c>
      <c r="D117" t="str">
        <f>IF(Tableau1[[#This Row],[Date]]="","",CHOOSE(MONTH(B117),"janvier","février","mars","avril","mai","juin","juillet","aout","septembre","octobre","novembre","décembre"))</f>
        <v>janvier</v>
      </c>
      <c r="E117" s="105">
        <f>IF(ISERROR(VLOOKUP($C117,tarifs!$A$4:$D$105,2,0)),"",VLOOKUP($C117,tarifs!$A$4:$D$105,2,0))</f>
        <v>108</v>
      </c>
      <c r="F117" s="105">
        <f t="shared" si="1"/>
        <v>129.6</v>
      </c>
    </row>
    <row r="118" spans="1:6" x14ac:dyDescent="0.25">
      <c r="A118" t="s">
        <v>9</v>
      </c>
      <c r="B118" s="107">
        <v>44211</v>
      </c>
      <c r="C118">
        <v>1262</v>
      </c>
      <c r="D118" t="str">
        <f>IF(Tableau1[[#This Row],[Date]]="","",CHOOSE(MONTH(B118),"janvier","février","mars","avril","mai","juin","juillet","aout","septembre","octobre","novembre","décembre"))</f>
        <v>janvier</v>
      </c>
      <c r="E118" s="105">
        <f>IF(ISERROR(VLOOKUP($C118,tarifs!$A$4:$D$105,2,0)),"",VLOOKUP($C118,tarifs!$A$4:$D$105,2,0))</f>
        <v>108</v>
      </c>
      <c r="F118" s="105">
        <f t="shared" si="1"/>
        <v>129.6</v>
      </c>
    </row>
    <row r="119" spans="1:6" x14ac:dyDescent="0.25">
      <c r="A119" t="s">
        <v>9</v>
      </c>
      <c r="B119" s="107">
        <v>44212</v>
      </c>
      <c r="C119">
        <v>1511</v>
      </c>
      <c r="D119" t="str">
        <f>IF(Tableau1[[#This Row],[Date]]="","",CHOOSE(MONTH(B119),"janvier","février","mars","avril","mai","juin","juillet","aout","septembre","octobre","novembre","décembre"))</f>
        <v>janvier</v>
      </c>
      <c r="E119" s="105">
        <f>IF(ISERROR(VLOOKUP($C119,tarifs!$A$4:$D$105,2,0)),"",VLOOKUP($C119,tarifs!$A$4:$D$105,2,0))</f>
        <v>115</v>
      </c>
      <c r="F119" s="105">
        <f t="shared" si="1"/>
        <v>138</v>
      </c>
    </row>
    <row r="120" spans="1:6" x14ac:dyDescent="0.25">
      <c r="A120" t="s">
        <v>9</v>
      </c>
      <c r="B120" s="107">
        <v>44212</v>
      </c>
      <c r="C120">
        <v>1521</v>
      </c>
      <c r="D120" t="str">
        <f>IF(Tableau1[[#This Row],[Date]]="","",CHOOSE(MONTH(B120),"janvier","février","mars","avril","mai","juin","juillet","aout","septembre","octobre","novembre","décembre"))</f>
        <v>janvier</v>
      </c>
      <c r="E120" s="105">
        <f>IF(ISERROR(VLOOKUP($C120,tarifs!$A$4:$D$105,2,0)),"",VLOOKUP($C120,tarifs!$A$4:$D$105,2,0))</f>
        <v>155</v>
      </c>
      <c r="F120" s="105">
        <f t="shared" si="1"/>
        <v>186</v>
      </c>
    </row>
    <row r="121" spans="1:6" x14ac:dyDescent="0.25">
      <c r="A121" t="s">
        <v>9</v>
      </c>
      <c r="B121" s="107">
        <v>44212</v>
      </c>
      <c r="C121">
        <v>1659</v>
      </c>
      <c r="D121" t="str">
        <f>IF(Tableau1[[#This Row],[Date]]="","",CHOOSE(MONTH(B121),"janvier","février","mars","avril","mai","juin","juillet","aout","septembre","octobre","novembre","décembre"))</f>
        <v>janvier</v>
      </c>
      <c r="E121" s="105">
        <f>IF(ISERROR(VLOOKUP($C121,tarifs!$A$4:$D$105,2,0)),"",VLOOKUP($C121,tarifs!$A$4:$D$105,2,0))</f>
        <v>108</v>
      </c>
      <c r="F121" s="105">
        <f t="shared" si="1"/>
        <v>129.6</v>
      </c>
    </row>
    <row r="122" spans="1:6" x14ac:dyDescent="0.25">
      <c r="A122" t="s">
        <v>9</v>
      </c>
      <c r="B122" s="107">
        <v>44212</v>
      </c>
      <c r="C122">
        <v>1139</v>
      </c>
      <c r="D122" t="str">
        <f>IF(Tableau1[[#This Row],[Date]]="","",CHOOSE(MONTH(B122),"janvier","février","mars","avril","mai","juin","juillet","aout","septembre","octobre","novembre","décembre"))</f>
        <v>janvier</v>
      </c>
      <c r="E122" s="105">
        <f>IF(ISERROR(VLOOKUP($C122,tarifs!$A$4:$D$105,2,0)),"",VLOOKUP($C122,tarifs!$A$4:$D$105,2,0))</f>
        <v>135</v>
      </c>
      <c r="F122" s="105">
        <f t="shared" si="1"/>
        <v>162</v>
      </c>
    </row>
    <row r="123" spans="1:6" x14ac:dyDescent="0.25">
      <c r="A123" t="s">
        <v>9</v>
      </c>
      <c r="B123" s="107">
        <v>44212</v>
      </c>
      <c r="C123">
        <v>1079</v>
      </c>
      <c r="D123" t="str">
        <f>IF(Tableau1[[#This Row],[Date]]="","",CHOOSE(MONTH(B123),"janvier","février","mars","avril","mai","juin","juillet","aout","septembre","octobre","novembre","décembre"))</f>
        <v>janvier</v>
      </c>
      <c r="E123" s="105">
        <f>IF(ISERROR(VLOOKUP($C123,tarifs!$A$4:$D$105,2,0)),"",VLOOKUP($C123,tarifs!$A$4:$D$105,2,0))</f>
        <v>101</v>
      </c>
      <c r="F123" s="105">
        <f t="shared" si="1"/>
        <v>121.19999999999999</v>
      </c>
    </row>
    <row r="124" spans="1:6" x14ac:dyDescent="0.25">
      <c r="A124" t="s">
        <v>9</v>
      </c>
      <c r="B124" s="107">
        <v>44212</v>
      </c>
      <c r="C124">
        <v>1099</v>
      </c>
      <c r="D124" t="str">
        <f>IF(Tableau1[[#This Row],[Date]]="","",CHOOSE(MONTH(B124),"janvier","février","mars","avril","mai","juin","juillet","aout","septembre","octobre","novembre","décembre"))</f>
        <v>janvier</v>
      </c>
      <c r="E124" s="105">
        <f>IF(ISERROR(VLOOKUP($C124,tarifs!$A$4:$D$105,2,0)),"",VLOOKUP($C124,tarifs!$A$4:$D$105,2,0))</f>
        <v>77</v>
      </c>
      <c r="F124" s="105">
        <f t="shared" si="1"/>
        <v>92.399999999999991</v>
      </c>
    </row>
    <row r="125" spans="1:6" x14ac:dyDescent="0.25">
      <c r="A125" t="s">
        <v>9</v>
      </c>
      <c r="B125" s="107">
        <v>44212</v>
      </c>
      <c r="C125">
        <v>1269</v>
      </c>
      <c r="D125" t="str">
        <f>IF(Tableau1[[#This Row],[Date]]="","",CHOOSE(MONTH(B125),"janvier","février","mars","avril","mai","juin","juillet","aout","septembre","octobre","novembre","décembre"))</f>
        <v>janvier</v>
      </c>
      <c r="E125" s="105">
        <f>IF(ISERROR(VLOOKUP($C125,tarifs!$A$4:$D$105,2,0)),"",VLOOKUP($C125,tarifs!$A$4:$D$105,2,0))</f>
        <v>95</v>
      </c>
      <c r="F125" s="105">
        <f t="shared" si="1"/>
        <v>114</v>
      </c>
    </row>
    <row r="126" spans="1:6" x14ac:dyDescent="0.25">
      <c r="A126" t="s">
        <v>10</v>
      </c>
      <c r="B126" s="107">
        <v>44207</v>
      </c>
      <c r="C126">
        <v>1650</v>
      </c>
      <c r="D126" t="str">
        <f>IF(Tableau1[[#This Row],[Date]]="","",CHOOSE(MONTH(B126),"janvier","février","mars","avril","mai","juin","juillet","aout","septembre","octobre","novembre","décembre"))</f>
        <v>janvier</v>
      </c>
      <c r="E126" s="105">
        <f>IF(ISERROR(VLOOKUP($C126,tarifs!$A$4:$D$105,2,0)),"",VLOOKUP($C126,tarifs!$A$4:$D$105,2,0))</f>
        <v>162</v>
      </c>
      <c r="F126" s="105">
        <f t="shared" si="1"/>
        <v>194.4</v>
      </c>
    </row>
    <row r="127" spans="1:6" x14ac:dyDescent="0.25">
      <c r="A127" t="s">
        <v>10</v>
      </c>
      <c r="B127" s="107">
        <v>44212</v>
      </c>
      <c r="C127">
        <v>1109</v>
      </c>
      <c r="D127" t="str">
        <f>IF(Tableau1[[#This Row],[Date]]="","",CHOOSE(MONTH(B127),"janvier","février","mars","avril","mai","juin","juillet","aout","septembre","octobre","novembre","décembre"))</f>
        <v>janvier</v>
      </c>
      <c r="E127" s="105">
        <f>IF(ISERROR(VLOOKUP($C127,tarifs!$A$4:$D$105,2,0)),"",VLOOKUP($C127,tarifs!$A$4:$D$105,2,0))</f>
        <v>122</v>
      </c>
      <c r="F127" s="105">
        <f t="shared" si="1"/>
        <v>146.4</v>
      </c>
    </row>
    <row r="128" spans="1:6" x14ac:dyDescent="0.25">
      <c r="A128" t="s">
        <v>10</v>
      </c>
      <c r="B128" s="107">
        <v>44208</v>
      </c>
      <c r="C128">
        <v>1521</v>
      </c>
      <c r="D128" t="str">
        <f>IF(Tableau1[[#This Row],[Date]]="","",CHOOSE(MONTH(B128),"janvier","février","mars","avril","mai","juin","juillet","aout","septembre","octobre","novembre","décembre"))</f>
        <v>janvier</v>
      </c>
      <c r="E128" s="105">
        <f>IF(ISERROR(VLOOKUP($C128,tarifs!$A$4:$D$105,2,0)),"",VLOOKUP($C128,tarifs!$A$4:$D$105,2,0))</f>
        <v>155</v>
      </c>
      <c r="F128" s="105">
        <f t="shared" si="1"/>
        <v>186</v>
      </c>
    </row>
    <row r="129" spans="1:6" x14ac:dyDescent="0.25">
      <c r="A129" t="s">
        <v>10</v>
      </c>
      <c r="B129" s="107">
        <v>44209</v>
      </c>
      <c r="C129">
        <v>1521</v>
      </c>
      <c r="D129" t="str">
        <f>IF(Tableau1[[#This Row],[Date]]="","",CHOOSE(MONTH(B129),"janvier","février","mars","avril","mai","juin","juillet","aout","septembre","octobre","novembre","décembre"))</f>
        <v>janvier</v>
      </c>
      <c r="E129" s="105">
        <f>IF(ISERROR(VLOOKUP($C129,tarifs!$A$4:$D$105,2,0)),"",VLOOKUP($C129,tarifs!$A$4:$D$105,2,0))</f>
        <v>155</v>
      </c>
      <c r="F129" s="105">
        <f t="shared" si="1"/>
        <v>186</v>
      </c>
    </row>
    <row r="130" spans="1:6" x14ac:dyDescent="0.25">
      <c r="A130" t="s">
        <v>10</v>
      </c>
      <c r="B130" s="107">
        <v>44210</v>
      </c>
      <c r="C130">
        <v>1521</v>
      </c>
      <c r="D130" t="str">
        <f>IF(Tableau1[[#This Row],[Date]]="","",CHOOSE(MONTH(B130),"janvier","février","mars","avril","mai","juin","juillet","aout","septembre","octobre","novembre","décembre"))</f>
        <v>janvier</v>
      </c>
      <c r="E130" s="105">
        <f>IF(ISERROR(VLOOKUP($C130,tarifs!$A$4:$D$105,2,0)),"",VLOOKUP($C130,tarifs!$A$4:$D$105,2,0))</f>
        <v>155</v>
      </c>
      <c r="F130" s="105">
        <f t="shared" si="1"/>
        <v>186</v>
      </c>
    </row>
    <row r="131" spans="1:6" x14ac:dyDescent="0.25">
      <c r="A131" t="s">
        <v>10</v>
      </c>
      <c r="B131" s="107">
        <v>44211</v>
      </c>
      <c r="C131">
        <v>1521</v>
      </c>
      <c r="D131" t="str">
        <f>IF(Tableau1[[#This Row],[Date]]="","",CHOOSE(MONTH(B131),"janvier","février","mars","avril","mai","juin","juillet","aout","septembre","octobre","novembre","décembre"))</f>
        <v>janvier</v>
      </c>
      <c r="E131" s="105">
        <f>IF(ISERROR(VLOOKUP($C131,tarifs!$A$4:$D$105,2,0)),"",VLOOKUP($C131,tarifs!$A$4:$D$105,2,0))</f>
        <v>155</v>
      </c>
      <c r="F131" s="105">
        <f t="shared" si="1"/>
        <v>186</v>
      </c>
    </row>
    <row r="132" spans="1:6" x14ac:dyDescent="0.25">
      <c r="A132" t="s">
        <v>10</v>
      </c>
      <c r="B132" s="107">
        <v>44207</v>
      </c>
      <c r="C132">
        <v>1162</v>
      </c>
      <c r="D132" t="str">
        <f>IF(Tableau1[[#This Row],[Date]]="","",CHOOSE(MONTH(B132),"janvier","février","mars","avril","mai","juin","juillet","aout","septembre","octobre","novembre","décembre"))</f>
        <v>janvier</v>
      </c>
      <c r="E132" s="105">
        <f>IF(ISERROR(VLOOKUP($C132,tarifs!$A$4:$D$105,2,0)),"",VLOOKUP($C132,tarifs!$A$4:$D$105,2,0))</f>
        <v>108</v>
      </c>
      <c r="F132" s="105">
        <f t="shared" ref="F132:F195" si="2">IF(ISERROR(E132*1.2),"",E132*1.2)</f>
        <v>129.6</v>
      </c>
    </row>
    <row r="133" spans="1:6" x14ac:dyDescent="0.25">
      <c r="A133" t="s">
        <v>10</v>
      </c>
      <c r="B133" s="107">
        <v>44208</v>
      </c>
      <c r="C133">
        <v>1162</v>
      </c>
      <c r="D133" t="str">
        <f>IF(Tableau1[[#This Row],[Date]]="","",CHOOSE(MONTH(B133),"janvier","février","mars","avril","mai","juin","juillet","aout","septembre","octobre","novembre","décembre"))</f>
        <v>janvier</v>
      </c>
      <c r="E133" s="105">
        <f>IF(ISERROR(VLOOKUP($C133,tarifs!$A$4:$D$105,2,0)),"",VLOOKUP($C133,tarifs!$A$4:$D$105,2,0))</f>
        <v>108</v>
      </c>
      <c r="F133" s="105">
        <f t="shared" si="2"/>
        <v>129.6</v>
      </c>
    </row>
    <row r="134" spans="1:6" x14ac:dyDescent="0.25">
      <c r="A134" t="s">
        <v>10</v>
      </c>
      <c r="B134" s="107">
        <v>44209</v>
      </c>
      <c r="C134">
        <v>1162</v>
      </c>
      <c r="D134" t="str">
        <f>IF(Tableau1[[#This Row],[Date]]="","",CHOOSE(MONTH(B134),"janvier","février","mars","avril","mai","juin","juillet","aout","septembre","octobre","novembre","décembre"))</f>
        <v>janvier</v>
      </c>
      <c r="E134" s="105">
        <f>IF(ISERROR(VLOOKUP($C134,tarifs!$A$4:$D$105,2,0)),"",VLOOKUP($C134,tarifs!$A$4:$D$105,2,0))</f>
        <v>108</v>
      </c>
      <c r="F134" s="105">
        <f t="shared" si="2"/>
        <v>129.6</v>
      </c>
    </row>
    <row r="135" spans="1:6" x14ac:dyDescent="0.25">
      <c r="A135" t="s">
        <v>10</v>
      </c>
      <c r="B135" s="107">
        <v>44210</v>
      </c>
      <c r="C135">
        <v>1162</v>
      </c>
      <c r="D135" t="str">
        <f>IF(Tableau1[[#This Row],[Date]]="","",CHOOSE(MONTH(B135),"janvier","février","mars","avril","mai","juin","juillet","aout","septembre","octobre","novembre","décembre"))</f>
        <v>janvier</v>
      </c>
      <c r="E135" s="105">
        <f>IF(ISERROR(VLOOKUP($C135,tarifs!$A$4:$D$105,2,0)),"",VLOOKUP($C135,tarifs!$A$4:$D$105,2,0))</f>
        <v>108</v>
      </c>
      <c r="F135" s="105">
        <f t="shared" si="2"/>
        <v>129.6</v>
      </c>
    </row>
    <row r="136" spans="1:6" x14ac:dyDescent="0.25">
      <c r="A136" t="s">
        <v>10</v>
      </c>
      <c r="B136" s="107">
        <v>44211</v>
      </c>
      <c r="C136">
        <v>1162</v>
      </c>
      <c r="D136" t="str">
        <f>IF(Tableau1[[#This Row],[Date]]="","",CHOOSE(MONTH(B136),"janvier","février","mars","avril","mai","juin","juillet","aout","septembre","octobre","novembre","décembre"))</f>
        <v>janvier</v>
      </c>
      <c r="E136" s="105">
        <f>IF(ISERROR(VLOOKUP($C136,tarifs!$A$4:$D$105,2,0)),"",VLOOKUP($C136,tarifs!$A$4:$D$105,2,0))</f>
        <v>108</v>
      </c>
      <c r="F136" s="105">
        <f t="shared" si="2"/>
        <v>129.6</v>
      </c>
    </row>
    <row r="137" spans="1:6" x14ac:dyDescent="0.25">
      <c r="A137" t="s">
        <v>10</v>
      </c>
      <c r="B137" s="107">
        <v>44207</v>
      </c>
      <c r="C137" t="s">
        <v>11</v>
      </c>
      <c r="D137" t="str">
        <f>IF(Tableau1[[#This Row],[Date]]="","",CHOOSE(MONTH(B137),"janvier","février","mars","avril","mai","juin","juillet","aout","septembre","octobre","novembre","décembre"))</f>
        <v>janvier</v>
      </c>
      <c r="E137" s="105" t="str">
        <f>IF(ISERROR(VLOOKUP($C137,tarifs!$A$4:$D$105,2,0)),"",VLOOKUP($C137,tarifs!$A$4:$D$105,2,0))</f>
        <v/>
      </c>
      <c r="F137" s="105" t="str">
        <f t="shared" si="2"/>
        <v/>
      </c>
    </row>
    <row r="138" spans="1:6" x14ac:dyDescent="0.25">
      <c r="A138" t="s">
        <v>10</v>
      </c>
      <c r="B138" s="107">
        <v>44208</v>
      </c>
      <c r="C138" t="s">
        <v>11</v>
      </c>
      <c r="D138" t="str">
        <f>IF(Tableau1[[#This Row],[Date]]="","",CHOOSE(MONTH(B138),"janvier","février","mars","avril","mai","juin","juillet","aout","septembre","octobre","novembre","décembre"))</f>
        <v>janvier</v>
      </c>
      <c r="E138" s="105" t="str">
        <f>IF(ISERROR(VLOOKUP($C138,tarifs!$A$4:$D$105,2,0)),"",VLOOKUP($C138,tarifs!$A$4:$D$105,2,0))</f>
        <v/>
      </c>
      <c r="F138" s="105" t="str">
        <f t="shared" si="2"/>
        <v/>
      </c>
    </row>
    <row r="139" spans="1:6" x14ac:dyDescent="0.25">
      <c r="A139" t="s">
        <v>10</v>
      </c>
      <c r="B139" s="107">
        <v>44209</v>
      </c>
      <c r="C139" t="s">
        <v>11</v>
      </c>
      <c r="D139" t="str">
        <f>IF(Tableau1[[#This Row],[Date]]="","",CHOOSE(MONTH(B139),"janvier","février","mars","avril","mai","juin","juillet","aout","septembre","octobre","novembre","décembre"))</f>
        <v>janvier</v>
      </c>
      <c r="E139" s="105" t="str">
        <f>IF(ISERROR(VLOOKUP($C139,tarifs!$A$4:$D$105,2,0)),"",VLOOKUP($C139,tarifs!$A$4:$D$105,2,0))</f>
        <v/>
      </c>
      <c r="F139" s="105" t="str">
        <f t="shared" si="2"/>
        <v/>
      </c>
    </row>
    <row r="140" spans="1:6" x14ac:dyDescent="0.25">
      <c r="A140" t="s">
        <v>10</v>
      </c>
      <c r="B140" s="107">
        <v>44210</v>
      </c>
      <c r="C140" t="s">
        <v>11</v>
      </c>
      <c r="D140" t="str">
        <f>IF(Tableau1[[#This Row],[Date]]="","",CHOOSE(MONTH(B140),"janvier","février","mars","avril","mai","juin","juillet","aout","septembre","octobre","novembre","décembre"))</f>
        <v>janvier</v>
      </c>
      <c r="E140" s="105" t="str">
        <f>IF(ISERROR(VLOOKUP($C140,tarifs!$A$4:$D$105,2,0)),"",VLOOKUP($C140,tarifs!$A$4:$D$105,2,0))</f>
        <v/>
      </c>
      <c r="F140" s="105" t="str">
        <f t="shared" si="2"/>
        <v/>
      </c>
    </row>
    <row r="141" spans="1:6" x14ac:dyDescent="0.25">
      <c r="A141" t="s">
        <v>10</v>
      </c>
      <c r="B141" s="107">
        <v>44211</v>
      </c>
      <c r="C141" t="s">
        <v>11</v>
      </c>
      <c r="D141" t="str">
        <f>IF(Tableau1[[#This Row],[Date]]="","",CHOOSE(MONTH(B141),"janvier","février","mars","avril","mai","juin","juillet","aout","septembre","octobre","novembre","décembre"))</f>
        <v>janvier</v>
      </c>
      <c r="E141" s="105" t="str">
        <f>IF(ISERROR(VLOOKUP($C141,tarifs!$A$4:$D$105,2,0)),"",VLOOKUP($C141,tarifs!$A$4:$D$105,2,0))</f>
        <v/>
      </c>
      <c r="F141" s="105" t="str">
        <f t="shared" si="2"/>
        <v/>
      </c>
    </row>
    <row r="142" spans="1:6" x14ac:dyDescent="0.25">
      <c r="A142" t="s">
        <v>12</v>
      </c>
      <c r="B142" s="107">
        <v>44207</v>
      </c>
      <c r="C142">
        <v>1010</v>
      </c>
      <c r="D142" t="str">
        <f>IF(Tableau1[[#This Row],[Date]]="","",CHOOSE(MONTH(B142),"janvier","février","mars","avril","mai","juin","juillet","aout","septembre","octobre","novembre","décembre"))</f>
        <v>janvier</v>
      </c>
      <c r="E142" s="105">
        <f>IF(ISERROR(VLOOKUP($C142,tarifs!$A$4:$D$105,2,0)),"",VLOOKUP($C142,tarifs!$A$4:$D$105,2,0))</f>
        <v>95</v>
      </c>
      <c r="F142" s="105">
        <f t="shared" si="2"/>
        <v>114</v>
      </c>
    </row>
    <row r="143" spans="1:6" x14ac:dyDescent="0.25">
      <c r="A143" t="s">
        <v>12</v>
      </c>
      <c r="B143" s="107">
        <v>44212</v>
      </c>
      <c r="C143">
        <v>1441</v>
      </c>
      <c r="D143" t="str">
        <f>IF(Tableau1[[#This Row],[Date]]="","",CHOOSE(MONTH(B143),"janvier","février","mars","avril","mai","juin","juillet","aout","septembre","octobre","novembre","décembre"))</f>
        <v>janvier</v>
      </c>
      <c r="E143" s="105">
        <f>IF(ISERROR(VLOOKUP($C143,tarifs!$A$4:$D$105,2,0)),"",VLOOKUP($C143,tarifs!$A$4:$D$105,2,0))</f>
        <v>108</v>
      </c>
      <c r="F143" s="105">
        <f t="shared" si="2"/>
        <v>129.6</v>
      </c>
    </row>
    <row r="144" spans="1:6" x14ac:dyDescent="0.25">
      <c r="A144" t="s">
        <v>12</v>
      </c>
      <c r="B144" s="107">
        <v>44212</v>
      </c>
      <c r="C144">
        <v>1169</v>
      </c>
      <c r="D144" t="str">
        <f>IF(Tableau1[[#This Row],[Date]]="","",CHOOSE(MONTH(B144),"janvier","février","mars","avril","mai","juin","juillet","aout","septembre","octobre","novembre","décembre"))</f>
        <v>janvier</v>
      </c>
      <c r="E144" s="105">
        <f>IF(ISERROR(VLOOKUP($C144,tarifs!$A$4:$D$105,2,0)),"",VLOOKUP($C144,tarifs!$A$4:$D$105,2,0))</f>
        <v>115</v>
      </c>
      <c r="F144" s="105">
        <f t="shared" si="2"/>
        <v>138</v>
      </c>
    </row>
    <row r="145" spans="1:6" x14ac:dyDescent="0.25">
      <c r="A145" t="s">
        <v>12</v>
      </c>
      <c r="B145" s="107">
        <v>44207</v>
      </c>
      <c r="C145">
        <v>1312</v>
      </c>
      <c r="D145" t="str">
        <f>IF(Tableau1[[#This Row],[Date]]="","",CHOOSE(MONTH(B145),"janvier","février","mars","avril","mai","juin","juillet","aout","septembre","octobre","novembre","décembre"))</f>
        <v>janvier</v>
      </c>
      <c r="E145" s="105">
        <f>IF(ISERROR(VLOOKUP($C145,tarifs!$A$4:$D$105,2,0)),"",VLOOKUP($C145,tarifs!$A$4:$D$105,2,0))</f>
        <v>108</v>
      </c>
      <c r="F145" s="105">
        <f t="shared" si="2"/>
        <v>129.6</v>
      </c>
    </row>
    <row r="146" spans="1:6" x14ac:dyDescent="0.25">
      <c r="A146" t="s">
        <v>12</v>
      </c>
      <c r="B146" s="107">
        <v>44208</v>
      </c>
      <c r="C146">
        <v>1312</v>
      </c>
      <c r="D146" t="str">
        <f>IF(Tableau1[[#This Row],[Date]]="","",CHOOSE(MONTH(B146),"janvier","février","mars","avril","mai","juin","juillet","aout","septembre","octobre","novembre","décembre"))</f>
        <v>janvier</v>
      </c>
      <c r="E146" s="105">
        <f>IF(ISERROR(VLOOKUP($C146,tarifs!$A$4:$D$105,2,0)),"",VLOOKUP($C146,tarifs!$A$4:$D$105,2,0))</f>
        <v>108</v>
      </c>
      <c r="F146" s="105">
        <f t="shared" si="2"/>
        <v>129.6</v>
      </c>
    </row>
    <row r="147" spans="1:6" x14ac:dyDescent="0.25">
      <c r="A147" t="s">
        <v>12</v>
      </c>
      <c r="B147" s="107">
        <v>44209</v>
      </c>
      <c r="C147">
        <v>1312</v>
      </c>
      <c r="D147" t="str">
        <f>IF(Tableau1[[#This Row],[Date]]="","",CHOOSE(MONTH(B147),"janvier","février","mars","avril","mai","juin","juillet","aout","septembre","octobre","novembre","décembre"))</f>
        <v>janvier</v>
      </c>
      <c r="E147" s="105">
        <f>IF(ISERROR(VLOOKUP($C147,tarifs!$A$4:$D$105,2,0)),"",VLOOKUP($C147,tarifs!$A$4:$D$105,2,0))</f>
        <v>108</v>
      </c>
      <c r="F147" s="105">
        <f t="shared" si="2"/>
        <v>129.6</v>
      </c>
    </row>
    <row r="148" spans="1:6" x14ac:dyDescent="0.25">
      <c r="A148" t="s">
        <v>12</v>
      </c>
      <c r="B148" s="107">
        <v>44210</v>
      </c>
      <c r="C148">
        <v>1312</v>
      </c>
      <c r="D148" t="str">
        <f>IF(Tableau1[[#This Row],[Date]]="","",CHOOSE(MONTH(B148),"janvier","février","mars","avril","mai","juin","juillet","aout","septembre","octobre","novembre","décembre"))</f>
        <v>janvier</v>
      </c>
      <c r="E148" s="105">
        <f>IF(ISERROR(VLOOKUP($C148,tarifs!$A$4:$D$105,2,0)),"",VLOOKUP($C148,tarifs!$A$4:$D$105,2,0))</f>
        <v>108</v>
      </c>
      <c r="F148" s="105">
        <f t="shared" si="2"/>
        <v>129.6</v>
      </c>
    </row>
    <row r="149" spans="1:6" x14ac:dyDescent="0.25">
      <c r="A149" t="s">
        <v>12</v>
      </c>
      <c r="B149" s="107">
        <v>44211</v>
      </c>
      <c r="C149">
        <v>1312</v>
      </c>
      <c r="D149" t="str">
        <f>IF(Tableau1[[#This Row],[Date]]="","",CHOOSE(MONTH(B149),"janvier","février","mars","avril","mai","juin","juillet","aout","septembre","octobre","novembre","décembre"))</f>
        <v>janvier</v>
      </c>
      <c r="E149" s="105">
        <f>IF(ISERROR(VLOOKUP($C149,tarifs!$A$4:$D$105,2,0)),"",VLOOKUP($C149,tarifs!$A$4:$D$105,2,0))</f>
        <v>108</v>
      </c>
      <c r="F149" s="105">
        <f t="shared" si="2"/>
        <v>129.6</v>
      </c>
    </row>
    <row r="150" spans="1:6" x14ac:dyDescent="0.25">
      <c r="A150" t="s">
        <v>12</v>
      </c>
      <c r="B150" s="107">
        <v>44212</v>
      </c>
      <c r="C150">
        <v>1289</v>
      </c>
      <c r="D150" t="str">
        <f>IF(Tableau1[[#This Row],[Date]]="","",CHOOSE(MONTH(B150),"janvier","février","mars","avril","mai","juin","juillet","aout","septembre","octobre","novembre","décembre"))</f>
        <v>janvier</v>
      </c>
      <c r="E150" s="105">
        <f>IF(ISERROR(VLOOKUP($C150,tarifs!$A$4:$D$105,2,0)),"",VLOOKUP($C150,tarifs!$A$4:$D$105,2,0))</f>
        <v>88</v>
      </c>
      <c r="F150" s="105">
        <f t="shared" si="2"/>
        <v>105.6</v>
      </c>
    </row>
    <row r="151" spans="1:6" x14ac:dyDescent="0.25">
      <c r="A151" t="s">
        <v>12</v>
      </c>
      <c r="B151" s="107">
        <v>44207</v>
      </c>
      <c r="C151">
        <v>1252</v>
      </c>
      <c r="D151" t="str">
        <f>IF(Tableau1[[#This Row],[Date]]="","",CHOOSE(MONTH(B151),"janvier","février","mars","avril","mai","juin","juillet","aout","septembre","octobre","novembre","décembre"))</f>
        <v>janvier</v>
      </c>
      <c r="E151" s="105">
        <f>IF(ISERROR(VLOOKUP($C151,tarifs!$A$4:$D$105,2,0)),"",VLOOKUP($C151,tarifs!$A$4:$D$105,2,0))</f>
        <v>91.8</v>
      </c>
      <c r="F151" s="105">
        <f t="shared" si="2"/>
        <v>110.16</v>
      </c>
    </row>
    <row r="152" spans="1:6" x14ac:dyDescent="0.25">
      <c r="A152" t="s">
        <v>12</v>
      </c>
      <c r="B152" s="107">
        <v>44208</v>
      </c>
      <c r="C152">
        <v>1252</v>
      </c>
      <c r="D152" t="str">
        <f>IF(Tableau1[[#This Row],[Date]]="","",CHOOSE(MONTH(B152),"janvier","février","mars","avril","mai","juin","juillet","aout","septembre","octobre","novembre","décembre"))</f>
        <v>janvier</v>
      </c>
      <c r="E152" s="105">
        <f>IF(ISERROR(VLOOKUP($C152,tarifs!$A$4:$D$105,2,0)),"",VLOOKUP($C152,tarifs!$A$4:$D$105,2,0))</f>
        <v>91.8</v>
      </c>
      <c r="F152" s="105">
        <f t="shared" si="2"/>
        <v>110.16</v>
      </c>
    </row>
    <row r="153" spans="1:6" x14ac:dyDescent="0.25">
      <c r="A153" t="s">
        <v>12</v>
      </c>
      <c r="B153" s="107">
        <v>44209</v>
      </c>
      <c r="C153">
        <v>1252</v>
      </c>
      <c r="D153" t="str">
        <f>IF(Tableau1[[#This Row],[Date]]="","",CHOOSE(MONTH(B153),"janvier","février","mars","avril","mai","juin","juillet","aout","septembre","octobre","novembre","décembre"))</f>
        <v>janvier</v>
      </c>
      <c r="E153" s="105">
        <f>IF(ISERROR(VLOOKUP($C153,tarifs!$A$4:$D$105,2,0)),"",VLOOKUP($C153,tarifs!$A$4:$D$105,2,0))</f>
        <v>91.8</v>
      </c>
      <c r="F153" s="105">
        <f t="shared" si="2"/>
        <v>110.16</v>
      </c>
    </row>
    <row r="154" spans="1:6" x14ac:dyDescent="0.25">
      <c r="A154" t="s">
        <v>12</v>
      </c>
      <c r="B154" s="107">
        <v>44210</v>
      </c>
      <c r="C154">
        <v>1252</v>
      </c>
      <c r="D154" t="str">
        <f>IF(Tableau1[[#This Row],[Date]]="","",CHOOSE(MONTH(B154),"janvier","février","mars","avril","mai","juin","juillet","aout","septembre","octobre","novembre","décembre"))</f>
        <v>janvier</v>
      </c>
      <c r="E154" s="105">
        <f>IF(ISERROR(VLOOKUP($C154,tarifs!$A$4:$D$105,2,0)),"",VLOOKUP($C154,tarifs!$A$4:$D$105,2,0))</f>
        <v>91.8</v>
      </c>
      <c r="F154" s="105">
        <f t="shared" si="2"/>
        <v>110.16</v>
      </c>
    </row>
    <row r="155" spans="1:6" x14ac:dyDescent="0.25">
      <c r="A155" t="s">
        <v>12</v>
      </c>
      <c r="B155" s="107">
        <v>44211</v>
      </c>
      <c r="C155">
        <v>1252</v>
      </c>
      <c r="D155" t="str">
        <f>IF(Tableau1[[#This Row],[Date]]="","",CHOOSE(MONTH(B155),"janvier","février","mars","avril","mai","juin","juillet","aout","septembre","octobre","novembre","décembre"))</f>
        <v>janvier</v>
      </c>
      <c r="E155" s="105">
        <f>IF(ISERROR(VLOOKUP($C155,tarifs!$A$4:$D$105,2,0)),"",VLOOKUP($C155,tarifs!$A$4:$D$105,2,0))</f>
        <v>91.8</v>
      </c>
      <c r="F155" s="105">
        <f t="shared" si="2"/>
        <v>110.16</v>
      </c>
    </row>
    <row r="156" spans="1:6" x14ac:dyDescent="0.25">
      <c r="A156" t="s">
        <v>12</v>
      </c>
      <c r="B156" s="107">
        <v>44212</v>
      </c>
      <c r="C156">
        <v>1319</v>
      </c>
      <c r="D156" t="str">
        <f>IF(Tableau1[[#This Row],[Date]]="","",CHOOSE(MONTH(B156),"janvier","février","mars","avril","mai","juin","juillet","aout","septembre","octobre","novembre","décembre"))</f>
        <v>janvier</v>
      </c>
      <c r="E156" s="105">
        <f>IF(ISERROR(VLOOKUP($C156,tarifs!$A$4:$D$105,2,0)),"",VLOOKUP($C156,tarifs!$A$4:$D$105,2,0))</f>
        <v>95</v>
      </c>
      <c r="F156" s="105">
        <f t="shared" si="2"/>
        <v>114</v>
      </c>
    </row>
    <row r="157" spans="1:6" x14ac:dyDescent="0.25">
      <c r="A157" t="s">
        <v>12</v>
      </c>
      <c r="B157" s="107">
        <v>44212</v>
      </c>
      <c r="C157">
        <v>1349</v>
      </c>
      <c r="D157" t="str">
        <f>IF(Tableau1[[#This Row],[Date]]="","",CHOOSE(MONTH(B157),"janvier","février","mars","avril","mai","juin","juillet","aout","septembre","octobre","novembre","décembre"))</f>
        <v>janvier</v>
      </c>
      <c r="E157" s="105">
        <f>IF(ISERROR(VLOOKUP($C157,tarifs!$A$4:$D$105,2,0)),"",VLOOKUP($C157,tarifs!$A$4:$D$105,2,0))</f>
        <v>115</v>
      </c>
      <c r="F157" s="105">
        <f t="shared" si="2"/>
        <v>138</v>
      </c>
    </row>
    <row r="158" spans="1:6" x14ac:dyDescent="0.25">
      <c r="A158" t="s">
        <v>13</v>
      </c>
      <c r="B158" s="107">
        <v>44207</v>
      </c>
      <c r="C158">
        <v>1640</v>
      </c>
      <c r="D158" t="str">
        <f>IF(Tableau1[[#This Row],[Date]]="","",CHOOSE(MONTH(B158),"janvier","février","mars","avril","mai","juin","juillet","aout","septembre","octobre","novembre","décembre"))</f>
        <v>janvier</v>
      </c>
      <c r="E158" s="105">
        <f>IF(ISERROR(VLOOKUP($C158,tarifs!$A$4:$D$105,2,0)),"",VLOOKUP($C158,tarifs!$A$4:$D$105,2,0))</f>
        <v>156.75</v>
      </c>
      <c r="F158" s="105">
        <f t="shared" si="2"/>
        <v>188.1</v>
      </c>
    </row>
    <row r="159" spans="1:6" x14ac:dyDescent="0.25">
      <c r="A159" t="s">
        <v>13</v>
      </c>
      <c r="B159" s="107">
        <v>44212</v>
      </c>
      <c r="C159">
        <v>1411</v>
      </c>
      <c r="D159" t="str">
        <f>IF(Tableau1[[#This Row],[Date]]="","",CHOOSE(MONTH(B159),"janvier","février","mars","avril","mai","juin","juillet","aout","septembre","octobre","novembre","décembre"))</f>
        <v>janvier</v>
      </c>
      <c r="E159" s="105">
        <f>IF(ISERROR(VLOOKUP($C159,tarifs!$A$4:$D$105,2,0)),"",VLOOKUP($C159,tarifs!$A$4:$D$105,2,0))</f>
        <v>101</v>
      </c>
      <c r="F159" s="105">
        <f t="shared" si="2"/>
        <v>121.19999999999999</v>
      </c>
    </row>
    <row r="160" spans="1:6" x14ac:dyDescent="0.25">
      <c r="A160" t="s">
        <v>13</v>
      </c>
      <c r="B160" s="107">
        <v>44207</v>
      </c>
      <c r="C160">
        <v>1680</v>
      </c>
      <c r="D160" t="str">
        <f>IF(Tableau1[[#This Row],[Date]]="","",CHOOSE(MONTH(B160),"janvier","février","mars","avril","mai","juin","juillet","aout","septembre","octobre","novembre","décembre"))</f>
        <v>janvier</v>
      </c>
      <c r="E160" s="105">
        <f>IF(ISERROR(VLOOKUP($C160,tarifs!$A$4:$D$105,2,0)),"",VLOOKUP($C160,tarifs!$A$4:$D$105,2,0))</f>
        <v>149.75</v>
      </c>
      <c r="F160" s="105">
        <f t="shared" si="2"/>
        <v>179.7</v>
      </c>
    </row>
    <row r="161" spans="1:6" x14ac:dyDescent="0.25">
      <c r="A161" t="s">
        <v>13</v>
      </c>
      <c r="B161" s="107">
        <v>44212</v>
      </c>
      <c r="C161">
        <v>1461</v>
      </c>
      <c r="D161" t="str">
        <f>IF(Tableau1[[#This Row],[Date]]="","",CHOOSE(MONTH(B161),"janvier","février","mars","avril","mai","juin","juillet","aout","septembre","octobre","novembre","décembre"))</f>
        <v>janvier</v>
      </c>
      <c r="E161" s="105">
        <f>IF(ISERROR(VLOOKUP($C161,tarifs!$A$4:$D$105,2,0)),"",VLOOKUP($C161,tarifs!$A$4:$D$105,2,0))</f>
        <v>135</v>
      </c>
      <c r="F161" s="105">
        <f t="shared" si="2"/>
        <v>162</v>
      </c>
    </row>
    <row r="162" spans="1:6" x14ac:dyDescent="0.25">
      <c r="A162" t="s">
        <v>13</v>
      </c>
      <c r="B162" s="107">
        <v>44207</v>
      </c>
      <c r="C162">
        <v>1152</v>
      </c>
      <c r="D162" t="str">
        <f>IF(Tableau1[[#This Row],[Date]]="","",CHOOSE(MONTH(B162),"janvier","février","mars","avril","mai","juin","juillet","aout","septembre","octobre","novembre","décembre"))</f>
        <v>janvier</v>
      </c>
      <c r="E162" s="105">
        <f>IF(ISERROR(VLOOKUP($C162,tarifs!$A$4:$D$105,2,0)),"",VLOOKUP($C162,tarifs!$A$4:$D$105,2,0))</f>
        <v>128</v>
      </c>
      <c r="F162" s="105">
        <f t="shared" si="2"/>
        <v>153.6</v>
      </c>
    </row>
    <row r="163" spans="1:6" x14ac:dyDescent="0.25">
      <c r="A163" t="s">
        <v>13</v>
      </c>
      <c r="B163" s="107">
        <v>44212</v>
      </c>
      <c r="C163">
        <v>1119</v>
      </c>
      <c r="D163" t="str">
        <f>IF(Tableau1[[#This Row],[Date]]="","",CHOOSE(MONTH(B163),"janvier","février","mars","avril","mai","juin","juillet","aout","septembre","octobre","novembre","décembre"))</f>
        <v>janvier</v>
      </c>
      <c r="E163" s="105">
        <f>IF(ISERROR(VLOOKUP($C163,tarifs!$A$4:$D$105,2,0)),"",VLOOKUP($C163,tarifs!$A$4:$D$105,2,0))</f>
        <v>135</v>
      </c>
      <c r="F163" s="105">
        <f t="shared" si="2"/>
        <v>162</v>
      </c>
    </row>
    <row r="164" spans="1:6" x14ac:dyDescent="0.25">
      <c r="A164" t="s">
        <v>13</v>
      </c>
      <c r="B164" s="107">
        <v>44212</v>
      </c>
      <c r="C164">
        <v>1049</v>
      </c>
      <c r="D164" t="str">
        <f>IF(Tableau1[[#This Row],[Date]]="","",CHOOSE(MONTH(B164),"janvier","février","mars","avril","mai","juin","juillet","aout","septembre","octobre","novembre","décembre"))</f>
        <v>janvier</v>
      </c>
      <c r="E164" s="105">
        <f>IF(ISERROR(VLOOKUP($C164,tarifs!$A$4:$D$105,2,0)),"",VLOOKUP($C164,tarifs!$A$4:$D$105,2,0))</f>
        <v>95</v>
      </c>
      <c r="F164" s="105">
        <f t="shared" si="2"/>
        <v>114</v>
      </c>
    </row>
    <row r="165" spans="1:6" x14ac:dyDescent="0.25">
      <c r="A165" t="s">
        <v>14</v>
      </c>
      <c r="B165" s="107">
        <v>44207</v>
      </c>
      <c r="C165">
        <v>1100</v>
      </c>
      <c r="D165" t="str">
        <f>IF(Tableau1[[#This Row],[Date]]="","",CHOOSE(MONTH(B165),"janvier","février","mars","avril","mai","juin","juillet","aout","septembre","octobre","novembre","décembre"))</f>
        <v>janvier</v>
      </c>
      <c r="E165" s="105">
        <f>IF(ISERROR(VLOOKUP($C165,tarifs!$A$4:$D$105,2,0)),"",VLOOKUP($C165,tarifs!$A$4:$D$105,2,0))</f>
        <v>122</v>
      </c>
      <c r="F165" s="105">
        <f t="shared" si="2"/>
        <v>146.4</v>
      </c>
    </row>
    <row r="166" spans="1:6" x14ac:dyDescent="0.25">
      <c r="A166" t="s">
        <v>14</v>
      </c>
      <c r="B166" s="107">
        <v>44211</v>
      </c>
      <c r="C166">
        <v>1112</v>
      </c>
      <c r="D166" t="str">
        <f>IF(Tableau1[[#This Row],[Date]]="","",CHOOSE(MONTH(B166),"janvier","février","mars","avril","mai","juin","juillet","aout","septembre","octobre","novembre","décembre"))</f>
        <v>janvier</v>
      </c>
      <c r="E166" s="105">
        <f>IF(ISERROR(VLOOKUP($C166,tarifs!$A$4:$D$105,2,0)),"",VLOOKUP($C166,tarifs!$A$4:$D$105,2,0))</f>
        <v>135</v>
      </c>
      <c r="F166" s="105">
        <f t="shared" si="2"/>
        <v>162</v>
      </c>
    </row>
    <row r="167" spans="1:6" x14ac:dyDescent="0.25">
      <c r="A167" t="s">
        <v>14</v>
      </c>
      <c r="B167" s="107">
        <v>44212</v>
      </c>
      <c r="C167">
        <v>1421</v>
      </c>
      <c r="D167" t="str">
        <f>IF(Tableau1[[#This Row],[Date]]="","",CHOOSE(MONTH(B167),"janvier","février","mars","avril","mai","juin","juillet","aout","septembre","octobre","novembre","décembre"))</f>
        <v>janvier</v>
      </c>
      <c r="E167" s="105">
        <f>IF(ISERROR(VLOOKUP($C167,tarifs!$A$4:$D$105,2,0)),"",VLOOKUP($C167,tarifs!$A$4:$D$105,2,0))</f>
        <v>108</v>
      </c>
      <c r="F167" s="105">
        <f t="shared" si="2"/>
        <v>129.6</v>
      </c>
    </row>
    <row r="168" spans="1:6" x14ac:dyDescent="0.25">
      <c r="A168" t="s">
        <v>14</v>
      </c>
      <c r="B168" s="107">
        <v>44212</v>
      </c>
      <c r="C168">
        <v>1629</v>
      </c>
      <c r="D168" t="str">
        <f>IF(Tableau1[[#This Row],[Date]]="","",CHOOSE(MONTH(B168),"janvier","février","mars","avril","mai","juin","juillet","aout","septembre","octobre","novembre","décembre"))</f>
        <v>janvier</v>
      </c>
      <c r="E168" s="105">
        <f>IF(ISERROR(VLOOKUP($C168,tarifs!$A$4:$D$105,2,0)),"",VLOOKUP($C168,tarifs!$A$4:$D$105,2,0))</f>
        <v>121.5</v>
      </c>
      <c r="F168" s="105">
        <f t="shared" si="2"/>
        <v>145.79999999999998</v>
      </c>
    </row>
    <row r="169" spans="1:6" x14ac:dyDescent="0.25">
      <c r="A169" t="s">
        <v>14</v>
      </c>
      <c r="B169" s="107">
        <v>44212</v>
      </c>
      <c r="C169">
        <v>1159</v>
      </c>
      <c r="D169" t="str">
        <f>IF(Tableau1[[#This Row],[Date]]="","",CHOOSE(MONTH(B169),"janvier","février","mars","avril","mai","juin","juillet","aout","septembre","octobre","novembre","décembre"))</f>
        <v>janvier</v>
      </c>
      <c r="E169" s="105">
        <f>IF(ISERROR(VLOOKUP($C169,tarifs!$A$4:$D$105,2,0)),"",VLOOKUP($C169,tarifs!$A$4:$D$105,2,0))</f>
        <v>115</v>
      </c>
      <c r="F169" s="105">
        <f t="shared" si="2"/>
        <v>138</v>
      </c>
    </row>
    <row r="170" spans="1:6" x14ac:dyDescent="0.25">
      <c r="A170" t="s">
        <v>14</v>
      </c>
      <c r="B170" s="107">
        <v>44207</v>
      </c>
      <c r="C170" t="s">
        <v>15</v>
      </c>
      <c r="D170" t="str">
        <f>IF(Tableau1[[#This Row],[Date]]="","",CHOOSE(MONTH(B170),"janvier","février","mars","avril","mai","juin","juillet","aout","septembre","octobre","novembre","décembre"))</f>
        <v>janvier</v>
      </c>
      <c r="E170" s="105" t="str">
        <f>IF(ISERROR(VLOOKUP($C170,tarifs!$A$4:$D$105,2,0)),"",VLOOKUP($C170,tarifs!$A$4:$D$105,2,0))</f>
        <v/>
      </c>
      <c r="F170" s="105" t="str">
        <f t="shared" si="2"/>
        <v/>
      </c>
    </row>
    <row r="171" spans="1:6" x14ac:dyDescent="0.25">
      <c r="A171" t="s">
        <v>14</v>
      </c>
      <c r="B171" s="107">
        <v>44208</v>
      </c>
      <c r="C171" t="s">
        <v>15</v>
      </c>
      <c r="D171" t="str">
        <f>IF(Tableau1[[#This Row],[Date]]="","",CHOOSE(MONTH(B171),"janvier","février","mars","avril","mai","juin","juillet","aout","septembre","octobre","novembre","décembre"))</f>
        <v>janvier</v>
      </c>
      <c r="E171" s="105" t="str">
        <f>IF(ISERROR(VLOOKUP($C171,tarifs!$A$4:$D$105,2,0)),"",VLOOKUP($C171,tarifs!$A$4:$D$105,2,0))</f>
        <v/>
      </c>
      <c r="F171" s="105" t="str">
        <f t="shared" si="2"/>
        <v/>
      </c>
    </row>
    <row r="172" spans="1:6" x14ac:dyDescent="0.25">
      <c r="A172" t="s">
        <v>14</v>
      </c>
      <c r="B172" s="107">
        <v>44209</v>
      </c>
      <c r="C172" t="s">
        <v>15</v>
      </c>
      <c r="D172" t="str">
        <f>IF(Tableau1[[#This Row],[Date]]="","",CHOOSE(MONTH(B172),"janvier","février","mars","avril","mai","juin","juillet","aout","septembre","octobre","novembre","décembre"))</f>
        <v>janvier</v>
      </c>
      <c r="E172" s="105" t="str">
        <f>IF(ISERROR(VLOOKUP($C172,tarifs!$A$4:$D$105,2,0)),"",VLOOKUP($C172,tarifs!$A$4:$D$105,2,0))</f>
        <v/>
      </c>
      <c r="F172" s="105" t="str">
        <f t="shared" si="2"/>
        <v/>
      </c>
    </row>
    <row r="173" spans="1:6" x14ac:dyDescent="0.25">
      <c r="A173" t="s">
        <v>14</v>
      </c>
      <c r="B173" s="107">
        <v>44210</v>
      </c>
      <c r="C173" t="s">
        <v>15</v>
      </c>
      <c r="D173" t="str">
        <f>IF(Tableau1[[#This Row],[Date]]="","",CHOOSE(MONTH(B173),"janvier","février","mars","avril","mai","juin","juillet","aout","septembre","octobre","novembre","décembre"))</f>
        <v>janvier</v>
      </c>
      <c r="E173" s="105" t="str">
        <f>IF(ISERROR(VLOOKUP($C173,tarifs!$A$4:$D$105,2,0)),"",VLOOKUP($C173,tarifs!$A$4:$D$105,2,0))</f>
        <v/>
      </c>
      <c r="F173" s="105" t="str">
        <f t="shared" si="2"/>
        <v/>
      </c>
    </row>
    <row r="174" spans="1:6" x14ac:dyDescent="0.25">
      <c r="A174" t="s">
        <v>14</v>
      </c>
      <c r="B174" s="107">
        <v>44211</v>
      </c>
      <c r="C174" t="s">
        <v>15</v>
      </c>
      <c r="D174" t="str">
        <f>IF(Tableau1[[#This Row],[Date]]="","",CHOOSE(MONTH(B174),"janvier","février","mars","avril","mai","juin","juillet","aout","septembre","octobre","novembre","décembre"))</f>
        <v>janvier</v>
      </c>
      <c r="E174" s="105" t="str">
        <f>IF(ISERROR(VLOOKUP($C174,tarifs!$A$4:$D$105,2,0)),"",VLOOKUP($C174,tarifs!$A$4:$D$105,2,0))</f>
        <v/>
      </c>
      <c r="F174" s="105" t="str">
        <f t="shared" si="2"/>
        <v/>
      </c>
    </row>
    <row r="175" spans="1:6" x14ac:dyDescent="0.25">
      <c r="A175" t="s">
        <v>16</v>
      </c>
      <c r="B175" s="107">
        <v>44207</v>
      </c>
      <c r="C175">
        <v>1670</v>
      </c>
      <c r="D175" t="str">
        <f>IF(Tableau1[[#This Row],[Date]]="","",CHOOSE(MONTH(B175),"janvier","février","mars","avril","mai","juin","juillet","aout","septembre","octobre","novembre","décembre"))</f>
        <v>janvier</v>
      </c>
      <c r="E175" s="105">
        <f>IF(ISERROR(VLOOKUP($C175,tarifs!$A$4:$D$105,2,0)),"",VLOOKUP($C175,tarifs!$A$4:$D$105,2,0))</f>
        <v>201</v>
      </c>
      <c r="F175" s="105">
        <f t="shared" si="2"/>
        <v>241.2</v>
      </c>
    </row>
    <row r="176" spans="1:6" x14ac:dyDescent="0.25">
      <c r="A176" t="s">
        <v>16</v>
      </c>
      <c r="B176" s="107">
        <v>44212</v>
      </c>
      <c r="C176">
        <v>1401</v>
      </c>
      <c r="D176" t="str">
        <f>IF(Tableau1[[#This Row],[Date]]="","",CHOOSE(MONTH(B176),"janvier","février","mars","avril","mai","juin","juillet","aout","septembre","octobre","novembre","décembre"))</f>
        <v>janvier</v>
      </c>
      <c r="E176" s="105">
        <f>IF(ISERROR(VLOOKUP($C176,tarifs!$A$4:$D$105,2,0)),"",VLOOKUP($C176,tarifs!$A$4:$D$105,2,0))</f>
        <v>129</v>
      </c>
      <c r="F176" s="105">
        <f t="shared" si="2"/>
        <v>154.79999999999998</v>
      </c>
    </row>
    <row r="177" spans="1:6" x14ac:dyDescent="0.25">
      <c r="A177" t="s">
        <v>16</v>
      </c>
      <c r="B177" s="107">
        <v>44212</v>
      </c>
      <c r="C177">
        <v>1639</v>
      </c>
      <c r="D177" t="str">
        <f>IF(Tableau1[[#This Row],[Date]]="","",CHOOSE(MONTH(B177),"janvier","février","mars","avril","mai","juin","juillet","aout","septembre","octobre","novembre","décembre"))</f>
        <v>janvier</v>
      </c>
      <c r="E177" s="105">
        <f>IF(ISERROR(VLOOKUP($C177,tarifs!$A$4:$D$105,2,0)),"",VLOOKUP($C177,tarifs!$A$4:$D$105,2,0))</f>
        <v>135</v>
      </c>
      <c r="F177" s="105">
        <f t="shared" si="2"/>
        <v>162</v>
      </c>
    </row>
    <row r="178" spans="1:6" x14ac:dyDescent="0.25">
      <c r="A178" t="s">
        <v>17</v>
      </c>
      <c r="B178" s="107">
        <v>44207</v>
      </c>
      <c r="C178">
        <v>1050</v>
      </c>
      <c r="D178" t="str">
        <f>IF(Tableau1[[#This Row],[Date]]="","",CHOOSE(MONTH(B178),"janvier","février","mars","avril","mai","juin","juillet","aout","septembre","octobre","novembre","décembre"))</f>
        <v>janvier</v>
      </c>
      <c r="E178" s="105">
        <f>IF(ISERROR(VLOOKUP($C178,tarifs!$A$4:$D$105,2,0)),"",VLOOKUP($C178,tarifs!$A$4:$D$105,2,0))</f>
        <v>108</v>
      </c>
      <c r="F178" s="105">
        <f t="shared" si="2"/>
        <v>129.6</v>
      </c>
    </row>
    <row r="179" spans="1:6" x14ac:dyDescent="0.25">
      <c r="A179" t="s">
        <v>17</v>
      </c>
      <c r="B179" s="107">
        <v>44212</v>
      </c>
      <c r="C179">
        <v>1501</v>
      </c>
      <c r="D179" t="str">
        <f>IF(Tableau1[[#This Row],[Date]]="","",CHOOSE(MONTH(B179),"janvier","février","mars","avril","mai","juin","juillet","aout","septembre","octobre","novembre","décembre"))</f>
        <v>janvier</v>
      </c>
      <c r="E179" s="105">
        <f>IF(ISERROR(VLOOKUP($C179,tarifs!$A$4:$D$105,2,0)),"",VLOOKUP($C179,tarifs!$A$4:$D$105,2,0))</f>
        <v>117</v>
      </c>
      <c r="F179" s="105">
        <f t="shared" si="2"/>
        <v>140.4</v>
      </c>
    </row>
    <row r="180" spans="1:6" x14ac:dyDescent="0.25">
      <c r="A180" t="s">
        <v>17</v>
      </c>
      <c r="B180" s="107">
        <v>44207</v>
      </c>
      <c r="C180">
        <v>1232</v>
      </c>
      <c r="D180" t="str">
        <f>IF(Tableau1[[#This Row],[Date]]="","",CHOOSE(MONTH(B180),"janvier","février","mars","avril","mai","juin","juillet","aout","septembre","octobre","novembre","décembre"))</f>
        <v>janvier</v>
      </c>
      <c r="E180" s="105">
        <f>IF(ISERROR(VLOOKUP($C180,tarifs!$A$4:$D$105,2,0)),"",VLOOKUP($C180,tarifs!$A$4:$D$105,2,0))</f>
        <v>101.25</v>
      </c>
      <c r="F180" s="105">
        <f t="shared" si="2"/>
        <v>121.5</v>
      </c>
    </row>
    <row r="181" spans="1:6" x14ac:dyDescent="0.25">
      <c r="A181" t="s">
        <v>17</v>
      </c>
      <c r="B181" s="107">
        <v>44209</v>
      </c>
      <c r="C181">
        <v>1202</v>
      </c>
      <c r="D181" t="str">
        <f>IF(Tableau1[[#This Row],[Date]]="","",CHOOSE(MONTH(B181),"janvier","février","mars","avril","mai","juin","juillet","aout","septembre","octobre","novembre","décembre"))</f>
        <v>janvier</v>
      </c>
      <c r="E181" s="105">
        <f>IF(ISERROR(VLOOKUP($C181,tarifs!$A$4:$D$105,2,0)),"",VLOOKUP($C181,tarifs!$A$4:$D$105,2,0))</f>
        <v>87.75</v>
      </c>
      <c r="F181" s="105">
        <f t="shared" si="2"/>
        <v>105.3</v>
      </c>
    </row>
    <row r="182" spans="1:6" x14ac:dyDescent="0.25">
      <c r="A182" t="s">
        <v>17</v>
      </c>
      <c r="B182" s="107">
        <v>44211</v>
      </c>
      <c r="C182">
        <v>1072</v>
      </c>
      <c r="D182" t="str">
        <f>IF(Tableau1[[#This Row],[Date]]="","",CHOOSE(MONTH(B182),"janvier","février","mars","avril","mai","juin","juillet","aout","septembre","octobre","novembre","décembre"))</f>
        <v>janvier</v>
      </c>
      <c r="E182" s="105">
        <f>IF(ISERROR(VLOOKUP($C182,tarifs!$A$4:$D$105,2,0)),"",VLOOKUP($C182,tarifs!$A$4:$D$105,2,0))</f>
        <v>108</v>
      </c>
      <c r="F182" s="105">
        <f t="shared" si="2"/>
        <v>129.6</v>
      </c>
    </row>
    <row r="183" spans="1:6" x14ac:dyDescent="0.25">
      <c r="A183" t="s">
        <v>17</v>
      </c>
      <c r="B183" s="107">
        <v>44212</v>
      </c>
      <c r="C183">
        <v>1069</v>
      </c>
      <c r="D183" t="str">
        <f>IF(Tableau1[[#This Row],[Date]]="","",CHOOSE(MONTH(B183),"janvier","février","mars","avril","mai","juin","juillet","aout","septembre","octobre","novembre","décembre"))</f>
        <v>janvier</v>
      </c>
      <c r="E183" s="105">
        <f>IF(ISERROR(VLOOKUP($C183,tarifs!$A$4:$D$105,2,0)),"",VLOOKUP($C183,tarifs!$A$4:$D$105,2,0))</f>
        <v>81</v>
      </c>
      <c r="F183" s="105">
        <f t="shared" si="2"/>
        <v>97.2</v>
      </c>
    </row>
    <row r="184" spans="1:6" x14ac:dyDescent="0.25">
      <c r="A184" t="s">
        <v>18</v>
      </c>
      <c r="B184" s="107">
        <v>44207</v>
      </c>
      <c r="C184">
        <v>1280</v>
      </c>
      <c r="D184" t="str">
        <f>IF(Tableau1[[#This Row],[Date]]="","",CHOOSE(MONTH(B184),"janvier","février","mars","avril","mai","juin","juillet","aout","septembre","octobre","novembre","décembre"))</f>
        <v>janvier</v>
      </c>
      <c r="E184" s="105">
        <f>IF(ISERROR(VLOOKUP($C184,tarifs!$A$4:$D$105,2,0)),"",VLOOKUP($C184,tarifs!$A$4:$D$105,2,0))</f>
        <v>114.4</v>
      </c>
      <c r="F184" s="105">
        <f t="shared" si="2"/>
        <v>137.28</v>
      </c>
    </row>
    <row r="185" spans="1:6" x14ac:dyDescent="0.25">
      <c r="A185" t="s">
        <v>18</v>
      </c>
      <c r="B185" s="107">
        <v>44211</v>
      </c>
      <c r="C185">
        <v>1082</v>
      </c>
      <c r="D185" t="str">
        <f>IF(Tableau1[[#This Row],[Date]]="","",CHOOSE(MONTH(B185),"janvier","février","mars","avril","mai","juin","juillet","aout","septembre","octobre","novembre","décembre"))</f>
        <v>janvier</v>
      </c>
      <c r="E185" s="105">
        <f>IF(ISERROR(VLOOKUP($C185,tarifs!$A$4:$D$105,2,0)),"",VLOOKUP($C185,tarifs!$A$4:$D$105,2,0))</f>
        <v>104.55</v>
      </c>
      <c r="F185" s="105">
        <f t="shared" si="2"/>
        <v>125.46</v>
      </c>
    </row>
    <row r="186" spans="1:6" x14ac:dyDescent="0.25">
      <c r="A186" t="s">
        <v>18</v>
      </c>
      <c r="B186" s="107">
        <v>44212</v>
      </c>
      <c r="C186">
        <v>1219</v>
      </c>
      <c r="D186" t="str">
        <f>IF(Tableau1[[#This Row],[Date]]="","",CHOOSE(MONTH(B186),"janvier","février","mars","avril","mai","juin","juillet","aout","septembre","octobre","novembre","décembre"))</f>
        <v>janvier</v>
      </c>
      <c r="E186" s="105">
        <f>IF(ISERROR(VLOOKUP($C186,tarifs!$A$4:$D$105,2,0)),"",VLOOKUP($C186,tarifs!$A$4:$D$105,2,0))</f>
        <v>135</v>
      </c>
      <c r="F186" s="105">
        <f t="shared" si="2"/>
        <v>162</v>
      </c>
    </row>
    <row r="187" spans="1:6" x14ac:dyDescent="0.25">
      <c r="A187" t="s">
        <v>18</v>
      </c>
      <c r="B187" s="107">
        <v>44212</v>
      </c>
      <c r="C187">
        <v>1679</v>
      </c>
      <c r="D187" t="str">
        <f>IF(Tableau1[[#This Row],[Date]]="","",CHOOSE(MONTH(B187),"janvier","février","mars","avril","mai","juin","juillet","aout","septembre","octobre","novembre","décembre"))</f>
        <v>janvier</v>
      </c>
      <c r="E187" s="105">
        <f>IF(ISERROR(VLOOKUP($C187,tarifs!$A$4:$D$105,2,0)),"",VLOOKUP($C187,tarifs!$A$4:$D$105,2,0))</f>
        <v>95</v>
      </c>
      <c r="F187" s="105">
        <f t="shared" si="2"/>
        <v>114</v>
      </c>
    </row>
    <row r="188" spans="1:6" x14ac:dyDescent="0.25">
      <c r="A188" t="s">
        <v>19</v>
      </c>
      <c r="B188" s="107">
        <v>44211</v>
      </c>
      <c r="C188">
        <v>1182</v>
      </c>
      <c r="D188" t="str">
        <f>IF(Tableau1[[#This Row],[Date]]="","",CHOOSE(MONTH(B188),"janvier","février","mars","avril","mai","juin","juillet","aout","septembre","octobre","novembre","décembre"))</f>
        <v>janvier</v>
      </c>
      <c r="E188" s="105">
        <f>IF(ISERROR(VLOOKUP($C188,tarifs!$A$4:$D$105,2,0)),"",VLOOKUP($C188,tarifs!$A$4:$D$105,2,0))</f>
        <v>127</v>
      </c>
      <c r="F188" s="105">
        <f t="shared" si="2"/>
        <v>152.4</v>
      </c>
    </row>
    <row r="189" spans="1:6" x14ac:dyDescent="0.25">
      <c r="A189" t="s">
        <v>19</v>
      </c>
      <c r="B189" s="107">
        <v>44212</v>
      </c>
      <c r="C189">
        <v>1669</v>
      </c>
      <c r="D189" t="str">
        <f>IF(Tableau1[[#This Row],[Date]]="","",CHOOSE(MONTH(B189),"janvier","février","mars","avril","mai","juin","juillet","aout","septembre","octobre","novembre","décembre"))</f>
        <v>janvier</v>
      </c>
      <c r="E189" s="105">
        <f>IF(ISERROR(VLOOKUP($C189,tarifs!$A$4:$D$105,2,0)),"",VLOOKUP($C189,tarifs!$A$4:$D$105,2,0))</f>
        <v>124</v>
      </c>
      <c r="F189" s="105">
        <f t="shared" si="2"/>
        <v>148.79999999999998</v>
      </c>
    </row>
    <row r="190" spans="1:6" x14ac:dyDescent="0.25">
      <c r="A190" t="s">
        <v>19</v>
      </c>
      <c r="B190" s="107">
        <v>44212</v>
      </c>
      <c r="C190">
        <v>1129</v>
      </c>
      <c r="D190" t="str">
        <f>IF(Tableau1[[#This Row],[Date]]="","",CHOOSE(MONTH(B190),"janvier","février","mars","avril","mai","juin","juillet","aout","septembre","octobre","novembre","décembre"))</f>
        <v>janvier</v>
      </c>
      <c r="E190" s="105">
        <f>IF(ISERROR(VLOOKUP($C190,tarifs!$A$4:$D$105,2,0)),"",VLOOKUP($C190,tarifs!$A$4:$D$105,2,0))</f>
        <v>115</v>
      </c>
      <c r="F190" s="105">
        <f t="shared" si="2"/>
        <v>138</v>
      </c>
    </row>
    <row r="191" spans="1:6" x14ac:dyDescent="0.25">
      <c r="A191" t="s">
        <v>19</v>
      </c>
      <c r="B191" s="107">
        <v>44212</v>
      </c>
      <c r="C191">
        <v>1699</v>
      </c>
      <c r="D191" t="str">
        <f>IF(Tableau1[[#This Row],[Date]]="","",CHOOSE(MONTH(B191),"janvier","février","mars","avril","mai","juin","juillet","aout","septembre","octobre","novembre","décembre"))</f>
        <v>janvier</v>
      </c>
      <c r="E191" s="105">
        <f>IF(ISERROR(VLOOKUP($C191,tarifs!$A$4:$D$105,2,0)),"",VLOOKUP($C191,tarifs!$A$4:$D$105,2,0))</f>
        <v>148</v>
      </c>
      <c r="F191" s="105">
        <f t="shared" si="2"/>
        <v>177.6</v>
      </c>
    </row>
    <row r="192" spans="1:6" x14ac:dyDescent="0.25">
      <c r="A192" t="s">
        <v>8</v>
      </c>
      <c r="B192" s="107">
        <v>44214</v>
      </c>
      <c r="C192">
        <v>1330</v>
      </c>
      <c r="D192" t="str">
        <f>IF(Tableau1[[#This Row],[Date]]="","",CHOOSE(MONTH(B192),"janvier","février","mars","avril","mai","juin","juillet","aout","septembre","octobre","novembre","décembre"))</f>
        <v>janvier</v>
      </c>
      <c r="E192" s="105">
        <f>IF(ISERROR(VLOOKUP($C192,tarifs!$A$4:$D$105,2,0)),"",VLOOKUP($C192,tarifs!$A$4:$D$105,2,0))</f>
        <v>95</v>
      </c>
      <c r="F192" s="105">
        <f t="shared" si="2"/>
        <v>114</v>
      </c>
    </row>
    <row r="193" spans="1:6" x14ac:dyDescent="0.25">
      <c r="A193" t="s">
        <v>8</v>
      </c>
      <c r="B193" s="107">
        <v>44219</v>
      </c>
      <c r="C193">
        <v>1531</v>
      </c>
      <c r="D193" t="str">
        <f>IF(Tableau1[[#This Row],[Date]]="","",CHOOSE(MONTH(B193),"janvier","février","mars","avril","mai","juin","juillet","aout","septembre","octobre","novembre","décembre"))</f>
        <v>janvier</v>
      </c>
      <c r="E193" s="105">
        <f>IF(ISERROR(VLOOKUP($C193,tarifs!$A$4:$D$105,2,0)),"",VLOOKUP($C193,tarifs!$A$4:$D$105,2,0))</f>
        <v>108</v>
      </c>
      <c r="F193" s="105">
        <f t="shared" si="2"/>
        <v>129.6</v>
      </c>
    </row>
    <row r="194" spans="1:6" x14ac:dyDescent="0.25">
      <c r="A194" t="s">
        <v>8</v>
      </c>
      <c r="B194" s="107">
        <v>44214</v>
      </c>
      <c r="C194">
        <v>1242</v>
      </c>
      <c r="D194" t="str">
        <f>IF(Tableau1[[#This Row],[Date]]="","",CHOOSE(MONTH(B194),"janvier","février","mars","avril","mai","juin","juillet","aout","septembre","octobre","novembre","décembre"))</f>
        <v>janvier</v>
      </c>
      <c r="E194" s="105">
        <f>IF(ISERROR(VLOOKUP($C194,tarifs!$A$4:$D$105,2,0)),"",VLOOKUP($C194,tarifs!$A$4:$D$105,2,0))</f>
        <v>101</v>
      </c>
      <c r="F194" s="105">
        <f t="shared" si="2"/>
        <v>121.19999999999999</v>
      </c>
    </row>
    <row r="195" spans="1:6" x14ac:dyDescent="0.25">
      <c r="A195" t="s">
        <v>8</v>
      </c>
      <c r="B195" s="107">
        <v>44218</v>
      </c>
      <c r="C195">
        <v>1242</v>
      </c>
      <c r="D195" t="str">
        <f>IF(Tableau1[[#This Row],[Date]]="","",CHOOSE(MONTH(B195),"janvier","février","mars","avril","mai","juin","juillet","aout","septembre","octobre","novembre","décembre"))</f>
        <v>janvier</v>
      </c>
      <c r="E195" s="105">
        <f>IF(ISERROR(VLOOKUP($C195,tarifs!$A$4:$D$105,2,0)),"",VLOOKUP($C195,tarifs!$A$4:$D$105,2,0))</f>
        <v>101</v>
      </c>
      <c r="F195" s="105">
        <f t="shared" si="2"/>
        <v>121.19999999999999</v>
      </c>
    </row>
    <row r="196" spans="1:6" x14ac:dyDescent="0.25">
      <c r="A196" t="s">
        <v>8</v>
      </c>
      <c r="B196" s="107">
        <v>44219</v>
      </c>
      <c r="C196">
        <v>1689</v>
      </c>
      <c r="D196" t="str">
        <f>IF(Tableau1[[#This Row],[Date]]="","",CHOOSE(MONTH(B196),"janvier","février","mars","avril","mai","juin","juillet","aout","septembre","octobre","novembre","décembre"))</f>
        <v>janvier</v>
      </c>
      <c r="E196" s="105">
        <f>IF(ISERROR(VLOOKUP($C196,tarifs!$A$4:$D$105,2,0)),"",VLOOKUP($C196,tarifs!$A$4:$D$105,2,0))</f>
        <v>155</v>
      </c>
      <c r="F196" s="105">
        <f t="shared" ref="F196:F259" si="3">IF(ISERROR(E196*1.2),"",E196*1.2)</f>
        <v>186</v>
      </c>
    </row>
    <row r="197" spans="1:6" x14ac:dyDescent="0.25">
      <c r="A197" t="s">
        <v>9</v>
      </c>
      <c r="B197" s="107">
        <v>44214</v>
      </c>
      <c r="C197">
        <v>1060</v>
      </c>
      <c r="D197" t="str">
        <f>IF(Tableau1[[#This Row],[Date]]="","",CHOOSE(MONTH(B197),"janvier","février","mars","avril","mai","juin","juillet","aout","septembre","octobre","novembre","décembre"))</f>
        <v>janvier</v>
      </c>
      <c r="E197" s="105">
        <f>IF(ISERROR(VLOOKUP($C197,tarifs!$A$4:$D$105,2,0)),"",VLOOKUP($C197,tarifs!$A$4:$D$105,2,0))</f>
        <v>123.6</v>
      </c>
      <c r="F197" s="105">
        <f t="shared" si="3"/>
        <v>148.32</v>
      </c>
    </row>
    <row r="198" spans="1:6" x14ac:dyDescent="0.25">
      <c r="A198" t="s">
        <v>9</v>
      </c>
      <c r="B198" s="107">
        <v>44219</v>
      </c>
      <c r="C198">
        <v>1431</v>
      </c>
      <c r="D198" t="str">
        <f>IF(Tableau1[[#This Row],[Date]]="","",CHOOSE(MONTH(B198),"janvier","février","mars","avril","mai","juin","juillet","aout","septembre","octobre","novembre","décembre"))</f>
        <v>janvier</v>
      </c>
      <c r="E198" s="105">
        <f>IF(ISERROR(VLOOKUP($C198,tarifs!$A$4:$D$105,2,0)),"",VLOOKUP($C198,tarifs!$A$4:$D$105,2,0))</f>
        <v>108</v>
      </c>
      <c r="F198" s="105">
        <f t="shared" si="3"/>
        <v>129.6</v>
      </c>
    </row>
    <row r="199" spans="1:6" x14ac:dyDescent="0.25">
      <c r="A199" t="s">
        <v>9</v>
      </c>
      <c r="B199" s="107">
        <v>44214</v>
      </c>
      <c r="C199">
        <v>1230</v>
      </c>
      <c r="D199" t="str">
        <f>IF(Tableau1[[#This Row],[Date]]="","",CHOOSE(MONTH(B199),"janvier","février","mars","avril","mai","juin","juillet","aout","septembre","octobre","novembre","décembre"))</f>
        <v>janvier</v>
      </c>
      <c r="E199" s="105">
        <f>IF(ISERROR(VLOOKUP($C199,tarifs!$A$4:$D$105,2,0)),"",VLOOKUP($C199,tarifs!$A$4:$D$105,2,0))</f>
        <v>135.25</v>
      </c>
      <c r="F199" s="105">
        <f t="shared" si="3"/>
        <v>162.29999999999998</v>
      </c>
    </row>
    <row r="200" spans="1:6" x14ac:dyDescent="0.25">
      <c r="A200" t="s">
        <v>9</v>
      </c>
      <c r="B200" s="107">
        <v>44218</v>
      </c>
      <c r="C200">
        <v>1282</v>
      </c>
      <c r="D200" t="str">
        <f>IF(Tableau1[[#This Row],[Date]]="","",CHOOSE(MONTH(B200),"janvier","février","mars","avril","mai","juin","juillet","aout","septembre","octobre","novembre","décembre"))</f>
        <v>janvier</v>
      </c>
      <c r="E200" s="105">
        <f>IF(ISERROR(VLOOKUP($C200,tarifs!$A$4:$D$105,2,0)),"",VLOOKUP($C200,tarifs!$A$4:$D$105,2,0))</f>
        <v>87.75</v>
      </c>
      <c r="F200" s="105">
        <f t="shared" si="3"/>
        <v>105.3</v>
      </c>
    </row>
    <row r="201" spans="1:6" x14ac:dyDescent="0.25">
      <c r="A201" t="s">
        <v>9</v>
      </c>
      <c r="B201" s="107">
        <v>44219</v>
      </c>
      <c r="C201">
        <v>1451</v>
      </c>
      <c r="D201" t="str">
        <f>IF(Tableau1[[#This Row],[Date]]="","",CHOOSE(MONTH(B201),"janvier","février","mars","avril","mai","juin","juillet","aout","septembre","octobre","novembre","décembre"))</f>
        <v>janvier</v>
      </c>
      <c r="E201" s="105">
        <f>IF(ISERROR(VLOOKUP($C201,tarifs!$A$4:$D$105,2,0)),"",VLOOKUP($C201,tarifs!$A$4:$D$105,2,0))</f>
        <v>108</v>
      </c>
      <c r="F201" s="105">
        <f t="shared" si="3"/>
        <v>129.6</v>
      </c>
    </row>
    <row r="202" spans="1:6" x14ac:dyDescent="0.25">
      <c r="A202" t="s">
        <v>9</v>
      </c>
      <c r="B202" s="107">
        <v>44214</v>
      </c>
      <c r="C202">
        <v>1062</v>
      </c>
      <c r="D202" t="str">
        <f>IF(Tableau1[[#This Row],[Date]]="","",CHOOSE(MONTH(B202),"janvier","février","mars","avril","mai","juin","juillet","aout","septembre","octobre","novembre","décembre"))</f>
        <v>janvier</v>
      </c>
      <c r="E202" s="105">
        <f>IF(ISERROR(VLOOKUP($C202,tarifs!$A$4:$D$105,2,0)),"",VLOOKUP($C202,tarifs!$A$4:$D$105,2,0))</f>
        <v>81</v>
      </c>
      <c r="F202" s="105">
        <f t="shared" si="3"/>
        <v>97.2</v>
      </c>
    </row>
    <row r="203" spans="1:6" x14ac:dyDescent="0.25">
      <c r="A203" t="s">
        <v>9</v>
      </c>
      <c r="B203" s="107">
        <v>44215</v>
      </c>
      <c r="C203">
        <v>1062</v>
      </c>
      <c r="D203" t="str">
        <f>IF(Tableau1[[#This Row],[Date]]="","",CHOOSE(MONTH(B203),"janvier","février","mars","avril","mai","juin","juillet","aout","septembre","octobre","novembre","décembre"))</f>
        <v>janvier</v>
      </c>
      <c r="E203" s="105">
        <f>IF(ISERROR(VLOOKUP($C203,tarifs!$A$4:$D$105,2,0)),"",VLOOKUP($C203,tarifs!$A$4:$D$105,2,0))</f>
        <v>81</v>
      </c>
      <c r="F203" s="105">
        <f t="shared" si="3"/>
        <v>97.2</v>
      </c>
    </row>
    <row r="204" spans="1:6" x14ac:dyDescent="0.25">
      <c r="A204" t="s">
        <v>9</v>
      </c>
      <c r="B204" s="107">
        <v>44216</v>
      </c>
      <c r="C204">
        <v>1062</v>
      </c>
      <c r="D204" t="str">
        <f>IF(Tableau1[[#This Row],[Date]]="","",CHOOSE(MONTH(B204),"janvier","février","mars","avril","mai","juin","juillet","aout","septembre","octobre","novembre","décembre"))</f>
        <v>janvier</v>
      </c>
      <c r="E204" s="105">
        <f>IF(ISERROR(VLOOKUP($C204,tarifs!$A$4:$D$105,2,0)),"",VLOOKUP($C204,tarifs!$A$4:$D$105,2,0))</f>
        <v>81</v>
      </c>
      <c r="F204" s="105">
        <f t="shared" si="3"/>
        <v>97.2</v>
      </c>
    </row>
    <row r="205" spans="1:6" x14ac:dyDescent="0.25">
      <c r="A205" t="s">
        <v>9</v>
      </c>
      <c r="B205" s="107">
        <v>44217</v>
      </c>
      <c r="C205">
        <v>1062</v>
      </c>
      <c r="D205" t="str">
        <f>IF(Tableau1[[#This Row],[Date]]="","",CHOOSE(MONTH(B205),"janvier","février","mars","avril","mai","juin","juillet","aout","septembre","octobre","novembre","décembre"))</f>
        <v>janvier</v>
      </c>
      <c r="E205" s="105">
        <f>IF(ISERROR(VLOOKUP($C205,tarifs!$A$4:$D$105,2,0)),"",VLOOKUP($C205,tarifs!$A$4:$D$105,2,0))</f>
        <v>81</v>
      </c>
      <c r="F205" s="105">
        <f t="shared" si="3"/>
        <v>97.2</v>
      </c>
    </row>
    <row r="206" spans="1:6" x14ac:dyDescent="0.25">
      <c r="A206" t="s">
        <v>9</v>
      </c>
      <c r="B206" s="107">
        <v>44218</v>
      </c>
      <c r="C206">
        <v>1062</v>
      </c>
      <c r="D206" t="str">
        <f>IF(Tableau1[[#This Row],[Date]]="","",CHOOSE(MONTH(B206),"janvier","février","mars","avril","mai","juin","juillet","aout","septembre","octobre","novembre","décembre"))</f>
        <v>janvier</v>
      </c>
      <c r="E206" s="105">
        <f>IF(ISERROR(VLOOKUP($C206,tarifs!$A$4:$D$105,2,0)),"",VLOOKUP($C206,tarifs!$A$4:$D$105,2,0))</f>
        <v>81</v>
      </c>
      <c r="F206" s="105">
        <f t="shared" si="3"/>
        <v>97.2</v>
      </c>
    </row>
    <row r="207" spans="1:6" x14ac:dyDescent="0.25">
      <c r="A207" t="s">
        <v>9</v>
      </c>
      <c r="B207" s="107">
        <v>44219</v>
      </c>
      <c r="C207">
        <v>1471</v>
      </c>
      <c r="D207" t="str">
        <f>IF(Tableau1[[#This Row],[Date]]="","",CHOOSE(MONTH(B207),"janvier","février","mars","avril","mai","juin","juillet","aout","septembre","octobre","novembre","décembre"))</f>
        <v>janvier</v>
      </c>
      <c r="E207" s="105">
        <f>IF(ISERROR(VLOOKUP($C207,tarifs!$A$4:$D$105,2,0)),"",VLOOKUP($C207,tarifs!$A$4:$D$105,2,0))</f>
        <v>115</v>
      </c>
      <c r="F207" s="105">
        <f t="shared" si="3"/>
        <v>138</v>
      </c>
    </row>
    <row r="208" spans="1:6" x14ac:dyDescent="0.25">
      <c r="A208" t="s">
        <v>9</v>
      </c>
      <c r="B208" s="107">
        <v>44214</v>
      </c>
      <c r="C208">
        <v>1262</v>
      </c>
      <c r="D208" t="str">
        <f>IF(Tableau1[[#This Row],[Date]]="","",CHOOSE(MONTH(B208),"janvier","février","mars","avril","mai","juin","juillet","aout","septembre","octobre","novembre","décembre"))</f>
        <v>janvier</v>
      </c>
      <c r="E208" s="105">
        <f>IF(ISERROR(VLOOKUP($C208,tarifs!$A$4:$D$105,2,0)),"",VLOOKUP($C208,tarifs!$A$4:$D$105,2,0))</f>
        <v>108</v>
      </c>
      <c r="F208" s="105">
        <f t="shared" si="3"/>
        <v>129.6</v>
      </c>
    </row>
    <row r="209" spans="1:6" x14ac:dyDescent="0.25">
      <c r="A209" t="s">
        <v>9</v>
      </c>
      <c r="B209" s="107">
        <v>44215</v>
      </c>
      <c r="C209">
        <v>1262</v>
      </c>
      <c r="D209" t="str">
        <f>IF(Tableau1[[#This Row],[Date]]="","",CHOOSE(MONTH(B209),"janvier","février","mars","avril","mai","juin","juillet","aout","septembre","octobre","novembre","décembre"))</f>
        <v>janvier</v>
      </c>
      <c r="E209" s="105">
        <f>IF(ISERROR(VLOOKUP($C209,tarifs!$A$4:$D$105,2,0)),"",VLOOKUP($C209,tarifs!$A$4:$D$105,2,0))</f>
        <v>108</v>
      </c>
      <c r="F209" s="105">
        <f t="shared" si="3"/>
        <v>129.6</v>
      </c>
    </row>
    <row r="210" spans="1:6" x14ac:dyDescent="0.25">
      <c r="A210" t="s">
        <v>9</v>
      </c>
      <c r="B210" s="107">
        <v>44216</v>
      </c>
      <c r="C210">
        <v>1262</v>
      </c>
      <c r="D210" t="str">
        <f>IF(Tableau1[[#This Row],[Date]]="","",CHOOSE(MONTH(B210),"janvier","février","mars","avril","mai","juin","juillet","aout","septembre","octobre","novembre","décembre"))</f>
        <v>janvier</v>
      </c>
      <c r="E210" s="105">
        <f>IF(ISERROR(VLOOKUP($C210,tarifs!$A$4:$D$105,2,0)),"",VLOOKUP($C210,tarifs!$A$4:$D$105,2,0))</f>
        <v>108</v>
      </c>
      <c r="F210" s="105">
        <f t="shared" si="3"/>
        <v>129.6</v>
      </c>
    </row>
    <row r="211" spans="1:6" x14ac:dyDescent="0.25">
      <c r="A211" t="s">
        <v>9</v>
      </c>
      <c r="B211" s="107">
        <v>44217</v>
      </c>
      <c r="C211">
        <v>1262</v>
      </c>
      <c r="D211" t="str">
        <f>IF(Tableau1[[#This Row],[Date]]="","",CHOOSE(MONTH(B211),"janvier","février","mars","avril","mai","juin","juillet","aout","septembre","octobre","novembre","décembre"))</f>
        <v>janvier</v>
      </c>
      <c r="E211" s="105">
        <f>IF(ISERROR(VLOOKUP($C211,tarifs!$A$4:$D$105,2,0)),"",VLOOKUP($C211,tarifs!$A$4:$D$105,2,0))</f>
        <v>108</v>
      </c>
      <c r="F211" s="105">
        <f t="shared" si="3"/>
        <v>129.6</v>
      </c>
    </row>
    <row r="212" spans="1:6" x14ac:dyDescent="0.25">
      <c r="A212" t="s">
        <v>9</v>
      </c>
      <c r="B212" s="107">
        <v>44218</v>
      </c>
      <c r="C212">
        <v>1262</v>
      </c>
      <c r="D212" t="str">
        <f>IF(Tableau1[[#This Row],[Date]]="","",CHOOSE(MONTH(B212),"janvier","février","mars","avril","mai","juin","juillet","aout","septembre","octobre","novembre","décembre"))</f>
        <v>janvier</v>
      </c>
      <c r="E212" s="105">
        <f>IF(ISERROR(VLOOKUP($C212,tarifs!$A$4:$D$105,2,0)),"",VLOOKUP($C212,tarifs!$A$4:$D$105,2,0))</f>
        <v>108</v>
      </c>
      <c r="F212" s="105">
        <f t="shared" si="3"/>
        <v>129.6</v>
      </c>
    </row>
    <row r="213" spans="1:6" x14ac:dyDescent="0.25">
      <c r="A213" t="s">
        <v>9</v>
      </c>
      <c r="B213" s="107">
        <v>44219</v>
      </c>
      <c r="C213">
        <v>1511</v>
      </c>
      <c r="D213" t="str">
        <f>IF(Tableau1[[#This Row],[Date]]="","",CHOOSE(MONTH(B213),"janvier","février","mars","avril","mai","juin","juillet","aout","septembre","octobre","novembre","décembre"))</f>
        <v>janvier</v>
      </c>
      <c r="E213" s="105">
        <f>IF(ISERROR(VLOOKUP($C213,tarifs!$A$4:$D$105,2,0)),"",VLOOKUP($C213,tarifs!$A$4:$D$105,2,0))</f>
        <v>115</v>
      </c>
      <c r="F213" s="105">
        <f t="shared" si="3"/>
        <v>138</v>
      </c>
    </row>
    <row r="214" spans="1:6" x14ac:dyDescent="0.25">
      <c r="A214" t="s">
        <v>9</v>
      </c>
      <c r="B214" s="107">
        <v>44219</v>
      </c>
      <c r="C214">
        <v>1521</v>
      </c>
      <c r="D214" t="str">
        <f>IF(Tableau1[[#This Row],[Date]]="","",CHOOSE(MONTH(B214),"janvier","février","mars","avril","mai","juin","juillet","aout","septembre","octobre","novembre","décembre"))</f>
        <v>janvier</v>
      </c>
      <c r="E214" s="105">
        <f>IF(ISERROR(VLOOKUP($C214,tarifs!$A$4:$D$105,2,0)),"",VLOOKUP($C214,tarifs!$A$4:$D$105,2,0))</f>
        <v>155</v>
      </c>
      <c r="F214" s="105">
        <f t="shared" si="3"/>
        <v>186</v>
      </c>
    </row>
    <row r="215" spans="1:6" x14ac:dyDescent="0.25">
      <c r="A215" t="s">
        <v>9</v>
      </c>
      <c r="B215" s="107">
        <v>44219</v>
      </c>
      <c r="C215">
        <v>1659</v>
      </c>
      <c r="D215" t="str">
        <f>IF(Tableau1[[#This Row],[Date]]="","",CHOOSE(MONTH(B215),"janvier","février","mars","avril","mai","juin","juillet","aout","septembre","octobre","novembre","décembre"))</f>
        <v>janvier</v>
      </c>
      <c r="E215" s="105">
        <f>IF(ISERROR(VLOOKUP($C215,tarifs!$A$4:$D$105,2,0)),"",VLOOKUP($C215,tarifs!$A$4:$D$105,2,0))</f>
        <v>108</v>
      </c>
      <c r="F215" s="105">
        <f t="shared" si="3"/>
        <v>129.6</v>
      </c>
    </row>
    <row r="216" spans="1:6" x14ac:dyDescent="0.25">
      <c r="A216" t="s">
        <v>9</v>
      </c>
      <c r="B216" s="107">
        <v>44219</v>
      </c>
      <c r="C216">
        <v>1139</v>
      </c>
      <c r="D216" t="str">
        <f>IF(Tableau1[[#This Row],[Date]]="","",CHOOSE(MONTH(B216),"janvier","février","mars","avril","mai","juin","juillet","aout","septembre","octobre","novembre","décembre"))</f>
        <v>janvier</v>
      </c>
      <c r="E216" s="105">
        <f>IF(ISERROR(VLOOKUP($C216,tarifs!$A$4:$D$105,2,0)),"",VLOOKUP($C216,tarifs!$A$4:$D$105,2,0))</f>
        <v>135</v>
      </c>
      <c r="F216" s="105">
        <f t="shared" si="3"/>
        <v>162</v>
      </c>
    </row>
    <row r="217" spans="1:6" x14ac:dyDescent="0.25">
      <c r="A217" t="s">
        <v>9</v>
      </c>
      <c r="B217" s="107">
        <v>44219</v>
      </c>
      <c r="C217">
        <v>1079</v>
      </c>
      <c r="D217" t="str">
        <f>IF(Tableau1[[#This Row],[Date]]="","",CHOOSE(MONTH(B217),"janvier","février","mars","avril","mai","juin","juillet","aout","septembre","octobre","novembre","décembre"))</f>
        <v>janvier</v>
      </c>
      <c r="E217" s="105">
        <f>IF(ISERROR(VLOOKUP($C217,tarifs!$A$4:$D$105,2,0)),"",VLOOKUP($C217,tarifs!$A$4:$D$105,2,0))</f>
        <v>101</v>
      </c>
      <c r="F217" s="105">
        <f t="shared" si="3"/>
        <v>121.19999999999999</v>
      </c>
    </row>
    <row r="218" spans="1:6" x14ac:dyDescent="0.25">
      <c r="A218" t="s">
        <v>9</v>
      </c>
      <c r="B218" s="107">
        <v>44219</v>
      </c>
      <c r="C218">
        <v>1099</v>
      </c>
      <c r="D218" t="str">
        <f>IF(Tableau1[[#This Row],[Date]]="","",CHOOSE(MONTH(B218),"janvier","février","mars","avril","mai","juin","juillet","aout","septembre","octobre","novembre","décembre"))</f>
        <v>janvier</v>
      </c>
      <c r="E218" s="105">
        <f>IF(ISERROR(VLOOKUP($C218,tarifs!$A$4:$D$105,2,0)),"",VLOOKUP($C218,tarifs!$A$4:$D$105,2,0))</f>
        <v>77</v>
      </c>
      <c r="F218" s="105">
        <f t="shared" si="3"/>
        <v>92.399999999999991</v>
      </c>
    </row>
    <row r="219" spans="1:6" x14ac:dyDescent="0.25">
      <c r="A219" t="s">
        <v>9</v>
      </c>
      <c r="B219" s="107">
        <v>44219</v>
      </c>
      <c r="C219">
        <v>1269</v>
      </c>
      <c r="D219" t="str">
        <f>IF(Tableau1[[#This Row],[Date]]="","",CHOOSE(MONTH(B219),"janvier","février","mars","avril","mai","juin","juillet","aout","septembre","octobre","novembre","décembre"))</f>
        <v>janvier</v>
      </c>
      <c r="E219" s="105">
        <f>IF(ISERROR(VLOOKUP($C219,tarifs!$A$4:$D$105,2,0)),"",VLOOKUP($C219,tarifs!$A$4:$D$105,2,0))</f>
        <v>95</v>
      </c>
      <c r="F219" s="105">
        <f t="shared" si="3"/>
        <v>114</v>
      </c>
    </row>
    <row r="220" spans="1:6" x14ac:dyDescent="0.25">
      <c r="A220" t="s">
        <v>10</v>
      </c>
      <c r="B220" s="107">
        <v>44214</v>
      </c>
      <c r="C220">
        <v>1650</v>
      </c>
      <c r="D220" t="str">
        <f>IF(Tableau1[[#This Row],[Date]]="","",CHOOSE(MONTH(B220),"janvier","février","mars","avril","mai","juin","juillet","aout","septembre","octobre","novembre","décembre"))</f>
        <v>janvier</v>
      </c>
      <c r="E220" s="105">
        <f>IF(ISERROR(VLOOKUP($C220,tarifs!$A$4:$D$105,2,0)),"",VLOOKUP($C220,tarifs!$A$4:$D$105,2,0))</f>
        <v>162</v>
      </c>
      <c r="F220" s="105">
        <f t="shared" si="3"/>
        <v>194.4</v>
      </c>
    </row>
    <row r="221" spans="1:6" x14ac:dyDescent="0.25">
      <c r="A221" t="s">
        <v>10</v>
      </c>
      <c r="B221" s="107">
        <v>44219</v>
      </c>
      <c r="C221">
        <v>1109</v>
      </c>
      <c r="D221" t="str">
        <f>IF(Tableau1[[#This Row],[Date]]="","",CHOOSE(MONTH(B221),"janvier","février","mars","avril","mai","juin","juillet","aout","septembre","octobre","novembre","décembre"))</f>
        <v>janvier</v>
      </c>
      <c r="E221" s="105">
        <f>IF(ISERROR(VLOOKUP($C221,tarifs!$A$4:$D$105,2,0)),"",VLOOKUP($C221,tarifs!$A$4:$D$105,2,0))</f>
        <v>122</v>
      </c>
      <c r="F221" s="105">
        <f t="shared" si="3"/>
        <v>146.4</v>
      </c>
    </row>
    <row r="222" spans="1:6" x14ac:dyDescent="0.25">
      <c r="A222" t="s">
        <v>10</v>
      </c>
      <c r="B222" s="107">
        <v>44215</v>
      </c>
      <c r="C222">
        <v>1521</v>
      </c>
      <c r="D222" t="str">
        <f>IF(Tableau1[[#This Row],[Date]]="","",CHOOSE(MONTH(B222),"janvier","février","mars","avril","mai","juin","juillet","aout","septembre","octobre","novembre","décembre"))</f>
        <v>janvier</v>
      </c>
      <c r="E222" s="105">
        <f>IF(ISERROR(VLOOKUP($C222,tarifs!$A$4:$D$105,2,0)),"",VLOOKUP($C222,tarifs!$A$4:$D$105,2,0))</f>
        <v>155</v>
      </c>
      <c r="F222" s="105">
        <f t="shared" si="3"/>
        <v>186</v>
      </c>
    </row>
    <row r="223" spans="1:6" x14ac:dyDescent="0.25">
      <c r="A223" t="s">
        <v>10</v>
      </c>
      <c r="B223" s="107">
        <v>44216</v>
      </c>
      <c r="C223">
        <v>1521</v>
      </c>
      <c r="D223" t="str">
        <f>IF(Tableau1[[#This Row],[Date]]="","",CHOOSE(MONTH(B223),"janvier","février","mars","avril","mai","juin","juillet","aout","septembre","octobre","novembre","décembre"))</f>
        <v>janvier</v>
      </c>
      <c r="E223" s="105">
        <f>IF(ISERROR(VLOOKUP($C223,tarifs!$A$4:$D$105,2,0)),"",VLOOKUP($C223,tarifs!$A$4:$D$105,2,0))</f>
        <v>155</v>
      </c>
      <c r="F223" s="105">
        <f t="shared" si="3"/>
        <v>186</v>
      </c>
    </row>
    <row r="224" spans="1:6" x14ac:dyDescent="0.25">
      <c r="A224" t="s">
        <v>10</v>
      </c>
      <c r="B224" s="107">
        <v>44217</v>
      </c>
      <c r="C224">
        <v>1521</v>
      </c>
      <c r="D224" t="str">
        <f>IF(Tableau1[[#This Row],[Date]]="","",CHOOSE(MONTH(B224),"janvier","février","mars","avril","mai","juin","juillet","aout","septembre","octobre","novembre","décembre"))</f>
        <v>janvier</v>
      </c>
      <c r="E224" s="105">
        <f>IF(ISERROR(VLOOKUP($C224,tarifs!$A$4:$D$105,2,0)),"",VLOOKUP($C224,tarifs!$A$4:$D$105,2,0))</f>
        <v>155</v>
      </c>
      <c r="F224" s="105">
        <f t="shared" si="3"/>
        <v>186</v>
      </c>
    </row>
    <row r="225" spans="1:6" x14ac:dyDescent="0.25">
      <c r="A225" t="s">
        <v>10</v>
      </c>
      <c r="B225" s="107">
        <v>44218</v>
      </c>
      <c r="C225">
        <v>1521</v>
      </c>
      <c r="D225" t="str">
        <f>IF(Tableau1[[#This Row],[Date]]="","",CHOOSE(MONTH(B225),"janvier","février","mars","avril","mai","juin","juillet","aout","septembre","octobre","novembre","décembre"))</f>
        <v>janvier</v>
      </c>
      <c r="E225" s="105">
        <f>IF(ISERROR(VLOOKUP($C225,tarifs!$A$4:$D$105,2,0)),"",VLOOKUP($C225,tarifs!$A$4:$D$105,2,0))</f>
        <v>155</v>
      </c>
      <c r="F225" s="105">
        <f t="shared" si="3"/>
        <v>186</v>
      </c>
    </row>
    <row r="226" spans="1:6" x14ac:dyDescent="0.25">
      <c r="A226" t="s">
        <v>10</v>
      </c>
      <c r="B226" s="107">
        <v>44214</v>
      </c>
      <c r="C226">
        <v>1162</v>
      </c>
      <c r="D226" t="str">
        <f>IF(Tableau1[[#This Row],[Date]]="","",CHOOSE(MONTH(B226),"janvier","février","mars","avril","mai","juin","juillet","aout","septembre","octobre","novembre","décembre"))</f>
        <v>janvier</v>
      </c>
      <c r="E226" s="105">
        <f>IF(ISERROR(VLOOKUP($C226,tarifs!$A$4:$D$105,2,0)),"",VLOOKUP($C226,tarifs!$A$4:$D$105,2,0))</f>
        <v>108</v>
      </c>
      <c r="F226" s="105">
        <f t="shared" si="3"/>
        <v>129.6</v>
      </c>
    </row>
    <row r="227" spans="1:6" x14ac:dyDescent="0.25">
      <c r="A227" t="s">
        <v>10</v>
      </c>
      <c r="B227" s="107">
        <v>44215</v>
      </c>
      <c r="C227">
        <v>1162</v>
      </c>
      <c r="D227" t="str">
        <f>IF(Tableau1[[#This Row],[Date]]="","",CHOOSE(MONTH(B227),"janvier","février","mars","avril","mai","juin","juillet","aout","septembre","octobre","novembre","décembre"))</f>
        <v>janvier</v>
      </c>
      <c r="E227" s="105">
        <f>IF(ISERROR(VLOOKUP($C227,tarifs!$A$4:$D$105,2,0)),"",VLOOKUP($C227,tarifs!$A$4:$D$105,2,0))</f>
        <v>108</v>
      </c>
      <c r="F227" s="105">
        <f t="shared" si="3"/>
        <v>129.6</v>
      </c>
    </row>
    <row r="228" spans="1:6" x14ac:dyDescent="0.25">
      <c r="A228" t="s">
        <v>10</v>
      </c>
      <c r="B228" s="107">
        <v>44216</v>
      </c>
      <c r="C228">
        <v>1162</v>
      </c>
      <c r="D228" t="str">
        <f>IF(Tableau1[[#This Row],[Date]]="","",CHOOSE(MONTH(B228),"janvier","février","mars","avril","mai","juin","juillet","aout","septembre","octobre","novembre","décembre"))</f>
        <v>janvier</v>
      </c>
      <c r="E228" s="105">
        <f>IF(ISERROR(VLOOKUP($C228,tarifs!$A$4:$D$105,2,0)),"",VLOOKUP($C228,tarifs!$A$4:$D$105,2,0))</f>
        <v>108</v>
      </c>
      <c r="F228" s="105">
        <f t="shared" si="3"/>
        <v>129.6</v>
      </c>
    </row>
    <row r="229" spans="1:6" x14ac:dyDescent="0.25">
      <c r="A229" t="s">
        <v>10</v>
      </c>
      <c r="B229" s="107">
        <v>44217</v>
      </c>
      <c r="C229">
        <v>1162</v>
      </c>
      <c r="D229" t="str">
        <f>IF(Tableau1[[#This Row],[Date]]="","",CHOOSE(MONTH(B229),"janvier","février","mars","avril","mai","juin","juillet","aout","septembre","octobre","novembre","décembre"))</f>
        <v>janvier</v>
      </c>
      <c r="E229" s="105">
        <f>IF(ISERROR(VLOOKUP($C229,tarifs!$A$4:$D$105,2,0)),"",VLOOKUP($C229,tarifs!$A$4:$D$105,2,0))</f>
        <v>108</v>
      </c>
      <c r="F229" s="105">
        <f t="shared" si="3"/>
        <v>129.6</v>
      </c>
    </row>
    <row r="230" spans="1:6" x14ac:dyDescent="0.25">
      <c r="A230" t="s">
        <v>10</v>
      </c>
      <c r="B230" s="107">
        <v>44218</v>
      </c>
      <c r="C230">
        <v>1162</v>
      </c>
      <c r="D230" t="str">
        <f>IF(Tableau1[[#This Row],[Date]]="","",CHOOSE(MONTH(B230),"janvier","février","mars","avril","mai","juin","juillet","aout","septembre","octobre","novembre","décembre"))</f>
        <v>janvier</v>
      </c>
      <c r="E230" s="105">
        <f>IF(ISERROR(VLOOKUP($C230,tarifs!$A$4:$D$105,2,0)),"",VLOOKUP($C230,tarifs!$A$4:$D$105,2,0))</f>
        <v>108</v>
      </c>
      <c r="F230" s="105">
        <f t="shared" si="3"/>
        <v>129.6</v>
      </c>
    </row>
    <row r="231" spans="1:6" x14ac:dyDescent="0.25">
      <c r="A231" t="s">
        <v>10</v>
      </c>
      <c r="B231" s="107">
        <v>44214</v>
      </c>
      <c r="C231" t="s">
        <v>11</v>
      </c>
      <c r="D231" t="str">
        <f>IF(Tableau1[[#This Row],[Date]]="","",CHOOSE(MONTH(B231),"janvier","février","mars","avril","mai","juin","juillet","aout","septembre","octobre","novembre","décembre"))</f>
        <v>janvier</v>
      </c>
      <c r="E231" s="105" t="str">
        <f>IF(ISERROR(VLOOKUP($C231,tarifs!$A$4:$D$105,2,0)),"",VLOOKUP($C231,tarifs!$A$4:$D$105,2,0))</f>
        <v/>
      </c>
      <c r="F231" s="105" t="str">
        <f t="shared" si="3"/>
        <v/>
      </c>
    </row>
    <row r="232" spans="1:6" x14ac:dyDescent="0.25">
      <c r="A232" t="s">
        <v>10</v>
      </c>
      <c r="B232" s="107">
        <v>44215</v>
      </c>
      <c r="C232" t="s">
        <v>11</v>
      </c>
      <c r="D232" t="str">
        <f>IF(Tableau1[[#This Row],[Date]]="","",CHOOSE(MONTH(B232),"janvier","février","mars","avril","mai","juin","juillet","aout","septembre","octobre","novembre","décembre"))</f>
        <v>janvier</v>
      </c>
      <c r="E232" s="105" t="str">
        <f>IF(ISERROR(VLOOKUP($C232,tarifs!$A$4:$D$105,2,0)),"",VLOOKUP($C232,tarifs!$A$4:$D$105,2,0))</f>
        <v/>
      </c>
      <c r="F232" s="105" t="str">
        <f t="shared" si="3"/>
        <v/>
      </c>
    </row>
    <row r="233" spans="1:6" x14ac:dyDescent="0.25">
      <c r="A233" t="s">
        <v>10</v>
      </c>
      <c r="B233" s="107">
        <v>44216</v>
      </c>
      <c r="C233" t="s">
        <v>11</v>
      </c>
      <c r="D233" t="str">
        <f>IF(Tableau1[[#This Row],[Date]]="","",CHOOSE(MONTH(B233),"janvier","février","mars","avril","mai","juin","juillet","aout","septembre","octobre","novembre","décembre"))</f>
        <v>janvier</v>
      </c>
      <c r="E233" s="105" t="str">
        <f>IF(ISERROR(VLOOKUP($C233,tarifs!$A$4:$D$105,2,0)),"",VLOOKUP($C233,tarifs!$A$4:$D$105,2,0))</f>
        <v/>
      </c>
      <c r="F233" s="105" t="str">
        <f t="shared" si="3"/>
        <v/>
      </c>
    </row>
    <row r="234" spans="1:6" x14ac:dyDescent="0.25">
      <c r="A234" t="s">
        <v>10</v>
      </c>
      <c r="B234" s="107">
        <v>44217</v>
      </c>
      <c r="C234" t="s">
        <v>11</v>
      </c>
      <c r="D234" t="str">
        <f>IF(Tableau1[[#This Row],[Date]]="","",CHOOSE(MONTH(B234),"janvier","février","mars","avril","mai","juin","juillet","aout","septembre","octobre","novembre","décembre"))</f>
        <v>janvier</v>
      </c>
      <c r="E234" s="105" t="str">
        <f>IF(ISERROR(VLOOKUP($C234,tarifs!$A$4:$D$105,2,0)),"",VLOOKUP($C234,tarifs!$A$4:$D$105,2,0))</f>
        <v/>
      </c>
      <c r="F234" s="105" t="str">
        <f t="shared" si="3"/>
        <v/>
      </c>
    </row>
    <row r="235" spans="1:6" x14ac:dyDescent="0.25">
      <c r="A235" t="s">
        <v>10</v>
      </c>
      <c r="B235" s="107">
        <v>44218</v>
      </c>
      <c r="C235" t="s">
        <v>11</v>
      </c>
      <c r="D235" t="str">
        <f>IF(Tableau1[[#This Row],[Date]]="","",CHOOSE(MONTH(B235),"janvier","février","mars","avril","mai","juin","juillet","aout","septembre","octobre","novembre","décembre"))</f>
        <v>janvier</v>
      </c>
      <c r="E235" s="105" t="str">
        <f>IF(ISERROR(VLOOKUP($C235,tarifs!$A$4:$D$105,2,0)),"",VLOOKUP($C235,tarifs!$A$4:$D$105,2,0))</f>
        <v/>
      </c>
      <c r="F235" s="105" t="str">
        <f t="shared" si="3"/>
        <v/>
      </c>
    </row>
    <row r="236" spans="1:6" x14ac:dyDescent="0.25">
      <c r="A236" t="s">
        <v>12</v>
      </c>
      <c r="B236" s="107">
        <v>44214</v>
      </c>
      <c r="C236">
        <v>1010</v>
      </c>
      <c r="D236" t="str">
        <f>IF(Tableau1[[#This Row],[Date]]="","",CHOOSE(MONTH(B236),"janvier","février","mars","avril","mai","juin","juillet","aout","septembre","octobre","novembre","décembre"))</f>
        <v>janvier</v>
      </c>
      <c r="E236" s="105">
        <f>IF(ISERROR(VLOOKUP($C236,tarifs!$A$4:$D$105,2,0)),"",VLOOKUP($C236,tarifs!$A$4:$D$105,2,0))</f>
        <v>95</v>
      </c>
      <c r="F236" s="105">
        <f t="shared" si="3"/>
        <v>114</v>
      </c>
    </row>
    <row r="237" spans="1:6" x14ac:dyDescent="0.25">
      <c r="A237" t="s">
        <v>12</v>
      </c>
      <c r="B237" s="107">
        <v>44219</v>
      </c>
      <c r="C237">
        <v>1441</v>
      </c>
      <c r="D237" t="str">
        <f>IF(Tableau1[[#This Row],[Date]]="","",CHOOSE(MONTH(B237),"janvier","février","mars","avril","mai","juin","juillet","aout","septembre","octobre","novembre","décembre"))</f>
        <v>janvier</v>
      </c>
      <c r="E237" s="105">
        <f>IF(ISERROR(VLOOKUP($C237,tarifs!$A$4:$D$105,2,0)),"",VLOOKUP($C237,tarifs!$A$4:$D$105,2,0))</f>
        <v>108</v>
      </c>
      <c r="F237" s="105">
        <f t="shared" si="3"/>
        <v>129.6</v>
      </c>
    </row>
    <row r="238" spans="1:6" x14ac:dyDescent="0.25">
      <c r="A238" t="s">
        <v>12</v>
      </c>
      <c r="B238" s="107">
        <v>44219</v>
      </c>
      <c r="C238">
        <v>1169</v>
      </c>
      <c r="D238" t="str">
        <f>IF(Tableau1[[#This Row],[Date]]="","",CHOOSE(MONTH(B238),"janvier","février","mars","avril","mai","juin","juillet","aout","septembre","octobre","novembre","décembre"))</f>
        <v>janvier</v>
      </c>
      <c r="E238" s="105">
        <f>IF(ISERROR(VLOOKUP($C238,tarifs!$A$4:$D$105,2,0)),"",VLOOKUP($C238,tarifs!$A$4:$D$105,2,0))</f>
        <v>115</v>
      </c>
      <c r="F238" s="105">
        <f t="shared" si="3"/>
        <v>138</v>
      </c>
    </row>
    <row r="239" spans="1:6" x14ac:dyDescent="0.25">
      <c r="A239" t="s">
        <v>12</v>
      </c>
      <c r="B239" s="107">
        <v>44214</v>
      </c>
      <c r="C239">
        <v>1312</v>
      </c>
      <c r="D239" t="str">
        <f>IF(Tableau1[[#This Row],[Date]]="","",CHOOSE(MONTH(B239),"janvier","février","mars","avril","mai","juin","juillet","aout","septembre","octobre","novembre","décembre"))</f>
        <v>janvier</v>
      </c>
      <c r="E239" s="105">
        <f>IF(ISERROR(VLOOKUP($C239,tarifs!$A$4:$D$105,2,0)),"",VLOOKUP($C239,tarifs!$A$4:$D$105,2,0))</f>
        <v>108</v>
      </c>
      <c r="F239" s="105">
        <f t="shared" si="3"/>
        <v>129.6</v>
      </c>
    </row>
    <row r="240" spans="1:6" x14ac:dyDescent="0.25">
      <c r="A240" t="s">
        <v>12</v>
      </c>
      <c r="B240" s="107">
        <v>44215</v>
      </c>
      <c r="C240">
        <v>1312</v>
      </c>
      <c r="D240" t="str">
        <f>IF(Tableau1[[#This Row],[Date]]="","",CHOOSE(MONTH(B240),"janvier","février","mars","avril","mai","juin","juillet","aout","septembre","octobre","novembre","décembre"))</f>
        <v>janvier</v>
      </c>
      <c r="E240" s="105">
        <f>IF(ISERROR(VLOOKUP($C240,tarifs!$A$4:$D$105,2,0)),"",VLOOKUP($C240,tarifs!$A$4:$D$105,2,0))</f>
        <v>108</v>
      </c>
      <c r="F240" s="105">
        <f t="shared" si="3"/>
        <v>129.6</v>
      </c>
    </row>
    <row r="241" spans="1:6" x14ac:dyDescent="0.25">
      <c r="A241" t="s">
        <v>12</v>
      </c>
      <c r="B241" s="107">
        <v>44216</v>
      </c>
      <c r="C241">
        <v>1312</v>
      </c>
      <c r="D241" t="str">
        <f>IF(Tableau1[[#This Row],[Date]]="","",CHOOSE(MONTH(B241),"janvier","février","mars","avril","mai","juin","juillet","aout","septembre","octobre","novembre","décembre"))</f>
        <v>janvier</v>
      </c>
      <c r="E241" s="105">
        <f>IF(ISERROR(VLOOKUP($C241,tarifs!$A$4:$D$105,2,0)),"",VLOOKUP($C241,tarifs!$A$4:$D$105,2,0))</f>
        <v>108</v>
      </c>
      <c r="F241" s="105">
        <f t="shared" si="3"/>
        <v>129.6</v>
      </c>
    </row>
    <row r="242" spans="1:6" x14ac:dyDescent="0.25">
      <c r="A242" t="s">
        <v>12</v>
      </c>
      <c r="B242" s="107">
        <v>44217</v>
      </c>
      <c r="C242">
        <v>1312</v>
      </c>
      <c r="D242" t="str">
        <f>IF(Tableau1[[#This Row],[Date]]="","",CHOOSE(MONTH(B242),"janvier","février","mars","avril","mai","juin","juillet","aout","septembre","octobre","novembre","décembre"))</f>
        <v>janvier</v>
      </c>
      <c r="E242" s="105">
        <f>IF(ISERROR(VLOOKUP($C242,tarifs!$A$4:$D$105,2,0)),"",VLOOKUP($C242,tarifs!$A$4:$D$105,2,0))</f>
        <v>108</v>
      </c>
      <c r="F242" s="105">
        <f t="shared" si="3"/>
        <v>129.6</v>
      </c>
    </row>
    <row r="243" spans="1:6" x14ac:dyDescent="0.25">
      <c r="A243" t="s">
        <v>12</v>
      </c>
      <c r="B243" s="107">
        <v>44218</v>
      </c>
      <c r="C243">
        <v>1312</v>
      </c>
      <c r="D243" t="str">
        <f>IF(Tableau1[[#This Row],[Date]]="","",CHOOSE(MONTH(B243),"janvier","février","mars","avril","mai","juin","juillet","aout","septembre","octobre","novembre","décembre"))</f>
        <v>janvier</v>
      </c>
      <c r="E243" s="105">
        <f>IF(ISERROR(VLOOKUP($C243,tarifs!$A$4:$D$105,2,0)),"",VLOOKUP($C243,tarifs!$A$4:$D$105,2,0))</f>
        <v>108</v>
      </c>
      <c r="F243" s="105">
        <f t="shared" si="3"/>
        <v>129.6</v>
      </c>
    </row>
    <row r="244" spans="1:6" x14ac:dyDescent="0.25">
      <c r="A244" t="s">
        <v>12</v>
      </c>
      <c r="B244" s="107">
        <v>44219</v>
      </c>
      <c r="C244">
        <v>1289</v>
      </c>
      <c r="D244" t="str">
        <f>IF(Tableau1[[#This Row],[Date]]="","",CHOOSE(MONTH(B244),"janvier","février","mars","avril","mai","juin","juillet","aout","septembre","octobre","novembre","décembre"))</f>
        <v>janvier</v>
      </c>
      <c r="E244" s="105">
        <f>IF(ISERROR(VLOOKUP($C244,tarifs!$A$4:$D$105,2,0)),"",VLOOKUP($C244,tarifs!$A$4:$D$105,2,0))</f>
        <v>88</v>
      </c>
      <c r="F244" s="105">
        <f t="shared" si="3"/>
        <v>105.6</v>
      </c>
    </row>
    <row r="245" spans="1:6" x14ac:dyDescent="0.25">
      <c r="A245" t="s">
        <v>12</v>
      </c>
      <c r="B245" s="107">
        <v>44214</v>
      </c>
      <c r="C245">
        <v>1252</v>
      </c>
      <c r="D245" t="str">
        <f>IF(Tableau1[[#This Row],[Date]]="","",CHOOSE(MONTH(B245),"janvier","février","mars","avril","mai","juin","juillet","aout","septembre","octobre","novembre","décembre"))</f>
        <v>janvier</v>
      </c>
      <c r="E245" s="105">
        <f>IF(ISERROR(VLOOKUP($C245,tarifs!$A$4:$D$105,2,0)),"",VLOOKUP($C245,tarifs!$A$4:$D$105,2,0))</f>
        <v>91.8</v>
      </c>
      <c r="F245" s="105">
        <f t="shared" si="3"/>
        <v>110.16</v>
      </c>
    </row>
    <row r="246" spans="1:6" x14ac:dyDescent="0.25">
      <c r="A246" t="s">
        <v>12</v>
      </c>
      <c r="B246" s="107">
        <v>44215</v>
      </c>
      <c r="C246">
        <v>1252</v>
      </c>
      <c r="D246" t="str">
        <f>IF(Tableau1[[#This Row],[Date]]="","",CHOOSE(MONTH(B246),"janvier","février","mars","avril","mai","juin","juillet","aout","septembre","octobre","novembre","décembre"))</f>
        <v>janvier</v>
      </c>
      <c r="E246" s="105">
        <f>IF(ISERROR(VLOOKUP($C246,tarifs!$A$4:$D$105,2,0)),"",VLOOKUP($C246,tarifs!$A$4:$D$105,2,0))</f>
        <v>91.8</v>
      </c>
      <c r="F246" s="105">
        <f t="shared" si="3"/>
        <v>110.16</v>
      </c>
    </row>
    <row r="247" spans="1:6" x14ac:dyDescent="0.25">
      <c r="A247" t="s">
        <v>12</v>
      </c>
      <c r="B247" s="107">
        <v>44216</v>
      </c>
      <c r="C247">
        <v>1252</v>
      </c>
      <c r="D247" t="str">
        <f>IF(Tableau1[[#This Row],[Date]]="","",CHOOSE(MONTH(B247),"janvier","février","mars","avril","mai","juin","juillet","aout","septembre","octobre","novembre","décembre"))</f>
        <v>janvier</v>
      </c>
      <c r="E247" s="105">
        <f>IF(ISERROR(VLOOKUP($C247,tarifs!$A$4:$D$105,2,0)),"",VLOOKUP($C247,tarifs!$A$4:$D$105,2,0))</f>
        <v>91.8</v>
      </c>
      <c r="F247" s="105">
        <f t="shared" si="3"/>
        <v>110.16</v>
      </c>
    </row>
    <row r="248" spans="1:6" x14ac:dyDescent="0.25">
      <c r="A248" t="s">
        <v>12</v>
      </c>
      <c r="B248" s="107">
        <v>44217</v>
      </c>
      <c r="C248">
        <v>1252</v>
      </c>
      <c r="D248" t="str">
        <f>IF(Tableau1[[#This Row],[Date]]="","",CHOOSE(MONTH(B248),"janvier","février","mars","avril","mai","juin","juillet","aout","septembre","octobre","novembre","décembre"))</f>
        <v>janvier</v>
      </c>
      <c r="E248" s="105">
        <f>IF(ISERROR(VLOOKUP($C248,tarifs!$A$4:$D$105,2,0)),"",VLOOKUP($C248,tarifs!$A$4:$D$105,2,0))</f>
        <v>91.8</v>
      </c>
      <c r="F248" s="105">
        <f t="shared" si="3"/>
        <v>110.16</v>
      </c>
    </row>
    <row r="249" spans="1:6" x14ac:dyDescent="0.25">
      <c r="A249" t="s">
        <v>12</v>
      </c>
      <c r="B249" s="107">
        <v>44218</v>
      </c>
      <c r="C249">
        <v>1252</v>
      </c>
      <c r="D249" t="str">
        <f>IF(Tableau1[[#This Row],[Date]]="","",CHOOSE(MONTH(B249),"janvier","février","mars","avril","mai","juin","juillet","aout","septembre","octobre","novembre","décembre"))</f>
        <v>janvier</v>
      </c>
      <c r="E249" s="105">
        <f>IF(ISERROR(VLOOKUP($C249,tarifs!$A$4:$D$105,2,0)),"",VLOOKUP($C249,tarifs!$A$4:$D$105,2,0))</f>
        <v>91.8</v>
      </c>
      <c r="F249" s="105">
        <f t="shared" si="3"/>
        <v>110.16</v>
      </c>
    </row>
    <row r="250" spans="1:6" x14ac:dyDescent="0.25">
      <c r="A250" t="s">
        <v>12</v>
      </c>
      <c r="B250" s="107">
        <v>44219</v>
      </c>
      <c r="C250">
        <v>1319</v>
      </c>
      <c r="D250" t="str">
        <f>IF(Tableau1[[#This Row],[Date]]="","",CHOOSE(MONTH(B250),"janvier","février","mars","avril","mai","juin","juillet","aout","septembre","octobre","novembre","décembre"))</f>
        <v>janvier</v>
      </c>
      <c r="E250" s="105">
        <f>IF(ISERROR(VLOOKUP($C250,tarifs!$A$4:$D$105,2,0)),"",VLOOKUP($C250,tarifs!$A$4:$D$105,2,0))</f>
        <v>95</v>
      </c>
      <c r="F250" s="105">
        <f t="shared" si="3"/>
        <v>114</v>
      </c>
    </row>
    <row r="251" spans="1:6" x14ac:dyDescent="0.25">
      <c r="A251" t="s">
        <v>12</v>
      </c>
      <c r="B251" s="107">
        <v>44219</v>
      </c>
      <c r="C251">
        <v>1349</v>
      </c>
      <c r="D251" t="str">
        <f>IF(Tableau1[[#This Row],[Date]]="","",CHOOSE(MONTH(B251),"janvier","février","mars","avril","mai","juin","juillet","aout","septembre","octobre","novembre","décembre"))</f>
        <v>janvier</v>
      </c>
      <c r="E251" s="105">
        <f>IF(ISERROR(VLOOKUP($C251,tarifs!$A$4:$D$105,2,0)),"",VLOOKUP($C251,tarifs!$A$4:$D$105,2,0))</f>
        <v>115</v>
      </c>
      <c r="F251" s="105">
        <f t="shared" si="3"/>
        <v>138</v>
      </c>
    </row>
    <row r="252" spans="1:6" x14ac:dyDescent="0.25">
      <c r="A252" t="s">
        <v>13</v>
      </c>
      <c r="B252" s="107">
        <v>44214</v>
      </c>
      <c r="C252">
        <v>1640</v>
      </c>
      <c r="D252" t="str">
        <f>IF(Tableau1[[#This Row],[Date]]="","",CHOOSE(MONTH(B252),"janvier","février","mars","avril","mai","juin","juillet","aout","septembre","octobre","novembre","décembre"))</f>
        <v>janvier</v>
      </c>
      <c r="E252" s="105">
        <f>IF(ISERROR(VLOOKUP($C252,tarifs!$A$4:$D$105,2,0)),"",VLOOKUP($C252,tarifs!$A$4:$D$105,2,0))</f>
        <v>156.75</v>
      </c>
      <c r="F252" s="105">
        <f t="shared" si="3"/>
        <v>188.1</v>
      </c>
    </row>
    <row r="253" spans="1:6" x14ac:dyDescent="0.25">
      <c r="A253" t="s">
        <v>13</v>
      </c>
      <c r="B253" s="107">
        <v>44219</v>
      </c>
      <c r="C253">
        <v>1411</v>
      </c>
      <c r="D253" t="str">
        <f>IF(Tableau1[[#This Row],[Date]]="","",CHOOSE(MONTH(B253),"janvier","février","mars","avril","mai","juin","juillet","aout","septembre","octobre","novembre","décembre"))</f>
        <v>janvier</v>
      </c>
      <c r="E253" s="105">
        <f>IF(ISERROR(VLOOKUP($C253,tarifs!$A$4:$D$105,2,0)),"",VLOOKUP($C253,tarifs!$A$4:$D$105,2,0))</f>
        <v>101</v>
      </c>
      <c r="F253" s="105">
        <f t="shared" si="3"/>
        <v>121.19999999999999</v>
      </c>
    </row>
    <row r="254" spans="1:6" x14ac:dyDescent="0.25">
      <c r="A254" t="s">
        <v>13</v>
      </c>
      <c r="B254" s="107">
        <v>44214</v>
      </c>
      <c r="C254">
        <v>1680</v>
      </c>
      <c r="D254" t="str">
        <f>IF(Tableau1[[#This Row],[Date]]="","",CHOOSE(MONTH(B254),"janvier","février","mars","avril","mai","juin","juillet","aout","septembre","octobre","novembre","décembre"))</f>
        <v>janvier</v>
      </c>
      <c r="E254" s="105">
        <f>IF(ISERROR(VLOOKUP($C254,tarifs!$A$4:$D$105,2,0)),"",VLOOKUP($C254,tarifs!$A$4:$D$105,2,0))</f>
        <v>149.75</v>
      </c>
      <c r="F254" s="105">
        <f t="shared" si="3"/>
        <v>179.7</v>
      </c>
    </row>
    <row r="255" spans="1:6" x14ac:dyDescent="0.25">
      <c r="A255" t="s">
        <v>13</v>
      </c>
      <c r="B255" s="107">
        <v>44219</v>
      </c>
      <c r="C255">
        <v>1461</v>
      </c>
      <c r="D255" t="str">
        <f>IF(Tableau1[[#This Row],[Date]]="","",CHOOSE(MONTH(B255),"janvier","février","mars","avril","mai","juin","juillet","aout","septembre","octobre","novembre","décembre"))</f>
        <v>janvier</v>
      </c>
      <c r="E255" s="105">
        <f>IF(ISERROR(VLOOKUP($C255,tarifs!$A$4:$D$105,2,0)),"",VLOOKUP($C255,tarifs!$A$4:$D$105,2,0))</f>
        <v>135</v>
      </c>
      <c r="F255" s="105">
        <f t="shared" si="3"/>
        <v>162</v>
      </c>
    </row>
    <row r="256" spans="1:6" x14ac:dyDescent="0.25">
      <c r="A256" t="s">
        <v>13</v>
      </c>
      <c r="B256" s="107">
        <v>44214</v>
      </c>
      <c r="C256">
        <v>1152</v>
      </c>
      <c r="D256" t="str">
        <f>IF(Tableau1[[#This Row],[Date]]="","",CHOOSE(MONTH(B256),"janvier","février","mars","avril","mai","juin","juillet","aout","septembre","octobre","novembre","décembre"))</f>
        <v>janvier</v>
      </c>
      <c r="E256" s="105">
        <f>IF(ISERROR(VLOOKUP($C256,tarifs!$A$4:$D$105,2,0)),"",VLOOKUP($C256,tarifs!$A$4:$D$105,2,0))</f>
        <v>128</v>
      </c>
      <c r="F256" s="105">
        <f t="shared" si="3"/>
        <v>153.6</v>
      </c>
    </row>
    <row r="257" spans="1:6" x14ac:dyDescent="0.25">
      <c r="A257" t="s">
        <v>13</v>
      </c>
      <c r="B257" s="107">
        <v>44219</v>
      </c>
      <c r="C257">
        <v>1119</v>
      </c>
      <c r="D257" t="str">
        <f>IF(Tableau1[[#This Row],[Date]]="","",CHOOSE(MONTH(B257),"janvier","février","mars","avril","mai","juin","juillet","aout","septembre","octobre","novembre","décembre"))</f>
        <v>janvier</v>
      </c>
      <c r="E257" s="105">
        <f>IF(ISERROR(VLOOKUP($C257,tarifs!$A$4:$D$105,2,0)),"",VLOOKUP($C257,tarifs!$A$4:$D$105,2,0))</f>
        <v>135</v>
      </c>
      <c r="F257" s="105">
        <f t="shared" si="3"/>
        <v>162</v>
      </c>
    </row>
    <row r="258" spans="1:6" x14ac:dyDescent="0.25">
      <c r="A258" t="s">
        <v>13</v>
      </c>
      <c r="B258" s="107">
        <v>44219</v>
      </c>
      <c r="C258">
        <v>1049</v>
      </c>
      <c r="D258" t="str">
        <f>IF(Tableau1[[#This Row],[Date]]="","",CHOOSE(MONTH(B258),"janvier","février","mars","avril","mai","juin","juillet","aout","septembre","octobre","novembre","décembre"))</f>
        <v>janvier</v>
      </c>
      <c r="E258" s="105">
        <f>IF(ISERROR(VLOOKUP($C258,tarifs!$A$4:$D$105,2,0)),"",VLOOKUP($C258,tarifs!$A$4:$D$105,2,0))</f>
        <v>95</v>
      </c>
      <c r="F258" s="105">
        <f t="shared" si="3"/>
        <v>114</v>
      </c>
    </row>
    <row r="259" spans="1:6" x14ac:dyDescent="0.25">
      <c r="A259" t="s">
        <v>14</v>
      </c>
      <c r="B259" s="107">
        <v>44214</v>
      </c>
      <c r="C259">
        <v>1100</v>
      </c>
      <c r="D259" t="str">
        <f>IF(Tableau1[[#This Row],[Date]]="","",CHOOSE(MONTH(B259),"janvier","février","mars","avril","mai","juin","juillet","aout","septembre","octobre","novembre","décembre"))</f>
        <v>janvier</v>
      </c>
      <c r="E259" s="105">
        <f>IF(ISERROR(VLOOKUP($C259,tarifs!$A$4:$D$105,2,0)),"",VLOOKUP($C259,tarifs!$A$4:$D$105,2,0))</f>
        <v>122</v>
      </c>
      <c r="F259" s="105">
        <f t="shared" si="3"/>
        <v>146.4</v>
      </c>
    </row>
    <row r="260" spans="1:6" x14ac:dyDescent="0.25">
      <c r="A260" t="s">
        <v>14</v>
      </c>
      <c r="B260" s="107">
        <v>44218</v>
      </c>
      <c r="C260">
        <v>1112</v>
      </c>
      <c r="D260" t="str">
        <f>IF(Tableau1[[#This Row],[Date]]="","",CHOOSE(MONTH(B260),"janvier","février","mars","avril","mai","juin","juillet","aout","septembre","octobre","novembre","décembre"))</f>
        <v>janvier</v>
      </c>
      <c r="E260" s="105">
        <f>IF(ISERROR(VLOOKUP($C260,tarifs!$A$4:$D$105,2,0)),"",VLOOKUP($C260,tarifs!$A$4:$D$105,2,0))</f>
        <v>135</v>
      </c>
      <c r="F260" s="105">
        <f t="shared" ref="F260:F323" si="4">IF(ISERROR(E260*1.2),"",E260*1.2)</f>
        <v>162</v>
      </c>
    </row>
    <row r="261" spans="1:6" x14ac:dyDescent="0.25">
      <c r="A261" t="s">
        <v>14</v>
      </c>
      <c r="B261" s="107">
        <v>44219</v>
      </c>
      <c r="C261">
        <v>1421</v>
      </c>
      <c r="D261" t="str">
        <f>IF(Tableau1[[#This Row],[Date]]="","",CHOOSE(MONTH(B261),"janvier","février","mars","avril","mai","juin","juillet","aout","septembre","octobre","novembre","décembre"))</f>
        <v>janvier</v>
      </c>
      <c r="E261" s="105">
        <f>IF(ISERROR(VLOOKUP($C261,tarifs!$A$4:$D$105,2,0)),"",VLOOKUP($C261,tarifs!$A$4:$D$105,2,0))</f>
        <v>108</v>
      </c>
      <c r="F261" s="105">
        <f t="shared" si="4"/>
        <v>129.6</v>
      </c>
    </row>
    <row r="262" spans="1:6" x14ac:dyDescent="0.25">
      <c r="A262" t="s">
        <v>14</v>
      </c>
      <c r="B262" s="107">
        <v>44219</v>
      </c>
      <c r="C262">
        <v>1629</v>
      </c>
      <c r="D262" t="str">
        <f>IF(Tableau1[[#This Row],[Date]]="","",CHOOSE(MONTH(B262),"janvier","février","mars","avril","mai","juin","juillet","aout","septembre","octobre","novembre","décembre"))</f>
        <v>janvier</v>
      </c>
      <c r="E262" s="105">
        <f>IF(ISERROR(VLOOKUP($C262,tarifs!$A$4:$D$105,2,0)),"",VLOOKUP($C262,tarifs!$A$4:$D$105,2,0))</f>
        <v>121.5</v>
      </c>
      <c r="F262" s="105">
        <f t="shared" si="4"/>
        <v>145.79999999999998</v>
      </c>
    </row>
    <row r="263" spans="1:6" x14ac:dyDescent="0.25">
      <c r="A263" t="s">
        <v>14</v>
      </c>
      <c r="B263" s="107">
        <v>44219</v>
      </c>
      <c r="C263">
        <v>1159</v>
      </c>
      <c r="D263" t="str">
        <f>IF(Tableau1[[#This Row],[Date]]="","",CHOOSE(MONTH(B263),"janvier","février","mars","avril","mai","juin","juillet","aout","septembre","octobre","novembre","décembre"))</f>
        <v>janvier</v>
      </c>
      <c r="E263" s="105">
        <f>IF(ISERROR(VLOOKUP($C263,tarifs!$A$4:$D$105,2,0)),"",VLOOKUP($C263,tarifs!$A$4:$D$105,2,0))</f>
        <v>115</v>
      </c>
      <c r="F263" s="105">
        <f t="shared" si="4"/>
        <v>138</v>
      </c>
    </row>
    <row r="264" spans="1:6" x14ac:dyDescent="0.25">
      <c r="A264" t="s">
        <v>14</v>
      </c>
      <c r="B264" s="107">
        <v>44214</v>
      </c>
      <c r="C264" t="s">
        <v>15</v>
      </c>
      <c r="D264" t="str">
        <f>IF(Tableau1[[#This Row],[Date]]="","",CHOOSE(MONTH(B264),"janvier","février","mars","avril","mai","juin","juillet","aout","septembre","octobre","novembre","décembre"))</f>
        <v>janvier</v>
      </c>
      <c r="E264" s="105" t="str">
        <f>IF(ISERROR(VLOOKUP($C264,tarifs!$A$4:$D$105,2,0)),"",VLOOKUP($C264,tarifs!$A$4:$D$105,2,0))</f>
        <v/>
      </c>
      <c r="F264" s="105" t="str">
        <f t="shared" si="4"/>
        <v/>
      </c>
    </row>
    <row r="265" spans="1:6" x14ac:dyDescent="0.25">
      <c r="A265" t="s">
        <v>14</v>
      </c>
      <c r="B265" s="107">
        <v>44215</v>
      </c>
      <c r="C265" t="s">
        <v>15</v>
      </c>
      <c r="D265" t="str">
        <f>IF(Tableau1[[#This Row],[Date]]="","",CHOOSE(MONTH(B265),"janvier","février","mars","avril","mai","juin","juillet","aout","septembre","octobre","novembre","décembre"))</f>
        <v>janvier</v>
      </c>
      <c r="E265" s="105" t="str">
        <f>IF(ISERROR(VLOOKUP($C265,tarifs!$A$4:$D$105,2,0)),"",VLOOKUP($C265,tarifs!$A$4:$D$105,2,0))</f>
        <v/>
      </c>
      <c r="F265" s="105" t="str">
        <f t="shared" si="4"/>
        <v/>
      </c>
    </row>
    <row r="266" spans="1:6" x14ac:dyDescent="0.25">
      <c r="A266" t="s">
        <v>14</v>
      </c>
      <c r="B266" s="107">
        <v>44216</v>
      </c>
      <c r="C266" t="s">
        <v>15</v>
      </c>
      <c r="D266" t="str">
        <f>IF(Tableau1[[#This Row],[Date]]="","",CHOOSE(MONTH(B266),"janvier","février","mars","avril","mai","juin","juillet","aout","septembre","octobre","novembre","décembre"))</f>
        <v>janvier</v>
      </c>
      <c r="E266" s="105" t="str">
        <f>IF(ISERROR(VLOOKUP($C266,tarifs!$A$4:$D$105,2,0)),"",VLOOKUP($C266,tarifs!$A$4:$D$105,2,0))</f>
        <v/>
      </c>
      <c r="F266" s="105" t="str">
        <f t="shared" si="4"/>
        <v/>
      </c>
    </row>
    <row r="267" spans="1:6" x14ac:dyDescent="0.25">
      <c r="A267" t="s">
        <v>14</v>
      </c>
      <c r="B267" s="107">
        <v>44217</v>
      </c>
      <c r="C267" t="s">
        <v>15</v>
      </c>
      <c r="D267" t="str">
        <f>IF(Tableau1[[#This Row],[Date]]="","",CHOOSE(MONTH(B267),"janvier","février","mars","avril","mai","juin","juillet","aout","septembre","octobre","novembre","décembre"))</f>
        <v>janvier</v>
      </c>
      <c r="E267" s="105" t="str">
        <f>IF(ISERROR(VLOOKUP($C267,tarifs!$A$4:$D$105,2,0)),"",VLOOKUP($C267,tarifs!$A$4:$D$105,2,0))</f>
        <v/>
      </c>
      <c r="F267" s="105" t="str">
        <f t="shared" si="4"/>
        <v/>
      </c>
    </row>
    <row r="268" spans="1:6" x14ac:dyDescent="0.25">
      <c r="A268" t="s">
        <v>14</v>
      </c>
      <c r="B268" s="107">
        <v>44218</v>
      </c>
      <c r="C268" t="s">
        <v>15</v>
      </c>
      <c r="D268" t="str">
        <f>IF(Tableau1[[#This Row],[Date]]="","",CHOOSE(MONTH(B268),"janvier","février","mars","avril","mai","juin","juillet","aout","septembre","octobre","novembre","décembre"))</f>
        <v>janvier</v>
      </c>
      <c r="E268" s="105" t="str">
        <f>IF(ISERROR(VLOOKUP($C268,tarifs!$A$4:$D$105,2,0)),"",VLOOKUP($C268,tarifs!$A$4:$D$105,2,0))</f>
        <v/>
      </c>
      <c r="F268" s="105" t="str">
        <f t="shared" si="4"/>
        <v/>
      </c>
    </row>
    <row r="269" spans="1:6" x14ac:dyDescent="0.25">
      <c r="A269" t="s">
        <v>16</v>
      </c>
      <c r="B269" s="107">
        <v>44214</v>
      </c>
      <c r="C269">
        <v>1670</v>
      </c>
      <c r="D269" t="str">
        <f>IF(Tableau1[[#This Row],[Date]]="","",CHOOSE(MONTH(B269),"janvier","février","mars","avril","mai","juin","juillet","aout","septembre","octobre","novembre","décembre"))</f>
        <v>janvier</v>
      </c>
      <c r="E269" s="105">
        <f>IF(ISERROR(VLOOKUP($C269,tarifs!$A$4:$D$105,2,0)),"",VLOOKUP($C269,tarifs!$A$4:$D$105,2,0))</f>
        <v>201</v>
      </c>
      <c r="F269" s="105">
        <f t="shared" si="4"/>
        <v>241.2</v>
      </c>
    </row>
    <row r="270" spans="1:6" x14ac:dyDescent="0.25">
      <c r="A270" t="s">
        <v>16</v>
      </c>
      <c r="B270" s="107">
        <v>44219</v>
      </c>
      <c r="C270">
        <v>1401</v>
      </c>
      <c r="D270" t="str">
        <f>IF(Tableau1[[#This Row],[Date]]="","",CHOOSE(MONTH(B270),"janvier","février","mars","avril","mai","juin","juillet","aout","septembre","octobre","novembre","décembre"))</f>
        <v>janvier</v>
      </c>
      <c r="E270" s="105">
        <f>IF(ISERROR(VLOOKUP($C270,tarifs!$A$4:$D$105,2,0)),"",VLOOKUP($C270,tarifs!$A$4:$D$105,2,0))</f>
        <v>129</v>
      </c>
      <c r="F270" s="105">
        <f t="shared" si="4"/>
        <v>154.79999999999998</v>
      </c>
    </row>
    <row r="271" spans="1:6" x14ac:dyDescent="0.25">
      <c r="A271" t="s">
        <v>16</v>
      </c>
      <c r="B271" s="107">
        <v>44219</v>
      </c>
      <c r="C271">
        <v>1639</v>
      </c>
      <c r="D271" t="str">
        <f>IF(Tableau1[[#This Row],[Date]]="","",CHOOSE(MONTH(B271),"janvier","février","mars","avril","mai","juin","juillet","aout","septembre","octobre","novembre","décembre"))</f>
        <v>janvier</v>
      </c>
      <c r="E271" s="105">
        <f>IF(ISERROR(VLOOKUP($C271,tarifs!$A$4:$D$105,2,0)),"",VLOOKUP($C271,tarifs!$A$4:$D$105,2,0))</f>
        <v>135</v>
      </c>
      <c r="F271" s="105">
        <f t="shared" si="4"/>
        <v>162</v>
      </c>
    </row>
    <row r="272" spans="1:6" x14ac:dyDescent="0.25">
      <c r="A272" t="s">
        <v>17</v>
      </c>
      <c r="B272" s="107">
        <v>44214</v>
      </c>
      <c r="C272">
        <v>1050</v>
      </c>
      <c r="D272" t="str">
        <f>IF(Tableau1[[#This Row],[Date]]="","",CHOOSE(MONTH(B272),"janvier","février","mars","avril","mai","juin","juillet","aout","septembre","octobre","novembre","décembre"))</f>
        <v>janvier</v>
      </c>
      <c r="E272" s="105">
        <f>IF(ISERROR(VLOOKUP($C272,tarifs!$A$4:$D$105,2,0)),"",VLOOKUP($C272,tarifs!$A$4:$D$105,2,0))</f>
        <v>108</v>
      </c>
      <c r="F272" s="105">
        <f t="shared" si="4"/>
        <v>129.6</v>
      </c>
    </row>
    <row r="273" spans="1:6" x14ac:dyDescent="0.25">
      <c r="A273" t="s">
        <v>17</v>
      </c>
      <c r="B273" s="107">
        <v>44219</v>
      </c>
      <c r="C273">
        <v>1501</v>
      </c>
      <c r="D273" t="str">
        <f>IF(Tableau1[[#This Row],[Date]]="","",CHOOSE(MONTH(B273),"janvier","février","mars","avril","mai","juin","juillet","aout","septembre","octobre","novembre","décembre"))</f>
        <v>janvier</v>
      </c>
      <c r="E273" s="105">
        <f>IF(ISERROR(VLOOKUP($C273,tarifs!$A$4:$D$105,2,0)),"",VLOOKUP($C273,tarifs!$A$4:$D$105,2,0))</f>
        <v>117</v>
      </c>
      <c r="F273" s="105">
        <f t="shared" si="4"/>
        <v>140.4</v>
      </c>
    </row>
    <row r="274" spans="1:6" x14ac:dyDescent="0.25">
      <c r="A274" t="s">
        <v>17</v>
      </c>
      <c r="B274" s="107">
        <v>44214</v>
      </c>
      <c r="C274">
        <v>1232</v>
      </c>
      <c r="D274" t="str">
        <f>IF(Tableau1[[#This Row],[Date]]="","",CHOOSE(MONTH(B274),"janvier","février","mars","avril","mai","juin","juillet","aout","septembre","octobre","novembre","décembre"))</f>
        <v>janvier</v>
      </c>
      <c r="E274" s="105">
        <f>IF(ISERROR(VLOOKUP($C274,tarifs!$A$4:$D$105,2,0)),"",VLOOKUP($C274,tarifs!$A$4:$D$105,2,0))</f>
        <v>101.25</v>
      </c>
      <c r="F274" s="105">
        <f t="shared" si="4"/>
        <v>121.5</v>
      </c>
    </row>
    <row r="275" spans="1:6" x14ac:dyDescent="0.25">
      <c r="A275" t="s">
        <v>17</v>
      </c>
      <c r="B275" s="107">
        <v>44216</v>
      </c>
      <c r="C275">
        <v>1202</v>
      </c>
      <c r="D275" t="str">
        <f>IF(Tableau1[[#This Row],[Date]]="","",CHOOSE(MONTH(B275),"janvier","février","mars","avril","mai","juin","juillet","aout","septembre","octobre","novembre","décembre"))</f>
        <v>janvier</v>
      </c>
      <c r="E275" s="105">
        <f>IF(ISERROR(VLOOKUP($C275,tarifs!$A$4:$D$105,2,0)),"",VLOOKUP($C275,tarifs!$A$4:$D$105,2,0))</f>
        <v>87.75</v>
      </c>
      <c r="F275" s="105">
        <f t="shared" si="4"/>
        <v>105.3</v>
      </c>
    </row>
    <row r="276" spans="1:6" x14ac:dyDescent="0.25">
      <c r="A276" t="s">
        <v>17</v>
      </c>
      <c r="B276" s="107">
        <v>44218</v>
      </c>
      <c r="C276">
        <v>1072</v>
      </c>
      <c r="D276" t="str">
        <f>IF(Tableau1[[#This Row],[Date]]="","",CHOOSE(MONTH(B276),"janvier","février","mars","avril","mai","juin","juillet","aout","septembre","octobre","novembre","décembre"))</f>
        <v>janvier</v>
      </c>
      <c r="E276" s="105">
        <f>IF(ISERROR(VLOOKUP($C276,tarifs!$A$4:$D$105,2,0)),"",VLOOKUP($C276,tarifs!$A$4:$D$105,2,0))</f>
        <v>108</v>
      </c>
      <c r="F276" s="105">
        <f t="shared" si="4"/>
        <v>129.6</v>
      </c>
    </row>
    <row r="277" spans="1:6" x14ac:dyDescent="0.25">
      <c r="A277" t="s">
        <v>17</v>
      </c>
      <c r="B277" s="107">
        <v>44219</v>
      </c>
      <c r="C277">
        <v>1069</v>
      </c>
      <c r="D277" t="str">
        <f>IF(Tableau1[[#This Row],[Date]]="","",CHOOSE(MONTH(B277),"janvier","février","mars","avril","mai","juin","juillet","aout","septembre","octobre","novembre","décembre"))</f>
        <v>janvier</v>
      </c>
      <c r="E277" s="105">
        <f>IF(ISERROR(VLOOKUP($C277,tarifs!$A$4:$D$105,2,0)),"",VLOOKUP($C277,tarifs!$A$4:$D$105,2,0))</f>
        <v>81</v>
      </c>
      <c r="F277" s="105">
        <f t="shared" si="4"/>
        <v>97.2</v>
      </c>
    </row>
    <row r="278" spans="1:6" x14ac:dyDescent="0.25">
      <c r="A278" t="s">
        <v>18</v>
      </c>
      <c r="B278" s="107">
        <v>44214</v>
      </c>
      <c r="C278">
        <v>1280</v>
      </c>
      <c r="D278" t="str">
        <f>IF(Tableau1[[#This Row],[Date]]="","",CHOOSE(MONTH(B278),"janvier","février","mars","avril","mai","juin","juillet","aout","septembre","octobre","novembre","décembre"))</f>
        <v>janvier</v>
      </c>
      <c r="E278" s="105">
        <f>IF(ISERROR(VLOOKUP($C278,tarifs!$A$4:$D$105,2,0)),"",VLOOKUP($C278,tarifs!$A$4:$D$105,2,0))</f>
        <v>114.4</v>
      </c>
      <c r="F278" s="105">
        <f t="shared" si="4"/>
        <v>137.28</v>
      </c>
    </row>
    <row r="279" spans="1:6" x14ac:dyDescent="0.25">
      <c r="A279" t="s">
        <v>18</v>
      </c>
      <c r="B279" s="107">
        <v>44218</v>
      </c>
      <c r="C279">
        <v>1082</v>
      </c>
      <c r="D279" t="str">
        <f>IF(Tableau1[[#This Row],[Date]]="","",CHOOSE(MONTH(B279),"janvier","février","mars","avril","mai","juin","juillet","aout","septembre","octobre","novembre","décembre"))</f>
        <v>janvier</v>
      </c>
      <c r="E279" s="105">
        <f>IF(ISERROR(VLOOKUP($C279,tarifs!$A$4:$D$105,2,0)),"",VLOOKUP($C279,tarifs!$A$4:$D$105,2,0))</f>
        <v>104.55</v>
      </c>
      <c r="F279" s="105">
        <f t="shared" si="4"/>
        <v>125.46</v>
      </c>
    </row>
    <row r="280" spans="1:6" x14ac:dyDescent="0.25">
      <c r="A280" t="s">
        <v>18</v>
      </c>
      <c r="B280" s="107">
        <v>44219</v>
      </c>
      <c r="C280">
        <v>1219</v>
      </c>
      <c r="D280" t="str">
        <f>IF(Tableau1[[#This Row],[Date]]="","",CHOOSE(MONTH(B280),"janvier","février","mars","avril","mai","juin","juillet","aout","septembre","octobre","novembre","décembre"))</f>
        <v>janvier</v>
      </c>
      <c r="E280" s="105">
        <f>IF(ISERROR(VLOOKUP($C280,tarifs!$A$4:$D$105,2,0)),"",VLOOKUP($C280,tarifs!$A$4:$D$105,2,0))</f>
        <v>135</v>
      </c>
      <c r="F280" s="105">
        <f t="shared" si="4"/>
        <v>162</v>
      </c>
    </row>
    <row r="281" spans="1:6" x14ac:dyDescent="0.25">
      <c r="A281" t="s">
        <v>18</v>
      </c>
      <c r="B281" s="107">
        <v>44219</v>
      </c>
      <c r="C281">
        <v>1679</v>
      </c>
      <c r="D281" t="str">
        <f>IF(Tableau1[[#This Row],[Date]]="","",CHOOSE(MONTH(B281),"janvier","février","mars","avril","mai","juin","juillet","aout","septembre","octobre","novembre","décembre"))</f>
        <v>janvier</v>
      </c>
      <c r="E281" s="105">
        <f>IF(ISERROR(VLOOKUP($C281,tarifs!$A$4:$D$105,2,0)),"",VLOOKUP($C281,tarifs!$A$4:$D$105,2,0))</f>
        <v>95</v>
      </c>
      <c r="F281" s="105">
        <f t="shared" si="4"/>
        <v>114</v>
      </c>
    </row>
    <row r="282" spans="1:6" x14ac:dyDescent="0.25">
      <c r="A282" t="s">
        <v>19</v>
      </c>
      <c r="B282" s="107">
        <v>44218</v>
      </c>
      <c r="C282">
        <v>1182</v>
      </c>
      <c r="D282" t="str">
        <f>IF(Tableau1[[#This Row],[Date]]="","",CHOOSE(MONTH(B282),"janvier","février","mars","avril","mai","juin","juillet","aout","septembre","octobre","novembre","décembre"))</f>
        <v>janvier</v>
      </c>
      <c r="E282" s="105">
        <f>IF(ISERROR(VLOOKUP($C282,tarifs!$A$4:$D$105,2,0)),"",VLOOKUP($C282,tarifs!$A$4:$D$105,2,0))</f>
        <v>127</v>
      </c>
      <c r="F282" s="105">
        <f t="shared" si="4"/>
        <v>152.4</v>
      </c>
    </row>
    <row r="283" spans="1:6" x14ac:dyDescent="0.25">
      <c r="A283" t="s">
        <v>19</v>
      </c>
      <c r="B283" s="107">
        <v>44219</v>
      </c>
      <c r="C283">
        <v>1669</v>
      </c>
      <c r="D283" t="str">
        <f>IF(Tableau1[[#This Row],[Date]]="","",CHOOSE(MONTH(B283),"janvier","février","mars","avril","mai","juin","juillet","aout","septembre","octobre","novembre","décembre"))</f>
        <v>janvier</v>
      </c>
      <c r="E283" s="105">
        <f>IF(ISERROR(VLOOKUP($C283,tarifs!$A$4:$D$105,2,0)),"",VLOOKUP($C283,tarifs!$A$4:$D$105,2,0))</f>
        <v>124</v>
      </c>
      <c r="F283" s="105">
        <f t="shared" si="4"/>
        <v>148.79999999999998</v>
      </c>
    </row>
    <row r="284" spans="1:6" x14ac:dyDescent="0.25">
      <c r="A284" t="s">
        <v>19</v>
      </c>
      <c r="B284" s="107">
        <v>44219</v>
      </c>
      <c r="C284">
        <v>1129</v>
      </c>
      <c r="D284" t="str">
        <f>IF(Tableau1[[#This Row],[Date]]="","",CHOOSE(MONTH(B284),"janvier","février","mars","avril","mai","juin","juillet","aout","septembre","octobre","novembre","décembre"))</f>
        <v>janvier</v>
      </c>
      <c r="E284" s="105">
        <f>IF(ISERROR(VLOOKUP($C284,tarifs!$A$4:$D$105,2,0)),"",VLOOKUP($C284,tarifs!$A$4:$D$105,2,0))</f>
        <v>115</v>
      </c>
      <c r="F284" s="105">
        <f t="shared" si="4"/>
        <v>138</v>
      </c>
    </row>
    <row r="285" spans="1:6" x14ac:dyDescent="0.25">
      <c r="A285" t="s">
        <v>19</v>
      </c>
      <c r="B285" s="107">
        <v>44219</v>
      </c>
      <c r="C285">
        <v>1699</v>
      </c>
      <c r="D285" t="str">
        <f>IF(Tableau1[[#This Row],[Date]]="","",CHOOSE(MONTH(B285),"janvier","février","mars","avril","mai","juin","juillet","aout","septembre","octobre","novembre","décembre"))</f>
        <v>janvier</v>
      </c>
      <c r="E285" s="105">
        <f>IF(ISERROR(VLOOKUP($C285,tarifs!$A$4:$D$105,2,0)),"",VLOOKUP($C285,tarifs!$A$4:$D$105,2,0))</f>
        <v>148</v>
      </c>
      <c r="F285" s="105">
        <f t="shared" si="4"/>
        <v>177.6</v>
      </c>
    </row>
    <row r="286" spans="1:6" x14ac:dyDescent="0.25">
      <c r="A286" t="s">
        <v>8</v>
      </c>
      <c r="B286" s="107">
        <v>44221</v>
      </c>
      <c r="C286">
        <v>1330</v>
      </c>
      <c r="D286" t="str">
        <f>IF(Tableau1[[#This Row],[Date]]="","",CHOOSE(MONTH(B286),"janvier","février","mars","avril","mai","juin","juillet","aout","septembre","octobre","novembre","décembre"))</f>
        <v>janvier</v>
      </c>
      <c r="E286" s="105">
        <f>IF(ISERROR(VLOOKUP($C286,tarifs!$A$4:$D$105,2,0)),"",VLOOKUP($C286,tarifs!$A$4:$D$105,2,0))</f>
        <v>95</v>
      </c>
      <c r="F286" s="105">
        <f t="shared" si="4"/>
        <v>114</v>
      </c>
    </row>
    <row r="287" spans="1:6" x14ac:dyDescent="0.25">
      <c r="A287" t="s">
        <v>8</v>
      </c>
      <c r="B287" s="107">
        <v>44226</v>
      </c>
      <c r="C287">
        <v>1531</v>
      </c>
      <c r="D287" t="str">
        <f>IF(Tableau1[[#This Row],[Date]]="","",CHOOSE(MONTH(B287),"janvier","février","mars","avril","mai","juin","juillet","aout","septembre","octobre","novembre","décembre"))</f>
        <v>janvier</v>
      </c>
      <c r="E287" s="105">
        <f>IF(ISERROR(VLOOKUP($C287,tarifs!$A$4:$D$105,2,0)),"",VLOOKUP($C287,tarifs!$A$4:$D$105,2,0))</f>
        <v>108</v>
      </c>
      <c r="F287" s="105">
        <f t="shared" si="4"/>
        <v>129.6</v>
      </c>
    </row>
    <row r="288" spans="1:6" x14ac:dyDescent="0.25">
      <c r="A288" t="s">
        <v>8</v>
      </c>
      <c r="B288" s="107">
        <v>44221</v>
      </c>
      <c r="C288">
        <v>1242</v>
      </c>
      <c r="D288" t="str">
        <f>IF(Tableau1[[#This Row],[Date]]="","",CHOOSE(MONTH(B288),"janvier","février","mars","avril","mai","juin","juillet","aout","septembre","octobre","novembre","décembre"))</f>
        <v>janvier</v>
      </c>
      <c r="E288" s="105">
        <f>IF(ISERROR(VLOOKUP($C288,tarifs!$A$4:$D$105,2,0)),"",VLOOKUP($C288,tarifs!$A$4:$D$105,2,0))</f>
        <v>101</v>
      </c>
      <c r="F288" s="105">
        <f t="shared" si="4"/>
        <v>121.19999999999999</v>
      </c>
    </row>
    <row r="289" spans="1:6" x14ac:dyDescent="0.25">
      <c r="A289" t="s">
        <v>8</v>
      </c>
      <c r="B289" s="107">
        <v>44225</v>
      </c>
      <c r="C289">
        <v>1242</v>
      </c>
      <c r="D289" t="str">
        <f>IF(Tableau1[[#This Row],[Date]]="","",CHOOSE(MONTH(B289),"janvier","février","mars","avril","mai","juin","juillet","aout","septembre","octobre","novembre","décembre"))</f>
        <v>janvier</v>
      </c>
      <c r="E289" s="105">
        <f>IF(ISERROR(VLOOKUP($C289,tarifs!$A$4:$D$105,2,0)),"",VLOOKUP($C289,tarifs!$A$4:$D$105,2,0))</f>
        <v>101</v>
      </c>
      <c r="F289" s="105">
        <f t="shared" si="4"/>
        <v>121.19999999999999</v>
      </c>
    </row>
    <row r="290" spans="1:6" x14ac:dyDescent="0.25">
      <c r="A290" t="s">
        <v>8</v>
      </c>
      <c r="B290" s="107">
        <v>44226</v>
      </c>
      <c r="C290">
        <v>1689</v>
      </c>
      <c r="D290" t="str">
        <f>IF(Tableau1[[#This Row],[Date]]="","",CHOOSE(MONTH(B290),"janvier","février","mars","avril","mai","juin","juillet","aout","septembre","octobre","novembre","décembre"))</f>
        <v>janvier</v>
      </c>
      <c r="E290" s="105">
        <f>IF(ISERROR(VLOOKUP($C290,tarifs!$A$4:$D$105,2,0)),"",VLOOKUP($C290,tarifs!$A$4:$D$105,2,0))</f>
        <v>155</v>
      </c>
      <c r="F290" s="105">
        <f t="shared" si="4"/>
        <v>186</v>
      </c>
    </row>
    <row r="291" spans="1:6" x14ac:dyDescent="0.25">
      <c r="A291" t="s">
        <v>9</v>
      </c>
      <c r="B291" s="107">
        <v>44221</v>
      </c>
      <c r="C291">
        <v>1060</v>
      </c>
      <c r="D291" t="str">
        <f>IF(Tableau1[[#This Row],[Date]]="","",CHOOSE(MONTH(B291),"janvier","février","mars","avril","mai","juin","juillet","aout","septembre","octobre","novembre","décembre"))</f>
        <v>janvier</v>
      </c>
      <c r="E291" s="105">
        <f>IF(ISERROR(VLOOKUP($C291,tarifs!$A$4:$D$105,2,0)),"",VLOOKUP($C291,tarifs!$A$4:$D$105,2,0))</f>
        <v>123.6</v>
      </c>
      <c r="F291" s="105">
        <f t="shared" si="4"/>
        <v>148.32</v>
      </c>
    </row>
    <row r="292" spans="1:6" x14ac:dyDescent="0.25">
      <c r="A292" t="s">
        <v>9</v>
      </c>
      <c r="B292" s="107">
        <v>44226</v>
      </c>
      <c r="C292">
        <v>1431</v>
      </c>
      <c r="D292" t="str">
        <f>IF(Tableau1[[#This Row],[Date]]="","",CHOOSE(MONTH(B292),"janvier","février","mars","avril","mai","juin","juillet","aout","septembre","octobre","novembre","décembre"))</f>
        <v>janvier</v>
      </c>
      <c r="E292" s="105">
        <f>IF(ISERROR(VLOOKUP($C292,tarifs!$A$4:$D$105,2,0)),"",VLOOKUP($C292,tarifs!$A$4:$D$105,2,0))</f>
        <v>108</v>
      </c>
      <c r="F292" s="105">
        <f t="shared" si="4"/>
        <v>129.6</v>
      </c>
    </row>
    <row r="293" spans="1:6" x14ac:dyDescent="0.25">
      <c r="A293" t="s">
        <v>9</v>
      </c>
      <c r="B293" s="107">
        <v>44221</v>
      </c>
      <c r="C293">
        <v>1230</v>
      </c>
      <c r="D293" t="str">
        <f>IF(Tableau1[[#This Row],[Date]]="","",CHOOSE(MONTH(B293),"janvier","février","mars","avril","mai","juin","juillet","aout","septembre","octobre","novembre","décembre"))</f>
        <v>janvier</v>
      </c>
      <c r="E293" s="105">
        <f>IF(ISERROR(VLOOKUP($C293,tarifs!$A$4:$D$105,2,0)),"",VLOOKUP($C293,tarifs!$A$4:$D$105,2,0))</f>
        <v>135.25</v>
      </c>
      <c r="F293" s="105">
        <f t="shared" si="4"/>
        <v>162.29999999999998</v>
      </c>
    </row>
    <row r="294" spans="1:6" x14ac:dyDescent="0.25">
      <c r="A294" t="s">
        <v>9</v>
      </c>
      <c r="B294" s="107">
        <v>44225</v>
      </c>
      <c r="C294">
        <v>1282</v>
      </c>
      <c r="D294" t="str">
        <f>IF(Tableau1[[#This Row],[Date]]="","",CHOOSE(MONTH(B294),"janvier","février","mars","avril","mai","juin","juillet","aout","septembre","octobre","novembre","décembre"))</f>
        <v>janvier</v>
      </c>
      <c r="E294" s="105">
        <f>IF(ISERROR(VLOOKUP($C294,tarifs!$A$4:$D$105,2,0)),"",VLOOKUP($C294,tarifs!$A$4:$D$105,2,0))</f>
        <v>87.75</v>
      </c>
      <c r="F294" s="105">
        <f t="shared" si="4"/>
        <v>105.3</v>
      </c>
    </row>
    <row r="295" spans="1:6" x14ac:dyDescent="0.25">
      <c r="A295" t="s">
        <v>9</v>
      </c>
      <c r="B295" s="107">
        <v>44226</v>
      </c>
      <c r="C295">
        <v>1451</v>
      </c>
      <c r="D295" t="str">
        <f>IF(Tableau1[[#This Row],[Date]]="","",CHOOSE(MONTH(B295),"janvier","février","mars","avril","mai","juin","juillet","aout","septembre","octobre","novembre","décembre"))</f>
        <v>janvier</v>
      </c>
      <c r="E295" s="105">
        <f>IF(ISERROR(VLOOKUP($C295,tarifs!$A$4:$D$105,2,0)),"",VLOOKUP($C295,tarifs!$A$4:$D$105,2,0))</f>
        <v>108</v>
      </c>
      <c r="F295" s="105">
        <f t="shared" si="4"/>
        <v>129.6</v>
      </c>
    </row>
    <row r="296" spans="1:6" x14ac:dyDescent="0.25">
      <c r="A296" t="s">
        <v>9</v>
      </c>
      <c r="B296" s="107">
        <v>44221</v>
      </c>
      <c r="C296">
        <v>1062</v>
      </c>
      <c r="D296" t="str">
        <f>IF(Tableau1[[#This Row],[Date]]="","",CHOOSE(MONTH(B296),"janvier","février","mars","avril","mai","juin","juillet","aout","septembre","octobre","novembre","décembre"))</f>
        <v>janvier</v>
      </c>
      <c r="E296" s="105">
        <f>IF(ISERROR(VLOOKUP($C296,tarifs!$A$4:$D$105,2,0)),"",VLOOKUP($C296,tarifs!$A$4:$D$105,2,0))</f>
        <v>81</v>
      </c>
      <c r="F296" s="105">
        <f t="shared" si="4"/>
        <v>97.2</v>
      </c>
    </row>
    <row r="297" spans="1:6" x14ac:dyDescent="0.25">
      <c r="A297" t="s">
        <v>9</v>
      </c>
      <c r="B297" s="107">
        <v>44222</v>
      </c>
      <c r="C297">
        <v>1062</v>
      </c>
      <c r="D297" t="str">
        <f>IF(Tableau1[[#This Row],[Date]]="","",CHOOSE(MONTH(B297),"janvier","février","mars","avril","mai","juin","juillet","aout","septembre","octobre","novembre","décembre"))</f>
        <v>janvier</v>
      </c>
      <c r="E297" s="105">
        <f>IF(ISERROR(VLOOKUP($C297,tarifs!$A$4:$D$105,2,0)),"",VLOOKUP($C297,tarifs!$A$4:$D$105,2,0))</f>
        <v>81</v>
      </c>
      <c r="F297" s="105">
        <f t="shared" si="4"/>
        <v>97.2</v>
      </c>
    </row>
    <row r="298" spans="1:6" x14ac:dyDescent="0.25">
      <c r="A298" t="s">
        <v>9</v>
      </c>
      <c r="B298" s="107">
        <v>44223</v>
      </c>
      <c r="C298">
        <v>1062</v>
      </c>
      <c r="D298" t="str">
        <f>IF(Tableau1[[#This Row],[Date]]="","",CHOOSE(MONTH(B298),"janvier","février","mars","avril","mai","juin","juillet","aout","septembre","octobre","novembre","décembre"))</f>
        <v>janvier</v>
      </c>
      <c r="E298" s="105">
        <f>IF(ISERROR(VLOOKUP($C298,tarifs!$A$4:$D$105,2,0)),"",VLOOKUP($C298,tarifs!$A$4:$D$105,2,0))</f>
        <v>81</v>
      </c>
      <c r="F298" s="105">
        <f t="shared" si="4"/>
        <v>97.2</v>
      </c>
    </row>
    <row r="299" spans="1:6" x14ac:dyDescent="0.25">
      <c r="A299" t="s">
        <v>9</v>
      </c>
      <c r="B299" s="107">
        <v>44224</v>
      </c>
      <c r="C299">
        <v>1062</v>
      </c>
      <c r="D299" t="str">
        <f>IF(Tableau1[[#This Row],[Date]]="","",CHOOSE(MONTH(B299),"janvier","février","mars","avril","mai","juin","juillet","aout","septembre","octobre","novembre","décembre"))</f>
        <v>janvier</v>
      </c>
      <c r="E299" s="105">
        <f>IF(ISERROR(VLOOKUP($C299,tarifs!$A$4:$D$105,2,0)),"",VLOOKUP($C299,tarifs!$A$4:$D$105,2,0))</f>
        <v>81</v>
      </c>
      <c r="F299" s="105">
        <f t="shared" si="4"/>
        <v>97.2</v>
      </c>
    </row>
    <row r="300" spans="1:6" x14ac:dyDescent="0.25">
      <c r="A300" t="s">
        <v>9</v>
      </c>
      <c r="B300" s="107">
        <v>44225</v>
      </c>
      <c r="C300">
        <v>1062</v>
      </c>
      <c r="D300" t="str">
        <f>IF(Tableau1[[#This Row],[Date]]="","",CHOOSE(MONTH(B300),"janvier","février","mars","avril","mai","juin","juillet","aout","septembre","octobre","novembre","décembre"))</f>
        <v>janvier</v>
      </c>
      <c r="E300" s="105">
        <f>IF(ISERROR(VLOOKUP($C300,tarifs!$A$4:$D$105,2,0)),"",VLOOKUP($C300,tarifs!$A$4:$D$105,2,0))</f>
        <v>81</v>
      </c>
      <c r="F300" s="105">
        <f t="shared" si="4"/>
        <v>97.2</v>
      </c>
    </row>
    <row r="301" spans="1:6" x14ac:dyDescent="0.25">
      <c r="A301" t="s">
        <v>9</v>
      </c>
      <c r="B301" s="107">
        <v>44226</v>
      </c>
      <c r="C301">
        <v>1471</v>
      </c>
      <c r="D301" t="str">
        <f>IF(Tableau1[[#This Row],[Date]]="","",CHOOSE(MONTH(B301),"janvier","février","mars","avril","mai","juin","juillet","aout","septembre","octobre","novembre","décembre"))</f>
        <v>janvier</v>
      </c>
      <c r="E301" s="105">
        <f>IF(ISERROR(VLOOKUP($C301,tarifs!$A$4:$D$105,2,0)),"",VLOOKUP($C301,tarifs!$A$4:$D$105,2,0))</f>
        <v>115</v>
      </c>
      <c r="F301" s="105">
        <f t="shared" si="4"/>
        <v>138</v>
      </c>
    </row>
    <row r="302" spans="1:6" x14ac:dyDescent="0.25">
      <c r="A302" t="s">
        <v>9</v>
      </c>
      <c r="B302" s="107">
        <v>44221</v>
      </c>
      <c r="C302">
        <v>1262</v>
      </c>
      <c r="D302" t="str">
        <f>IF(Tableau1[[#This Row],[Date]]="","",CHOOSE(MONTH(B302),"janvier","février","mars","avril","mai","juin","juillet","aout","septembre","octobre","novembre","décembre"))</f>
        <v>janvier</v>
      </c>
      <c r="E302" s="105">
        <f>IF(ISERROR(VLOOKUP($C302,tarifs!$A$4:$D$105,2,0)),"",VLOOKUP($C302,tarifs!$A$4:$D$105,2,0))</f>
        <v>108</v>
      </c>
      <c r="F302" s="105">
        <f t="shared" si="4"/>
        <v>129.6</v>
      </c>
    </row>
    <row r="303" spans="1:6" x14ac:dyDescent="0.25">
      <c r="A303" t="s">
        <v>9</v>
      </c>
      <c r="B303" s="107">
        <v>44222</v>
      </c>
      <c r="C303">
        <v>1262</v>
      </c>
      <c r="D303" t="str">
        <f>IF(Tableau1[[#This Row],[Date]]="","",CHOOSE(MONTH(B303),"janvier","février","mars","avril","mai","juin","juillet","aout","septembre","octobre","novembre","décembre"))</f>
        <v>janvier</v>
      </c>
      <c r="E303" s="105">
        <f>IF(ISERROR(VLOOKUP($C303,tarifs!$A$4:$D$105,2,0)),"",VLOOKUP($C303,tarifs!$A$4:$D$105,2,0))</f>
        <v>108</v>
      </c>
      <c r="F303" s="105">
        <f t="shared" si="4"/>
        <v>129.6</v>
      </c>
    </row>
    <row r="304" spans="1:6" x14ac:dyDescent="0.25">
      <c r="A304" t="s">
        <v>9</v>
      </c>
      <c r="B304" s="107">
        <v>44223</v>
      </c>
      <c r="C304">
        <v>1262</v>
      </c>
      <c r="D304" t="str">
        <f>IF(Tableau1[[#This Row],[Date]]="","",CHOOSE(MONTH(B304),"janvier","février","mars","avril","mai","juin","juillet","aout","septembre","octobre","novembre","décembre"))</f>
        <v>janvier</v>
      </c>
      <c r="E304" s="105">
        <f>IF(ISERROR(VLOOKUP($C304,tarifs!$A$4:$D$105,2,0)),"",VLOOKUP($C304,tarifs!$A$4:$D$105,2,0))</f>
        <v>108</v>
      </c>
      <c r="F304" s="105">
        <f t="shared" si="4"/>
        <v>129.6</v>
      </c>
    </row>
    <row r="305" spans="1:6" x14ac:dyDescent="0.25">
      <c r="A305" t="s">
        <v>9</v>
      </c>
      <c r="B305" s="107">
        <v>44224</v>
      </c>
      <c r="C305">
        <v>1262</v>
      </c>
      <c r="D305" t="str">
        <f>IF(Tableau1[[#This Row],[Date]]="","",CHOOSE(MONTH(B305),"janvier","février","mars","avril","mai","juin","juillet","aout","septembre","octobre","novembre","décembre"))</f>
        <v>janvier</v>
      </c>
      <c r="E305" s="105">
        <f>IF(ISERROR(VLOOKUP($C305,tarifs!$A$4:$D$105,2,0)),"",VLOOKUP($C305,tarifs!$A$4:$D$105,2,0))</f>
        <v>108</v>
      </c>
      <c r="F305" s="105">
        <f t="shared" si="4"/>
        <v>129.6</v>
      </c>
    </row>
    <row r="306" spans="1:6" x14ac:dyDescent="0.25">
      <c r="A306" t="s">
        <v>9</v>
      </c>
      <c r="B306" s="107">
        <v>44225</v>
      </c>
      <c r="C306">
        <v>1262</v>
      </c>
      <c r="D306" t="str">
        <f>IF(Tableau1[[#This Row],[Date]]="","",CHOOSE(MONTH(B306),"janvier","février","mars","avril","mai","juin","juillet","aout","septembre","octobre","novembre","décembre"))</f>
        <v>janvier</v>
      </c>
      <c r="E306" s="105">
        <f>IF(ISERROR(VLOOKUP($C306,tarifs!$A$4:$D$105,2,0)),"",VLOOKUP($C306,tarifs!$A$4:$D$105,2,0))</f>
        <v>108</v>
      </c>
      <c r="F306" s="105">
        <f t="shared" si="4"/>
        <v>129.6</v>
      </c>
    </row>
    <row r="307" spans="1:6" x14ac:dyDescent="0.25">
      <c r="A307" t="s">
        <v>9</v>
      </c>
      <c r="B307" s="107">
        <v>44226</v>
      </c>
      <c r="C307">
        <v>1511</v>
      </c>
      <c r="D307" t="str">
        <f>IF(Tableau1[[#This Row],[Date]]="","",CHOOSE(MONTH(B307),"janvier","février","mars","avril","mai","juin","juillet","aout","septembre","octobre","novembre","décembre"))</f>
        <v>janvier</v>
      </c>
      <c r="E307" s="105">
        <f>IF(ISERROR(VLOOKUP($C307,tarifs!$A$4:$D$105,2,0)),"",VLOOKUP($C307,tarifs!$A$4:$D$105,2,0))</f>
        <v>115</v>
      </c>
      <c r="F307" s="105">
        <f t="shared" si="4"/>
        <v>138</v>
      </c>
    </row>
    <row r="308" spans="1:6" x14ac:dyDescent="0.25">
      <c r="A308" t="s">
        <v>9</v>
      </c>
      <c r="B308" s="107">
        <v>44226</v>
      </c>
      <c r="C308">
        <v>1521</v>
      </c>
      <c r="D308" t="str">
        <f>IF(Tableau1[[#This Row],[Date]]="","",CHOOSE(MONTH(B308),"janvier","février","mars","avril","mai","juin","juillet","aout","septembre","octobre","novembre","décembre"))</f>
        <v>janvier</v>
      </c>
      <c r="E308" s="105">
        <f>IF(ISERROR(VLOOKUP($C308,tarifs!$A$4:$D$105,2,0)),"",VLOOKUP($C308,tarifs!$A$4:$D$105,2,0))</f>
        <v>155</v>
      </c>
      <c r="F308" s="105">
        <f t="shared" si="4"/>
        <v>186</v>
      </c>
    </row>
    <row r="309" spans="1:6" x14ac:dyDescent="0.25">
      <c r="A309" t="s">
        <v>9</v>
      </c>
      <c r="B309" s="107">
        <v>44226</v>
      </c>
      <c r="C309">
        <v>1659</v>
      </c>
      <c r="D309" t="str">
        <f>IF(Tableau1[[#This Row],[Date]]="","",CHOOSE(MONTH(B309),"janvier","février","mars","avril","mai","juin","juillet","aout","septembre","octobre","novembre","décembre"))</f>
        <v>janvier</v>
      </c>
      <c r="E309" s="105">
        <f>IF(ISERROR(VLOOKUP($C309,tarifs!$A$4:$D$105,2,0)),"",VLOOKUP($C309,tarifs!$A$4:$D$105,2,0))</f>
        <v>108</v>
      </c>
      <c r="F309" s="105">
        <f t="shared" si="4"/>
        <v>129.6</v>
      </c>
    </row>
    <row r="310" spans="1:6" x14ac:dyDescent="0.25">
      <c r="A310" t="s">
        <v>9</v>
      </c>
      <c r="B310" s="107">
        <v>44226</v>
      </c>
      <c r="C310">
        <v>1139</v>
      </c>
      <c r="D310" t="str">
        <f>IF(Tableau1[[#This Row],[Date]]="","",CHOOSE(MONTH(B310),"janvier","février","mars","avril","mai","juin","juillet","aout","septembre","octobre","novembre","décembre"))</f>
        <v>janvier</v>
      </c>
      <c r="E310" s="105">
        <f>IF(ISERROR(VLOOKUP($C310,tarifs!$A$4:$D$105,2,0)),"",VLOOKUP($C310,tarifs!$A$4:$D$105,2,0))</f>
        <v>135</v>
      </c>
      <c r="F310" s="105">
        <f t="shared" si="4"/>
        <v>162</v>
      </c>
    </row>
    <row r="311" spans="1:6" x14ac:dyDescent="0.25">
      <c r="A311" t="s">
        <v>9</v>
      </c>
      <c r="B311" s="107">
        <v>44226</v>
      </c>
      <c r="C311">
        <v>1079</v>
      </c>
      <c r="D311" t="str">
        <f>IF(Tableau1[[#This Row],[Date]]="","",CHOOSE(MONTH(B311),"janvier","février","mars","avril","mai","juin","juillet","aout","septembre","octobre","novembre","décembre"))</f>
        <v>janvier</v>
      </c>
      <c r="E311" s="105">
        <f>IF(ISERROR(VLOOKUP($C311,tarifs!$A$4:$D$105,2,0)),"",VLOOKUP($C311,tarifs!$A$4:$D$105,2,0))</f>
        <v>101</v>
      </c>
      <c r="F311" s="105">
        <f t="shared" si="4"/>
        <v>121.19999999999999</v>
      </c>
    </row>
    <row r="312" spans="1:6" x14ac:dyDescent="0.25">
      <c r="A312" t="s">
        <v>9</v>
      </c>
      <c r="B312" s="107">
        <v>44226</v>
      </c>
      <c r="C312">
        <v>1099</v>
      </c>
      <c r="D312" t="str">
        <f>IF(Tableau1[[#This Row],[Date]]="","",CHOOSE(MONTH(B312),"janvier","février","mars","avril","mai","juin","juillet","aout","septembre","octobre","novembre","décembre"))</f>
        <v>janvier</v>
      </c>
      <c r="E312" s="105">
        <f>IF(ISERROR(VLOOKUP($C312,tarifs!$A$4:$D$105,2,0)),"",VLOOKUP($C312,tarifs!$A$4:$D$105,2,0))</f>
        <v>77</v>
      </c>
      <c r="F312" s="105">
        <f t="shared" si="4"/>
        <v>92.399999999999991</v>
      </c>
    </row>
    <row r="313" spans="1:6" x14ac:dyDescent="0.25">
      <c r="A313" t="s">
        <v>9</v>
      </c>
      <c r="B313" s="107">
        <v>44226</v>
      </c>
      <c r="C313">
        <v>1269</v>
      </c>
      <c r="D313" t="str">
        <f>IF(Tableau1[[#This Row],[Date]]="","",CHOOSE(MONTH(B313),"janvier","février","mars","avril","mai","juin","juillet","aout","septembre","octobre","novembre","décembre"))</f>
        <v>janvier</v>
      </c>
      <c r="E313" s="105">
        <f>IF(ISERROR(VLOOKUP($C313,tarifs!$A$4:$D$105,2,0)),"",VLOOKUP($C313,tarifs!$A$4:$D$105,2,0))</f>
        <v>95</v>
      </c>
      <c r="F313" s="105">
        <f t="shared" si="4"/>
        <v>114</v>
      </c>
    </row>
    <row r="314" spans="1:6" x14ac:dyDescent="0.25">
      <c r="A314" t="s">
        <v>10</v>
      </c>
      <c r="B314" s="107">
        <v>44221</v>
      </c>
      <c r="C314">
        <v>1650</v>
      </c>
      <c r="D314" t="str">
        <f>IF(Tableau1[[#This Row],[Date]]="","",CHOOSE(MONTH(B314),"janvier","février","mars","avril","mai","juin","juillet","aout","septembre","octobre","novembre","décembre"))</f>
        <v>janvier</v>
      </c>
      <c r="E314" s="105">
        <f>IF(ISERROR(VLOOKUP($C314,tarifs!$A$4:$D$105,2,0)),"",VLOOKUP($C314,tarifs!$A$4:$D$105,2,0))</f>
        <v>162</v>
      </c>
      <c r="F314" s="105">
        <f t="shared" si="4"/>
        <v>194.4</v>
      </c>
    </row>
    <row r="315" spans="1:6" x14ac:dyDescent="0.25">
      <c r="A315" t="s">
        <v>10</v>
      </c>
      <c r="B315" s="107">
        <v>44226</v>
      </c>
      <c r="C315">
        <v>1109</v>
      </c>
      <c r="D315" t="str">
        <f>IF(Tableau1[[#This Row],[Date]]="","",CHOOSE(MONTH(B315),"janvier","février","mars","avril","mai","juin","juillet","aout","septembre","octobre","novembre","décembre"))</f>
        <v>janvier</v>
      </c>
      <c r="E315" s="105">
        <f>IF(ISERROR(VLOOKUP($C315,tarifs!$A$4:$D$105,2,0)),"",VLOOKUP($C315,tarifs!$A$4:$D$105,2,0))</f>
        <v>122</v>
      </c>
      <c r="F315" s="105">
        <f t="shared" si="4"/>
        <v>146.4</v>
      </c>
    </row>
    <row r="316" spans="1:6" x14ac:dyDescent="0.25">
      <c r="A316" t="s">
        <v>10</v>
      </c>
      <c r="B316" s="107">
        <v>44222</v>
      </c>
      <c r="C316">
        <v>1521</v>
      </c>
      <c r="D316" t="str">
        <f>IF(Tableau1[[#This Row],[Date]]="","",CHOOSE(MONTH(B316),"janvier","février","mars","avril","mai","juin","juillet","aout","septembre","octobre","novembre","décembre"))</f>
        <v>janvier</v>
      </c>
      <c r="E316" s="105">
        <f>IF(ISERROR(VLOOKUP($C316,tarifs!$A$4:$D$105,2,0)),"",VLOOKUP($C316,tarifs!$A$4:$D$105,2,0))</f>
        <v>155</v>
      </c>
      <c r="F316" s="105">
        <f t="shared" si="4"/>
        <v>186</v>
      </c>
    </row>
    <row r="317" spans="1:6" x14ac:dyDescent="0.25">
      <c r="A317" t="s">
        <v>10</v>
      </c>
      <c r="B317" s="107">
        <v>44223</v>
      </c>
      <c r="C317">
        <v>1521</v>
      </c>
      <c r="D317" t="str">
        <f>IF(Tableau1[[#This Row],[Date]]="","",CHOOSE(MONTH(B317),"janvier","février","mars","avril","mai","juin","juillet","aout","septembre","octobre","novembre","décembre"))</f>
        <v>janvier</v>
      </c>
      <c r="E317" s="105">
        <f>IF(ISERROR(VLOOKUP($C317,tarifs!$A$4:$D$105,2,0)),"",VLOOKUP($C317,tarifs!$A$4:$D$105,2,0))</f>
        <v>155</v>
      </c>
      <c r="F317" s="105">
        <f t="shared" si="4"/>
        <v>186</v>
      </c>
    </row>
    <row r="318" spans="1:6" x14ac:dyDescent="0.25">
      <c r="A318" t="s">
        <v>10</v>
      </c>
      <c r="B318" s="107">
        <v>44224</v>
      </c>
      <c r="C318">
        <v>1521</v>
      </c>
      <c r="D318" t="str">
        <f>IF(Tableau1[[#This Row],[Date]]="","",CHOOSE(MONTH(B318),"janvier","février","mars","avril","mai","juin","juillet","aout","septembre","octobre","novembre","décembre"))</f>
        <v>janvier</v>
      </c>
      <c r="E318" s="105">
        <f>IF(ISERROR(VLOOKUP($C318,tarifs!$A$4:$D$105,2,0)),"",VLOOKUP($C318,tarifs!$A$4:$D$105,2,0))</f>
        <v>155</v>
      </c>
      <c r="F318" s="105">
        <f t="shared" si="4"/>
        <v>186</v>
      </c>
    </row>
    <row r="319" spans="1:6" x14ac:dyDescent="0.25">
      <c r="A319" t="s">
        <v>10</v>
      </c>
      <c r="B319" s="107">
        <v>44225</v>
      </c>
      <c r="C319">
        <v>1521</v>
      </c>
      <c r="D319" t="str">
        <f>IF(Tableau1[[#This Row],[Date]]="","",CHOOSE(MONTH(B319),"janvier","février","mars","avril","mai","juin","juillet","aout","septembre","octobre","novembre","décembre"))</f>
        <v>janvier</v>
      </c>
      <c r="E319" s="105">
        <f>IF(ISERROR(VLOOKUP($C319,tarifs!$A$4:$D$105,2,0)),"",VLOOKUP($C319,tarifs!$A$4:$D$105,2,0))</f>
        <v>155</v>
      </c>
      <c r="F319" s="105">
        <f t="shared" si="4"/>
        <v>186</v>
      </c>
    </row>
    <row r="320" spans="1:6" x14ac:dyDescent="0.25">
      <c r="A320" t="s">
        <v>10</v>
      </c>
      <c r="B320" s="107">
        <v>44221</v>
      </c>
      <c r="C320">
        <v>1162</v>
      </c>
      <c r="D320" t="str">
        <f>IF(Tableau1[[#This Row],[Date]]="","",CHOOSE(MONTH(B320),"janvier","février","mars","avril","mai","juin","juillet","aout","septembre","octobre","novembre","décembre"))</f>
        <v>janvier</v>
      </c>
      <c r="E320" s="105">
        <f>IF(ISERROR(VLOOKUP($C320,tarifs!$A$4:$D$105,2,0)),"",VLOOKUP($C320,tarifs!$A$4:$D$105,2,0))</f>
        <v>108</v>
      </c>
      <c r="F320" s="105">
        <f t="shared" si="4"/>
        <v>129.6</v>
      </c>
    </row>
    <row r="321" spans="1:6" x14ac:dyDescent="0.25">
      <c r="A321" t="s">
        <v>10</v>
      </c>
      <c r="B321" s="107">
        <v>44222</v>
      </c>
      <c r="C321">
        <v>1162</v>
      </c>
      <c r="D321" t="str">
        <f>IF(Tableau1[[#This Row],[Date]]="","",CHOOSE(MONTH(B321),"janvier","février","mars","avril","mai","juin","juillet","aout","septembre","octobre","novembre","décembre"))</f>
        <v>janvier</v>
      </c>
      <c r="E321" s="105">
        <f>IF(ISERROR(VLOOKUP($C321,tarifs!$A$4:$D$105,2,0)),"",VLOOKUP($C321,tarifs!$A$4:$D$105,2,0))</f>
        <v>108</v>
      </c>
      <c r="F321" s="105">
        <f t="shared" si="4"/>
        <v>129.6</v>
      </c>
    </row>
    <row r="322" spans="1:6" x14ac:dyDescent="0.25">
      <c r="A322" t="s">
        <v>10</v>
      </c>
      <c r="B322" s="107">
        <v>44223</v>
      </c>
      <c r="C322">
        <v>1162</v>
      </c>
      <c r="D322" t="str">
        <f>IF(Tableau1[[#This Row],[Date]]="","",CHOOSE(MONTH(B322),"janvier","février","mars","avril","mai","juin","juillet","aout","septembre","octobre","novembre","décembre"))</f>
        <v>janvier</v>
      </c>
      <c r="E322" s="105">
        <f>IF(ISERROR(VLOOKUP($C322,tarifs!$A$4:$D$105,2,0)),"",VLOOKUP($C322,tarifs!$A$4:$D$105,2,0))</f>
        <v>108</v>
      </c>
      <c r="F322" s="105">
        <f t="shared" si="4"/>
        <v>129.6</v>
      </c>
    </row>
    <row r="323" spans="1:6" x14ac:dyDescent="0.25">
      <c r="A323" t="s">
        <v>10</v>
      </c>
      <c r="B323" s="107">
        <v>44224</v>
      </c>
      <c r="C323">
        <v>1162</v>
      </c>
      <c r="D323" t="str">
        <f>IF(Tableau1[[#This Row],[Date]]="","",CHOOSE(MONTH(B323),"janvier","février","mars","avril","mai","juin","juillet","aout","septembre","octobre","novembre","décembre"))</f>
        <v>janvier</v>
      </c>
      <c r="E323" s="105">
        <f>IF(ISERROR(VLOOKUP($C323,tarifs!$A$4:$D$105,2,0)),"",VLOOKUP($C323,tarifs!$A$4:$D$105,2,0))</f>
        <v>108</v>
      </c>
      <c r="F323" s="105">
        <f t="shared" si="4"/>
        <v>129.6</v>
      </c>
    </row>
    <row r="324" spans="1:6" x14ac:dyDescent="0.25">
      <c r="A324" t="s">
        <v>10</v>
      </c>
      <c r="B324" s="107">
        <v>44225</v>
      </c>
      <c r="C324">
        <v>1162</v>
      </c>
      <c r="D324" t="str">
        <f>IF(Tableau1[[#This Row],[Date]]="","",CHOOSE(MONTH(B324),"janvier","février","mars","avril","mai","juin","juillet","aout","septembre","octobre","novembre","décembre"))</f>
        <v>janvier</v>
      </c>
      <c r="E324" s="105">
        <f>IF(ISERROR(VLOOKUP($C324,tarifs!$A$4:$D$105,2,0)),"",VLOOKUP($C324,tarifs!$A$4:$D$105,2,0))</f>
        <v>108</v>
      </c>
      <c r="F324" s="105">
        <f t="shared" ref="F324:F387" si="5">IF(ISERROR(E324*1.2),"",E324*1.2)</f>
        <v>129.6</v>
      </c>
    </row>
    <row r="325" spans="1:6" x14ac:dyDescent="0.25">
      <c r="A325" t="s">
        <v>10</v>
      </c>
      <c r="B325" s="107">
        <v>44221</v>
      </c>
      <c r="C325" t="s">
        <v>11</v>
      </c>
      <c r="D325" t="str">
        <f>IF(Tableau1[[#This Row],[Date]]="","",CHOOSE(MONTH(B325),"janvier","février","mars","avril","mai","juin","juillet","aout","septembre","octobre","novembre","décembre"))</f>
        <v>janvier</v>
      </c>
      <c r="E325" s="105" t="str">
        <f>IF(ISERROR(VLOOKUP($C325,tarifs!$A$4:$D$105,2,0)),"",VLOOKUP($C325,tarifs!$A$4:$D$105,2,0))</f>
        <v/>
      </c>
      <c r="F325" s="105" t="str">
        <f t="shared" si="5"/>
        <v/>
      </c>
    </row>
    <row r="326" spans="1:6" x14ac:dyDescent="0.25">
      <c r="A326" t="s">
        <v>10</v>
      </c>
      <c r="B326" s="107">
        <v>44222</v>
      </c>
      <c r="C326" t="s">
        <v>11</v>
      </c>
      <c r="D326" t="str">
        <f>IF(Tableau1[[#This Row],[Date]]="","",CHOOSE(MONTH(B326),"janvier","février","mars","avril","mai","juin","juillet","aout","septembre","octobre","novembre","décembre"))</f>
        <v>janvier</v>
      </c>
      <c r="E326" s="105" t="str">
        <f>IF(ISERROR(VLOOKUP($C326,tarifs!$A$4:$D$105,2,0)),"",VLOOKUP($C326,tarifs!$A$4:$D$105,2,0))</f>
        <v/>
      </c>
      <c r="F326" s="105" t="str">
        <f t="shared" si="5"/>
        <v/>
      </c>
    </row>
    <row r="327" spans="1:6" x14ac:dyDescent="0.25">
      <c r="A327" t="s">
        <v>10</v>
      </c>
      <c r="B327" s="107">
        <v>44223</v>
      </c>
      <c r="C327" t="s">
        <v>11</v>
      </c>
      <c r="D327" t="str">
        <f>IF(Tableau1[[#This Row],[Date]]="","",CHOOSE(MONTH(B327),"janvier","février","mars","avril","mai","juin","juillet","aout","septembre","octobre","novembre","décembre"))</f>
        <v>janvier</v>
      </c>
      <c r="E327" s="105" t="str">
        <f>IF(ISERROR(VLOOKUP($C327,tarifs!$A$4:$D$105,2,0)),"",VLOOKUP($C327,tarifs!$A$4:$D$105,2,0))</f>
        <v/>
      </c>
      <c r="F327" s="105" t="str">
        <f t="shared" si="5"/>
        <v/>
      </c>
    </row>
    <row r="328" spans="1:6" x14ac:dyDescent="0.25">
      <c r="A328" t="s">
        <v>10</v>
      </c>
      <c r="B328" s="107">
        <v>44224</v>
      </c>
      <c r="C328" t="s">
        <v>11</v>
      </c>
      <c r="D328" t="str">
        <f>IF(Tableau1[[#This Row],[Date]]="","",CHOOSE(MONTH(B328),"janvier","février","mars","avril","mai","juin","juillet","aout","septembre","octobre","novembre","décembre"))</f>
        <v>janvier</v>
      </c>
      <c r="E328" s="105" t="str">
        <f>IF(ISERROR(VLOOKUP($C328,tarifs!$A$4:$D$105,2,0)),"",VLOOKUP($C328,tarifs!$A$4:$D$105,2,0))</f>
        <v/>
      </c>
      <c r="F328" s="105" t="str">
        <f t="shared" si="5"/>
        <v/>
      </c>
    </row>
    <row r="329" spans="1:6" x14ac:dyDescent="0.25">
      <c r="A329" t="s">
        <v>10</v>
      </c>
      <c r="B329" s="107">
        <v>44225</v>
      </c>
      <c r="C329" t="s">
        <v>11</v>
      </c>
      <c r="D329" t="str">
        <f>IF(Tableau1[[#This Row],[Date]]="","",CHOOSE(MONTH(B329),"janvier","février","mars","avril","mai","juin","juillet","aout","septembre","octobre","novembre","décembre"))</f>
        <v>janvier</v>
      </c>
      <c r="E329" s="105" t="str">
        <f>IF(ISERROR(VLOOKUP($C329,tarifs!$A$4:$D$105,2,0)),"",VLOOKUP($C329,tarifs!$A$4:$D$105,2,0))</f>
        <v/>
      </c>
      <c r="F329" s="105" t="str">
        <f t="shared" si="5"/>
        <v/>
      </c>
    </row>
    <row r="330" spans="1:6" x14ac:dyDescent="0.25">
      <c r="A330" t="s">
        <v>12</v>
      </c>
      <c r="B330" s="107">
        <v>44221</v>
      </c>
      <c r="C330">
        <v>1010</v>
      </c>
      <c r="D330" t="str">
        <f>IF(Tableau1[[#This Row],[Date]]="","",CHOOSE(MONTH(B330),"janvier","février","mars","avril","mai","juin","juillet","aout","septembre","octobre","novembre","décembre"))</f>
        <v>janvier</v>
      </c>
      <c r="E330" s="105">
        <f>IF(ISERROR(VLOOKUP($C330,tarifs!$A$4:$D$105,2,0)),"",VLOOKUP($C330,tarifs!$A$4:$D$105,2,0))</f>
        <v>95</v>
      </c>
      <c r="F330" s="105">
        <f t="shared" si="5"/>
        <v>114</v>
      </c>
    </row>
    <row r="331" spans="1:6" x14ac:dyDescent="0.25">
      <c r="A331" t="s">
        <v>12</v>
      </c>
      <c r="B331" s="107">
        <v>44226</v>
      </c>
      <c r="C331">
        <v>1441</v>
      </c>
      <c r="D331" t="str">
        <f>IF(Tableau1[[#This Row],[Date]]="","",CHOOSE(MONTH(B331),"janvier","février","mars","avril","mai","juin","juillet","aout","septembre","octobre","novembre","décembre"))</f>
        <v>janvier</v>
      </c>
      <c r="E331" s="105">
        <f>IF(ISERROR(VLOOKUP($C331,tarifs!$A$4:$D$105,2,0)),"",VLOOKUP($C331,tarifs!$A$4:$D$105,2,0))</f>
        <v>108</v>
      </c>
      <c r="F331" s="105">
        <f t="shared" si="5"/>
        <v>129.6</v>
      </c>
    </row>
    <row r="332" spans="1:6" x14ac:dyDescent="0.25">
      <c r="A332" t="s">
        <v>12</v>
      </c>
      <c r="B332" s="107">
        <v>44226</v>
      </c>
      <c r="C332">
        <v>1169</v>
      </c>
      <c r="D332" t="str">
        <f>IF(Tableau1[[#This Row],[Date]]="","",CHOOSE(MONTH(B332),"janvier","février","mars","avril","mai","juin","juillet","aout","septembre","octobre","novembre","décembre"))</f>
        <v>janvier</v>
      </c>
      <c r="E332" s="105">
        <f>IF(ISERROR(VLOOKUP($C332,tarifs!$A$4:$D$105,2,0)),"",VLOOKUP($C332,tarifs!$A$4:$D$105,2,0))</f>
        <v>115</v>
      </c>
      <c r="F332" s="105">
        <f t="shared" si="5"/>
        <v>138</v>
      </c>
    </row>
    <row r="333" spans="1:6" x14ac:dyDescent="0.25">
      <c r="A333" t="s">
        <v>12</v>
      </c>
      <c r="B333" s="107">
        <v>44221</v>
      </c>
      <c r="C333">
        <v>1312</v>
      </c>
      <c r="D333" t="str">
        <f>IF(Tableau1[[#This Row],[Date]]="","",CHOOSE(MONTH(B333),"janvier","février","mars","avril","mai","juin","juillet","aout","septembre","octobre","novembre","décembre"))</f>
        <v>janvier</v>
      </c>
      <c r="E333" s="105">
        <f>IF(ISERROR(VLOOKUP($C333,tarifs!$A$4:$D$105,2,0)),"",VLOOKUP($C333,tarifs!$A$4:$D$105,2,0))</f>
        <v>108</v>
      </c>
      <c r="F333" s="105">
        <f t="shared" si="5"/>
        <v>129.6</v>
      </c>
    </row>
    <row r="334" spans="1:6" x14ac:dyDescent="0.25">
      <c r="A334" t="s">
        <v>12</v>
      </c>
      <c r="B334" s="107">
        <v>44222</v>
      </c>
      <c r="C334">
        <v>1312</v>
      </c>
      <c r="D334" t="str">
        <f>IF(Tableau1[[#This Row],[Date]]="","",CHOOSE(MONTH(B334),"janvier","février","mars","avril","mai","juin","juillet","aout","septembre","octobre","novembre","décembre"))</f>
        <v>janvier</v>
      </c>
      <c r="E334" s="105">
        <f>IF(ISERROR(VLOOKUP($C334,tarifs!$A$4:$D$105,2,0)),"",VLOOKUP($C334,tarifs!$A$4:$D$105,2,0))</f>
        <v>108</v>
      </c>
      <c r="F334" s="105">
        <f t="shared" si="5"/>
        <v>129.6</v>
      </c>
    </row>
    <row r="335" spans="1:6" x14ac:dyDescent="0.25">
      <c r="A335" t="s">
        <v>12</v>
      </c>
      <c r="B335" s="107">
        <v>44223</v>
      </c>
      <c r="C335">
        <v>1312</v>
      </c>
      <c r="D335" t="str">
        <f>IF(Tableau1[[#This Row],[Date]]="","",CHOOSE(MONTH(B335),"janvier","février","mars","avril","mai","juin","juillet","aout","septembre","octobre","novembre","décembre"))</f>
        <v>janvier</v>
      </c>
      <c r="E335" s="105">
        <f>IF(ISERROR(VLOOKUP($C335,tarifs!$A$4:$D$105,2,0)),"",VLOOKUP($C335,tarifs!$A$4:$D$105,2,0))</f>
        <v>108</v>
      </c>
      <c r="F335" s="105">
        <f t="shared" si="5"/>
        <v>129.6</v>
      </c>
    </row>
    <row r="336" spans="1:6" x14ac:dyDescent="0.25">
      <c r="A336" t="s">
        <v>12</v>
      </c>
      <c r="B336" s="107">
        <v>44224</v>
      </c>
      <c r="C336">
        <v>1312</v>
      </c>
      <c r="D336" t="str">
        <f>IF(Tableau1[[#This Row],[Date]]="","",CHOOSE(MONTH(B336),"janvier","février","mars","avril","mai","juin","juillet","aout","septembre","octobre","novembre","décembre"))</f>
        <v>janvier</v>
      </c>
      <c r="E336" s="105">
        <f>IF(ISERROR(VLOOKUP($C336,tarifs!$A$4:$D$105,2,0)),"",VLOOKUP($C336,tarifs!$A$4:$D$105,2,0))</f>
        <v>108</v>
      </c>
      <c r="F336" s="105">
        <f t="shared" si="5"/>
        <v>129.6</v>
      </c>
    </row>
    <row r="337" spans="1:6" x14ac:dyDescent="0.25">
      <c r="A337" t="s">
        <v>12</v>
      </c>
      <c r="B337" s="107">
        <v>44225</v>
      </c>
      <c r="C337">
        <v>1312</v>
      </c>
      <c r="D337" t="str">
        <f>IF(Tableau1[[#This Row],[Date]]="","",CHOOSE(MONTH(B337),"janvier","février","mars","avril","mai","juin","juillet","aout","septembre","octobre","novembre","décembre"))</f>
        <v>janvier</v>
      </c>
      <c r="E337" s="105">
        <f>IF(ISERROR(VLOOKUP($C337,tarifs!$A$4:$D$105,2,0)),"",VLOOKUP($C337,tarifs!$A$4:$D$105,2,0))</f>
        <v>108</v>
      </c>
      <c r="F337" s="105">
        <f t="shared" si="5"/>
        <v>129.6</v>
      </c>
    </row>
    <row r="338" spans="1:6" x14ac:dyDescent="0.25">
      <c r="A338" t="s">
        <v>12</v>
      </c>
      <c r="B338" s="107">
        <v>44226</v>
      </c>
      <c r="C338">
        <v>1289</v>
      </c>
      <c r="D338" t="str">
        <f>IF(Tableau1[[#This Row],[Date]]="","",CHOOSE(MONTH(B338),"janvier","février","mars","avril","mai","juin","juillet","aout","septembre","octobre","novembre","décembre"))</f>
        <v>janvier</v>
      </c>
      <c r="E338" s="105">
        <f>IF(ISERROR(VLOOKUP($C338,tarifs!$A$4:$D$105,2,0)),"",VLOOKUP($C338,tarifs!$A$4:$D$105,2,0))</f>
        <v>88</v>
      </c>
      <c r="F338" s="105">
        <f t="shared" si="5"/>
        <v>105.6</v>
      </c>
    </row>
    <row r="339" spans="1:6" x14ac:dyDescent="0.25">
      <c r="A339" t="s">
        <v>12</v>
      </c>
      <c r="B339" s="107">
        <v>44221</v>
      </c>
      <c r="C339">
        <v>1252</v>
      </c>
      <c r="D339" t="str">
        <f>IF(Tableau1[[#This Row],[Date]]="","",CHOOSE(MONTH(B339),"janvier","février","mars","avril","mai","juin","juillet","aout","septembre","octobre","novembre","décembre"))</f>
        <v>janvier</v>
      </c>
      <c r="E339" s="105">
        <f>IF(ISERROR(VLOOKUP($C339,tarifs!$A$4:$D$105,2,0)),"",VLOOKUP($C339,tarifs!$A$4:$D$105,2,0))</f>
        <v>91.8</v>
      </c>
      <c r="F339" s="105">
        <f t="shared" si="5"/>
        <v>110.16</v>
      </c>
    </row>
    <row r="340" spans="1:6" x14ac:dyDescent="0.25">
      <c r="A340" t="s">
        <v>12</v>
      </c>
      <c r="B340" s="107">
        <v>44222</v>
      </c>
      <c r="C340">
        <v>1252</v>
      </c>
      <c r="D340" t="str">
        <f>IF(Tableau1[[#This Row],[Date]]="","",CHOOSE(MONTH(B340),"janvier","février","mars","avril","mai","juin","juillet","aout","septembre","octobre","novembre","décembre"))</f>
        <v>janvier</v>
      </c>
      <c r="E340" s="105">
        <f>IF(ISERROR(VLOOKUP($C340,tarifs!$A$4:$D$105,2,0)),"",VLOOKUP($C340,tarifs!$A$4:$D$105,2,0))</f>
        <v>91.8</v>
      </c>
      <c r="F340" s="105">
        <f t="shared" si="5"/>
        <v>110.16</v>
      </c>
    </row>
    <row r="341" spans="1:6" x14ac:dyDescent="0.25">
      <c r="A341" t="s">
        <v>12</v>
      </c>
      <c r="B341" s="107">
        <v>44223</v>
      </c>
      <c r="C341">
        <v>1252</v>
      </c>
      <c r="D341" t="str">
        <f>IF(Tableau1[[#This Row],[Date]]="","",CHOOSE(MONTH(B341),"janvier","février","mars","avril","mai","juin","juillet","aout","septembre","octobre","novembre","décembre"))</f>
        <v>janvier</v>
      </c>
      <c r="E341" s="105">
        <f>IF(ISERROR(VLOOKUP($C341,tarifs!$A$4:$D$105,2,0)),"",VLOOKUP($C341,tarifs!$A$4:$D$105,2,0))</f>
        <v>91.8</v>
      </c>
      <c r="F341" s="105">
        <f t="shared" si="5"/>
        <v>110.16</v>
      </c>
    </row>
    <row r="342" spans="1:6" x14ac:dyDescent="0.25">
      <c r="A342" t="s">
        <v>12</v>
      </c>
      <c r="B342" s="107">
        <v>44224</v>
      </c>
      <c r="C342">
        <v>1252</v>
      </c>
      <c r="D342" t="str">
        <f>IF(Tableau1[[#This Row],[Date]]="","",CHOOSE(MONTH(B342),"janvier","février","mars","avril","mai","juin","juillet","aout","septembre","octobre","novembre","décembre"))</f>
        <v>janvier</v>
      </c>
      <c r="E342" s="105">
        <f>IF(ISERROR(VLOOKUP($C342,tarifs!$A$4:$D$105,2,0)),"",VLOOKUP($C342,tarifs!$A$4:$D$105,2,0))</f>
        <v>91.8</v>
      </c>
      <c r="F342" s="105">
        <f t="shared" si="5"/>
        <v>110.16</v>
      </c>
    </row>
    <row r="343" spans="1:6" x14ac:dyDescent="0.25">
      <c r="A343" t="s">
        <v>12</v>
      </c>
      <c r="B343" s="107">
        <v>44225</v>
      </c>
      <c r="C343">
        <v>1252</v>
      </c>
      <c r="D343" t="str">
        <f>IF(Tableau1[[#This Row],[Date]]="","",CHOOSE(MONTH(B343),"janvier","février","mars","avril","mai","juin","juillet","aout","septembre","octobre","novembre","décembre"))</f>
        <v>janvier</v>
      </c>
      <c r="E343" s="105">
        <f>IF(ISERROR(VLOOKUP($C343,tarifs!$A$4:$D$105,2,0)),"",VLOOKUP($C343,tarifs!$A$4:$D$105,2,0))</f>
        <v>91.8</v>
      </c>
      <c r="F343" s="105">
        <f t="shared" si="5"/>
        <v>110.16</v>
      </c>
    </row>
    <row r="344" spans="1:6" x14ac:dyDescent="0.25">
      <c r="A344" t="s">
        <v>12</v>
      </c>
      <c r="B344" s="107">
        <v>44226</v>
      </c>
      <c r="C344">
        <v>1319</v>
      </c>
      <c r="D344" t="str">
        <f>IF(Tableau1[[#This Row],[Date]]="","",CHOOSE(MONTH(B344),"janvier","février","mars","avril","mai","juin","juillet","aout","septembre","octobre","novembre","décembre"))</f>
        <v>janvier</v>
      </c>
      <c r="E344" s="105">
        <f>IF(ISERROR(VLOOKUP($C344,tarifs!$A$4:$D$105,2,0)),"",VLOOKUP($C344,tarifs!$A$4:$D$105,2,0))</f>
        <v>95</v>
      </c>
      <c r="F344" s="105">
        <f t="shared" si="5"/>
        <v>114</v>
      </c>
    </row>
    <row r="345" spans="1:6" x14ac:dyDescent="0.25">
      <c r="A345" t="s">
        <v>12</v>
      </c>
      <c r="B345" s="107">
        <v>44226</v>
      </c>
      <c r="C345">
        <v>1349</v>
      </c>
      <c r="D345" t="str">
        <f>IF(Tableau1[[#This Row],[Date]]="","",CHOOSE(MONTH(B345),"janvier","février","mars","avril","mai","juin","juillet","aout","septembre","octobre","novembre","décembre"))</f>
        <v>janvier</v>
      </c>
      <c r="E345" s="105">
        <f>IF(ISERROR(VLOOKUP($C345,tarifs!$A$4:$D$105,2,0)),"",VLOOKUP($C345,tarifs!$A$4:$D$105,2,0))</f>
        <v>115</v>
      </c>
      <c r="F345" s="105">
        <f t="shared" si="5"/>
        <v>138</v>
      </c>
    </row>
    <row r="346" spans="1:6" x14ac:dyDescent="0.25">
      <c r="A346" t="s">
        <v>13</v>
      </c>
      <c r="B346" s="107">
        <v>44221</v>
      </c>
      <c r="C346">
        <v>1640</v>
      </c>
      <c r="D346" t="str">
        <f>IF(Tableau1[[#This Row],[Date]]="","",CHOOSE(MONTH(B346),"janvier","février","mars","avril","mai","juin","juillet","aout","septembre","octobre","novembre","décembre"))</f>
        <v>janvier</v>
      </c>
      <c r="E346" s="105">
        <f>IF(ISERROR(VLOOKUP($C346,tarifs!$A$4:$D$105,2,0)),"",VLOOKUP($C346,tarifs!$A$4:$D$105,2,0))</f>
        <v>156.75</v>
      </c>
      <c r="F346" s="105">
        <f t="shared" si="5"/>
        <v>188.1</v>
      </c>
    </row>
    <row r="347" spans="1:6" x14ac:dyDescent="0.25">
      <c r="A347" t="s">
        <v>13</v>
      </c>
      <c r="B347" s="107">
        <v>44226</v>
      </c>
      <c r="C347">
        <v>1411</v>
      </c>
      <c r="D347" t="str">
        <f>IF(Tableau1[[#This Row],[Date]]="","",CHOOSE(MONTH(B347),"janvier","février","mars","avril","mai","juin","juillet","aout","septembre","octobre","novembre","décembre"))</f>
        <v>janvier</v>
      </c>
      <c r="E347" s="105">
        <f>IF(ISERROR(VLOOKUP($C347,tarifs!$A$4:$D$105,2,0)),"",VLOOKUP($C347,tarifs!$A$4:$D$105,2,0))</f>
        <v>101</v>
      </c>
      <c r="F347" s="105">
        <f t="shared" si="5"/>
        <v>121.19999999999999</v>
      </c>
    </row>
    <row r="348" spans="1:6" x14ac:dyDescent="0.25">
      <c r="A348" t="s">
        <v>13</v>
      </c>
      <c r="B348" s="107">
        <v>44221</v>
      </c>
      <c r="C348">
        <v>1680</v>
      </c>
      <c r="D348" t="str">
        <f>IF(Tableau1[[#This Row],[Date]]="","",CHOOSE(MONTH(B348),"janvier","février","mars","avril","mai","juin","juillet","aout","septembre","octobre","novembre","décembre"))</f>
        <v>janvier</v>
      </c>
      <c r="E348" s="105">
        <f>IF(ISERROR(VLOOKUP($C348,tarifs!$A$4:$D$105,2,0)),"",VLOOKUP($C348,tarifs!$A$4:$D$105,2,0))</f>
        <v>149.75</v>
      </c>
      <c r="F348" s="105">
        <f t="shared" si="5"/>
        <v>179.7</v>
      </c>
    </row>
    <row r="349" spans="1:6" x14ac:dyDescent="0.25">
      <c r="A349" t="s">
        <v>13</v>
      </c>
      <c r="B349" s="107">
        <v>44226</v>
      </c>
      <c r="C349">
        <v>1461</v>
      </c>
      <c r="D349" t="str">
        <f>IF(Tableau1[[#This Row],[Date]]="","",CHOOSE(MONTH(B349),"janvier","février","mars","avril","mai","juin","juillet","aout","septembre","octobre","novembre","décembre"))</f>
        <v>janvier</v>
      </c>
      <c r="E349" s="105">
        <f>IF(ISERROR(VLOOKUP($C349,tarifs!$A$4:$D$105,2,0)),"",VLOOKUP($C349,tarifs!$A$4:$D$105,2,0))</f>
        <v>135</v>
      </c>
      <c r="F349" s="105">
        <f t="shared" si="5"/>
        <v>162</v>
      </c>
    </row>
    <row r="350" spans="1:6" x14ac:dyDescent="0.25">
      <c r="A350" t="s">
        <v>13</v>
      </c>
      <c r="B350" s="107">
        <v>44221</v>
      </c>
      <c r="C350">
        <v>1152</v>
      </c>
      <c r="D350" t="str">
        <f>IF(Tableau1[[#This Row],[Date]]="","",CHOOSE(MONTH(B350),"janvier","février","mars","avril","mai","juin","juillet","aout","septembre","octobre","novembre","décembre"))</f>
        <v>janvier</v>
      </c>
      <c r="E350" s="105">
        <f>IF(ISERROR(VLOOKUP($C350,tarifs!$A$4:$D$105,2,0)),"",VLOOKUP($C350,tarifs!$A$4:$D$105,2,0))</f>
        <v>128</v>
      </c>
      <c r="F350" s="105">
        <f t="shared" si="5"/>
        <v>153.6</v>
      </c>
    </row>
    <row r="351" spans="1:6" x14ac:dyDescent="0.25">
      <c r="A351" t="s">
        <v>13</v>
      </c>
      <c r="B351" s="107">
        <v>44226</v>
      </c>
      <c r="C351">
        <v>1119</v>
      </c>
      <c r="D351" t="str">
        <f>IF(Tableau1[[#This Row],[Date]]="","",CHOOSE(MONTH(B351),"janvier","février","mars","avril","mai","juin","juillet","aout","septembre","octobre","novembre","décembre"))</f>
        <v>janvier</v>
      </c>
      <c r="E351" s="105">
        <f>IF(ISERROR(VLOOKUP($C351,tarifs!$A$4:$D$105,2,0)),"",VLOOKUP($C351,tarifs!$A$4:$D$105,2,0))</f>
        <v>135</v>
      </c>
      <c r="F351" s="105">
        <f t="shared" si="5"/>
        <v>162</v>
      </c>
    </row>
    <row r="352" spans="1:6" x14ac:dyDescent="0.25">
      <c r="A352" t="s">
        <v>13</v>
      </c>
      <c r="B352" s="107">
        <v>44226</v>
      </c>
      <c r="C352">
        <v>1049</v>
      </c>
      <c r="D352" t="str">
        <f>IF(Tableau1[[#This Row],[Date]]="","",CHOOSE(MONTH(B352),"janvier","février","mars","avril","mai","juin","juillet","aout","septembre","octobre","novembre","décembre"))</f>
        <v>janvier</v>
      </c>
      <c r="E352" s="105">
        <f>IF(ISERROR(VLOOKUP($C352,tarifs!$A$4:$D$105,2,0)),"",VLOOKUP($C352,tarifs!$A$4:$D$105,2,0))</f>
        <v>95</v>
      </c>
      <c r="F352" s="105">
        <f t="shared" si="5"/>
        <v>114</v>
      </c>
    </row>
    <row r="353" spans="1:6" x14ac:dyDescent="0.25">
      <c r="A353" t="s">
        <v>14</v>
      </c>
      <c r="B353" s="107">
        <v>44221</v>
      </c>
      <c r="C353">
        <v>1100</v>
      </c>
      <c r="D353" t="str">
        <f>IF(Tableau1[[#This Row],[Date]]="","",CHOOSE(MONTH(B353),"janvier","février","mars","avril","mai","juin","juillet","aout","septembre","octobre","novembre","décembre"))</f>
        <v>janvier</v>
      </c>
      <c r="E353" s="105">
        <f>IF(ISERROR(VLOOKUP($C353,tarifs!$A$4:$D$105,2,0)),"",VLOOKUP($C353,tarifs!$A$4:$D$105,2,0))</f>
        <v>122</v>
      </c>
      <c r="F353" s="105">
        <f t="shared" si="5"/>
        <v>146.4</v>
      </c>
    </row>
    <row r="354" spans="1:6" x14ac:dyDescent="0.25">
      <c r="A354" t="s">
        <v>14</v>
      </c>
      <c r="B354" s="107">
        <v>44225</v>
      </c>
      <c r="C354">
        <v>1112</v>
      </c>
      <c r="D354" t="str">
        <f>IF(Tableau1[[#This Row],[Date]]="","",CHOOSE(MONTH(B354),"janvier","février","mars","avril","mai","juin","juillet","aout","septembre","octobre","novembre","décembre"))</f>
        <v>janvier</v>
      </c>
      <c r="E354" s="105">
        <f>IF(ISERROR(VLOOKUP($C354,tarifs!$A$4:$D$105,2,0)),"",VLOOKUP($C354,tarifs!$A$4:$D$105,2,0))</f>
        <v>135</v>
      </c>
      <c r="F354" s="105">
        <f t="shared" si="5"/>
        <v>162</v>
      </c>
    </row>
    <row r="355" spans="1:6" x14ac:dyDescent="0.25">
      <c r="A355" t="s">
        <v>14</v>
      </c>
      <c r="B355" s="107">
        <v>44226</v>
      </c>
      <c r="C355">
        <v>1421</v>
      </c>
      <c r="D355" t="str">
        <f>IF(Tableau1[[#This Row],[Date]]="","",CHOOSE(MONTH(B355),"janvier","février","mars","avril","mai","juin","juillet","aout","septembre","octobre","novembre","décembre"))</f>
        <v>janvier</v>
      </c>
      <c r="E355" s="105">
        <f>IF(ISERROR(VLOOKUP($C355,tarifs!$A$4:$D$105,2,0)),"",VLOOKUP($C355,tarifs!$A$4:$D$105,2,0))</f>
        <v>108</v>
      </c>
      <c r="F355" s="105">
        <f t="shared" si="5"/>
        <v>129.6</v>
      </c>
    </row>
    <row r="356" spans="1:6" x14ac:dyDescent="0.25">
      <c r="A356" t="s">
        <v>14</v>
      </c>
      <c r="B356" s="107">
        <v>44226</v>
      </c>
      <c r="C356">
        <v>1629</v>
      </c>
      <c r="D356" t="str">
        <f>IF(Tableau1[[#This Row],[Date]]="","",CHOOSE(MONTH(B356),"janvier","février","mars","avril","mai","juin","juillet","aout","septembre","octobre","novembre","décembre"))</f>
        <v>janvier</v>
      </c>
      <c r="E356" s="105">
        <f>IF(ISERROR(VLOOKUP($C356,tarifs!$A$4:$D$105,2,0)),"",VLOOKUP($C356,tarifs!$A$4:$D$105,2,0))</f>
        <v>121.5</v>
      </c>
      <c r="F356" s="105">
        <f t="shared" si="5"/>
        <v>145.79999999999998</v>
      </c>
    </row>
    <row r="357" spans="1:6" x14ac:dyDescent="0.25">
      <c r="A357" t="s">
        <v>14</v>
      </c>
      <c r="B357" s="107">
        <v>44226</v>
      </c>
      <c r="C357">
        <v>1159</v>
      </c>
      <c r="D357" t="str">
        <f>IF(Tableau1[[#This Row],[Date]]="","",CHOOSE(MONTH(B357),"janvier","février","mars","avril","mai","juin","juillet","aout","septembre","octobre","novembre","décembre"))</f>
        <v>janvier</v>
      </c>
      <c r="E357" s="105">
        <f>IF(ISERROR(VLOOKUP($C357,tarifs!$A$4:$D$105,2,0)),"",VLOOKUP($C357,tarifs!$A$4:$D$105,2,0))</f>
        <v>115</v>
      </c>
      <c r="F357" s="105">
        <f t="shared" si="5"/>
        <v>138</v>
      </c>
    </row>
    <row r="358" spans="1:6" x14ac:dyDescent="0.25">
      <c r="A358" t="s">
        <v>14</v>
      </c>
      <c r="B358" s="107">
        <v>44221</v>
      </c>
      <c r="C358" t="s">
        <v>15</v>
      </c>
      <c r="D358" t="str">
        <f>IF(Tableau1[[#This Row],[Date]]="","",CHOOSE(MONTH(B358),"janvier","février","mars","avril","mai","juin","juillet","aout","septembre","octobre","novembre","décembre"))</f>
        <v>janvier</v>
      </c>
      <c r="E358" s="105" t="str">
        <f>IF(ISERROR(VLOOKUP($C358,tarifs!$A$4:$D$105,2,0)),"",VLOOKUP($C358,tarifs!$A$4:$D$105,2,0))</f>
        <v/>
      </c>
      <c r="F358" s="105" t="str">
        <f t="shared" si="5"/>
        <v/>
      </c>
    </row>
    <row r="359" spans="1:6" x14ac:dyDescent="0.25">
      <c r="A359" t="s">
        <v>14</v>
      </c>
      <c r="B359" s="107">
        <v>44222</v>
      </c>
      <c r="C359" t="s">
        <v>15</v>
      </c>
      <c r="D359" t="str">
        <f>IF(Tableau1[[#This Row],[Date]]="","",CHOOSE(MONTH(B359),"janvier","février","mars","avril","mai","juin","juillet","aout","septembre","octobre","novembre","décembre"))</f>
        <v>janvier</v>
      </c>
      <c r="E359" s="105" t="str">
        <f>IF(ISERROR(VLOOKUP($C359,tarifs!$A$4:$D$105,2,0)),"",VLOOKUP($C359,tarifs!$A$4:$D$105,2,0))</f>
        <v/>
      </c>
      <c r="F359" s="105" t="str">
        <f t="shared" si="5"/>
        <v/>
      </c>
    </row>
    <row r="360" spans="1:6" x14ac:dyDescent="0.25">
      <c r="A360" t="s">
        <v>14</v>
      </c>
      <c r="B360" s="107">
        <v>44223</v>
      </c>
      <c r="C360" t="s">
        <v>15</v>
      </c>
      <c r="D360" t="str">
        <f>IF(Tableau1[[#This Row],[Date]]="","",CHOOSE(MONTH(B360),"janvier","février","mars","avril","mai","juin","juillet","aout","septembre","octobre","novembre","décembre"))</f>
        <v>janvier</v>
      </c>
      <c r="E360" s="105" t="str">
        <f>IF(ISERROR(VLOOKUP($C360,tarifs!$A$4:$D$105,2,0)),"",VLOOKUP($C360,tarifs!$A$4:$D$105,2,0))</f>
        <v/>
      </c>
      <c r="F360" s="105" t="str">
        <f t="shared" si="5"/>
        <v/>
      </c>
    </row>
    <row r="361" spans="1:6" x14ac:dyDescent="0.25">
      <c r="A361" t="s">
        <v>14</v>
      </c>
      <c r="B361" s="107">
        <v>44224</v>
      </c>
      <c r="C361" t="s">
        <v>15</v>
      </c>
      <c r="D361" t="str">
        <f>IF(Tableau1[[#This Row],[Date]]="","",CHOOSE(MONTH(B361),"janvier","février","mars","avril","mai","juin","juillet","aout","septembre","octobre","novembre","décembre"))</f>
        <v>janvier</v>
      </c>
      <c r="E361" s="105" t="str">
        <f>IF(ISERROR(VLOOKUP($C361,tarifs!$A$4:$D$105,2,0)),"",VLOOKUP($C361,tarifs!$A$4:$D$105,2,0))</f>
        <v/>
      </c>
      <c r="F361" s="105" t="str">
        <f t="shared" si="5"/>
        <v/>
      </c>
    </row>
    <row r="362" spans="1:6" x14ac:dyDescent="0.25">
      <c r="A362" t="s">
        <v>14</v>
      </c>
      <c r="B362" s="107">
        <v>44225</v>
      </c>
      <c r="C362" t="s">
        <v>15</v>
      </c>
      <c r="D362" t="str">
        <f>IF(Tableau1[[#This Row],[Date]]="","",CHOOSE(MONTH(B362),"janvier","février","mars","avril","mai","juin","juillet","aout","septembre","octobre","novembre","décembre"))</f>
        <v>janvier</v>
      </c>
      <c r="E362" s="105" t="str">
        <f>IF(ISERROR(VLOOKUP($C362,tarifs!$A$4:$D$105,2,0)),"",VLOOKUP($C362,tarifs!$A$4:$D$105,2,0))</f>
        <v/>
      </c>
      <c r="F362" s="105" t="str">
        <f t="shared" si="5"/>
        <v/>
      </c>
    </row>
    <row r="363" spans="1:6" x14ac:dyDescent="0.25">
      <c r="A363" t="s">
        <v>16</v>
      </c>
      <c r="B363" s="107">
        <v>44221</v>
      </c>
      <c r="C363">
        <v>1670</v>
      </c>
      <c r="D363" t="str">
        <f>IF(Tableau1[[#This Row],[Date]]="","",CHOOSE(MONTH(B363),"janvier","février","mars","avril","mai","juin","juillet","aout","septembre","octobre","novembre","décembre"))</f>
        <v>janvier</v>
      </c>
      <c r="E363" s="105">
        <f>IF(ISERROR(VLOOKUP($C363,tarifs!$A$4:$D$105,2,0)),"",VLOOKUP($C363,tarifs!$A$4:$D$105,2,0))</f>
        <v>201</v>
      </c>
      <c r="F363" s="105">
        <f t="shared" si="5"/>
        <v>241.2</v>
      </c>
    </row>
    <row r="364" spans="1:6" x14ac:dyDescent="0.25">
      <c r="A364" t="s">
        <v>16</v>
      </c>
      <c r="B364" s="107">
        <v>44226</v>
      </c>
      <c r="C364">
        <v>1401</v>
      </c>
      <c r="D364" t="str">
        <f>IF(Tableau1[[#This Row],[Date]]="","",CHOOSE(MONTH(B364),"janvier","février","mars","avril","mai","juin","juillet","aout","septembre","octobre","novembre","décembre"))</f>
        <v>janvier</v>
      </c>
      <c r="E364" s="105">
        <f>IF(ISERROR(VLOOKUP($C364,tarifs!$A$4:$D$105,2,0)),"",VLOOKUP($C364,tarifs!$A$4:$D$105,2,0))</f>
        <v>129</v>
      </c>
      <c r="F364" s="105">
        <f t="shared" si="5"/>
        <v>154.79999999999998</v>
      </c>
    </row>
    <row r="365" spans="1:6" x14ac:dyDescent="0.25">
      <c r="A365" t="s">
        <v>16</v>
      </c>
      <c r="B365" s="107">
        <v>44226</v>
      </c>
      <c r="C365">
        <v>1639</v>
      </c>
      <c r="D365" t="str">
        <f>IF(Tableau1[[#This Row],[Date]]="","",CHOOSE(MONTH(B365),"janvier","février","mars","avril","mai","juin","juillet","aout","septembre","octobre","novembre","décembre"))</f>
        <v>janvier</v>
      </c>
      <c r="E365" s="105">
        <f>IF(ISERROR(VLOOKUP($C365,tarifs!$A$4:$D$105,2,0)),"",VLOOKUP($C365,tarifs!$A$4:$D$105,2,0))</f>
        <v>135</v>
      </c>
      <c r="F365" s="105">
        <f t="shared" si="5"/>
        <v>162</v>
      </c>
    </row>
    <row r="366" spans="1:6" x14ac:dyDescent="0.25">
      <c r="A366" t="s">
        <v>17</v>
      </c>
      <c r="B366" s="107">
        <v>44221</v>
      </c>
      <c r="C366">
        <v>1050</v>
      </c>
      <c r="D366" t="str">
        <f>IF(Tableau1[[#This Row],[Date]]="","",CHOOSE(MONTH(B366),"janvier","février","mars","avril","mai","juin","juillet","aout","septembre","octobre","novembre","décembre"))</f>
        <v>janvier</v>
      </c>
      <c r="E366" s="105">
        <f>IF(ISERROR(VLOOKUP($C366,tarifs!$A$4:$D$105,2,0)),"",VLOOKUP($C366,tarifs!$A$4:$D$105,2,0))</f>
        <v>108</v>
      </c>
      <c r="F366" s="105">
        <f t="shared" si="5"/>
        <v>129.6</v>
      </c>
    </row>
    <row r="367" spans="1:6" x14ac:dyDescent="0.25">
      <c r="A367" t="s">
        <v>17</v>
      </c>
      <c r="B367" s="107">
        <v>44226</v>
      </c>
      <c r="C367">
        <v>1501</v>
      </c>
      <c r="D367" t="str">
        <f>IF(Tableau1[[#This Row],[Date]]="","",CHOOSE(MONTH(B367),"janvier","février","mars","avril","mai","juin","juillet","aout","septembre","octobre","novembre","décembre"))</f>
        <v>janvier</v>
      </c>
      <c r="E367" s="105">
        <f>IF(ISERROR(VLOOKUP($C367,tarifs!$A$4:$D$105,2,0)),"",VLOOKUP($C367,tarifs!$A$4:$D$105,2,0))</f>
        <v>117</v>
      </c>
      <c r="F367" s="105">
        <f t="shared" si="5"/>
        <v>140.4</v>
      </c>
    </row>
    <row r="368" spans="1:6" x14ac:dyDescent="0.25">
      <c r="A368" t="s">
        <v>17</v>
      </c>
      <c r="B368" s="107">
        <v>44221</v>
      </c>
      <c r="C368">
        <v>1232</v>
      </c>
      <c r="D368" t="str">
        <f>IF(Tableau1[[#This Row],[Date]]="","",CHOOSE(MONTH(B368),"janvier","février","mars","avril","mai","juin","juillet","aout","septembre","octobre","novembre","décembre"))</f>
        <v>janvier</v>
      </c>
      <c r="E368" s="105">
        <f>IF(ISERROR(VLOOKUP($C368,tarifs!$A$4:$D$105,2,0)),"",VLOOKUP($C368,tarifs!$A$4:$D$105,2,0))</f>
        <v>101.25</v>
      </c>
      <c r="F368" s="105">
        <f t="shared" si="5"/>
        <v>121.5</v>
      </c>
    </row>
    <row r="369" spans="1:6" x14ac:dyDescent="0.25">
      <c r="A369" t="s">
        <v>17</v>
      </c>
      <c r="B369" s="107">
        <v>44223</v>
      </c>
      <c r="C369">
        <v>1202</v>
      </c>
      <c r="D369" t="str">
        <f>IF(Tableau1[[#This Row],[Date]]="","",CHOOSE(MONTH(B369),"janvier","février","mars","avril","mai","juin","juillet","aout","septembre","octobre","novembre","décembre"))</f>
        <v>janvier</v>
      </c>
      <c r="E369" s="105">
        <f>IF(ISERROR(VLOOKUP($C369,tarifs!$A$4:$D$105,2,0)),"",VLOOKUP($C369,tarifs!$A$4:$D$105,2,0))</f>
        <v>87.75</v>
      </c>
      <c r="F369" s="105">
        <f t="shared" si="5"/>
        <v>105.3</v>
      </c>
    </row>
    <row r="370" spans="1:6" x14ac:dyDescent="0.25">
      <c r="A370" t="s">
        <v>17</v>
      </c>
      <c r="B370" s="107">
        <v>44225</v>
      </c>
      <c r="C370">
        <v>1072</v>
      </c>
      <c r="D370" t="str">
        <f>IF(Tableau1[[#This Row],[Date]]="","",CHOOSE(MONTH(B370),"janvier","février","mars","avril","mai","juin","juillet","aout","septembre","octobre","novembre","décembre"))</f>
        <v>janvier</v>
      </c>
      <c r="E370" s="105">
        <f>IF(ISERROR(VLOOKUP($C370,tarifs!$A$4:$D$105,2,0)),"",VLOOKUP($C370,tarifs!$A$4:$D$105,2,0))</f>
        <v>108</v>
      </c>
      <c r="F370" s="105">
        <f t="shared" si="5"/>
        <v>129.6</v>
      </c>
    </row>
    <row r="371" spans="1:6" x14ac:dyDescent="0.25">
      <c r="A371" t="s">
        <v>17</v>
      </c>
      <c r="B371" s="107">
        <v>44226</v>
      </c>
      <c r="C371">
        <v>1069</v>
      </c>
      <c r="D371" t="str">
        <f>IF(Tableau1[[#This Row],[Date]]="","",CHOOSE(MONTH(B371),"janvier","février","mars","avril","mai","juin","juillet","aout","septembre","octobre","novembre","décembre"))</f>
        <v>janvier</v>
      </c>
      <c r="E371" s="105">
        <f>IF(ISERROR(VLOOKUP($C371,tarifs!$A$4:$D$105,2,0)),"",VLOOKUP($C371,tarifs!$A$4:$D$105,2,0))</f>
        <v>81</v>
      </c>
      <c r="F371" s="105">
        <f t="shared" si="5"/>
        <v>97.2</v>
      </c>
    </row>
    <row r="372" spans="1:6" x14ac:dyDescent="0.25">
      <c r="A372" t="s">
        <v>18</v>
      </c>
      <c r="B372" s="107">
        <v>44221</v>
      </c>
      <c r="C372">
        <v>1280</v>
      </c>
      <c r="D372" t="str">
        <f>IF(Tableau1[[#This Row],[Date]]="","",CHOOSE(MONTH(B372),"janvier","février","mars","avril","mai","juin","juillet","aout","septembre","octobre","novembre","décembre"))</f>
        <v>janvier</v>
      </c>
      <c r="E372" s="105">
        <f>IF(ISERROR(VLOOKUP($C372,tarifs!$A$4:$D$105,2,0)),"",VLOOKUP($C372,tarifs!$A$4:$D$105,2,0))</f>
        <v>114.4</v>
      </c>
      <c r="F372" s="105">
        <f t="shared" si="5"/>
        <v>137.28</v>
      </c>
    </row>
    <row r="373" spans="1:6" x14ac:dyDescent="0.25">
      <c r="A373" t="s">
        <v>18</v>
      </c>
      <c r="B373" s="107">
        <v>44225</v>
      </c>
      <c r="C373">
        <v>1082</v>
      </c>
      <c r="D373" t="str">
        <f>IF(Tableau1[[#This Row],[Date]]="","",CHOOSE(MONTH(B373),"janvier","février","mars","avril","mai","juin","juillet","aout","septembre","octobre","novembre","décembre"))</f>
        <v>janvier</v>
      </c>
      <c r="E373" s="105">
        <f>IF(ISERROR(VLOOKUP($C373,tarifs!$A$4:$D$105,2,0)),"",VLOOKUP($C373,tarifs!$A$4:$D$105,2,0))</f>
        <v>104.55</v>
      </c>
      <c r="F373" s="105">
        <f t="shared" si="5"/>
        <v>125.46</v>
      </c>
    </row>
    <row r="374" spans="1:6" x14ac:dyDescent="0.25">
      <c r="A374" t="s">
        <v>18</v>
      </c>
      <c r="B374" s="107">
        <v>44226</v>
      </c>
      <c r="C374">
        <v>1219</v>
      </c>
      <c r="D374" t="str">
        <f>IF(Tableau1[[#This Row],[Date]]="","",CHOOSE(MONTH(B374),"janvier","février","mars","avril","mai","juin","juillet","aout","septembre","octobre","novembre","décembre"))</f>
        <v>janvier</v>
      </c>
      <c r="E374" s="105">
        <f>IF(ISERROR(VLOOKUP($C374,tarifs!$A$4:$D$105,2,0)),"",VLOOKUP($C374,tarifs!$A$4:$D$105,2,0))</f>
        <v>135</v>
      </c>
      <c r="F374" s="105">
        <f t="shared" si="5"/>
        <v>162</v>
      </c>
    </row>
    <row r="375" spans="1:6" x14ac:dyDescent="0.25">
      <c r="A375" t="s">
        <v>18</v>
      </c>
      <c r="B375" s="107">
        <v>44226</v>
      </c>
      <c r="C375">
        <v>1679</v>
      </c>
      <c r="D375" t="str">
        <f>IF(Tableau1[[#This Row],[Date]]="","",CHOOSE(MONTH(B375),"janvier","février","mars","avril","mai","juin","juillet","aout","septembre","octobre","novembre","décembre"))</f>
        <v>janvier</v>
      </c>
      <c r="E375" s="105">
        <f>IF(ISERROR(VLOOKUP($C375,tarifs!$A$4:$D$105,2,0)),"",VLOOKUP($C375,tarifs!$A$4:$D$105,2,0))</f>
        <v>95</v>
      </c>
      <c r="F375" s="105">
        <f t="shared" si="5"/>
        <v>114</v>
      </c>
    </row>
    <row r="376" spans="1:6" x14ac:dyDescent="0.25">
      <c r="A376" t="s">
        <v>19</v>
      </c>
      <c r="B376" s="107">
        <v>44225</v>
      </c>
      <c r="C376">
        <v>1182</v>
      </c>
      <c r="D376" t="str">
        <f>IF(Tableau1[[#This Row],[Date]]="","",CHOOSE(MONTH(B376),"janvier","février","mars","avril","mai","juin","juillet","aout","septembre","octobre","novembre","décembre"))</f>
        <v>janvier</v>
      </c>
      <c r="E376" s="105">
        <f>IF(ISERROR(VLOOKUP($C376,tarifs!$A$4:$D$105,2,0)),"",VLOOKUP($C376,tarifs!$A$4:$D$105,2,0))</f>
        <v>127</v>
      </c>
      <c r="F376" s="105">
        <f t="shared" si="5"/>
        <v>152.4</v>
      </c>
    </row>
    <row r="377" spans="1:6" x14ac:dyDescent="0.25">
      <c r="A377" t="s">
        <v>19</v>
      </c>
      <c r="B377" s="107">
        <v>44226</v>
      </c>
      <c r="C377">
        <v>1669</v>
      </c>
      <c r="D377" t="str">
        <f>IF(Tableau1[[#This Row],[Date]]="","",CHOOSE(MONTH(B377),"janvier","février","mars","avril","mai","juin","juillet","aout","septembre","octobre","novembre","décembre"))</f>
        <v>janvier</v>
      </c>
      <c r="E377" s="105">
        <f>IF(ISERROR(VLOOKUP($C377,tarifs!$A$4:$D$105,2,0)),"",VLOOKUP($C377,tarifs!$A$4:$D$105,2,0))</f>
        <v>124</v>
      </c>
      <c r="F377" s="105">
        <f t="shared" si="5"/>
        <v>148.79999999999998</v>
      </c>
    </row>
    <row r="378" spans="1:6" x14ac:dyDescent="0.25">
      <c r="A378" t="s">
        <v>19</v>
      </c>
      <c r="B378" s="107">
        <v>44226</v>
      </c>
      <c r="C378">
        <v>1129</v>
      </c>
      <c r="D378" t="str">
        <f>IF(Tableau1[[#This Row],[Date]]="","",CHOOSE(MONTH(B378),"janvier","février","mars","avril","mai","juin","juillet","aout","septembre","octobre","novembre","décembre"))</f>
        <v>janvier</v>
      </c>
      <c r="E378" s="105">
        <f>IF(ISERROR(VLOOKUP($C378,tarifs!$A$4:$D$105,2,0)),"",VLOOKUP($C378,tarifs!$A$4:$D$105,2,0))</f>
        <v>115</v>
      </c>
      <c r="F378" s="105">
        <f t="shared" si="5"/>
        <v>138</v>
      </c>
    </row>
    <row r="379" spans="1:6" x14ac:dyDescent="0.25">
      <c r="A379" t="s">
        <v>19</v>
      </c>
      <c r="B379" s="107">
        <v>44226</v>
      </c>
      <c r="C379">
        <v>1699</v>
      </c>
      <c r="D379" t="str">
        <f>IF(Tableau1[[#This Row],[Date]]="","",CHOOSE(MONTH(B379),"janvier","février","mars","avril","mai","juin","juillet","aout","septembre","octobre","novembre","décembre"))</f>
        <v>janvier</v>
      </c>
      <c r="E379" s="105">
        <f>IF(ISERROR(VLOOKUP($C379,tarifs!$A$4:$D$105,2,0)),"",VLOOKUP($C379,tarifs!$A$4:$D$105,2,0))</f>
        <v>148</v>
      </c>
      <c r="F379" s="105">
        <f t="shared" si="5"/>
        <v>177.6</v>
      </c>
    </row>
    <row r="380" spans="1:6" x14ac:dyDescent="0.25">
      <c r="A380" t="s">
        <v>8</v>
      </c>
      <c r="B380" s="107">
        <v>44228</v>
      </c>
      <c r="C380">
        <v>1330</v>
      </c>
      <c r="D380" t="str">
        <f>IF(Tableau1[[#This Row],[Date]]="","",CHOOSE(MONTH(B380),"janvier","février","mars","avril","mai","juin","juillet","aout","septembre","octobre","novembre","décembre"))</f>
        <v>février</v>
      </c>
      <c r="E380" s="105">
        <f>IF(ISERROR(VLOOKUP($C380,tarifs!$A$4:$D$105,2,0)),"",VLOOKUP($C380,tarifs!$A$4:$D$105,2,0))</f>
        <v>95</v>
      </c>
      <c r="F380" s="105">
        <f t="shared" si="5"/>
        <v>114</v>
      </c>
    </row>
    <row r="381" spans="1:6" x14ac:dyDescent="0.25">
      <c r="A381" t="s">
        <v>8</v>
      </c>
      <c r="B381" s="107">
        <v>44233</v>
      </c>
      <c r="C381">
        <v>1531</v>
      </c>
      <c r="D381" t="str">
        <f>IF(Tableau1[[#This Row],[Date]]="","",CHOOSE(MONTH(B381),"janvier","février","mars","avril","mai","juin","juillet","aout","septembre","octobre","novembre","décembre"))</f>
        <v>février</v>
      </c>
      <c r="E381" s="105">
        <f>IF(ISERROR(VLOOKUP($C381,tarifs!$A$4:$D$105,2,0)),"",VLOOKUP($C381,tarifs!$A$4:$D$105,2,0))</f>
        <v>108</v>
      </c>
      <c r="F381" s="105">
        <f t="shared" si="5"/>
        <v>129.6</v>
      </c>
    </row>
    <row r="382" spans="1:6" x14ac:dyDescent="0.25">
      <c r="A382" t="s">
        <v>8</v>
      </c>
      <c r="B382" s="107">
        <v>44228</v>
      </c>
      <c r="C382">
        <v>1242</v>
      </c>
      <c r="D382" t="str">
        <f>IF(Tableau1[[#This Row],[Date]]="","",CHOOSE(MONTH(B382),"janvier","février","mars","avril","mai","juin","juillet","aout","septembre","octobre","novembre","décembre"))</f>
        <v>février</v>
      </c>
      <c r="E382" s="105">
        <f>IF(ISERROR(VLOOKUP($C382,tarifs!$A$4:$D$105,2,0)),"",VLOOKUP($C382,tarifs!$A$4:$D$105,2,0))</f>
        <v>101</v>
      </c>
      <c r="F382" s="105">
        <f t="shared" si="5"/>
        <v>121.19999999999999</v>
      </c>
    </row>
    <row r="383" spans="1:6" x14ac:dyDescent="0.25">
      <c r="A383" t="s">
        <v>8</v>
      </c>
      <c r="B383" s="107">
        <v>44232</v>
      </c>
      <c r="C383">
        <v>1242</v>
      </c>
      <c r="D383" t="str">
        <f>IF(Tableau1[[#This Row],[Date]]="","",CHOOSE(MONTH(B383),"janvier","février","mars","avril","mai","juin","juillet","aout","septembre","octobre","novembre","décembre"))</f>
        <v>février</v>
      </c>
      <c r="E383" s="105">
        <f>IF(ISERROR(VLOOKUP($C383,tarifs!$A$4:$D$105,2,0)),"",VLOOKUP($C383,tarifs!$A$4:$D$105,2,0))</f>
        <v>101</v>
      </c>
      <c r="F383" s="105">
        <f t="shared" si="5"/>
        <v>121.19999999999999</v>
      </c>
    </row>
    <row r="384" spans="1:6" x14ac:dyDescent="0.25">
      <c r="A384" t="s">
        <v>8</v>
      </c>
      <c r="B384" s="107">
        <v>44233</v>
      </c>
      <c r="C384">
        <v>1689</v>
      </c>
      <c r="D384" t="str">
        <f>IF(Tableau1[[#This Row],[Date]]="","",CHOOSE(MONTH(B384),"janvier","février","mars","avril","mai","juin","juillet","aout","septembre","octobre","novembre","décembre"))</f>
        <v>février</v>
      </c>
      <c r="E384" s="105">
        <f>IF(ISERROR(VLOOKUP($C384,tarifs!$A$4:$D$105,2,0)),"",VLOOKUP($C384,tarifs!$A$4:$D$105,2,0))</f>
        <v>155</v>
      </c>
      <c r="F384" s="105">
        <f t="shared" si="5"/>
        <v>186</v>
      </c>
    </row>
    <row r="385" spans="1:6" x14ac:dyDescent="0.25">
      <c r="A385" t="s">
        <v>9</v>
      </c>
      <c r="B385" s="107">
        <v>44228</v>
      </c>
      <c r="C385">
        <v>1060</v>
      </c>
      <c r="D385" t="str">
        <f>IF(Tableau1[[#This Row],[Date]]="","",CHOOSE(MONTH(B385),"janvier","février","mars","avril","mai","juin","juillet","aout","septembre","octobre","novembre","décembre"))</f>
        <v>février</v>
      </c>
      <c r="E385" s="105">
        <f>IF(ISERROR(VLOOKUP($C385,tarifs!$A$4:$D$105,2,0)),"",VLOOKUP($C385,tarifs!$A$4:$D$105,2,0))</f>
        <v>123.6</v>
      </c>
      <c r="F385" s="105">
        <f t="shared" si="5"/>
        <v>148.32</v>
      </c>
    </row>
    <row r="386" spans="1:6" x14ac:dyDescent="0.25">
      <c r="A386" t="s">
        <v>9</v>
      </c>
      <c r="B386" s="107">
        <v>44233</v>
      </c>
      <c r="C386">
        <v>1431</v>
      </c>
      <c r="D386" t="str">
        <f>IF(Tableau1[[#This Row],[Date]]="","",CHOOSE(MONTH(B386),"janvier","février","mars","avril","mai","juin","juillet","aout","septembre","octobre","novembre","décembre"))</f>
        <v>février</v>
      </c>
      <c r="E386" s="105">
        <f>IF(ISERROR(VLOOKUP($C386,tarifs!$A$4:$D$105,2,0)),"",VLOOKUP($C386,tarifs!$A$4:$D$105,2,0))</f>
        <v>108</v>
      </c>
      <c r="F386" s="105">
        <f t="shared" si="5"/>
        <v>129.6</v>
      </c>
    </row>
    <row r="387" spans="1:6" x14ac:dyDescent="0.25">
      <c r="A387" t="s">
        <v>9</v>
      </c>
      <c r="B387" s="107">
        <v>44228</v>
      </c>
      <c r="C387">
        <v>1230</v>
      </c>
      <c r="D387" t="str">
        <f>IF(Tableau1[[#This Row],[Date]]="","",CHOOSE(MONTH(B387),"janvier","février","mars","avril","mai","juin","juillet","aout","septembre","octobre","novembre","décembre"))</f>
        <v>février</v>
      </c>
      <c r="E387" s="105">
        <f>IF(ISERROR(VLOOKUP($C387,tarifs!$A$4:$D$105,2,0)),"",VLOOKUP($C387,tarifs!$A$4:$D$105,2,0))</f>
        <v>135.25</v>
      </c>
      <c r="F387" s="105">
        <f t="shared" si="5"/>
        <v>162.29999999999998</v>
      </c>
    </row>
    <row r="388" spans="1:6" x14ac:dyDescent="0.25">
      <c r="A388" t="s">
        <v>9</v>
      </c>
      <c r="B388" s="107">
        <v>44232</v>
      </c>
      <c r="C388">
        <v>1282</v>
      </c>
      <c r="D388" t="str">
        <f>IF(Tableau1[[#This Row],[Date]]="","",CHOOSE(MONTH(B388),"janvier","février","mars","avril","mai","juin","juillet","aout","septembre","octobre","novembre","décembre"))</f>
        <v>février</v>
      </c>
      <c r="E388" s="105">
        <f>IF(ISERROR(VLOOKUP($C388,tarifs!$A$4:$D$105,2,0)),"",VLOOKUP($C388,tarifs!$A$4:$D$105,2,0))</f>
        <v>87.75</v>
      </c>
      <c r="F388" s="105">
        <f t="shared" ref="F388:F451" si="6">IF(ISERROR(E388*1.2),"",E388*1.2)</f>
        <v>105.3</v>
      </c>
    </row>
    <row r="389" spans="1:6" x14ac:dyDescent="0.25">
      <c r="A389" t="s">
        <v>9</v>
      </c>
      <c r="B389" s="107">
        <v>44233</v>
      </c>
      <c r="C389">
        <v>1451</v>
      </c>
      <c r="D389" t="str">
        <f>IF(Tableau1[[#This Row],[Date]]="","",CHOOSE(MONTH(B389),"janvier","février","mars","avril","mai","juin","juillet","aout","septembre","octobre","novembre","décembre"))</f>
        <v>février</v>
      </c>
      <c r="E389" s="105">
        <f>IF(ISERROR(VLOOKUP($C389,tarifs!$A$4:$D$105,2,0)),"",VLOOKUP($C389,tarifs!$A$4:$D$105,2,0))</f>
        <v>108</v>
      </c>
      <c r="F389" s="105">
        <f t="shared" si="6"/>
        <v>129.6</v>
      </c>
    </row>
    <row r="390" spans="1:6" x14ac:dyDescent="0.25">
      <c r="A390" t="s">
        <v>9</v>
      </c>
      <c r="B390" s="107">
        <v>44228</v>
      </c>
      <c r="C390">
        <v>1062</v>
      </c>
      <c r="D390" t="str">
        <f>IF(Tableau1[[#This Row],[Date]]="","",CHOOSE(MONTH(B390),"janvier","février","mars","avril","mai","juin","juillet","aout","septembre","octobre","novembre","décembre"))</f>
        <v>février</v>
      </c>
      <c r="E390" s="105">
        <f>IF(ISERROR(VLOOKUP($C390,tarifs!$A$4:$D$105,2,0)),"",VLOOKUP($C390,tarifs!$A$4:$D$105,2,0))</f>
        <v>81</v>
      </c>
      <c r="F390" s="105">
        <f t="shared" si="6"/>
        <v>97.2</v>
      </c>
    </row>
    <row r="391" spans="1:6" x14ac:dyDescent="0.25">
      <c r="A391" t="s">
        <v>9</v>
      </c>
      <c r="B391" s="107">
        <v>44229</v>
      </c>
      <c r="C391">
        <v>1062</v>
      </c>
      <c r="D391" t="str">
        <f>IF(Tableau1[[#This Row],[Date]]="","",CHOOSE(MONTH(B391),"janvier","février","mars","avril","mai","juin","juillet","aout","septembre","octobre","novembre","décembre"))</f>
        <v>février</v>
      </c>
      <c r="E391" s="105">
        <f>IF(ISERROR(VLOOKUP($C391,tarifs!$A$4:$D$105,2,0)),"",VLOOKUP($C391,tarifs!$A$4:$D$105,2,0))</f>
        <v>81</v>
      </c>
      <c r="F391" s="105">
        <f t="shared" si="6"/>
        <v>97.2</v>
      </c>
    </row>
    <row r="392" spans="1:6" x14ac:dyDescent="0.25">
      <c r="A392" t="s">
        <v>9</v>
      </c>
      <c r="B392" s="107">
        <v>44230</v>
      </c>
      <c r="C392">
        <v>1062</v>
      </c>
      <c r="D392" t="str">
        <f>IF(Tableau1[[#This Row],[Date]]="","",CHOOSE(MONTH(B392),"janvier","février","mars","avril","mai","juin","juillet","aout","septembre","octobre","novembre","décembre"))</f>
        <v>février</v>
      </c>
      <c r="E392" s="105">
        <f>IF(ISERROR(VLOOKUP($C392,tarifs!$A$4:$D$105,2,0)),"",VLOOKUP($C392,tarifs!$A$4:$D$105,2,0))</f>
        <v>81</v>
      </c>
      <c r="F392" s="105">
        <f t="shared" si="6"/>
        <v>97.2</v>
      </c>
    </row>
    <row r="393" spans="1:6" x14ac:dyDescent="0.25">
      <c r="A393" t="s">
        <v>9</v>
      </c>
      <c r="B393" s="107">
        <v>44231</v>
      </c>
      <c r="C393">
        <v>1062</v>
      </c>
      <c r="D393" t="str">
        <f>IF(Tableau1[[#This Row],[Date]]="","",CHOOSE(MONTH(B393),"janvier","février","mars","avril","mai","juin","juillet","aout","septembre","octobre","novembre","décembre"))</f>
        <v>février</v>
      </c>
      <c r="E393" s="105">
        <f>IF(ISERROR(VLOOKUP($C393,tarifs!$A$4:$D$105,2,0)),"",VLOOKUP($C393,tarifs!$A$4:$D$105,2,0))</f>
        <v>81</v>
      </c>
      <c r="F393" s="105">
        <f t="shared" si="6"/>
        <v>97.2</v>
      </c>
    </row>
    <row r="394" spans="1:6" x14ac:dyDescent="0.25">
      <c r="A394" t="s">
        <v>9</v>
      </c>
      <c r="B394" s="107">
        <v>44232</v>
      </c>
      <c r="C394">
        <v>1062</v>
      </c>
      <c r="D394" t="str">
        <f>IF(Tableau1[[#This Row],[Date]]="","",CHOOSE(MONTH(B394),"janvier","février","mars","avril","mai","juin","juillet","aout","septembre","octobre","novembre","décembre"))</f>
        <v>février</v>
      </c>
      <c r="E394" s="105">
        <f>IF(ISERROR(VLOOKUP($C394,tarifs!$A$4:$D$105,2,0)),"",VLOOKUP($C394,tarifs!$A$4:$D$105,2,0))</f>
        <v>81</v>
      </c>
      <c r="F394" s="105">
        <f t="shared" si="6"/>
        <v>97.2</v>
      </c>
    </row>
    <row r="395" spans="1:6" x14ac:dyDescent="0.25">
      <c r="A395" t="s">
        <v>9</v>
      </c>
      <c r="B395" s="107">
        <v>44233</v>
      </c>
      <c r="C395">
        <v>1471</v>
      </c>
      <c r="D395" t="str">
        <f>IF(Tableau1[[#This Row],[Date]]="","",CHOOSE(MONTH(B395),"janvier","février","mars","avril","mai","juin","juillet","aout","septembre","octobre","novembre","décembre"))</f>
        <v>février</v>
      </c>
      <c r="E395" s="105">
        <f>IF(ISERROR(VLOOKUP($C395,tarifs!$A$4:$D$105,2,0)),"",VLOOKUP($C395,tarifs!$A$4:$D$105,2,0))</f>
        <v>115</v>
      </c>
      <c r="F395" s="105">
        <f t="shared" si="6"/>
        <v>138</v>
      </c>
    </row>
    <row r="396" spans="1:6" x14ac:dyDescent="0.25">
      <c r="A396" t="s">
        <v>9</v>
      </c>
      <c r="B396" s="107">
        <v>44228</v>
      </c>
      <c r="C396">
        <v>1262</v>
      </c>
      <c r="D396" t="str">
        <f>IF(Tableau1[[#This Row],[Date]]="","",CHOOSE(MONTH(B396),"janvier","février","mars","avril","mai","juin","juillet","aout","septembre","octobre","novembre","décembre"))</f>
        <v>février</v>
      </c>
      <c r="E396" s="105">
        <f>IF(ISERROR(VLOOKUP($C396,tarifs!$A$4:$D$105,2,0)),"",VLOOKUP($C396,tarifs!$A$4:$D$105,2,0))</f>
        <v>108</v>
      </c>
      <c r="F396" s="105">
        <f t="shared" si="6"/>
        <v>129.6</v>
      </c>
    </row>
    <row r="397" spans="1:6" x14ac:dyDescent="0.25">
      <c r="A397" t="s">
        <v>9</v>
      </c>
      <c r="B397" s="107">
        <v>44229</v>
      </c>
      <c r="C397">
        <v>1262</v>
      </c>
      <c r="D397" t="str">
        <f>IF(Tableau1[[#This Row],[Date]]="","",CHOOSE(MONTH(B397),"janvier","février","mars","avril","mai","juin","juillet","aout","septembre","octobre","novembre","décembre"))</f>
        <v>février</v>
      </c>
      <c r="E397" s="105">
        <f>IF(ISERROR(VLOOKUP($C397,tarifs!$A$4:$D$105,2,0)),"",VLOOKUP($C397,tarifs!$A$4:$D$105,2,0))</f>
        <v>108</v>
      </c>
      <c r="F397" s="105">
        <f t="shared" si="6"/>
        <v>129.6</v>
      </c>
    </row>
    <row r="398" spans="1:6" x14ac:dyDescent="0.25">
      <c r="A398" t="s">
        <v>9</v>
      </c>
      <c r="B398" s="107">
        <v>44230</v>
      </c>
      <c r="C398">
        <v>1262</v>
      </c>
      <c r="D398" t="str">
        <f>IF(Tableau1[[#This Row],[Date]]="","",CHOOSE(MONTH(B398),"janvier","février","mars","avril","mai","juin","juillet","aout","septembre","octobre","novembre","décembre"))</f>
        <v>février</v>
      </c>
      <c r="E398" s="105">
        <f>IF(ISERROR(VLOOKUP($C398,tarifs!$A$4:$D$105,2,0)),"",VLOOKUP($C398,tarifs!$A$4:$D$105,2,0))</f>
        <v>108</v>
      </c>
      <c r="F398" s="105">
        <f t="shared" si="6"/>
        <v>129.6</v>
      </c>
    </row>
    <row r="399" spans="1:6" x14ac:dyDescent="0.25">
      <c r="A399" t="s">
        <v>9</v>
      </c>
      <c r="B399" s="107">
        <v>44231</v>
      </c>
      <c r="C399">
        <v>1262</v>
      </c>
      <c r="D399" t="str">
        <f>IF(Tableau1[[#This Row],[Date]]="","",CHOOSE(MONTH(B399),"janvier","février","mars","avril","mai","juin","juillet","aout","septembre","octobre","novembre","décembre"))</f>
        <v>février</v>
      </c>
      <c r="E399" s="105">
        <f>IF(ISERROR(VLOOKUP($C399,tarifs!$A$4:$D$105,2,0)),"",VLOOKUP($C399,tarifs!$A$4:$D$105,2,0))</f>
        <v>108</v>
      </c>
      <c r="F399" s="105">
        <f t="shared" si="6"/>
        <v>129.6</v>
      </c>
    </row>
    <row r="400" spans="1:6" x14ac:dyDescent="0.25">
      <c r="A400" t="s">
        <v>9</v>
      </c>
      <c r="B400" s="107">
        <v>44232</v>
      </c>
      <c r="C400">
        <v>1262</v>
      </c>
      <c r="D400" t="str">
        <f>IF(Tableau1[[#This Row],[Date]]="","",CHOOSE(MONTH(B400),"janvier","février","mars","avril","mai","juin","juillet","aout","septembre","octobre","novembre","décembre"))</f>
        <v>février</v>
      </c>
      <c r="E400" s="105">
        <f>IF(ISERROR(VLOOKUP($C400,tarifs!$A$4:$D$105,2,0)),"",VLOOKUP($C400,tarifs!$A$4:$D$105,2,0))</f>
        <v>108</v>
      </c>
      <c r="F400" s="105">
        <f t="shared" si="6"/>
        <v>129.6</v>
      </c>
    </row>
    <row r="401" spans="1:6" x14ac:dyDescent="0.25">
      <c r="A401" t="s">
        <v>9</v>
      </c>
      <c r="B401" s="107">
        <v>44233</v>
      </c>
      <c r="C401">
        <v>1511</v>
      </c>
      <c r="D401" t="str">
        <f>IF(Tableau1[[#This Row],[Date]]="","",CHOOSE(MONTH(B401),"janvier","février","mars","avril","mai","juin","juillet","aout","septembre","octobre","novembre","décembre"))</f>
        <v>février</v>
      </c>
      <c r="E401" s="105">
        <f>IF(ISERROR(VLOOKUP($C401,tarifs!$A$4:$D$105,2,0)),"",VLOOKUP($C401,tarifs!$A$4:$D$105,2,0))</f>
        <v>115</v>
      </c>
      <c r="F401" s="105">
        <f t="shared" si="6"/>
        <v>138</v>
      </c>
    </row>
    <row r="402" spans="1:6" x14ac:dyDescent="0.25">
      <c r="A402" t="s">
        <v>9</v>
      </c>
      <c r="B402" s="107">
        <v>44233</v>
      </c>
      <c r="C402">
        <v>1521</v>
      </c>
      <c r="D402" t="str">
        <f>IF(Tableau1[[#This Row],[Date]]="","",CHOOSE(MONTH(B402),"janvier","février","mars","avril","mai","juin","juillet","aout","septembre","octobre","novembre","décembre"))</f>
        <v>février</v>
      </c>
      <c r="E402" s="105">
        <f>IF(ISERROR(VLOOKUP($C402,tarifs!$A$4:$D$105,2,0)),"",VLOOKUP($C402,tarifs!$A$4:$D$105,2,0))</f>
        <v>155</v>
      </c>
      <c r="F402" s="105">
        <f t="shared" si="6"/>
        <v>186</v>
      </c>
    </row>
    <row r="403" spans="1:6" x14ac:dyDescent="0.25">
      <c r="A403" t="s">
        <v>9</v>
      </c>
      <c r="B403" s="107">
        <v>44233</v>
      </c>
      <c r="C403">
        <v>1659</v>
      </c>
      <c r="D403" t="str">
        <f>IF(Tableau1[[#This Row],[Date]]="","",CHOOSE(MONTH(B403),"janvier","février","mars","avril","mai","juin","juillet","aout","septembre","octobre","novembre","décembre"))</f>
        <v>février</v>
      </c>
      <c r="E403" s="105">
        <f>IF(ISERROR(VLOOKUP($C403,tarifs!$A$4:$D$105,2,0)),"",VLOOKUP($C403,tarifs!$A$4:$D$105,2,0))</f>
        <v>108</v>
      </c>
      <c r="F403" s="105">
        <f t="shared" si="6"/>
        <v>129.6</v>
      </c>
    </row>
    <row r="404" spans="1:6" x14ac:dyDescent="0.25">
      <c r="A404" t="s">
        <v>9</v>
      </c>
      <c r="B404" s="107">
        <v>44233</v>
      </c>
      <c r="C404">
        <v>1139</v>
      </c>
      <c r="D404" t="str">
        <f>IF(Tableau1[[#This Row],[Date]]="","",CHOOSE(MONTH(B404),"janvier","février","mars","avril","mai","juin","juillet","aout","septembre","octobre","novembre","décembre"))</f>
        <v>février</v>
      </c>
      <c r="E404" s="105">
        <f>IF(ISERROR(VLOOKUP($C404,tarifs!$A$4:$D$105,2,0)),"",VLOOKUP($C404,tarifs!$A$4:$D$105,2,0))</f>
        <v>135</v>
      </c>
      <c r="F404" s="105">
        <f t="shared" si="6"/>
        <v>162</v>
      </c>
    </row>
    <row r="405" spans="1:6" x14ac:dyDescent="0.25">
      <c r="A405" t="s">
        <v>9</v>
      </c>
      <c r="B405" s="107">
        <v>44233</v>
      </c>
      <c r="C405">
        <v>1079</v>
      </c>
      <c r="D405" t="str">
        <f>IF(Tableau1[[#This Row],[Date]]="","",CHOOSE(MONTH(B405),"janvier","février","mars","avril","mai","juin","juillet","aout","septembre","octobre","novembre","décembre"))</f>
        <v>février</v>
      </c>
      <c r="E405" s="105">
        <f>IF(ISERROR(VLOOKUP($C405,tarifs!$A$4:$D$105,2,0)),"",VLOOKUP($C405,tarifs!$A$4:$D$105,2,0))</f>
        <v>101</v>
      </c>
      <c r="F405" s="105">
        <f t="shared" si="6"/>
        <v>121.19999999999999</v>
      </c>
    </row>
    <row r="406" spans="1:6" x14ac:dyDescent="0.25">
      <c r="A406" t="s">
        <v>9</v>
      </c>
      <c r="B406" s="107">
        <v>44233</v>
      </c>
      <c r="C406">
        <v>1099</v>
      </c>
      <c r="D406" t="str">
        <f>IF(Tableau1[[#This Row],[Date]]="","",CHOOSE(MONTH(B406),"janvier","février","mars","avril","mai","juin","juillet","aout","septembre","octobre","novembre","décembre"))</f>
        <v>février</v>
      </c>
      <c r="E406" s="105">
        <f>IF(ISERROR(VLOOKUP($C406,tarifs!$A$4:$D$105,2,0)),"",VLOOKUP($C406,tarifs!$A$4:$D$105,2,0))</f>
        <v>77</v>
      </c>
      <c r="F406" s="105">
        <f t="shared" si="6"/>
        <v>92.399999999999991</v>
      </c>
    </row>
    <row r="407" spans="1:6" x14ac:dyDescent="0.25">
      <c r="A407" t="s">
        <v>9</v>
      </c>
      <c r="B407" s="107">
        <v>44233</v>
      </c>
      <c r="C407">
        <v>1269</v>
      </c>
      <c r="D407" t="str">
        <f>IF(Tableau1[[#This Row],[Date]]="","",CHOOSE(MONTH(B407),"janvier","février","mars","avril","mai","juin","juillet","aout","septembre","octobre","novembre","décembre"))</f>
        <v>février</v>
      </c>
      <c r="E407" s="105">
        <f>IF(ISERROR(VLOOKUP($C407,tarifs!$A$4:$D$105,2,0)),"",VLOOKUP($C407,tarifs!$A$4:$D$105,2,0))</f>
        <v>95</v>
      </c>
      <c r="F407" s="105">
        <f t="shared" si="6"/>
        <v>114</v>
      </c>
    </row>
    <row r="408" spans="1:6" x14ac:dyDescent="0.25">
      <c r="A408" t="s">
        <v>10</v>
      </c>
      <c r="B408" s="107">
        <v>44228</v>
      </c>
      <c r="C408">
        <v>1650</v>
      </c>
      <c r="D408" t="str">
        <f>IF(Tableau1[[#This Row],[Date]]="","",CHOOSE(MONTH(B408),"janvier","février","mars","avril","mai","juin","juillet","aout","septembre","octobre","novembre","décembre"))</f>
        <v>février</v>
      </c>
      <c r="E408" s="105">
        <f>IF(ISERROR(VLOOKUP($C408,tarifs!$A$4:$D$105,2,0)),"",VLOOKUP($C408,tarifs!$A$4:$D$105,2,0))</f>
        <v>162</v>
      </c>
      <c r="F408" s="105">
        <f t="shared" si="6"/>
        <v>194.4</v>
      </c>
    </row>
    <row r="409" spans="1:6" x14ac:dyDescent="0.25">
      <c r="A409" t="s">
        <v>10</v>
      </c>
      <c r="B409" s="107">
        <v>44233</v>
      </c>
      <c r="C409">
        <v>1109</v>
      </c>
      <c r="D409" t="str">
        <f>IF(Tableau1[[#This Row],[Date]]="","",CHOOSE(MONTH(B409),"janvier","février","mars","avril","mai","juin","juillet","aout","septembre","octobre","novembre","décembre"))</f>
        <v>février</v>
      </c>
      <c r="E409" s="105">
        <f>IF(ISERROR(VLOOKUP($C409,tarifs!$A$4:$D$105,2,0)),"",VLOOKUP($C409,tarifs!$A$4:$D$105,2,0))</f>
        <v>122</v>
      </c>
      <c r="F409" s="105">
        <f t="shared" si="6"/>
        <v>146.4</v>
      </c>
    </row>
    <row r="410" spans="1:6" x14ac:dyDescent="0.25">
      <c r="A410" t="s">
        <v>10</v>
      </c>
      <c r="B410" s="107">
        <v>44229</v>
      </c>
      <c r="C410">
        <v>1521</v>
      </c>
      <c r="D410" t="str">
        <f>IF(Tableau1[[#This Row],[Date]]="","",CHOOSE(MONTH(B410),"janvier","février","mars","avril","mai","juin","juillet","aout","septembre","octobre","novembre","décembre"))</f>
        <v>février</v>
      </c>
      <c r="E410" s="105">
        <f>IF(ISERROR(VLOOKUP($C410,tarifs!$A$4:$D$105,2,0)),"",VLOOKUP($C410,tarifs!$A$4:$D$105,2,0))</f>
        <v>155</v>
      </c>
      <c r="F410" s="105">
        <f t="shared" si="6"/>
        <v>186</v>
      </c>
    </row>
    <row r="411" spans="1:6" x14ac:dyDescent="0.25">
      <c r="A411" t="s">
        <v>10</v>
      </c>
      <c r="B411" s="107">
        <v>44230</v>
      </c>
      <c r="C411">
        <v>1521</v>
      </c>
      <c r="D411" t="str">
        <f>IF(Tableau1[[#This Row],[Date]]="","",CHOOSE(MONTH(B411),"janvier","février","mars","avril","mai","juin","juillet","aout","septembre","octobre","novembre","décembre"))</f>
        <v>février</v>
      </c>
      <c r="E411" s="105">
        <f>IF(ISERROR(VLOOKUP($C411,tarifs!$A$4:$D$105,2,0)),"",VLOOKUP($C411,tarifs!$A$4:$D$105,2,0))</f>
        <v>155</v>
      </c>
      <c r="F411" s="105">
        <f t="shared" si="6"/>
        <v>186</v>
      </c>
    </row>
    <row r="412" spans="1:6" x14ac:dyDescent="0.25">
      <c r="A412" t="s">
        <v>10</v>
      </c>
      <c r="B412" s="107">
        <v>44231</v>
      </c>
      <c r="C412">
        <v>1521</v>
      </c>
      <c r="D412" t="str">
        <f>IF(Tableau1[[#This Row],[Date]]="","",CHOOSE(MONTH(B412),"janvier","février","mars","avril","mai","juin","juillet","aout","septembre","octobre","novembre","décembre"))</f>
        <v>février</v>
      </c>
      <c r="E412" s="105">
        <f>IF(ISERROR(VLOOKUP($C412,tarifs!$A$4:$D$105,2,0)),"",VLOOKUP($C412,tarifs!$A$4:$D$105,2,0))</f>
        <v>155</v>
      </c>
      <c r="F412" s="105">
        <f t="shared" si="6"/>
        <v>186</v>
      </c>
    </row>
    <row r="413" spans="1:6" x14ac:dyDescent="0.25">
      <c r="A413" t="s">
        <v>10</v>
      </c>
      <c r="B413" s="107">
        <v>44232</v>
      </c>
      <c r="C413">
        <v>1521</v>
      </c>
      <c r="D413" t="str">
        <f>IF(Tableau1[[#This Row],[Date]]="","",CHOOSE(MONTH(B413),"janvier","février","mars","avril","mai","juin","juillet","aout","septembre","octobre","novembre","décembre"))</f>
        <v>février</v>
      </c>
      <c r="E413" s="105">
        <f>IF(ISERROR(VLOOKUP($C413,tarifs!$A$4:$D$105,2,0)),"",VLOOKUP($C413,tarifs!$A$4:$D$105,2,0))</f>
        <v>155</v>
      </c>
      <c r="F413" s="105">
        <f t="shared" si="6"/>
        <v>186</v>
      </c>
    </row>
    <row r="414" spans="1:6" x14ac:dyDescent="0.25">
      <c r="A414" t="s">
        <v>10</v>
      </c>
      <c r="B414" s="107">
        <v>44228</v>
      </c>
      <c r="C414">
        <v>1162</v>
      </c>
      <c r="D414" t="str">
        <f>IF(Tableau1[[#This Row],[Date]]="","",CHOOSE(MONTH(B414),"janvier","février","mars","avril","mai","juin","juillet","aout","septembre","octobre","novembre","décembre"))</f>
        <v>février</v>
      </c>
      <c r="E414" s="105">
        <f>IF(ISERROR(VLOOKUP($C414,tarifs!$A$4:$D$105,2,0)),"",VLOOKUP($C414,tarifs!$A$4:$D$105,2,0))</f>
        <v>108</v>
      </c>
      <c r="F414" s="105">
        <f t="shared" si="6"/>
        <v>129.6</v>
      </c>
    </row>
    <row r="415" spans="1:6" x14ac:dyDescent="0.25">
      <c r="A415" t="s">
        <v>10</v>
      </c>
      <c r="B415" s="107">
        <v>44229</v>
      </c>
      <c r="C415">
        <v>1162</v>
      </c>
      <c r="D415" t="str">
        <f>IF(Tableau1[[#This Row],[Date]]="","",CHOOSE(MONTH(B415),"janvier","février","mars","avril","mai","juin","juillet","aout","septembre","octobre","novembre","décembre"))</f>
        <v>février</v>
      </c>
      <c r="E415" s="105">
        <f>IF(ISERROR(VLOOKUP($C415,tarifs!$A$4:$D$105,2,0)),"",VLOOKUP($C415,tarifs!$A$4:$D$105,2,0))</f>
        <v>108</v>
      </c>
      <c r="F415" s="105">
        <f t="shared" si="6"/>
        <v>129.6</v>
      </c>
    </row>
    <row r="416" spans="1:6" x14ac:dyDescent="0.25">
      <c r="A416" t="s">
        <v>10</v>
      </c>
      <c r="B416" s="107">
        <v>44230</v>
      </c>
      <c r="C416">
        <v>1162</v>
      </c>
      <c r="D416" t="str">
        <f>IF(Tableau1[[#This Row],[Date]]="","",CHOOSE(MONTH(B416),"janvier","février","mars","avril","mai","juin","juillet","aout","septembre","octobre","novembre","décembre"))</f>
        <v>février</v>
      </c>
      <c r="E416" s="105">
        <f>IF(ISERROR(VLOOKUP($C416,tarifs!$A$4:$D$105,2,0)),"",VLOOKUP($C416,tarifs!$A$4:$D$105,2,0))</f>
        <v>108</v>
      </c>
      <c r="F416" s="105">
        <f t="shared" si="6"/>
        <v>129.6</v>
      </c>
    </row>
    <row r="417" spans="1:6" x14ac:dyDescent="0.25">
      <c r="A417" t="s">
        <v>10</v>
      </c>
      <c r="B417" s="107">
        <v>44231</v>
      </c>
      <c r="C417">
        <v>1162</v>
      </c>
      <c r="D417" t="str">
        <f>IF(Tableau1[[#This Row],[Date]]="","",CHOOSE(MONTH(B417),"janvier","février","mars","avril","mai","juin","juillet","aout","septembre","octobre","novembre","décembre"))</f>
        <v>février</v>
      </c>
      <c r="E417" s="105">
        <f>IF(ISERROR(VLOOKUP($C417,tarifs!$A$4:$D$105,2,0)),"",VLOOKUP($C417,tarifs!$A$4:$D$105,2,0))</f>
        <v>108</v>
      </c>
      <c r="F417" s="105">
        <f t="shared" si="6"/>
        <v>129.6</v>
      </c>
    </row>
    <row r="418" spans="1:6" x14ac:dyDescent="0.25">
      <c r="A418" t="s">
        <v>10</v>
      </c>
      <c r="B418" s="107">
        <v>44232</v>
      </c>
      <c r="C418">
        <v>1162</v>
      </c>
      <c r="D418" t="str">
        <f>IF(Tableau1[[#This Row],[Date]]="","",CHOOSE(MONTH(B418),"janvier","février","mars","avril","mai","juin","juillet","aout","septembre","octobre","novembre","décembre"))</f>
        <v>février</v>
      </c>
      <c r="E418" s="105">
        <f>IF(ISERROR(VLOOKUP($C418,tarifs!$A$4:$D$105,2,0)),"",VLOOKUP($C418,tarifs!$A$4:$D$105,2,0))</f>
        <v>108</v>
      </c>
      <c r="F418" s="105">
        <f t="shared" si="6"/>
        <v>129.6</v>
      </c>
    </row>
    <row r="419" spans="1:6" x14ac:dyDescent="0.25">
      <c r="A419" t="s">
        <v>10</v>
      </c>
      <c r="B419" s="107">
        <v>44228</v>
      </c>
      <c r="C419" t="s">
        <v>11</v>
      </c>
      <c r="D419" t="str">
        <f>IF(Tableau1[[#This Row],[Date]]="","",CHOOSE(MONTH(B419),"janvier","février","mars","avril","mai","juin","juillet","aout","septembre","octobre","novembre","décembre"))</f>
        <v>février</v>
      </c>
      <c r="E419" s="105" t="str">
        <f>IF(ISERROR(VLOOKUP($C419,tarifs!$A$4:$D$105,2,0)),"",VLOOKUP($C419,tarifs!$A$4:$D$105,2,0))</f>
        <v/>
      </c>
      <c r="F419" s="105" t="str">
        <f t="shared" si="6"/>
        <v/>
      </c>
    </row>
    <row r="420" spans="1:6" x14ac:dyDescent="0.25">
      <c r="A420" t="s">
        <v>10</v>
      </c>
      <c r="B420" s="107">
        <v>44229</v>
      </c>
      <c r="C420" t="s">
        <v>11</v>
      </c>
      <c r="D420" t="str">
        <f>IF(Tableau1[[#This Row],[Date]]="","",CHOOSE(MONTH(B420),"janvier","février","mars","avril","mai","juin","juillet","aout","septembre","octobre","novembre","décembre"))</f>
        <v>février</v>
      </c>
      <c r="E420" s="105" t="str">
        <f>IF(ISERROR(VLOOKUP($C420,tarifs!$A$4:$D$105,2,0)),"",VLOOKUP($C420,tarifs!$A$4:$D$105,2,0))</f>
        <v/>
      </c>
      <c r="F420" s="105" t="str">
        <f t="shared" si="6"/>
        <v/>
      </c>
    </row>
    <row r="421" spans="1:6" x14ac:dyDescent="0.25">
      <c r="A421" t="s">
        <v>10</v>
      </c>
      <c r="B421" s="107">
        <v>44230</v>
      </c>
      <c r="C421" t="s">
        <v>11</v>
      </c>
      <c r="D421" t="str">
        <f>IF(Tableau1[[#This Row],[Date]]="","",CHOOSE(MONTH(B421),"janvier","février","mars","avril","mai","juin","juillet","aout","septembre","octobre","novembre","décembre"))</f>
        <v>février</v>
      </c>
      <c r="E421" s="105" t="str">
        <f>IF(ISERROR(VLOOKUP($C421,tarifs!$A$4:$D$105,2,0)),"",VLOOKUP($C421,tarifs!$A$4:$D$105,2,0))</f>
        <v/>
      </c>
      <c r="F421" s="105" t="str">
        <f t="shared" si="6"/>
        <v/>
      </c>
    </row>
    <row r="422" spans="1:6" x14ac:dyDescent="0.25">
      <c r="A422" t="s">
        <v>10</v>
      </c>
      <c r="B422" s="107">
        <v>44231</v>
      </c>
      <c r="C422" t="s">
        <v>11</v>
      </c>
      <c r="D422" t="str">
        <f>IF(Tableau1[[#This Row],[Date]]="","",CHOOSE(MONTH(B422),"janvier","février","mars","avril","mai","juin","juillet","aout","septembre","octobre","novembre","décembre"))</f>
        <v>février</v>
      </c>
      <c r="E422" s="105" t="str">
        <f>IF(ISERROR(VLOOKUP($C422,tarifs!$A$4:$D$105,2,0)),"",VLOOKUP($C422,tarifs!$A$4:$D$105,2,0))</f>
        <v/>
      </c>
      <c r="F422" s="105" t="str">
        <f t="shared" si="6"/>
        <v/>
      </c>
    </row>
    <row r="423" spans="1:6" x14ac:dyDescent="0.25">
      <c r="A423" t="s">
        <v>10</v>
      </c>
      <c r="B423" s="107">
        <v>44232</v>
      </c>
      <c r="C423" t="s">
        <v>11</v>
      </c>
      <c r="D423" t="str">
        <f>IF(Tableau1[[#This Row],[Date]]="","",CHOOSE(MONTH(B423),"janvier","février","mars","avril","mai","juin","juillet","aout","septembre","octobre","novembre","décembre"))</f>
        <v>février</v>
      </c>
      <c r="E423" s="105" t="str">
        <f>IF(ISERROR(VLOOKUP($C423,tarifs!$A$4:$D$105,2,0)),"",VLOOKUP($C423,tarifs!$A$4:$D$105,2,0))</f>
        <v/>
      </c>
      <c r="F423" s="105" t="str">
        <f t="shared" si="6"/>
        <v/>
      </c>
    </row>
    <row r="424" spans="1:6" x14ac:dyDescent="0.25">
      <c r="A424" t="s">
        <v>12</v>
      </c>
      <c r="B424" s="107">
        <v>44228</v>
      </c>
      <c r="C424">
        <v>1010</v>
      </c>
      <c r="D424" t="str">
        <f>IF(Tableau1[[#This Row],[Date]]="","",CHOOSE(MONTH(B424),"janvier","février","mars","avril","mai","juin","juillet","aout","septembre","octobre","novembre","décembre"))</f>
        <v>février</v>
      </c>
      <c r="E424" s="105">
        <f>IF(ISERROR(VLOOKUP($C424,tarifs!$A$4:$D$105,2,0)),"",VLOOKUP($C424,tarifs!$A$4:$D$105,2,0))</f>
        <v>95</v>
      </c>
      <c r="F424" s="105">
        <f t="shared" si="6"/>
        <v>114</v>
      </c>
    </row>
    <row r="425" spans="1:6" x14ac:dyDescent="0.25">
      <c r="A425" t="s">
        <v>12</v>
      </c>
      <c r="B425" s="107">
        <v>44233</v>
      </c>
      <c r="C425">
        <v>1441</v>
      </c>
      <c r="D425" t="str">
        <f>IF(Tableau1[[#This Row],[Date]]="","",CHOOSE(MONTH(B425),"janvier","février","mars","avril","mai","juin","juillet","aout","septembre","octobre","novembre","décembre"))</f>
        <v>février</v>
      </c>
      <c r="E425" s="105">
        <f>IF(ISERROR(VLOOKUP($C425,tarifs!$A$4:$D$105,2,0)),"",VLOOKUP($C425,tarifs!$A$4:$D$105,2,0))</f>
        <v>108</v>
      </c>
      <c r="F425" s="105">
        <f t="shared" si="6"/>
        <v>129.6</v>
      </c>
    </row>
    <row r="426" spans="1:6" x14ac:dyDescent="0.25">
      <c r="A426" t="s">
        <v>12</v>
      </c>
      <c r="B426" s="107">
        <v>44233</v>
      </c>
      <c r="C426">
        <v>1169</v>
      </c>
      <c r="D426" t="str">
        <f>IF(Tableau1[[#This Row],[Date]]="","",CHOOSE(MONTH(B426),"janvier","février","mars","avril","mai","juin","juillet","aout","septembre","octobre","novembre","décembre"))</f>
        <v>février</v>
      </c>
      <c r="E426" s="105">
        <f>IF(ISERROR(VLOOKUP($C426,tarifs!$A$4:$D$105,2,0)),"",VLOOKUP($C426,tarifs!$A$4:$D$105,2,0))</f>
        <v>115</v>
      </c>
      <c r="F426" s="105">
        <f t="shared" si="6"/>
        <v>138</v>
      </c>
    </row>
    <row r="427" spans="1:6" x14ac:dyDescent="0.25">
      <c r="A427" t="s">
        <v>12</v>
      </c>
      <c r="B427" s="107">
        <v>44228</v>
      </c>
      <c r="C427">
        <v>1312</v>
      </c>
      <c r="D427" t="str">
        <f>IF(Tableau1[[#This Row],[Date]]="","",CHOOSE(MONTH(B427),"janvier","février","mars","avril","mai","juin","juillet","aout","septembre","octobre","novembre","décembre"))</f>
        <v>février</v>
      </c>
      <c r="E427" s="105">
        <f>IF(ISERROR(VLOOKUP($C427,tarifs!$A$4:$D$105,2,0)),"",VLOOKUP($C427,tarifs!$A$4:$D$105,2,0))</f>
        <v>108</v>
      </c>
      <c r="F427" s="105">
        <f t="shared" si="6"/>
        <v>129.6</v>
      </c>
    </row>
    <row r="428" spans="1:6" x14ac:dyDescent="0.25">
      <c r="A428" t="s">
        <v>12</v>
      </c>
      <c r="B428" s="107">
        <v>44229</v>
      </c>
      <c r="C428">
        <v>1312</v>
      </c>
      <c r="D428" t="str">
        <f>IF(Tableau1[[#This Row],[Date]]="","",CHOOSE(MONTH(B428),"janvier","février","mars","avril","mai","juin","juillet","aout","septembre","octobre","novembre","décembre"))</f>
        <v>février</v>
      </c>
      <c r="E428" s="105">
        <f>IF(ISERROR(VLOOKUP($C428,tarifs!$A$4:$D$105,2,0)),"",VLOOKUP($C428,tarifs!$A$4:$D$105,2,0))</f>
        <v>108</v>
      </c>
      <c r="F428" s="105">
        <f t="shared" si="6"/>
        <v>129.6</v>
      </c>
    </row>
    <row r="429" spans="1:6" x14ac:dyDescent="0.25">
      <c r="A429" t="s">
        <v>12</v>
      </c>
      <c r="B429" s="107">
        <v>44230</v>
      </c>
      <c r="C429">
        <v>1312</v>
      </c>
      <c r="D429" t="str">
        <f>IF(Tableau1[[#This Row],[Date]]="","",CHOOSE(MONTH(B429),"janvier","février","mars","avril","mai","juin","juillet","aout","septembre","octobre","novembre","décembre"))</f>
        <v>février</v>
      </c>
      <c r="E429" s="105">
        <f>IF(ISERROR(VLOOKUP($C429,tarifs!$A$4:$D$105,2,0)),"",VLOOKUP($C429,tarifs!$A$4:$D$105,2,0))</f>
        <v>108</v>
      </c>
      <c r="F429" s="105">
        <f t="shared" si="6"/>
        <v>129.6</v>
      </c>
    </row>
    <row r="430" spans="1:6" x14ac:dyDescent="0.25">
      <c r="A430" t="s">
        <v>12</v>
      </c>
      <c r="B430" s="107">
        <v>44231</v>
      </c>
      <c r="C430">
        <v>1312</v>
      </c>
      <c r="D430" t="str">
        <f>IF(Tableau1[[#This Row],[Date]]="","",CHOOSE(MONTH(B430),"janvier","février","mars","avril","mai","juin","juillet","aout","septembre","octobre","novembre","décembre"))</f>
        <v>février</v>
      </c>
      <c r="E430" s="105">
        <f>IF(ISERROR(VLOOKUP($C430,tarifs!$A$4:$D$105,2,0)),"",VLOOKUP($C430,tarifs!$A$4:$D$105,2,0))</f>
        <v>108</v>
      </c>
      <c r="F430" s="105">
        <f t="shared" si="6"/>
        <v>129.6</v>
      </c>
    </row>
    <row r="431" spans="1:6" x14ac:dyDescent="0.25">
      <c r="A431" t="s">
        <v>12</v>
      </c>
      <c r="B431" s="107">
        <v>44232</v>
      </c>
      <c r="C431">
        <v>1312</v>
      </c>
      <c r="D431" t="str">
        <f>IF(Tableau1[[#This Row],[Date]]="","",CHOOSE(MONTH(B431),"janvier","février","mars","avril","mai","juin","juillet","aout","septembre","octobre","novembre","décembre"))</f>
        <v>février</v>
      </c>
      <c r="E431" s="105">
        <f>IF(ISERROR(VLOOKUP($C431,tarifs!$A$4:$D$105,2,0)),"",VLOOKUP($C431,tarifs!$A$4:$D$105,2,0))</f>
        <v>108</v>
      </c>
      <c r="F431" s="105">
        <f t="shared" si="6"/>
        <v>129.6</v>
      </c>
    </row>
    <row r="432" spans="1:6" x14ac:dyDescent="0.25">
      <c r="A432" t="s">
        <v>12</v>
      </c>
      <c r="B432" s="107">
        <v>44233</v>
      </c>
      <c r="C432">
        <v>1289</v>
      </c>
      <c r="D432" t="str">
        <f>IF(Tableau1[[#This Row],[Date]]="","",CHOOSE(MONTH(B432),"janvier","février","mars","avril","mai","juin","juillet","aout","septembre","octobre","novembre","décembre"))</f>
        <v>février</v>
      </c>
      <c r="E432" s="105">
        <f>IF(ISERROR(VLOOKUP($C432,tarifs!$A$4:$D$105,2,0)),"",VLOOKUP($C432,tarifs!$A$4:$D$105,2,0))</f>
        <v>88</v>
      </c>
      <c r="F432" s="105">
        <f t="shared" si="6"/>
        <v>105.6</v>
      </c>
    </row>
    <row r="433" spans="1:6" x14ac:dyDescent="0.25">
      <c r="A433" t="s">
        <v>12</v>
      </c>
      <c r="B433" s="107">
        <v>44228</v>
      </c>
      <c r="C433">
        <v>1252</v>
      </c>
      <c r="D433" t="str">
        <f>IF(Tableau1[[#This Row],[Date]]="","",CHOOSE(MONTH(B433),"janvier","février","mars","avril","mai","juin","juillet","aout","septembre","octobre","novembre","décembre"))</f>
        <v>février</v>
      </c>
      <c r="E433" s="105">
        <f>IF(ISERROR(VLOOKUP($C433,tarifs!$A$4:$D$105,2,0)),"",VLOOKUP($C433,tarifs!$A$4:$D$105,2,0))</f>
        <v>91.8</v>
      </c>
      <c r="F433" s="105">
        <f t="shared" si="6"/>
        <v>110.16</v>
      </c>
    </row>
    <row r="434" spans="1:6" x14ac:dyDescent="0.25">
      <c r="A434" t="s">
        <v>12</v>
      </c>
      <c r="B434" s="107">
        <v>44229</v>
      </c>
      <c r="C434">
        <v>1252</v>
      </c>
      <c r="D434" t="str">
        <f>IF(Tableau1[[#This Row],[Date]]="","",CHOOSE(MONTH(B434),"janvier","février","mars","avril","mai","juin","juillet","aout","septembre","octobre","novembre","décembre"))</f>
        <v>février</v>
      </c>
      <c r="E434" s="105">
        <f>IF(ISERROR(VLOOKUP($C434,tarifs!$A$4:$D$105,2,0)),"",VLOOKUP($C434,tarifs!$A$4:$D$105,2,0))</f>
        <v>91.8</v>
      </c>
      <c r="F434" s="105">
        <f t="shared" si="6"/>
        <v>110.16</v>
      </c>
    </row>
    <row r="435" spans="1:6" x14ac:dyDescent="0.25">
      <c r="A435" t="s">
        <v>12</v>
      </c>
      <c r="B435" s="107">
        <v>44230</v>
      </c>
      <c r="C435">
        <v>1252</v>
      </c>
      <c r="D435" t="str">
        <f>IF(Tableau1[[#This Row],[Date]]="","",CHOOSE(MONTH(B435),"janvier","février","mars","avril","mai","juin","juillet","aout","septembre","octobre","novembre","décembre"))</f>
        <v>février</v>
      </c>
      <c r="E435" s="105">
        <f>IF(ISERROR(VLOOKUP($C435,tarifs!$A$4:$D$105,2,0)),"",VLOOKUP($C435,tarifs!$A$4:$D$105,2,0))</f>
        <v>91.8</v>
      </c>
      <c r="F435" s="105">
        <f t="shared" si="6"/>
        <v>110.16</v>
      </c>
    </row>
    <row r="436" spans="1:6" x14ac:dyDescent="0.25">
      <c r="A436" t="s">
        <v>12</v>
      </c>
      <c r="B436" s="107">
        <v>44231</v>
      </c>
      <c r="C436">
        <v>1252</v>
      </c>
      <c r="D436" t="str">
        <f>IF(Tableau1[[#This Row],[Date]]="","",CHOOSE(MONTH(B436),"janvier","février","mars","avril","mai","juin","juillet","aout","septembre","octobre","novembre","décembre"))</f>
        <v>février</v>
      </c>
      <c r="E436" s="105">
        <f>IF(ISERROR(VLOOKUP($C436,tarifs!$A$4:$D$105,2,0)),"",VLOOKUP($C436,tarifs!$A$4:$D$105,2,0))</f>
        <v>91.8</v>
      </c>
      <c r="F436" s="105">
        <f t="shared" si="6"/>
        <v>110.16</v>
      </c>
    </row>
    <row r="437" spans="1:6" x14ac:dyDescent="0.25">
      <c r="A437" t="s">
        <v>12</v>
      </c>
      <c r="B437" s="107">
        <v>44232</v>
      </c>
      <c r="C437">
        <v>1252</v>
      </c>
      <c r="D437" t="str">
        <f>IF(Tableau1[[#This Row],[Date]]="","",CHOOSE(MONTH(B437),"janvier","février","mars","avril","mai","juin","juillet","aout","septembre","octobre","novembre","décembre"))</f>
        <v>février</v>
      </c>
      <c r="E437" s="105">
        <f>IF(ISERROR(VLOOKUP($C437,tarifs!$A$4:$D$105,2,0)),"",VLOOKUP($C437,tarifs!$A$4:$D$105,2,0))</f>
        <v>91.8</v>
      </c>
      <c r="F437" s="105">
        <f t="shared" si="6"/>
        <v>110.16</v>
      </c>
    </row>
    <row r="438" spans="1:6" x14ac:dyDescent="0.25">
      <c r="A438" t="s">
        <v>12</v>
      </c>
      <c r="B438" s="107">
        <v>44233</v>
      </c>
      <c r="C438">
        <v>1319</v>
      </c>
      <c r="D438" t="str">
        <f>IF(Tableau1[[#This Row],[Date]]="","",CHOOSE(MONTH(B438),"janvier","février","mars","avril","mai","juin","juillet","aout","septembre","octobre","novembre","décembre"))</f>
        <v>février</v>
      </c>
      <c r="E438" s="105">
        <f>IF(ISERROR(VLOOKUP($C438,tarifs!$A$4:$D$105,2,0)),"",VLOOKUP($C438,tarifs!$A$4:$D$105,2,0))</f>
        <v>95</v>
      </c>
      <c r="F438" s="105">
        <f t="shared" si="6"/>
        <v>114</v>
      </c>
    </row>
    <row r="439" spans="1:6" x14ac:dyDescent="0.25">
      <c r="A439" t="s">
        <v>12</v>
      </c>
      <c r="B439" s="107">
        <v>44233</v>
      </c>
      <c r="C439">
        <v>1349</v>
      </c>
      <c r="D439" t="str">
        <f>IF(Tableau1[[#This Row],[Date]]="","",CHOOSE(MONTH(B439),"janvier","février","mars","avril","mai","juin","juillet","aout","septembre","octobre","novembre","décembre"))</f>
        <v>février</v>
      </c>
      <c r="E439" s="105">
        <f>IF(ISERROR(VLOOKUP($C439,tarifs!$A$4:$D$105,2,0)),"",VLOOKUP($C439,tarifs!$A$4:$D$105,2,0))</f>
        <v>115</v>
      </c>
      <c r="F439" s="105">
        <f t="shared" si="6"/>
        <v>138</v>
      </c>
    </row>
    <row r="440" spans="1:6" x14ac:dyDescent="0.25">
      <c r="A440" t="s">
        <v>13</v>
      </c>
      <c r="B440" s="107">
        <v>44228</v>
      </c>
      <c r="C440">
        <v>1640</v>
      </c>
      <c r="D440" t="str">
        <f>IF(Tableau1[[#This Row],[Date]]="","",CHOOSE(MONTH(B440),"janvier","février","mars","avril","mai","juin","juillet","aout","septembre","octobre","novembre","décembre"))</f>
        <v>février</v>
      </c>
      <c r="E440" s="105">
        <f>IF(ISERROR(VLOOKUP($C440,tarifs!$A$4:$D$105,2,0)),"",VLOOKUP($C440,tarifs!$A$4:$D$105,2,0))</f>
        <v>156.75</v>
      </c>
      <c r="F440" s="105">
        <f t="shared" si="6"/>
        <v>188.1</v>
      </c>
    </row>
    <row r="441" spans="1:6" x14ac:dyDescent="0.25">
      <c r="A441" t="s">
        <v>13</v>
      </c>
      <c r="B441" s="107">
        <v>44233</v>
      </c>
      <c r="C441">
        <v>1411</v>
      </c>
      <c r="D441" t="str">
        <f>IF(Tableau1[[#This Row],[Date]]="","",CHOOSE(MONTH(B441),"janvier","février","mars","avril","mai","juin","juillet","aout","septembre","octobre","novembre","décembre"))</f>
        <v>février</v>
      </c>
      <c r="E441" s="105">
        <f>IF(ISERROR(VLOOKUP($C441,tarifs!$A$4:$D$105,2,0)),"",VLOOKUP($C441,tarifs!$A$4:$D$105,2,0))</f>
        <v>101</v>
      </c>
      <c r="F441" s="105">
        <f t="shared" si="6"/>
        <v>121.19999999999999</v>
      </c>
    </row>
    <row r="442" spans="1:6" x14ac:dyDescent="0.25">
      <c r="A442" t="s">
        <v>13</v>
      </c>
      <c r="B442" s="107">
        <v>44228</v>
      </c>
      <c r="C442">
        <v>1680</v>
      </c>
      <c r="D442" t="str">
        <f>IF(Tableau1[[#This Row],[Date]]="","",CHOOSE(MONTH(B442),"janvier","février","mars","avril","mai","juin","juillet","aout","septembre","octobre","novembre","décembre"))</f>
        <v>février</v>
      </c>
      <c r="E442" s="105">
        <f>IF(ISERROR(VLOOKUP($C442,tarifs!$A$4:$D$105,2,0)),"",VLOOKUP($C442,tarifs!$A$4:$D$105,2,0))</f>
        <v>149.75</v>
      </c>
      <c r="F442" s="105">
        <f t="shared" si="6"/>
        <v>179.7</v>
      </c>
    </row>
    <row r="443" spans="1:6" x14ac:dyDescent="0.25">
      <c r="A443" t="s">
        <v>13</v>
      </c>
      <c r="B443" s="107">
        <v>44233</v>
      </c>
      <c r="C443">
        <v>1461</v>
      </c>
      <c r="D443" t="str">
        <f>IF(Tableau1[[#This Row],[Date]]="","",CHOOSE(MONTH(B443),"janvier","février","mars","avril","mai","juin","juillet","aout","septembre","octobre","novembre","décembre"))</f>
        <v>février</v>
      </c>
      <c r="E443" s="105">
        <f>IF(ISERROR(VLOOKUP($C443,tarifs!$A$4:$D$105,2,0)),"",VLOOKUP($C443,tarifs!$A$4:$D$105,2,0))</f>
        <v>135</v>
      </c>
      <c r="F443" s="105">
        <f t="shared" si="6"/>
        <v>162</v>
      </c>
    </row>
    <row r="444" spans="1:6" x14ac:dyDescent="0.25">
      <c r="A444" t="s">
        <v>13</v>
      </c>
      <c r="B444" s="107">
        <v>44228</v>
      </c>
      <c r="C444">
        <v>1152</v>
      </c>
      <c r="D444" t="str">
        <f>IF(Tableau1[[#This Row],[Date]]="","",CHOOSE(MONTH(B444),"janvier","février","mars","avril","mai","juin","juillet","aout","septembre","octobre","novembre","décembre"))</f>
        <v>février</v>
      </c>
      <c r="E444" s="105">
        <f>IF(ISERROR(VLOOKUP($C444,tarifs!$A$4:$D$105,2,0)),"",VLOOKUP($C444,tarifs!$A$4:$D$105,2,0))</f>
        <v>128</v>
      </c>
      <c r="F444" s="105">
        <f t="shared" si="6"/>
        <v>153.6</v>
      </c>
    </row>
    <row r="445" spans="1:6" x14ac:dyDescent="0.25">
      <c r="A445" t="s">
        <v>13</v>
      </c>
      <c r="B445" s="107">
        <v>44233</v>
      </c>
      <c r="C445">
        <v>1119</v>
      </c>
      <c r="D445" t="str">
        <f>IF(Tableau1[[#This Row],[Date]]="","",CHOOSE(MONTH(B445),"janvier","février","mars","avril","mai","juin","juillet","aout","septembre","octobre","novembre","décembre"))</f>
        <v>février</v>
      </c>
      <c r="E445" s="105">
        <f>IF(ISERROR(VLOOKUP($C445,tarifs!$A$4:$D$105,2,0)),"",VLOOKUP($C445,tarifs!$A$4:$D$105,2,0))</f>
        <v>135</v>
      </c>
      <c r="F445" s="105">
        <f t="shared" si="6"/>
        <v>162</v>
      </c>
    </row>
    <row r="446" spans="1:6" x14ac:dyDescent="0.25">
      <c r="A446" t="s">
        <v>13</v>
      </c>
      <c r="B446" s="107">
        <v>44233</v>
      </c>
      <c r="C446">
        <v>1049</v>
      </c>
      <c r="D446" t="str">
        <f>IF(Tableau1[[#This Row],[Date]]="","",CHOOSE(MONTH(B446),"janvier","février","mars","avril","mai","juin","juillet","aout","septembre","octobre","novembre","décembre"))</f>
        <v>février</v>
      </c>
      <c r="E446" s="105">
        <f>IF(ISERROR(VLOOKUP($C446,tarifs!$A$4:$D$105,2,0)),"",VLOOKUP($C446,tarifs!$A$4:$D$105,2,0))</f>
        <v>95</v>
      </c>
      <c r="F446" s="105">
        <f t="shared" si="6"/>
        <v>114</v>
      </c>
    </row>
    <row r="447" spans="1:6" x14ac:dyDescent="0.25">
      <c r="A447" t="s">
        <v>14</v>
      </c>
      <c r="B447" s="107">
        <v>44228</v>
      </c>
      <c r="C447">
        <v>1100</v>
      </c>
      <c r="D447" t="str">
        <f>IF(Tableau1[[#This Row],[Date]]="","",CHOOSE(MONTH(B447),"janvier","février","mars","avril","mai","juin","juillet","aout","septembre","octobre","novembre","décembre"))</f>
        <v>février</v>
      </c>
      <c r="E447" s="105">
        <f>IF(ISERROR(VLOOKUP($C447,tarifs!$A$4:$D$105,2,0)),"",VLOOKUP($C447,tarifs!$A$4:$D$105,2,0))</f>
        <v>122</v>
      </c>
      <c r="F447" s="105">
        <f t="shared" si="6"/>
        <v>146.4</v>
      </c>
    </row>
    <row r="448" spans="1:6" x14ac:dyDescent="0.25">
      <c r="A448" t="s">
        <v>14</v>
      </c>
      <c r="B448" s="107">
        <v>44232</v>
      </c>
      <c r="C448">
        <v>1112</v>
      </c>
      <c r="D448" t="str">
        <f>IF(Tableau1[[#This Row],[Date]]="","",CHOOSE(MONTH(B448),"janvier","février","mars","avril","mai","juin","juillet","aout","septembre","octobre","novembre","décembre"))</f>
        <v>février</v>
      </c>
      <c r="E448" s="105">
        <f>IF(ISERROR(VLOOKUP($C448,tarifs!$A$4:$D$105,2,0)),"",VLOOKUP($C448,tarifs!$A$4:$D$105,2,0))</f>
        <v>135</v>
      </c>
      <c r="F448" s="105">
        <f t="shared" si="6"/>
        <v>162</v>
      </c>
    </row>
    <row r="449" spans="1:6" x14ac:dyDescent="0.25">
      <c r="A449" t="s">
        <v>14</v>
      </c>
      <c r="B449" s="107">
        <v>44233</v>
      </c>
      <c r="C449">
        <v>1421</v>
      </c>
      <c r="D449" t="str">
        <f>IF(Tableau1[[#This Row],[Date]]="","",CHOOSE(MONTH(B449),"janvier","février","mars","avril","mai","juin","juillet","aout","septembre","octobre","novembre","décembre"))</f>
        <v>février</v>
      </c>
      <c r="E449" s="105">
        <f>IF(ISERROR(VLOOKUP($C449,tarifs!$A$4:$D$105,2,0)),"",VLOOKUP($C449,tarifs!$A$4:$D$105,2,0))</f>
        <v>108</v>
      </c>
      <c r="F449" s="105">
        <f t="shared" si="6"/>
        <v>129.6</v>
      </c>
    </row>
    <row r="450" spans="1:6" x14ac:dyDescent="0.25">
      <c r="A450" t="s">
        <v>14</v>
      </c>
      <c r="B450" s="107">
        <v>44233</v>
      </c>
      <c r="C450">
        <v>1629</v>
      </c>
      <c r="D450" t="str">
        <f>IF(Tableau1[[#This Row],[Date]]="","",CHOOSE(MONTH(B450),"janvier","février","mars","avril","mai","juin","juillet","aout","septembre","octobre","novembre","décembre"))</f>
        <v>février</v>
      </c>
      <c r="E450" s="105">
        <f>IF(ISERROR(VLOOKUP($C450,tarifs!$A$4:$D$105,2,0)),"",VLOOKUP($C450,tarifs!$A$4:$D$105,2,0))</f>
        <v>121.5</v>
      </c>
      <c r="F450" s="105">
        <f t="shared" si="6"/>
        <v>145.79999999999998</v>
      </c>
    </row>
    <row r="451" spans="1:6" x14ac:dyDescent="0.25">
      <c r="A451" t="s">
        <v>14</v>
      </c>
      <c r="B451" s="107">
        <v>44233</v>
      </c>
      <c r="C451">
        <v>1159</v>
      </c>
      <c r="D451" t="str">
        <f>IF(Tableau1[[#This Row],[Date]]="","",CHOOSE(MONTH(B451),"janvier","février","mars","avril","mai","juin","juillet","aout","septembre","octobre","novembre","décembre"))</f>
        <v>février</v>
      </c>
      <c r="E451" s="105">
        <f>IF(ISERROR(VLOOKUP($C451,tarifs!$A$4:$D$105,2,0)),"",VLOOKUP($C451,tarifs!$A$4:$D$105,2,0))</f>
        <v>115</v>
      </c>
      <c r="F451" s="105">
        <f t="shared" si="6"/>
        <v>138</v>
      </c>
    </row>
    <row r="452" spans="1:6" x14ac:dyDescent="0.25">
      <c r="A452" t="s">
        <v>14</v>
      </c>
      <c r="B452" s="107">
        <v>44228</v>
      </c>
      <c r="C452" t="s">
        <v>15</v>
      </c>
      <c r="D452" t="str">
        <f>IF(Tableau1[[#This Row],[Date]]="","",CHOOSE(MONTH(B452),"janvier","février","mars","avril","mai","juin","juillet","aout","septembre","octobre","novembre","décembre"))</f>
        <v>février</v>
      </c>
      <c r="E452" s="105" t="str">
        <f>IF(ISERROR(VLOOKUP($C452,tarifs!$A$4:$D$105,2,0)),"",VLOOKUP($C452,tarifs!$A$4:$D$105,2,0))</f>
        <v/>
      </c>
      <c r="F452" s="105" t="str">
        <f t="shared" ref="F452:F515" si="7">IF(ISERROR(E452*1.2),"",E452*1.2)</f>
        <v/>
      </c>
    </row>
    <row r="453" spans="1:6" x14ac:dyDescent="0.25">
      <c r="A453" t="s">
        <v>14</v>
      </c>
      <c r="B453" s="107">
        <v>44229</v>
      </c>
      <c r="C453" t="s">
        <v>15</v>
      </c>
      <c r="D453" t="str">
        <f>IF(Tableau1[[#This Row],[Date]]="","",CHOOSE(MONTH(B453),"janvier","février","mars","avril","mai","juin","juillet","aout","septembre","octobre","novembre","décembre"))</f>
        <v>février</v>
      </c>
      <c r="E453" s="105" t="str">
        <f>IF(ISERROR(VLOOKUP($C453,tarifs!$A$4:$D$105,2,0)),"",VLOOKUP($C453,tarifs!$A$4:$D$105,2,0))</f>
        <v/>
      </c>
      <c r="F453" s="105" t="str">
        <f t="shared" si="7"/>
        <v/>
      </c>
    </row>
    <row r="454" spans="1:6" x14ac:dyDescent="0.25">
      <c r="A454" t="s">
        <v>14</v>
      </c>
      <c r="B454" s="107">
        <v>44230</v>
      </c>
      <c r="C454" t="s">
        <v>15</v>
      </c>
      <c r="D454" t="str">
        <f>IF(Tableau1[[#This Row],[Date]]="","",CHOOSE(MONTH(B454),"janvier","février","mars","avril","mai","juin","juillet","aout","septembre","octobre","novembre","décembre"))</f>
        <v>février</v>
      </c>
      <c r="E454" s="105" t="str">
        <f>IF(ISERROR(VLOOKUP($C454,tarifs!$A$4:$D$105,2,0)),"",VLOOKUP($C454,tarifs!$A$4:$D$105,2,0))</f>
        <v/>
      </c>
      <c r="F454" s="105" t="str">
        <f t="shared" si="7"/>
        <v/>
      </c>
    </row>
    <row r="455" spans="1:6" x14ac:dyDescent="0.25">
      <c r="A455" t="s">
        <v>14</v>
      </c>
      <c r="B455" s="107">
        <v>44231</v>
      </c>
      <c r="C455" t="s">
        <v>15</v>
      </c>
      <c r="D455" t="str">
        <f>IF(Tableau1[[#This Row],[Date]]="","",CHOOSE(MONTH(B455),"janvier","février","mars","avril","mai","juin","juillet","aout","septembre","octobre","novembre","décembre"))</f>
        <v>février</v>
      </c>
      <c r="E455" s="105" t="str">
        <f>IF(ISERROR(VLOOKUP($C455,tarifs!$A$4:$D$105,2,0)),"",VLOOKUP($C455,tarifs!$A$4:$D$105,2,0))</f>
        <v/>
      </c>
      <c r="F455" s="105" t="str">
        <f t="shared" si="7"/>
        <v/>
      </c>
    </row>
    <row r="456" spans="1:6" x14ac:dyDescent="0.25">
      <c r="A456" t="s">
        <v>14</v>
      </c>
      <c r="B456" s="107">
        <v>44232</v>
      </c>
      <c r="C456" t="s">
        <v>15</v>
      </c>
      <c r="D456" t="str">
        <f>IF(Tableau1[[#This Row],[Date]]="","",CHOOSE(MONTH(B456),"janvier","février","mars","avril","mai","juin","juillet","aout","septembre","octobre","novembre","décembre"))</f>
        <v>février</v>
      </c>
      <c r="E456" s="105" t="str">
        <f>IF(ISERROR(VLOOKUP($C456,tarifs!$A$4:$D$105,2,0)),"",VLOOKUP($C456,tarifs!$A$4:$D$105,2,0))</f>
        <v/>
      </c>
      <c r="F456" s="105" t="str">
        <f t="shared" si="7"/>
        <v/>
      </c>
    </row>
    <row r="457" spans="1:6" x14ac:dyDescent="0.25">
      <c r="A457" t="s">
        <v>16</v>
      </c>
      <c r="B457" s="107">
        <v>44228</v>
      </c>
      <c r="C457">
        <v>1670</v>
      </c>
      <c r="D457" t="str">
        <f>IF(Tableau1[[#This Row],[Date]]="","",CHOOSE(MONTH(B457),"janvier","février","mars","avril","mai","juin","juillet","aout","septembre","octobre","novembre","décembre"))</f>
        <v>février</v>
      </c>
      <c r="E457" s="105">
        <f>IF(ISERROR(VLOOKUP($C457,tarifs!$A$4:$D$105,2,0)),"",VLOOKUP($C457,tarifs!$A$4:$D$105,2,0))</f>
        <v>201</v>
      </c>
      <c r="F457" s="105">
        <f t="shared" si="7"/>
        <v>241.2</v>
      </c>
    </row>
    <row r="458" spans="1:6" x14ac:dyDescent="0.25">
      <c r="A458" t="s">
        <v>16</v>
      </c>
      <c r="B458" s="107">
        <v>44233</v>
      </c>
      <c r="C458">
        <v>1401</v>
      </c>
      <c r="D458" t="str">
        <f>IF(Tableau1[[#This Row],[Date]]="","",CHOOSE(MONTH(B458),"janvier","février","mars","avril","mai","juin","juillet","aout","septembre","octobre","novembre","décembre"))</f>
        <v>février</v>
      </c>
      <c r="E458" s="105">
        <f>IF(ISERROR(VLOOKUP($C458,tarifs!$A$4:$D$105,2,0)),"",VLOOKUP($C458,tarifs!$A$4:$D$105,2,0))</f>
        <v>129</v>
      </c>
      <c r="F458" s="105">
        <f t="shared" si="7"/>
        <v>154.79999999999998</v>
      </c>
    </row>
    <row r="459" spans="1:6" x14ac:dyDescent="0.25">
      <c r="A459" t="s">
        <v>16</v>
      </c>
      <c r="B459" s="107">
        <v>44233</v>
      </c>
      <c r="C459">
        <v>1639</v>
      </c>
      <c r="D459" t="str">
        <f>IF(Tableau1[[#This Row],[Date]]="","",CHOOSE(MONTH(B459),"janvier","février","mars","avril","mai","juin","juillet","aout","septembre","octobre","novembre","décembre"))</f>
        <v>février</v>
      </c>
      <c r="E459" s="105">
        <f>IF(ISERROR(VLOOKUP($C459,tarifs!$A$4:$D$105,2,0)),"",VLOOKUP($C459,tarifs!$A$4:$D$105,2,0))</f>
        <v>135</v>
      </c>
      <c r="F459" s="105">
        <f t="shared" si="7"/>
        <v>162</v>
      </c>
    </row>
    <row r="460" spans="1:6" x14ac:dyDescent="0.25">
      <c r="A460" t="s">
        <v>17</v>
      </c>
      <c r="B460" s="107">
        <v>44228</v>
      </c>
      <c r="C460">
        <v>1050</v>
      </c>
      <c r="D460" t="str">
        <f>IF(Tableau1[[#This Row],[Date]]="","",CHOOSE(MONTH(B460),"janvier","février","mars","avril","mai","juin","juillet","aout","septembre","octobre","novembre","décembre"))</f>
        <v>février</v>
      </c>
      <c r="E460" s="105">
        <f>IF(ISERROR(VLOOKUP($C460,tarifs!$A$4:$D$105,2,0)),"",VLOOKUP($C460,tarifs!$A$4:$D$105,2,0))</f>
        <v>108</v>
      </c>
      <c r="F460" s="105">
        <f t="shared" si="7"/>
        <v>129.6</v>
      </c>
    </row>
    <row r="461" spans="1:6" x14ac:dyDescent="0.25">
      <c r="A461" t="s">
        <v>17</v>
      </c>
      <c r="B461" s="107">
        <v>44233</v>
      </c>
      <c r="C461">
        <v>1501</v>
      </c>
      <c r="D461" t="str">
        <f>IF(Tableau1[[#This Row],[Date]]="","",CHOOSE(MONTH(B461),"janvier","février","mars","avril","mai","juin","juillet","aout","septembre","octobre","novembre","décembre"))</f>
        <v>février</v>
      </c>
      <c r="E461" s="105">
        <f>IF(ISERROR(VLOOKUP($C461,tarifs!$A$4:$D$105,2,0)),"",VLOOKUP($C461,tarifs!$A$4:$D$105,2,0))</f>
        <v>117</v>
      </c>
      <c r="F461" s="105">
        <f t="shared" si="7"/>
        <v>140.4</v>
      </c>
    </row>
    <row r="462" spans="1:6" x14ac:dyDescent="0.25">
      <c r="A462" t="s">
        <v>17</v>
      </c>
      <c r="B462" s="107">
        <v>44228</v>
      </c>
      <c r="C462">
        <v>1232</v>
      </c>
      <c r="D462" t="str">
        <f>IF(Tableau1[[#This Row],[Date]]="","",CHOOSE(MONTH(B462),"janvier","février","mars","avril","mai","juin","juillet","aout","septembre","octobre","novembre","décembre"))</f>
        <v>février</v>
      </c>
      <c r="E462" s="105">
        <f>IF(ISERROR(VLOOKUP($C462,tarifs!$A$4:$D$105,2,0)),"",VLOOKUP($C462,tarifs!$A$4:$D$105,2,0))</f>
        <v>101.25</v>
      </c>
      <c r="F462" s="105">
        <f t="shared" si="7"/>
        <v>121.5</v>
      </c>
    </row>
    <row r="463" spans="1:6" x14ac:dyDescent="0.25">
      <c r="A463" t="s">
        <v>17</v>
      </c>
      <c r="B463" s="107">
        <v>44230</v>
      </c>
      <c r="C463">
        <v>1202</v>
      </c>
      <c r="D463" t="str">
        <f>IF(Tableau1[[#This Row],[Date]]="","",CHOOSE(MONTH(B463),"janvier","février","mars","avril","mai","juin","juillet","aout","septembre","octobre","novembre","décembre"))</f>
        <v>février</v>
      </c>
      <c r="E463" s="105">
        <f>IF(ISERROR(VLOOKUP($C463,tarifs!$A$4:$D$105,2,0)),"",VLOOKUP($C463,tarifs!$A$4:$D$105,2,0))</f>
        <v>87.75</v>
      </c>
      <c r="F463" s="105">
        <f t="shared" si="7"/>
        <v>105.3</v>
      </c>
    </row>
    <row r="464" spans="1:6" x14ac:dyDescent="0.25">
      <c r="A464" t="s">
        <v>17</v>
      </c>
      <c r="B464" s="107">
        <v>44232</v>
      </c>
      <c r="C464">
        <v>1072</v>
      </c>
      <c r="D464" t="str">
        <f>IF(Tableau1[[#This Row],[Date]]="","",CHOOSE(MONTH(B464),"janvier","février","mars","avril","mai","juin","juillet","aout","septembre","octobre","novembre","décembre"))</f>
        <v>février</v>
      </c>
      <c r="E464" s="105">
        <f>IF(ISERROR(VLOOKUP($C464,tarifs!$A$4:$D$105,2,0)),"",VLOOKUP($C464,tarifs!$A$4:$D$105,2,0))</f>
        <v>108</v>
      </c>
      <c r="F464" s="105">
        <f t="shared" si="7"/>
        <v>129.6</v>
      </c>
    </row>
    <row r="465" spans="1:6" x14ac:dyDescent="0.25">
      <c r="A465" t="s">
        <v>17</v>
      </c>
      <c r="B465" s="107">
        <v>44233</v>
      </c>
      <c r="C465">
        <v>1069</v>
      </c>
      <c r="D465" t="str">
        <f>IF(Tableau1[[#This Row],[Date]]="","",CHOOSE(MONTH(B465),"janvier","février","mars","avril","mai","juin","juillet","aout","septembre","octobre","novembre","décembre"))</f>
        <v>février</v>
      </c>
      <c r="E465" s="105">
        <f>IF(ISERROR(VLOOKUP($C465,tarifs!$A$4:$D$105,2,0)),"",VLOOKUP($C465,tarifs!$A$4:$D$105,2,0))</f>
        <v>81</v>
      </c>
      <c r="F465" s="105">
        <f t="shared" si="7"/>
        <v>97.2</v>
      </c>
    </row>
    <row r="466" spans="1:6" x14ac:dyDescent="0.25">
      <c r="A466" t="s">
        <v>18</v>
      </c>
      <c r="B466" s="107">
        <v>44228</v>
      </c>
      <c r="C466">
        <v>1280</v>
      </c>
      <c r="D466" t="str">
        <f>IF(Tableau1[[#This Row],[Date]]="","",CHOOSE(MONTH(B466),"janvier","février","mars","avril","mai","juin","juillet","aout","septembre","octobre","novembre","décembre"))</f>
        <v>février</v>
      </c>
      <c r="E466" s="105">
        <f>IF(ISERROR(VLOOKUP($C466,tarifs!$A$4:$D$105,2,0)),"",VLOOKUP($C466,tarifs!$A$4:$D$105,2,0))</f>
        <v>114.4</v>
      </c>
      <c r="F466" s="105">
        <f t="shared" si="7"/>
        <v>137.28</v>
      </c>
    </row>
    <row r="467" spans="1:6" x14ac:dyDescent="0.25">
      <c r="A467" t="s">
        <v>18</v>
      </c>
      <c r="B467" s="107">
        <v>44232</v>
      </c>
      <c r="C467">
        <v>1082</v>
      </c>
      <c r="D467" t="str">
        <f>IF(Tableau1[[#This Row],[Date]]="","",CHOOSE(MONTH(B467),"janvier","février","mars","avril","mai","juin","juillet","aout","septembre","octobre","novembre","décembre"))</f>
        <v>février</v>
      </c>
      <c r="E467" s="105">
        <f>IF(ISERROR(VLOOKUP($C467,tarifs!$A$4:$D$105,2,0)),"",VLOOKUP($C467,tarifs!$A$4:$D$105,2,0))</f>
        <v>104.55</v>
      </c>
      <c r="F467" s="105">
        <f t="shared" si="7"/>
        <v>125.46</v>
      </c>
    </row>
    <row r="468" spans="1:6" x14ac:dyDescent="0.25">
      <c r="A468" t="s">
        <v>18</v>
      </c>
      <c r="B468" s="107">
        <v>44233</v>
      </c>
      <c r="C468">
        <v>1219</v>
      </c>
      <c r="D468" t="str">
        <f>IF(Tableau1[[#This Row],[Date]]="","",CHOOSE(MONTH(B468),"janvier","février","mars","avril","mai","juin","juillet","aout","septembre","octobre","novembre","décembre"))</f>
        <v>février</v>
      </c>
      <c r="E468" s="105">
        <f>IF(ISERROR(VLOOKUP($C468,tarifs!$A$4:$D$105,2,0)),"",VLOOKUP($C468,tarifs!$A$4:$D$105,2,0))</f>
        <v>135</v>
      </c>
      <c r="F468" s="105">
        <f t="shared" si="7"/>
        <v>162</v>
      </c>
    </row>
    <row r="469" spans="1:6" x14ac:dyDescent="0.25">
      <c r="A469" t="s">
        <v>18</v>
      </c>
      <c r="B469" s="107">
        <v>44233</v>
      </c>
      <c r="C469">
        <v>1679</v>
      </c>
      <c r="D469" t="str">
        <f>IF(Tableau1[[#This Row],[Date]]="","",CHOOSE(MONTH(B469),"janvier","février","mars","avril","mai","juin","juillet","aout","septembre","octobre","novembre","décembre"))</f>
        <v>février</v>
      </c>
      <c r="E469" s="105">
        <f>IF(ISERROR(VLOOKUP($C469,tarifs!$A$4:$D$105,2,0)),"",VLOOKUP($C469,tarifs!$A$4:$D$105,2,0))</f>
        <v>95</v>
      </c>
      <c r="F469" s="105">
        <f t="shared" si="7"/>
        <v>114</v>
      </c>
    </row>
    <row r="470" spans="1:6" x14ac:dyDescent="0.25">
      <c r="A470" t="s">
        <v>19</v>
      </c>
      <c r="B470" s="107">
        <v>44232</v>
      </c>
      <c r="C470">
        <v>1182</v>
      </c>
      <c r="D470" t="str">
        <f>IF(Tableau1[[#This Row],[Date]]="","",CHOOSE(MONTH(B470),"janvier","février","mars","avril","mai","juin","juillet","aout","septembre","octobre","novembre","décembre"))</f>
        <v>février</v>
      </c>
      <c r="E470" s="105">
        <f>IF(ISERROR(VLOOKUP($C470,tarifs!$A$4:$D$105,2,0)),"",VLOOKUP($C470,tarifs!$A$4:$D$105,2,0))</f>
        <v>127</v>
      </c>
      <c r="F470" s="105">
        <f t="shared" si="7"/>
        <v>152.4</v>
      </c>
    </row>
    <row r="471" spans="1:6" x14ac:dyDescent="0.25">
      <c r="A471" t="s">
        <v>19</v>
      </c>
      <c r="B471" s="107">
        <v>44233</v>
      </c>
      <c r="C471">
        <v>1669</v>
      </c>
      <c r="D471" t="str">
        <f>IF(Tableau1[[#This Row],[Date]]="","",CHOOSE(MONTH(B471),"janvier","février","mars","avril","mai","juin","juillet","aout","septembre","octobre","novembre","décembre"))</f>
        <v>février</v>
      </c>
      <c r="E471" s="105">
        <f>IF(ISERROR(VLOOKUP($C471,tarifs!$A$4:$D$105,2,0)),"",VLOOKUP($C471,tarifs!$A$4:$D$105,2,0))</f>
        <v>124</v>
      </c>
      <c r="F471" s="105">
        <f t="shared" si="7"/>
        <v>148.79999999999998</v>
      </c>
    </row>
    <row r="472" spans="1:6" x14ac:dyDescent="0.25">
      <c r="A472" t="s">
        <v>19</v>
      </c>
      <c r="B472" s="107">
        <v>44233</v>
      </c>
      <c r="C472">
        <v>1129</v>
      </c>
      <c r="D472" t="str">
        <f>IF(Tableau1[[#This Row],[Date]]="","",CHOOSE(MONTH(B472),"janvier","février","mars","avril","mai","juin","juillet","aout","septembre","octobre","novembre","décembre"))</f>
        <v>février</v>
      </c>
      <c r="E472" s="105">
        <f>IF(ISERROR(VLOOKUP($C472,tarifs!$A$4:$D$105,2,0)),"",VLOOKUP($C472,tarifs!$A$4:$D$105,2,0))</f>
        <v>115</v>
      </c>
      <c r="F472" s="105">
        <f t="shared" si="7"/>
        <v>138</v>
      </c>
    </row>
    <row r="473" spans="1:6" x14ac:dyDescent="0.25">
      <c r="A473" t="s">
        <v>19</v>
      </c>
      <c r="B473" s="107">
        <v>44233</v>
      </c>
      <c r="C473">
        <v>1699</v>
      </c>
      <c r="D473" t="str">
        <f>IF(Tableau1[[#This Row],[Date]]="","",CHOOSE(MONTH(B473),"janvier","février","mars","avril","mai","juin","juillet","aout","septembre","octobre","novembre","décembre"))</f>
        <v>février</v>
      </c>
      <c r="E473" s="105">
        <f>IF(ISERROR(VLOOKUP($C473,tarifs!$A$4:$D$105,2,0)),"",VLOOKUP($C473,tarifs!$A$4:$D$105,2,0))</f>
        <v>148</v>
      </c>
      <c r="F473" s="105">
        <f t="shared" si="7"/>
        <v>177.6</v>
      </c>
    </row>
    <row r="474" spans="1:6" x14ac:dyDescent="0.25">
      <c r="A474" t="s">
        <v>8</v>
      </c>
      <c r="B474" s="107">
        <v>44235</v>
      </c>
      <c r="C474">
        <v>1330</v>
      </c>
      <c r="D474" t="str">
        <f>IF(Tableau1[[#This Row],[Date]]="","",CHOOSE(MONTH(B474),"janvier","février","mars","avril","mai","juin","juillet","aout","septembre","octobre","novembre","décembre"))</f>
        <v>février</v>
      </c>
      <c r="E474" s="105">
        <f>IF(ISERROR(VLOOKUP($C474,tarifs!$A$4:$D$105,2,0)),"",VLOOKUP($C474,tarifs!$A$4:$D$105,2,0))</f>
        <v>95</v>
      </c>
      <c r="F474" s="105">
        <f t="shared" si="7"/>
        <v>114</v>
      </c>
    </row>
    <row r="475" spans="1:6" x14ac:dyDescent="0.25">
      <c r="A475" t="s">
        <v>8</v>
      </c>
      <c r="B475" s="107">
        <v>44240</v>
      </c>
      <c r="C475">
        <v>1531</v>
      </c>
      <c r="D475" t="str">
        <f>IF(Tableau1[[#This Row],[Date]]="","",CHOOSE(MONTH(B475),"janvier","février","mars","avril","mai","juin","juillet","aout","septembre","octobre","novembre","décembre"))</f>
        <v>février</v>
      </c>
      <c r="E475" s="105">
        <f>IF(ISERROR(VLOOKUP($C475,tarifs!$A$4:$D$105,2,0)),"",VLOOKUP($C475,tarifs!$A$4:$D$105,2,0))</f>
        <v>108</v>
      </c>
      <c r="F475" s="105">
        <f t="shared" si="7"/>
        <v>129.6</v>
      </c>
    </row>
    <row r="476" spans="1:6" x14ac:dyDescent="0.25">
      <c r="A476" t="s">
        <v>8</v>
      </c>
      <c r="B476" s="107">
        <v>44235</v>
      </c>
      <c r="C476">
        <v>1242</v>
      </c>
      <c r="D476" t="str">
        <f>IF(Tableau1[[#This Row],[Date]]="","",CHOOSE(MONTH(B476),"janvier","février","mars","avril","mai","juin","juillet","aout","septembre","octobre","novembre","décembre"))</f>
        <v>février</v>
      </c>
      <c r="E476" s="105">
        <f>IF(ISERROR(VLOOKUP($C476,tarifs!$A$4:$D$105,2,0)),"",VLOOKUP($C476,tarifs!$A$4:$D$105,2,0))</f>
        <v>101</v>
      </c>
      <c r="F476" s="105">
        <f t="shared" si="7"/>
        <v>121.19999999999999</v>
      </c>
    </row>
    <row r="477" spans="1:6" x14ac:dyDescent="0.25">
      <c r="A477" t="s">
        <v>8</v>
      </c>
      <c r="B477" s="107">
        <v>44239</v>
      </c>
      <c r="C477">
        <v>1242</v>
      </c>
      <c r="D477" t="str">
        <f>IF(Tableau1[[#This Row],[Date]]="","",CHOOSE(MONTH(B477),"janvier","février","mars","avril","mai","juin","juillet","aout","septembre","octobre","novembre","décembre"))</f>
        <v>février</v>
      </c>
      <c r="E477" s="105">
        <f>IF(ISERROR(VLOOKUP($C477,tarifs!$A$4:$D$105,2,0)),"",VLOOKUP($C477,tarifs!$A$4:$D$105,2,0))</f>
        <v>101</v>
      </c>
      <c r="F477" s="105">
        <f t="shared" si="7"/>
        <v>121.19999999999999</v>
      </c>
    </row>
    <row r="478" spans="1:6" x14ac:dyDescent="0.25">
      <c r="A478" t="s">
        <v>8</v>
      </c>
      <c r="B478" s="107">
        <v>44240</v>
      </c>
      <c r="C478">
        <v>1689</v>
      </c>
      <c r="D478" t="str">
        <f>IF(Tableau1[[#This Row],[Date]]="","",CHOOSE(MONTH(B478),"janvier","février","mars","avril","mai","juin","juillet","aout","septembre","octobre","novembre","décembre"))</f>
        <v>février</v>
      </c>
      <c r="E478" s="105">
        <f>IF(ISERROR(VLOOKUP($C478,tarifs!$A$4:$D$105,2,0)),"",VLOOKUP($C478,tarifs!$A$4:$D$105,2,0))</f>
        <v>155</v>
      </c>
      <c r="F478" s="105">
        <f t="shared" si="7"/>
        <v>186</v>
      </c>
    </row>
    <row r="479" spans="1:6" x14ac:dyDescent="0.25">
      <c r="A479" t="s">
        <v>9</v>
      </c>
      <c r="B479" s="107">
        <v>44235</v>
      </c>
      <c r="C479">
        <v>1060</v>
      </c>
      <c r="D479" t="str">
        <f>IF(Tableau1[[#This Row],[Date]]="","",CHOOSE(MONTH(B479),"janvier","février","mars","avril","mai","juin","juillet","aout","septembre","octobre","novembre","décembre"))</f>
        <v>février</v>
      </c>
      <c r="E479" s="105">
        <f>IF(ISERROR(VLOOKUP($C479,tarifs!$A$4:$D$105,2,0)),"",VLOOKUP($C479,tarifs!$A$4:$D$105,2,0))</f>
        <v>123.6</v>
      </c>
      <c r="F479" s="105">
        <f t="shared" si="7"/>
        <v>148.32</v>
      </c>
    </row>
    <row r="480" spans="1:6" x14ac:dyDescent="0.25">
      <c r="A480" t="s">
        <v>9</v>
      </c>
      <c r="B480" s="107">
        <v>44240</v>
      </c>
      <c r="C480">
        <v>1431</v>
      </c>
      <c r="D480" t="str">
        <f>IF(Tableau1[[#This Row],[Date]]="","",CHOOSE(MONTH(B480),"janvier","février","mars","avril","mai","juin","juillet","aout","septembre","octobre","novembre","décembre"))</f>
        <v>février</v>
      </c>
      <c r="E480" s="105">
        <f>IF(ISERROR(VLOOKUP($C480,tarifs!$A$4:$D$105,2,0)),"",VLOOKUP($C480,tarifs!$A$4:$D$105,2,0))</f>
        <v>108</v>
      </c>
      <c r="F480" s="105">
        <f t="shared" si="7"/>
        <v>129.6</v>
      </c>
    </row>
    <row r="481" spans="1:6" x14ac:dyDescent="0.25">
      <c r="A481" t="s">
        <v>9</v>
      </c>
      <c r="B481" s="107">
        <v>44235</v>
      </c>
      <c r="C481">
        <v>1230</v>
      </c>
      <c r="D481" t="str">
        <f>IF(Tableau1[[#This Row],[Date]]="","",CHOOSE(MONTH(B481),"janvier","février","mars","avril","mai","juin","juillet","aout","septembre","octobre","novembre","décembre"))</f>
        <v>février</v>
      </c>
      <c r="E481" s="105">
        <f>IF(ISERROR(VLOOKUP($C481,tarifs!$A$4:$D$105,2,0)),"",VLOOKUP($C481,tarifs!$A$4:$D$105,2,0))</f>
        <v>135.25</v>
      </c>
      <c r="F481" s="105">
        <f t="shared" si="7"/>
        <v>162.29999999999998</v>
      </c>
    </row>
    <row r="482" spans="1:6" x14ac:dyDescent="0.25">
      <c r="A482" t="s">
        <v>9</v>
      </c>
      <c r="B482" s="107">
        <v>44239</v>
      </c>
      <c r="C482">
        <v>1282</v>
      </c>
      <c r="D482" t="str">
        <f>IF(Tableau1[[#This Row],[Date]]="","",CHOOSE(MONTH(B482),"janvier","février","mars","avril","mai","juin","juillet","aout","septembre","octobre","novembre","décembre"))</f>
        <v>février</v>
      </c>
      <c r="E482" s="105">
        <f>IF(ISERROR(VLOOKUP($C482,tarifs!$A$4:$D$105,2,0)),"",VLOOKUP($C482,tarifs!$A$4:$D$105,2,0))</f>
        <v>87.75</v>
      </c>
      <c r="F482" s="105">
        <f t="shared" si="7"/>
        <v>105.3</v>
      </c>
    </row>
    <row r="483" spans="1:6" x14ac:dyDescent="0.25">
      <c r="A483" t="s">
        <v>9</v>
      </c>
      <c r="B483" s="107">
        <v>44240</v>
      </c>
      <c r="C483">
        <v>1451</v>
      </c>
      <c r="D483" t="str">
        <f>IF(Tableau1[[#This Row],[Date]]="","",CHOOSE(MONTH(B483),"janvier","février","mars","avril","mai","juin","juillet","aout","septembre","octobre","novembre","décembre"))</f>
        <v>février</v>
      </c>
      <c r="E483" s="105">
        <f>IF(ISERROR(VLOOKUP($C483,tarifs!$A$4:$D$105,2,0)),"",VLOOKUP($C483,tarifs!$A$4:$D$105,2,0))</f>
        <v>108</v>
      </c>
      <c r="F483" s="105">
        <f t="shared" si="7"/>
        <v>129.6</v>
      </c>
    </row>
    <row r="484" spans="1:6" x14ac:dyDescent="0.25">
      <c r="A484" t="s">
        <v>9</v>
      </c>
      <c r="B484" s="107">
        <v>44235</v>
      </c>
      <c r="C484">
        <v>1062</v>
      </c>
      <c r="D484" t="str">
        <f>IF(Tableau1[[#This Row],[Date]]="","",CHOOSE(MONTH(B484),"janvier","février","mars","avril","mai","juin","juillet","aout","septembre","octobre","novembre","décembre"))</f>
        <v>février</v>
      </c>
      <c r="E484" s="105">
        <f>IF(ISERROR(VLOOKUP($C484,tarifs!$A$4:$D$105,2,0)),"",VLOOKUP($C484,tarifs!$A$4:$D$105,2,0))</f>
        <v>81</v>
      </c>
      <c r="F484" s="105">
        <f t="shared" si="7"/>
        <v>97.2</v>
      </c>
    </row>
    <row r="485" spans="1:6" x14ac:dyDescent="0.25">
      <c r="A485" t="s">
        <v>9</v>
      </c>
      <c r="B485" s="107">
        <v>44236</v>
      </c>
      <c r="C485">
        <v>1062</v>
      </c>
      <c r="D485" t="str">
        <f>IF(Tableau1[[#This Row],[Date]]="","",CHOOSE(MONTH(B485),"janvier","février","mars","avril","mai","juin","juillet","aout","septembre","octobre","novembre","décembre"))</f>
        <v>février</v>
      </c>
      <c r="E485" s="105">
        <f>IF(ISERROR(VLOOKUP($C485,tarifs!$A$4:$D$105,2,0)),"",VLOOKUP($C485,tarifs!$A$4:$D$105,2,0))</f>
        <v>81</v>
      </c>
      <c r="F485" s="105">
        <f t="shared" si="7"/>
        <v>97.2</v>
      </c>
    </row>
    <row r="486" spans="1:6" x14ac:dyDescent="0.25">
      <c r="A486" t="s">
        <v>9</v>
      </c>
      <c r="B486" s="107">
        <v>44237</v>
      </c>
      <c r="C486">
        <v>1062</v>
      </c>
      <c r="D486" t="str">
        <f>IF(Tableau1[[#This Row],[Date]]="","",CHOOSE(MONTH(B486),"janvier","février","mars","avril","mai","juin","juillet","aout","septembre","octobre","novembre","décembre"))</f>
        <v>février</v>
      </c>
      <c r="E486" s="105">
        <f>IF(ISERROR(VLOOKUP($C486,tarifs!$A$4:$D$105,2,0)),"",VLOOKUP($C486,tarifs!$A$4:$D$105,2,0))</f>
        <v>81</v>
      </c>
      <c r="F486" s="105">
        <f t="shared" si="7"/>
        <v>97.2</v>
      </c>
    </row>
    <row r="487" spans="1:6" x14ac:dyDescent="0.25">
      <c r="A487" t="s">
        <v>9</v>
      </c>
      <c r="B487" s="107">
        <v>44238</v>
      </c>
      <c r="C487">
        <v>1062</v>
      </c>
      <c r="D487" t="str">
        <f>IF(Tableau1[[#This Row],[Date]]="","",CHOOSE(MONTH(B487),"janvier","février","mars","avril","mai","juin","juillet","aout","septembre","octobre","novembre","décembre"))</f>
        <v>février</v>
      </c>
      <c r="E487" s="105">
        <f>IF(ISERROR(VLOOKUP($C487,tarifs!$A$4:$D$105,2,0)),"",VLOOKUP($C487,tarifs!$A$4:$D$105,2,0))</f>
        <v>81</v>
      </c>
      <c r="F487" s="105">
        <f t="shared" si="7"/>
        <v>97.2</v>
      </c>
    </row>
    <row r="488" spans="1:6" x14ac:dyDescent="0.25">
      <c r="A488" t="s">
        <v>9</v>
      </c>
      <c r="B488" s="107">
        <v>44239</v>
      </c>
      <c r="C488">
        <v>1062</v>
      </c>
      <c r="D488" t="str">
        <f>IF(Tableau1[[#This Row],[Date]]="","",CHOOSE(MONTH(B488),"janvier","février","mars","avril","mai","juin","juillet","aout","septembre","octobre","novembre","décembre"))</f>
        <v>février</v>
      </c>
      <c r="E488" s="105">
        <f>IF(ISERROR(VLOOKUP($C488,tarifs!$A$4:$D$105,2,0)),"",VLOOKUP($C488,tarifs!$A$4:$D$105,2,0))</f>
        <v>81</v>
      </c>
      <c r="F488" s="105">
        <f t="shared" si="7"/>
        <v>97.2</v>
      </c>
    </row>
    <row r="489" spans="1:6" x14ac:dyDescent="0.25">
      <c r="A489" t="s">
        <v>9</v>
      </c>
      <c r="B489" s="107">
        <v>44240</v>
      </c>
      <c r="C489">
        <v>1471</v>
      </c>
      <c r="D489" t="str">
        <f>IF(Tableau1[[#This Row],[Date]]="","",CHOOSE(MONTH(B489),"janvier","février","mars","avril","mai","juin","juillet","aout","septembre","octobre","novembre","décembre"))</f>
        <v>février</v>
      </c>
      <c r="E489" s="105">
        <f>IF(ISERROR(VLOOKUP($C489,tarifs!$A$4:$D$105,2,0)),"",VLOOKUP($C489,tarifs!$A$4:$D$105,2,0))</f>
        <v>115</v>
      </c>
      <c r="F489" s="105">
        <f t="shared" si="7"/>
        <v>138</v>
      </c>
    </row>
    <row r="490" spans="1:6" x14ac:dyDescent="0.25">
      <c r="A490" t="s">
        <v>9</v>
      </c>
      <c r="B490" s="107">
        <v>44235</v>
      </c>
      <c r="C490">
        <v>1262</v>
      </c>
      <c r="D490" t="str">
        <f>IF(Tableau1[[#This Row],[Date]]="","",CHOOSE(MONTH(B490),"janvier","février","mars","avril","mai","juin","juillet","aout","septembre","octobre","novembre","décembre"))</f>
        <v>février</v>
      </c>
      <c r="E490" s="105">
        <f>IF(ISERROR(VLOOKUP($C490,tarifs!$A$4:$D$105,2,0)),"",VLOOKUP($C490,tarifs!$A$4:$D$105,2,0))</f>
        <v>108</v>
      </c>
      <c r="F490" s="105">
        <f t="shared" si="7"/>
        <v>129.6</v>
      </c>
    </row>
    <row r="491" spans="1:6" x14ac:dyDescent="0.25">
      <c r="A491" t="s">
        <v>9</v>
      </c>
      <c r="B491" s="107">
        <v>44236</v>
      </c>
      <c r="C491">
        <v>1262</v>
      </c>
      <c r="D491" t="str">
        <f>IF(Tableau1[[#This Row],[Date]]="","",CHOOSE(MONTH(B491),"janvier","février","mars","avril","mai","juin","juillet","aout","septembre","octobre","novembre","décembre"))</f>
        <v>février</v>
      </c>
      <c r="E491" s="105">
        <f>IF(ISERROR(VLOOKUP($C491,tarifs!$A$4:$D$105,2,0)),"",VLOOKUP($C491,tarifs!$A$4:$D$105,2,0))</f>
        <v>108</v>
      </c>
      <c r="F491" s="105">
        <f t="shared" si="7"/>
        <v>129.6</v>
      </c>
    </row>
    <row r="492" spans="1:6" x14ac:dyDescent="0.25">
      <c r="A492" t="s">
        <v>9</v>
      </c>
      <c r="B492" s="107">
        <v>44237</v>
      </c>
      <c r="C492">
        <v>1262</v>
      </c>
      <c r="D492" t="str">
        <f>IF(Tableau1[[#This Row],[Date]]="","",CHOOSE(MONTH(B492),"janvier","février","mars","avril","mai","juin","juillet","aout","septembre","octobre","novembre","décembre"))</f>
        <v>février</v>
      </c>
      <c r="E492" s="105">
        <f>IF(ISERROR(VLOOKUP($C492,tarifs!$A$4:$D$105,2,0)),"",VLOOKUP($C492,tarifs!$A$4:$D$105,2,0))</f>
        <v>108</v>
      </c>
      <c r="F492" s="105">
        <f t="shared" si="7"/>
        <v>129.6</v>
      </c>
    </row>
    <row r="493" spans="1:6" x14ac:dyDescent="0.25">
      <c r="A493" t="s">
        <v>9</v>
      </c>
      <c r="B493" s="107">
        <v>44238</v>
      </c>
      <c r="C493">
        <v>1262</v>
      </c>
      <c r="D493" t="str">
        <f>IF(Tableau1[[#This Row],[Date]]="","",CHOOSE(MONTH(B493),"janvier","février","mars","avril","mai","juin","juillet","aout","septembre","octobre","novembre","décembre"))</f>
        <v>février</v>
      </c>
      <c r="E493" s="105">
        <f>IF(ISERROR(VLOOKUP($C493,tarifs!$A$4:$D$105,2,0)),"",VLOOKUP($C493,tarifs!$A$4:$D$105,2,0))</f>
        <v>108</v>
      </c>
      <c r="F493" s="105">
        <f t="shared" si="7"/>
        <v>129.6</v>
      </c>
    </row>
    <row r="494" spans="1:6" x14ac:dyDescent="0.25">
      <c r="A494" t="s">
        <v>9</v>
      </c>
      <c r="B494" s="107">
        <v>44239</v>
      </c>
      <c r="C494">
        <v>1262</v>
      </c>
      <c r="D494" t="str">
        <f>IF(Tableau1[[#This Row],[Date]]="","",CHOOSE(MONTH(B494),"janvier","février","mars","avril","mai","juin","juillet","aout","septembre","octobre","novembre","décembre"))</f>
        <v>février</v>
      </c>
      <c r="E494" s="105">
        <f>IF(ISERROR(VLOOKUP($C494,tarifs!$A$4:$D$105,2,0)),"",VLOOKUP($C494,tarifs!$A$4:$D$105,2,0))</f>
        <v>108</v>
      </c>
      <c r="F494" s="105">
        <f t="shared" si="7"/>
        <v>129.6</v>
      </c>
    </row>
    <row r="495" spans="1:6" x14ac:dyDescent="0.25">
      <c r="A495" t="s">
        <v>9</v>
      </c>
      <c r="B495" s="107">
        <v>44240</v>
      </c>
      <c r="C495">
        <v>1511</v>
      </c>
      <c r="D495" t="str">
        <f>IF(Tableau1[[#This Row],[Date]]="","",CHOOSE(MONTH(B495),"janvier","février","mars","avril","mai","juin","juillet","aout","septembre","octobre","novembre","décembre"))</f>
        <v>février</v>
      </c>
      <c r="E495" s="105">
        <f>IF(ISERROR(VLOOKUP($C495,tarifs!$A$4:$D$105,2,0)),"",VLOOKUP($C495,tarifs!$A$4:$D$105,2,0))</f>
        <v>115</v>
      </c>
      <c r="F495" s="105">
        <f t="shared" si="7"/>
        <v>138</v>
      </c>
    </row>
    <row r="496" spans="1:6" x14ac:dyDescent="0.25">
      <c r="A496" t="s">
        <v>9</v>
      </c>
      <c r="B496" s="107">
        <v>44240</v>
      </c>
      <c r="C496">
        <v>1521</v>
      </c>
      <c r="D496" t="str">
        <f>IF(Tableau1[[#This Row],[Date]]="","",CHOOSE(MONTH(B496),"janvier","février","mars","avril","mai","juin","juillet","aout","septembre","octobre","novembre","décembre"))</f>
        <v>février</v>
      </c>
      <c r="E496" s="105">
        <f>IF(ISERROR(VLOOKUP($C496,tarifs!$A$4:$D$105,2,0)),"",VLOOKUP($C496,tarifs!$A$4:$D$105,2,0))</f>
        <v>155</v>
      </c>
      <c r="F496" s="105">
        <f t="shared" si="7"/>
        <v>186</v>
      </c>
    </row>
    <row r="497" spans="1:6" x14ac:dyDescent="0.25">
      <c r="A497" t="s">
        <v>9</v>
      </c>
      <c r="B497" s="107">
        <v>44240</v>
      </c>
      <c r="C497">
        <v>1659</v>
      </c>
      <c r="D497" t="str">
        <f>IF(Tableau1[[#This Row],[Date]]="","",CHOOSE(MONTH(B497),"janvier","février","mars","avril","mai","juin","juillet","aout","septembre","octobre","novembre","décembre"))</f>
        <v>février</v>
      </c>
      <c r="E497" s="105">
        <f>IF(ISERROR(VLOOKUP($C497,tarifs!$A$4:$D$105,2,0)),"",VLOOKUP($C497,tarifs!$A$4:$D$105,2,0))</f>
        <v>108</v>
      </c>
      <c r="F497" s="105">
        <f t="shared" si="7"/>
        <v>129.6</v>
      </c>
    </row>
    <row r="498" spans="1:6" x14ac:dyDescent="0.25">
      <c r="A498" t="s">
        <v>9</v>
      </c>
      <c r="B498" s="107">
        <v>44240</v>
      </c>
      <c r="C498">
        <v>1139</v>
      </c>
      <c r="D498" t="str">
        <f>IF(Tableau1[[#This Row],[Date]]="","",CHOOSE(MONTH(B498),"janvier","février","mars","avril","mai","juin","juillet","aout","septembre","octobre","novembre","décembre"))</f>
        <v>février</v>
      </c>
      <c r="E498" s="105">
        <f>IF(ISERROR(VLOOKUP($C498,tarifs!$A$4:$D$105,2,0)),"",VLOOKUP($C498,tarifs!$A$4:$D$105,2,0))</f>
        <v>135</v>
      </c>
      <c r="F498" s="105">
        <f t="shared" si="7"/>
        <v>162</v>
      </c>
    </row>
    <row r="499" spans="1:6" x14ac:dyDescent="0.25">
      <c r="A499" t="s">
        <v>9</v>
      </c>
      <c r="B499" s="107">
        <v>44240</v>
      </c>
      <c r="C499">
        <v>1079</v>
      </c>
      <c r="D499" t="str">
        <f>IF(Tableau1[[#This Row],[Date]]="","",CHOOSE(MONTH(B499),"janvier","février","mars","avril","mai","juin","juillet","aout","septembre","octobre","novembre","décembre"))</f>
        <v>février</v>
      </c>
      <c r="E499" s="105">
        <f>IF(ISERROR(VLOOKUP($C499,tarifs!$A$4:$D$105,2,0)),"",VLOOKUP($C499,tarifs!$A$4:$D$105,2,0))</f>
        <v>101</v>
      </c>
      <c r="F499" s="105">
        <f t="shared" si="7"/>
        <v>121.19999999999999</v>
      </c>
    </row>
    <row r="500" spans="1:6" x14ac:dyDescent="0.25">
      <c r="A500" t="s">
        <v>9</v>
      </c>
      <c r="B500" s="107">
        <v>44240</v>
      </c>
      <c r="C500">
        <v>1099</v>
      </c>
      <c r="D500" t="str">
        <f>IF(Tableau1[[#This Row],[Date]]="","",CHOOSE(MONTH(B500),"janvier","février","mars","avril","mai","juin","juillet","aout","septembre","octobre","novembre","décembre"))</f>
        <v>février</v>
      </c>
      <c r="E500" s="105">
        <f>IF(ISERROR(VLOOKUP($C500,tarifs!$A$4:$D$105,2,0)),"",VLOOKUP($C500,tarifs!$A$4:$D$105,2,0))</f>
        <v>77</v>
      </c>
      <c r="F500" s="105">
        <f t="shared" si="7"/>
        <v>92.399999999999991</v>
      </c>
    </row>
    <row r="501" spans="1:6" x14ac:dyDescent="0.25">
      <c r="A501" t="s">
        <v>9</v>
      </c>
      <c r="B501" s="107">
        <v>44240</v>
      </c>
      <c r="C501">
        <v>1269</v>
      </c>
      <c r="D501" t="str">
        <f>IF(Tableau1[[#This Row],[Date]]="","",CHOOSE(MONTH(B501),"janvier","février","mars","avril","mai","juin","juillet","aout","septembre","octobre","novembre","décembre"))</f>
        <v>février</v>
      </c>
      <c r="E501" s="105">
        <f>IF(ISERROR(VLOOKUP($C501,tarifs!$A$4:$D$105,2,0)),"",VLOOKUP($C501,tarifs!$A$4:$D$105,2,0))</f>
        <v>95</v>
      </c>
      <c r="F501" s="105">
        <f t="shared" si="7"/>
        <v>114</v>
      </c>
    </row>
    <row r="502" spans="1:6" x14ac:dyDescent="0.25">
      <c r="A502" t="s">
        <v>10</v>
      </c>
      <c r="B502" s="107">
        <v>44235</v>
      </c>
      <c r="C502">
        <v>1650</v>
      </c>
      <c r="D502" t="str">
        <f>IF(Tableau1[[#This Row],[Date]]="","",CHOOSE(MONTH(B502),"janvier","février","mars","avril","mai","juin","juillet","aout","septembre","octobre","novembre","décembre"))</f>
        <v>février</v>
      </c>
      <c r="E502" s="105">
        <f>IF(ISERROR(VLOOKUP($C502,tarifs!$A$4:$D$105,2,0)),"",VLOOKUP($C502,tarifs!$A$4:$D$105,2,0))</f>
        <v>162</v>
      </c>
      <c r="F502" s="105">
        <f t="shared" si="7"/>
        <v>194.4</v>
      </c>
    </row>
    <row r="503" spans="1:6" x14ac:dyDescent="0.25">
      <c r="A503" t="s">
        <v>10</v>
      </c>
      <c r="B503" s="107">
        <v>44240</v>
      </c>
      <c r="C503">
        <v>1109</v>
      </c>
      <c r="D503" t="str">
        <f>IF(Tableau1[[#This Row],[Date]]="","",CHOOSE(MONTH(B503),"janvier","février","mars","avril","mai","juin","juillet","aout","septembre","octobre","novembre","décembre"))</f>
        <v>février</v>
      </c>
      <c r="E503" s="105">
        <f>IF(ISERROR(VLOOKUP($C503,tarifs!$A$4:$D$105,2,0)),"",VLOOKUP($C503,tarifs!$A$4:$D$105,2,0))</f>
        <v>122</v>
      </c>
      <c r="F503" s="105">
        <f t="shared" si="7"/>
        <v>146.4</v>
      </c>
    </row>
    <row r="504" spans="1:6" x14ac:dyDescent="0.25">
      <c r="A504" t="s">
        <v>10</v>
      </c>
      <c r="B504" s="107">
        <v>44236</v>
      </c>
      <c r="C504">
        <v>1521</v>
      </c>
      <c r="D504" t="str">
        <f>IF(Tableau1[[#This Row],[Date]]="","",CHOOSE(MONTH(B504),"janvier","février","mars","avril","mai","juin","juillet","aout","septembre","octobre","novembre","décembre"))</f>
        <v>février</v>
      </c>
      <c r="E504" s="105">
        <f>IF(ISERROR(VLOOKUP($C504,tarifs!$A$4:$D$105,2,0)),"",VLOOKUP($C504,tarifs!$A$4:$D$105,2,0))</f>
        <v>155</v>
      </c>
      <c r="F504" s="105">
        <f t="shared" si="7"/>
        <v>186</v>
      </c>
    </row>
    <row r="505" spans="1:6" x14ac:dyDescent="0.25">
      <c r="A505" t="s">
        <v>10</v>
      </c>
      <c r="B505" s="107">
        <v>44237</v>
      </c>
      <c r="C505">
        <v>1521</v>
      </c>
      <c r="D505" t="str">
        <f>IF(Tableau1[[#This Row],[Date]]="","",CHOOSE(MONTH(B505),"janvier","février","mars","avril","mai","juin","juillet","aout","septembre","octobre","novembre","décembre"))</f>
        <v>février</v>
      </c>
      <c r="E505" s="105">
        <f>IF(ISERROR(VLOOKUP($C505,tarifs!$A$4:$D$105,2,0)),"",VLOOKUP($C505,tarifs!$A$4:$D$105,2,0))</f>
        <v>155</v>
      </c>
      <c r="F505" s="105">
        <f t="shared" si="7"/>
        <v>186</v>
      </c>
    </row>
    <row r="506" spans="1:6" x14ac:dyDescent="0.25">
      <c r="A506" t="s">
        <v>10</v>
      </c>
      <c r="B506" s="107">
        <v>44238</v>
      </c>
      <c r="C506">
        <v>1521</v>
      </c>
      <c r="D506" t="str">
        <f>IF(Tableau1[[#This Row],[Date]]="","",CHOOSE(MONTH(B506),"janvier","février","mars","avril","mai","juin","juillet","aout","septembre","octobre","novembre","décembre"))</f>
        <v>février</v>
      </c>
      <c r="E506" s="105">
        <f>IF(ISERROR(VLOOKUP($C506,tarifs!$A$4:$D$105,2,0)),"",VLOOKUP($C506,tarifs!$A$4:$D$105,2,0))</f>
        <v>155</v>
      </c>
      <c r="F506" s="105">
        <f t="shared" si="7"/>
        <v>186</v>
      </c>
    </row>
    <row r="507" spans="1:6" x14ac:dyDescent="0.25">
      <c r="A507" t="s">
        <v>10</v>
      </c>
      <c r="B507" s="107">
        <v>44239</v>
      </c>
      <c r="C507">
        <v>1521</v>
      </c>
      <c r="D507" t="str">
        <f>IF(Tableau1[[#This Row],[Date]]="","",CHOOSE(MONTH(B507),"janvier","février","mars","avril","mai","juin","juillet","aout","septembre","octobre","novembre","décembre"))</f>
        <v>février</v>
      </c>
      <c r="E507" s="105">
        <f>IF(ISERROR(VLOOKUP($C507,tarifs!$A$4:$D$105,2,0)),"",VLOOKUP($C507,tarifs!$A$4:$D$105,2,0))</f>
        <v>155</v>
      </c>
      <c r="F507" s="105">
        <f t="shared" si="7"/>
        <v>186</v>
      </c>
    </row>
    <row r="508" spans="1:6" x14ac:dyDescent="0.25">
      <c r="A508" t="s">
        <v>10</v>
      </c>
      <c r="B508" s="107">
        <v>44235</v>
      </c>
      <c r="C508">
        <v>1162</v>
      </c>
      <c r="D508" t="str">
        <f>IF(Tableau1[[#This Row],[Date]]="","",CHOOSE(MONTH(B508),"janvier","février","mars","avril","mai","juin","juillet","aout","septembre","octobre","novembre","décembre"))</f>
        <v>février</v>
      </c>
      <c r="E508" s="105">
        <f>IF(ISERROR(VLOOKUP($C508,tarifs!$A$4:$D$105,2,0)),"",VLOOKUP($C508,tarifs!$A$4:$D$105,2,0))</f>
        <v>108</v>
      </c>
      <c r="F508" s="105">
        <f t="shared" si="7"/>
        <v>129.6</v>
      </c>
    </row>
    <row r="509" spans="1:6" x14ac:dyDescent="0.25">
      <c r="A509" t="s">
        <v>10</v>
      </c>
      <c r="B509" s="107">
        <v>44236</v>
      </c>
      <c r="C509">
        <v>1162</v>
      </c>
      <c r="D509" t="str">
        <f>IF(Tableau1[[#This Row],[Date]]="","",CHOOSE(MONTH(B509),"janvier","février","mars","avril","mai","juin","juillet","aout","septembre","octobre","novembre","décembre"))</f>
        <v>février</v>
      </c>
      <c r="E509" s="105">
        <f>IF(ISERROR(VLOOKUP($C509,tarifs!$A$4:$D$105,2,0)),"",VLOOKUP($C509,tarifs!$A$4:$D$105,2,0))</f>
        <v>108</v>
      </c>
      <c r="F509" s="105">
        <f t="shared" si="7"/>
        <v>129.6</v>
      </c>
    </row>
    <row r="510" spans="1:6" x14ac:dyDescent="0.25">
      <c r="A510" t="s">
        <v>10</v>
      </c>
      <c r="B510" s="107">
        <v>44237</v>
      </c>
      <c r="C510">
        <v>1162</v>
      </c>
      <c r="D510" t="str">
        <f>IF(Tableau1[[#This Row],[Date]]="","",CHOOSE(MONTH(B510),"janvier","février","mars","avril","mai","juin","juillet","aout","septembre","octobre","novembre","décembre"))</f>
        <v>février</v>
      </c>
      <c r="E510" s="105">
        <f>IF(ISERROR(VLOOKUP($C510,tarifs!$A$4:$D$105,2,0)),"",VLOOKUP($C510,tarifs!$A$4:$D$105,2,0))</f>
        <v>108</v>
      </c>
      <c r="F510" s="105">
        <f t="shared" si="7"/>
        <v>129.6</v>
      </c>
    </row>
    <row r="511" spans="1:6" x14ac:dyDescent="0.25">
      <c r="A511" t="s">
        <v>10</v>
      </c>
      <c r="B511" s="107">
        <v>44238</v>
      </c>
      <c r="C511">
        <v>1162</v>
      </c>
      <c r="D511" t="str">
        <f>IF(Tableau1[[#This Row],[Date]]="","",CHOOSE(MONTH(B511),"janvier","février","mars","avril","mai","juin","juillet","aout","septembre","octobre","novembre","décembre"))</f>
        <v>février</v>
      </c>
      <c r="E511" s="105">
        <f>IF(ISERROR(VLOOKUP($C511,tarifs!$A$4:$D$105,2,0)),"",VLOOKUP($C511,tarifs!$A$4:$D$105,2,0))</f>
        <v>108</v>
      </c>
      <c r="F511" s="105">
        <f t="shared" si="7"/>
        <v>129.6</v>
      </c>
    </row>
    <row r="512" spans="1:6" x14ac:dyDescent="0.25">
      <c r="A512" t="s">
        <v>10</v>
      </c>
      <c r="B512" s="107">
        <v>44239</v>
      </c>
      <c r="C512">
        <v>1162</v>
      </c>
      <c r="D512" t="str">
        <f>IF(Tableau1[[#This Row],[Date]]="","",CHOOSE(MONTH(B512),"janvier","février","mars","avril","mai","juin","juillet","aout","septembre","octobre","novembre","décembre"))</f>
        <v>février</v>
      </c>
      <c r="E512" s="105">
        <f>IF(ISERROR(VLOOKUP($C512,tarifs!$A$4:$D$105,2,0)),"",VLOOKUP($C512,tarifs!$A$4:$D$105,2,0))</f>
        <v>108</v>
      </c>
      <c r="F512" s="105">
        <f t="shared" si="7"/>
        <v>129.6</v>
      </c>
    </row>
    <row r="513" spans="1:6" x14ac:dyDescent="0.25">
      <c r="A513" t="s">
        <v>10</v>
      </c>
      <c r="B513" s="107">
        <v>44235</v>
      </c>
      <c r="C513" t="s">
        <v>11</v>
      </c>
      <c r="D513" t="str">
        <f>IF(Tableau1[[#This Row],[Date]]="","",CHOOSE(MONTH(B513),"janvier","février","mars","avril","mai","juin","juillet","aout","septembre","octobre","novembre","décembre"))</f>
        <v>février</v>
      </c>
      <c r="E513" s="105" t="str">
        <f>IF(ISERROR(VLOOKUP($C513,tarifs!$A$4:$D$105,2,0)),"",VLOOKUP($C513,tarifs!$A$4:$D$105,2,0))</f>
        <v/>
      </c>
      <c r="F513" s="105" t="str">
        <f t="shared" si="7"/>
        <v/>
      </c>
    </row>
    <row r="514" spans="1:6" x14ac:dyDescent="0.25">
      <c r="A514" t="s">
        <v>10</v>
      </c>
      <c r="B514" s="107">
        <v>44236</v>
      </c>
      <c r="C514" t="s">
        <v>11</v>
      </c>
      <c r="D514" t="str">
        <f>IF(Tableau1[[#This Row],[Date]]="","",CHOOSE(MONTH(B514),"janvier","février","mars","avril","mai","juin","juillet","aout","septembre","octobre","novembre","décembre"))</f>
        <v>février</v>
      </c>
      <c r="E514" s="105" t="str">
        <f>IF(ISERROR(VLOOKUP($C514,tarifs!$A$4:$D$105,2,0)),"",VLOOKUP($C514,tarifs!$A$4:$D$105,2,0))</f>
        <v/>
      </c>
      <c r="F514" s="105" t="str">
        <f t="shared" si="7"/>
        <v/>
      </c>
    </row>
    <row r="515" spans="1:6" x14ac:dyDescent="0.25">
      <c r="A515" t="s">
        <v>10</v>
      </c>
      <c r="B515" s="107">
        <v>44237</v>
      </c>
      <c r="C515" t="s">
        <v>11</v>
      </c>
      <c r="D515" t="str">
        <f>IF(Tableau1[[#This Row],[Date]]="","",CHOOSE(MONTH(B515),"janvier","février","mars","avril","mai","juin","juillet","aout","septembre","octobre","novembre","décembre"))</f>
        <v>février</v>
      </c>
      <c r="E515" s="105" t="str">
        <f>IF(ISERROR(VLOOKUP($C515,tarifs!$A$4:$D$105,2,0)),"",VLOOKUP($C515,tarifs!$A$4:$D$105,2,0))</f>
        <v/>
      </c>
      <c r="F515" s="105" t="str">
        <f t="shared" si="7"/>
        <v/>
      </c>
    </row>
    <row r="516" spans="1:6" x14ac:dyDescent="0.25">
      <c r="A516" t="s">
        <v>10</v>
      </c>
      <c r="B516" s="107">
        <v>44238</v>
      </c>
      <c r="C516" t="s">
        <v>11</v>
      </c>
      <c r="D516" t="str">
        <f>IF(Tableau1[[#This Row],[Date]]="","",CHOOSE(MONTH(B516),"janvier","février","mars","avril","mai","juin","juillet","aout","septembre","octobre","novembre","décembre"))</f>
        <v>février</v>
      </c>
      <c r="E516" s="105" t="str">
        <f>IF(ISERROR(VLOOKUP($C516,tarifs!$A$4:$D$105,2,0)),"",VLOOKUP($C516,tarifs!$A$4:$D$105,2,0))</f>
        <v/>
      </c>
      <c r="F516" s="105" t="str">
        <f t="shared" ref="F516:F579" si="8">IF(ISERROR(E516*1.2),"",E516*1.2)</f>
        <v/>
      </c>
    </row>
    <row r="517" spans="1:6" x14ac:dyDescent="0.25">
      <c r="A517" t="s">
        <v>10</v>
      </c>
      <c r="B517" s="107">
        <v>44239</v>
      </c>
      <c r="C517" t="s">
        <v>11</v>
      </c>
      <c r="D517" t="str">
        <f>IF(Tableau1[[#This Row],[Date]]="","",CHOOSE(MONTH(B517),"janvier","février","mars","avril","mai","juin","juillet","aout","septembre","octobre","novembre","décembre"))</f>
        <v>février</v>
      </c>
      <c r="E517" s="105" t="str">
        <f>IF(ISERROR(VLOOKUP($C517,tarifs!$A$4:$D$105,2,0)),"",VLOOKUP($C517,tarifs!$A$4:$D$105,2,0))</f>
        <v/>
      </c>
      <c r="F517" s="105" t="str">
        <f t="shared" si="8"/>
        <v/>
      </c>
    </row>
    <row r="518" spans="1:6" x14ac:dyDescent="0.25">
      <c r="A518" t="s">
        <v>12</v>
      </c>
      <c r="B518" s="107">
        <v>44235</v>
      </c>
      <c r="C518">
        <v>1010</v>
      </c>
      <c r="D518" t="str">
        <f>IF(Tableau1[[#This Row],[Date]]="","",CHOOSE(MONTH(B518),"janvier","février","mars","avril","mai","juin","juillet","aout","septembre","octobre","novembre","décembre"))</f>
        <v>février</v>
      </c>
      <c r="E518" s="105">
        <f>IF(ISERROR(VLOOKUP($C518,tarifs!$A$4:$D$105,2,0)),"",VLOOKUP($C518,tarifs!$A$4:$D$105,2,0))</f>
        <v>95</v>
      </c>
      <c r="F518" s="105">
        <f t="shared" si="8"/>
        <v>114</v>
      </c>
    </row>
    <row r="519" spans="1:6" x14ac:dyDescent="0.25">
      <c r="A519" t="s">
        <v>12</v>
      </c>
      <c r="B519" s="107">
        <v>44240</v>
      </c>
      <c r="C519">
        <v>1441</v>
      </c>
      <c r="D519" t="str">
        <f>IF(Tableau1[[#This Row],[Date]]="","",CHOOSE(MONTH(B519),"janvier","février","mars","avril","mai","juin","juillet","aout","septembre","octobre","novembre","décembre"))</f>
        <v>février</v>
      </c>
      <c r="E519" s="105">
        <f>IF(ISERROR(VLOOKUP($C519,tarifs!$A$4:$D$105,2,0)),"",VLOOKUP($C519,tarifs!$A$4:$D$105,2,0))</f>
        <v>108</v>
      </c>
      <c r="F519" s="105">
        <f t="shared" si="8"/>
        <v>129.6</v>
      </c>
    </row>
    <row r="520" spans="1:6" x14ac:dyDescent="0.25">
      <c r="A520" t="s">
        <v>12</v>
      </c>
      <c r="B520" s="107">
        <v>44240</v>
      </c>
      <c r="C520">
        <v>1169</v>
      </c>
      <c r="D520" t="str">
        <f>IF(Tableau1[[#This Row],[Date]]="","",CHOOSE(MONTH(B520),"janvier","février","mars","avril","mai","juin","juillet","aout","septembre","octobre","novembre","décembre"))</f>
        <v>février</v>
      </c>
      <c r="E520" s="105">
        <f>IF(ISERROR(VLOOKUP($C520,tarifs!$A$4:$D$105,2,0)),"",VLOOKUP($C520,tarifs!$A$4:$D$105,2,0))</f>
        <v>115</v>
      </c>
      <c r="F520" s="105">
        <f t="shared" si="8"/>
        <v>138</v>
      </c>
    </row>
    <row r="521" spans="1:6" x14ac:dyDescent="0.25">
      <c r="A521" t="s">
        <v>12</v>
      </c>
      <c r="B521" s="107">
        <v>44235</v>
      </c>
      <c r="C521">
        <v>1312</v>
      </c>
      <c r="D521" t="str">
        <f>IF(Tableau1[[#This Row],[Date]]="","",CHOOSE(MONTH(B521),"janvier","février","mars","avril","mai","juin","juillet","aout","septembre","octobre","novembre","décembre"))</f>
        <v>février</v>
      </c>
      <c r="E521" s="105">
        <f>IF(ISERROR(VLOOKUP($C521,tarifs!$A$4:$D$105,2,0)),"",VLOOKUP($C521,tarifs!$A$4:$D$105,2,0))</f>
        <v>108</v>
      </c>
      <c r="F521" s="105">
        <f t="shared" si="8"/>
        <v>129.6</v>
      </c>
    </row>
    <row r="522" spans="1:6" x14ac:dyDescent="0.25">
      <c r="A522" t="s">
        <v>12</v>
      </c>
      <c r="B522" s="107">
        <v>44236</v>
      </c>
      <c r="C522">
        <v>1312</v>
      </c>
      <c r="D522" t="str">
        <f>IF(Tableau1[[#This Row],[Date]]="","",CHOOSE(MONTH(B522),"janvier","février","mars","avril","mai","juin","juillet","aout","septembre","octobre","novembre","décembre"))</f>
        <v>février</v>
      </c>
      <c r="E522" s="105">
        <f>IF(ISERROR(VLOOKUP($C522,tarifs!$A$4:$D$105,2,0)),"",VLOOKUP($C522,tarifs!$A$4:$D$105,2,0))</f>
        <v>108</v>
      </c>
      <c r="F522" s="105">
        <f t="shared" si="8"/>
        <v>129.6</v>
      </c>
    </row>
    <row r="523" spans="1:6" x14ac:dyDescent="0.25">
      <c r="A523" t="s">
        <v>12</v>
      </c>
      <c r="B523" s="107">
        <v>44237</v>
      </c>
      <c r="C523">
        <v>1312</v>
      </c>
      <c r="D523" t="str">
        <f>IF(Tableau1[[#This Row],[Date]]="","",CHOOSE(MONTH(B523),"janvier","février","mars","avril","mai","juin","juillet","aout","septembre","octobre","novembre","décembre"))</f>
        <v>février</v>
      </c>
      <c r="E523" s="105">
        <f>IF(ISERROR(VLOOKUP($C523,tarifs!$A$4:$D$105,2,0)),"",VLOOKUP($C523,tarifs!$A$4:$D$105,2,0))</f>
        <v>108</v>
      </c>
      <c r="F523" s="105">
        <f t="shared" si="8"/>
        <v>129.6</v>
      </c>
    </row>
    <row r="524" spans="1:6" x14ac:dyDescent="0.25">
      <c r="A524" t="s">
        <v>12</v>
      </c>
      <c r="B524" s="107">
        <v>44238</v>
      </c>
      <c r="C524">
        <v>1312</v>
      </c>
      <c r="D524" t="str">
        <f>IF(Tableau1[[#This Row],[Date]]="","",CHOOSE(MONTH(B524),"janvier","février","mars","avril","mai","juin","juillet","aout","septembre","octobre","novembre","décembre"))</f>
        <v>février</v>
      </c>
      <c r="E524" s="105">
        <f>IF(ISERROR(VLOOKUP($C524,tarifs!$A$4:$D$105,2,0)),"",VLOOKUP($C524,tarifs!$A$4:$D$105,2,0))</f>
        <v>108</v>
      </c>
      <c r="F524" s="105">
        <f t="shared" si="8"/>
        <v>129.6</v>
      </c>
    </row>
    <row r="525" spans="1:6" x14ac:dyDescent="0.25">
      <c r="A525" t="s">
        <v>12</v>
      </c>
      <c r="B525" s="107">
        <v>44239</v>
      </c>
      <c r="C525">
        <v>1312</v>
      </c>
      <c r="D525" t="str">
        <f>IF(Tableau1[[#This Row],[Date]]="","",CHOOSE(MONTH(B525),"janvier","février","mars","avril","mai","juin","juillet","aout","septembre","octobre","novembre","décembre"))</f>
        <v>février</v>
      </c>
      <c r="E525" s="105">
        <f>IF(ISERROR(VLOOKUP($C525,tarifs!$A$4:$D$105,2,0)),"",VLOOKUP($C525,tarifs!$A$4:$D$105,2,0))</f>
        <v>108</v>
      </c>
      <c r="F525" s="105">
        <f t="shared" si="8"/>
        <v>129.6</v>
      </c>
    </row>
    <row r="526" spans="1:6" x14ac:dyDescent="0.25">
      <c r="A526" t="s">
        <v>12</v>
      </c>
      <c r="B526" s="107">
        <v>44240</v>
      </c>
      <c r="C526">
        <v>1289</v>
      </c>
      <c r="D526" t="str">
        <f>IF(Tableau1[[#This Row],[Date]]="","",CHOOSE(MONTH(B526),"janvier","février","mars","avril","mai","juin","juillet","aout","septembre","octobre","novembre","décembre"))</f>
        <v>février</v>
      </c>
      <c r="E526" s="105">
        <f>IF(ISERROR(VLOOKUP($C526,tarifs!$A$4:$D$105,2,0)),"",VLOOKUP($C526,tarifs!$A$4:$D$105,2,0))</f>
        <v>88</v>
      </c>
      <c r="F526" s="105">
        <f t="shared" si="8"/>
        <v>105.6</v>
      </c>
    </row>
    <row r="527" spans="1:6" x14ac:dyDescent="0.25">
      <c r="A527" t="s">
        <v>12</v>
      </c>
      <c r="B527" s="107">
        <v>44235</v>
      </c>
      <c r="C527">
        <v>1252</v>
      </c>
      <c r="D527" t="str">
        <f>IF(Tableau1[[#This Row],[Date]]="","",CHOOSE(MONTH(B527),"janvier","février","mars","avril","mai","juin","juillet","aout","septembre","octobre","novembre","décembre"))</f>
        <v>février</v>
      </c>
      <c r="E527" s="105">
        <f>IF(ISERROR(VLOOKUP($C527,tarifs!$A$4:$D$105,2,0)),"",VLOOKUP($C527,tarifs!$A$4:$D$105,2,0))</f>
        <v>91.8</v>
      </c>
      <c r="F527" s="105">
        <f t="shared" si="8"/>
        <v>110.16</v>
      </c>
    </row>
    <row r="528" spans="1:6" x14ac:dyDescent="0.25">
      <c r="A528" t="s">
        <v>12</v>
      </c>
      <c r="B528" s="107">
        <v>44236</v>
      </c>
      <c r="C528">
        <v>1252</v>
      </c>
      <c r="D528" t="str">
        <f>IF(Tableau1[[#This Row],[Date]]="","",CHOOSE(MONTH(B528),"janvier","février","mars","avril","mai","juin","juillet","aout","septembre","octobre","novembre","décembre"))</f>
        <v>février</v>
      </c>
      <c r="E528" s="105">
        <f>IF(ISERROR(VLOOKUP($C528,tarifs!$A$4:$D$105,2,0)),"",VLOOKUP($C528,tarifs!$A$4:$D$105,2,0))</f>
        <v>91.8</v>
      </c>
      <c r="F528" s="105">
        <f t="shared" si="8"/>
        <v>110.16</v>
      </c>
    </row>
    <row r="529" spans="1:6" x14ac:dyDescent="0.25">
      <c r="A529" t="s">
        <v>12</v>
      </c>
      <c r="B529" s="107">
        <v>44237</v>
      </c>
      <c r="C529">
        <v>1252</v>
      </c>
      <c r="D529" t="str">
        <f>IF(Tableau1[[#This Row],[Date]]="","",CHOOSE(MONTH(B529),"janvier","février","mars","avril","mai","juin","juillet","aout","septembre","octobre","novembre","décembre"))</f>
        <v>février</v>
      </c>
      <c r="E529" s="105">
        <f>IF(ISERROR(VLOOKUP($C529,tarifs!$A$4:$D$105,2,0)),"",VLOOKUP($C529,tarifs!$A$4:$D$105,2,0))</f>
        <v>91.8</v>
      </c>
      <c r="F529" s="105">
        <f t="shared" si="8"/>
        <v>110.16</v>
      </c>
    </row>
    <row r="530" spans="1:6" x14ac:dyDescent="0.25">
      <c r="A530" t="s">
        <v>12</v>
      </c>
      <c r="B530" s="107">
        <v>44238</v>
      </c>
      <c r="C530">
        <v>1252</v>
      </c>
      <c r="D530" t="str">
        <f>IF(Tableau1[[#This Row],[Date]]="","",CHOOSE(MONTH(B530),"janvier","février","mars","avril","mai","juin","juillet","aout","septembre","octobre","novembre","décembre"))</f>
        <v>février</v>
      </c>
      <c r="E530" s="105">
        <f>IF(ISERROR(VLOOKUP($C530,tarifs!$A$4:$D$105,2,0)),"",VLOOKUP($C530,tarifs!$A$4:$D$105,2,0))</f>
        <v>91.8</v>
      </c>
      <c r="F530" s="105">
        <f t="shared" si="8"/>
        <v>110.16</v>
      </c>
    </row>
    <row r="531" spans="1:6" x14ac:dyDescent="0.25">
      <c r="A531" t="s">
        <v>12</v>
      </c>
      <c r="B531" s="107">
        <v>44239</v>
      </c>
      <c r="C531">
        <v>1252</v>
      </c>
      <c r="D531" t="str">
        <f>IF(Tableau1[[#This Row],[Date]]="","",CHOOSE(MONTH(B531),"janvier","février","mars","avril","mai","juin","juillet","aout","septembre","octobre","novembre","décembre"))</f>
        <v>février</v>
      </c>
      <c r="E531" s="105">
        <f>IF(ISERROR(VLOOKUP($C531,tarifs!$A$4:$D$105,2,0)),"",VLOOKUP($C531,tarifs!$A$4:$D$105,2,0))</f>
        <v>91.8</v>
      </c>
      <c r="F531" s="105">
        <f t="shared" si="8"/>
        <v>110.16</v>
      </c>
    </row>
    <row r="532" spans="1:6" x14ac:dyDescent="0.25">
      <c r="A532" t="s">
        <v>12</v>
      </c>
      <c r="B532" s="107">
        <v>44240</v>
      </c>
      <c r="C532">
        <v>1319</v>
      </c>
      <c r="D532" t="str">
        <f>IF(Tableau1[[#This Row],[Date]]="","",CHOOSE(MONTH(B532),"janvier","février","mars","avril","mai","juin","juillet","aout","septembre","octobre","novembre","décembre"))</f>
        <v>février</v>
      </c>
      <c r="E532" s="105">
        <f>IF(ISERROR(VLOOKUP($C532,tarifs!$A$4:$D$105,2,0)),"",VLOOKUP($C532,tarifs!$A$4:$D$105,2,0))</f>
        <v>95</v>
      </c>
      <c r="F532" s="105">
        <f t="shared" si="8"/>
        <v>114</v>
      </c>
    </row>
    <row r="533" spans="1:6" x14ac:dyDescent="0.25">
      <c r="A533" t="s">
        <v>12</v>
      </c>
      <c r="B533" s="107">
        <v>44240</v>
      </c>
      <c r="C533">
        <v>1349</v>
      </c>
      <c r="D533" t="str">
        <f>IF(Tableau1[[#This Row],[Date]]="","",CHOOSE(MONTH(B533),"janvier","février","mars","avril","mai","juin","juillet","aout","septembre","octobre","novembre","décembre"))</f>
        <v>février</v>
      </c>
      <c r="E533" s="105">
        <f>IF(ISERROR(VLOOKUP($C533,tarifs!$A$4:$D$105,2,0)),"",VLOOKUP($C533,tarifs!$A$4:$D$105,2,0))</f>
        <v>115</v>
      </c>
      <c r="F533" s="105">
        <f t="shared" si="8"/>
        <v>138</v>
      </c>
    </row>
    <row r="534" spans="1:6" x14ac:dyDescent="0.25">
      <c r="A534" t="s">
        <v>13</v>
      </c>
      <c r="B534" s="107">
        <v>44235</v>
      </c>
      <c r="C534">
        <v>1640</v>
      </c>
      <c r="D534" t="str">
        <f>IF(Tableau1[[#This Row],[Date]]="","",CHOOSE(MONTH(B534),"janvier","février","mars","avril","mai","juin","juillet","aout","septembre","octobre","novembre","décembre"))</f>
        <v>février</v>
      </c>
      <c r="E534" s="105">
        <f>IF(ISERROR(VLOOKUP($C534,tarifs!$A$4:$D$105,2,0)),"",VLOOKUP($C534,tarifs!$A$4:$D$105,2,0))</f>
        <v>156.75</v>
      </c>
      <c r="F534" s="105">
        <f t="shared" si="8"/>
        <v>188.1</v>
      </c>
    </row>
    <row r="535" spans="1:6" x14ac:dyDescent="0.25">
      <c r="A535" t="s">
        <v>13</v>
      </c>
      <c r="B535" s="107">
        <v>44240</v>
      </c>
      <c r="C535">
        <v>1411</v>
      </c>
      <c r="D535" t="str">
        <f>IF(Tableau1[[#This Row],[Date]]="","",CHOOSE(MONTH(B535),"janvier","février","mars","avril","mai","juin","juillet","aout","septembre","octobre","novembre","décembre"))</f>
        <v>février</v>
      </c>
      <c r="E535" s="105">
        <f>IF(ISERROR(VLOOKUP($C535,tarifs!$A$4:$D$105,2,0)),"",VLOOKUP($C535,tarifs!$A$4:$D$105,2,0))</f>
        <v>101</v>
      </c>
      <c r="F535" s="105">
        <f t="shared" si="8"/>
        <v>121.19999999999999</v>
      </c>
    </row>
    <row r="536" spans="1:6" x14ac:dyDescent="0.25">
      <c r="A536" t="s">
        <v>13</v>
      </c>
      <c r="B536" s="107">
        <v>44235</v>
      </c>
      <c r="C536">
        <v>1680</v>
      </c>
      <c r="D536" t="str">
        <f>IF(Tableau1[[#This Row],[Date]]="","",CHOOSE(MONTH(B536),"janvier","février","mars","avril","mai","juin","juillet","aout","septembre","octobre","novembre","décembre"))</f>
        <v>février</v>
      </c>
      <c r="E536" s="105">
        <f>IF(ISERROR(VLOOKUP($C536,tarifs!$A$4:$D$105,2,0)),"",VLOOKUP($C536,tarifs!$A$4:$D$105,2,0))</f>
        <v>149.75</v>
      </c>
      <c r="F536" s="105">
        <f t="shared" si="8"/>
        <v>179.7</v>
      </c>
    </row>
    <row r="537" spans="1:6" x14ac:dyDescent="0.25">
      <c r="A537" t="s">
        <v>13</v>
      </c>
      <c r="B537" s="107">
        <v>44240</v>
      </c>
      <c r="C537">
        <v>1461</v>
      </c>
      <c r="D537" t="str">
        <f>IF(Tableau1[[#This Row],[Date]]="","",CHOOSE(MONTH(B537),"janvier","février","mars","avril","mai","juin","juillet","aout","septembre","octobre","novembre","décembre"))</f>
        <v>février</v>
      </c>
      <c r="E537" s="105">
        <f>IF(ISERROR(VLOOKUP($C537,tarifs!$A$4:$D$105,2,0)),"",VLOOKUP($C537,tarifs!$A$4:$D$105,2,0))</f>
        <v>135</v>
      </c>
      <c r="F537" s="105">
        <f t="shared" si="8"/>
        <v>162</v>
      </c>
    </row>
    <row r="538" spans="1:6" x14ac:dyDescent="0.25">
      <c r="A538" t="s">
        <v>13</v>
      </c>
      <c r="B538" s="107">
        <v>44235</v>
      </c>
      <c r="C538">
        <v>1152</v>
      </c>
      <c r="D538" t="str">
        <f>IF(Tableau1[[#This Row],[Date]]="","",CHOOSE(MONTH(B538),"janvier","février","mars","avril","mai","juin","juillet","aout","septembre","octobre","novembre","décembre"))</f>
        <v>février</v>
      </c>
      <c r="E538" s="105">
        <f>IF(ISERROR(VLOOKUP($C538,tarifs!$A$4:$D$105,2,0)),"",VLOOKUP($C538,tarifs!$A$4:$D$105,2,0))</f>
        <v>128</v>
      </c>
      <c r="F538" s="105">
        <f t="shared" si="8"/>
        <v>153.6</v>
      </c>
    </row>
    <row r="539" spans="1:6" x14ac:dyDescent="0.25">
      <c r="A539" t="s">
        <v>13</v>
      </c>
      <c r="B539" s="107">
        <v>44240</v>
      </c>
      <c r="C539">
        <v>1119</v>
      </c>
      <c r="D539" t="str">
        <f>IF(Tableau1[[#This Row],[Date]]="","",CHOOSE(MONTH(B539),"janvier","février","mars","avril","mai","juin","juillet","aout","septembre","octobre","novembre","décembre"))</f>
        <v>février</v>
      </c>
      <c r="E539" s="105">
        <f>IF(ISERROR(VLOOKUP($C539,tarifs!$A$4:$D$105,2,0)),"",VLOOKUP($C539,tarifs!$A$4:$D$105,2,0))</f>
        <v>135</v>
      </c>
      <c r="F539" s="105">
        <f t="shared" si="8"/>
        <v>162</v>
      </c>
    </row>
    <row r="540" spans="1:6" x14ac:dyDescent="0.25">
      <c r="A540" t="s">
        <v>13</v>
      </c>
      <c r="B540" s="107">
        <v>44240</v>
      </c>
      <c r="C540">
        <v>1049</v>
      </c>
      <c r="D540" t="str">
        <f>IF(Tableau1[[#This Row],[Date]]="","",CHOOSE(MONTH(B540),"janvier","février","mars","avril","mai","juin","juillet","aout","septembre","octobre","novembre","décembre"))</f>
        <v>février</v>
      </c>
      <c r="E540" s="105">
        <f>IF(ISERROR(VLOOKUP($C540,tarifs!$A$4:$D$105,2,0)),"",VLOOKUP($C540,tarifs!$A$4:$D$105,2,0))</f>
        <v>95</v>
      </c>
      <c r="F540" s="105">
        <f t="shared" si="8"/>
        <v>114</v>
      </c>
    </row>
    <row r="541" spans="1:6" x14ac:dyDescent="0.25">
      <c r="A541" t="s">
        <v>14</v>
      </c>
      <c r="B541" s="107">
        <v>44235</v>
      </c>
      <c r="C541">
        <v>1100</v>
      </c>
      <c r="D541" t="str">
        <f>IF(Tableau1[[#This Row],[Date]]="","",CHOOSE(MONTH(B541),"janvier","février","mars","avril","mai","juin","juillet","aout","septembre","octobre","novembre","décembre"))</f>
        <v>février</v>
      </c>
      <c r="E541" s="105">
        <f>IF(ISERROR(VLOOKUP($C541,tarifs!$A$4:$D$105,2,0)),"",VLOOKUP($C541,tarifs!$A$4:$D$105,2,0))</f>
        <v>122</v>
      </c>
      <c r="F541" s="105">
        <f t="shared" si="8"/>
        <v>146.4</v>
      </c>
    </row>
    <row r="542" spans="1:6" x14ac:dyDescent="0.25">
      <c r="A542" t="s">
        <v>14</v>
      </c>
      <c r="B542" s="107">
        <v>44239</v>
      </c>
      <c r="C542">
        <v>1112</v>
      </c>
      <c r="D542" t="str">
        <f>IF(Tableau1[[#This Row],[Date]]="","",CHOOSE(MONTH(B542),"janvier","février","mars","avril","mai","juin","juillet","aout","septembre","octobre","novembre","décembre"))</f>
        <v>février</v>
      </c>
      <c r="E542" s="105">
        <f>IF(ISERROR(VLOOKUP($C542,tarifs!$A$4:$D$105,2,0)),"",VLOOKUP($C542,tarifs!$A$4:$D$105,2,0))</f>
        <v>135</v>
      </c>
      <c r="F542" s="105">
        <f t="shared" si="8"/>
        <v>162</v>
      </c>
    </row>
    <row r="543" spans="1:6" x14ac:dyDescent="0.25">
      <c r="A543" t="s">
        <v>14</v>
      </c>
      <c r="B543" s="107">
        <v>44240</v>
      </c>
      <c r="C543">
        <v>1421</v>
      </c>
      <c r="D543" t="str">
        <f>IF(Tableau1[[#This Row],[Date]]="","",CHOOSE(MONTH(B543),"janvier","février","mars","avril","mai","juin","juillet","aout","septembre","octobre","novembre","décembre"))</f>
        <v>février</v>
      </c>
      <c r="E543" s="105">
        <f>IF(ISERROR(VLOOKUP($C543,tarifs!$A$4:$D$105,2,0)),"",VLOOKUP($C543,tarifs!$A$4:$D$105,2,0))</f>
        <v>108</v>
      </c>
      <c r="F543" s="105">
        <f t="shared" si="8"/>
        <v>129.6</v>
      </c>
    </row>
    <row r="544" spans="1:6" x14ac:dyDescent="0.25">
      <c r="A544" t="s">
        <v>14</v>
      </c>
      <c r="B544" s="107">
        <v>44240</v>
      </c>
      <c r="C544">
        <v>1629</v>
      </c>
      <c r="D544" t="str">
        <f>IF(Tableau1[[#This Row],[Date]]="","",CHOOSE(MONTH(B544),"janvier","février","mars","avril","mai","juin","juillet","aout","septembre","octobre","novembre","décembre"))</f>
        <v>février</v>
      </c>
      <c r="E544" s="105">
        <f>IF(ISERROR(VLOOKUP($C544,tarifs!$A$4:$D$105,2,0)),"",VLOOKUP($C544,tarifs!$A$4:$D$105,2,0))</f>
        <v>121.5</v>
      </c>
      <c r="F544" s="105">
        <f t="shared" si="8"/>
        <v>145.79999999999998</v>
      </c>
    </row>
    <row r="545" spans="1:6" x14ac:dyDescent="0.25">
      <c r="A545" t="s">
        <v>14</v>
      </c>
      <c r="B545" s="107">
        <v>44240</v>
      </c>
      <c r="C545">
        <v>1159</v>
      </c>
      <c r="D545" t="str">
        <f>IF(Tableau1[[#This Row],[Date]]="","",CHOOSE(MONTH(B545),"janvier","février","mars","avril","mai","juin","juillet","aout","septembre","octobre","novembre","décembre"))</f>
        <v>février</v>
      </c>
      <c r="E545" s="105">
        <f>IF(ISERROR(VLOOKUP($C545,tarifs!$A$4:$D$105,2,0)),"",VLOOKUP($C545,tarifs!$A$4:$D$105,2,0))</f>
        <v>115</v>
      </c>
      <c r="F545" s="105">
        <f t="shared" si="8"/>
        <v>138</v>
      </c>
    </row>
    <row r="546" spans="1:6" x14ac:dyDescent="0.25">
      <c r="A546" t="s">
        <v>14</v>
      </c>
      <c r="B546" s="107">
        <v>44235</v>
      </c>
      <c r="C546" t="s">
        <v>15</v>
      </c>
      <c r="D546" t="str">
        <f>IF(Tableau1[[#This Row],[Date]]="","",CHOOSE(MONTH(B546),"janvier","février","mars","avril","mai","juin","juillet","aout","septembre","octobre","novembre","décembre"))</f>
        <v>février</v>
      </c>
      <c r="E546" s="105" t="str">
        <f>IF(ISERROR(VLOOKUP($C546,tarifs!$A$4:$D$105,2,0)),"",VLOOKUP($C546,tarifs!$A$4:$D$105,2,0))</f>
        <v/>
      </c>
      <c r="F546" s="105" t="str">
        <f t="shared" si="8"/>
        <v/>
      </c>
    </row>
    <row r="547" spans="1:6" x14ac:dyDescent="0.25">
      <c r="A547" t="s">
        <v>14</v>
      </c>
      <c r="B547" s="107">
        <v>44236</v>
      </c>
      <c r="C547" t="s">
        <v>15</v>
      </c>
      <c r="D547" t="str">
        <f>IF(Tableau1[[#This Row],[Date]]="","",CHOOSE(MONTH(B547),"janvier","février","mars","avril","mai","juin","juillet","aout","septembre","octobre","novembre","décembre"))</f>
        <v>février</v>
      </c>
      <c r="E547" s="105" t="str">
        <f>IF(ISERROR(VLOOKUP($C547,tarifs!$A$4:$D$105,2,0)),"",VLOOKUP($C547,tarifs!$A$4:$D$105,2,0))</f>
        <v/>
      </c>
      <c r="F547" s="105" t="str">
        <f t="shared" si="8"/>
        <v/>
      </c>
    </row>
    <row r="548" spans="1:6" x14ac:dyDescent="0.25">
      <c r="A548" t="s">
        <v>14</v>
      </c>
      <c r="B548" s="107">
        <v>44237</v>
      </c>
      <c r="C548" t="s">
        <v>15</v>
      </c>
      <c r="D548" t="str">
        <f>IF(Tableau1[[#This Row],[Date]]="","",CHOOSE(MONTH(B548),"janvier","février","mars","avril","mai","juin","juillet","aout","septembre","octobre","novembre","décembre"))</f>
        <v>février</v>
      </c>
      <c r="E548" s="105" t="str">
        <f>IF(ISERROR(VLOOKUP($C548,tarifs!$A$4:$D$105,2,0)),"",VLOOKUP($C548,tarifs!$A$4:$D$105,2,0))</f>
        <v/>
      </c>
      <c r="F548" s="105" t="str">
        <f t="shared" si="8"/>
        <v/>
      </c>
    </row>
    <row r="549" spans="1:6" x14ac:dyDescent="0.25">
      <c r="A549" t="s">
        <v>14</v>
      </c>
      <c r="B549" s="107">
        <v>44238</v>
      </c>
      <c r="C549" t="s">
        <v>15</v>
      </c>
      <c r="D549" t="str">
        <f>IF(Tableau1[[#This Row],[Date]]="","",CHOOSE(MONTH(B549),"janvier","février","mars","avril","mai","juin","juillet","aout","septembre","octobre","novembre","décembre"))</f>
        <v>février</v>
      </c>
      <c r="E549" s="105" t="str">
        <f>IF(ISERROR(VLOOKUP($C549,tarifs!$A$4:$D$105,2,0)),"",VLOOKUP($C549,tarifs!$A$4:$D$105,2,0))</f>
        <v/>
      </c>
      <c r="F549" s="105" t="str">
        <f t="shared" si="8"/>
        <v/>
      </c>
    </row>
    <row r="550" spans="1:6" x14ac:dyDescent="0.25">
      <c r="A550" t="s">
        <v>14</v>
      </c>
      <c r="B550" s="107">
        <v>44239</v>
      </c>
      <c r="C550" t="s">
        <v>15</v>
      </c>
      <c r="D550" t="str">
        <f>IF(Tableau1[[#This Row],[Date]]="","",CHOOSE(MONTH(B550),"janvier","février","mars","avril","mai","juin","juillet","aout","septembre","octobre","novembre","décembre"))</f>
        <v>février</v>
      </c>
      <c r="E550" s="105" t="str">
        <f>IF(ISERROR(VLOOKUP($C550,tarifs!$A$4:$D$105,2,0)),"",VLOOKUP($C550,tarifs!$A$4:$D$105,2,0))</f>
        <v/>
      </c>
      <c r="F550" s="105" t="str">
        <f t="shared" si="8"/>
        <v/>
      </c>
    </row>
    <row r="551" spans="1:6" x14ac:dyDescent="0.25">
      <c r="A551" t="s">
        <v>16</v>
      </c>
      <c r="B551" s="107">
        <v>44235</v>
      </c>
      <c r="C551">
        <v>1670</v>
      </c>
      <c r="D551" t="str">
        <f>IF(Tableau1[[#This Row],[Date]]="","",CHOOSE(MONTH(B551),"janvier","février","mars","avril","mai","juin","juillet","aout","septembre","octobre","novembre","décembre"))</f>
        <v>février</v>
      </c>
      <c r="E551" s="105">
        <f>IF(ISERROR(VLOOKUP($C551,tarifs!$A$4:$D$105,2,0)),"",VLOOKUP($C551,tarifs!$A$4:$D$105,2,0))</f>
        <v>201</v>
      </c>
      <c r="F551" s="105">
        <f t="shared" si="8"/>
        <v>241.2</v>
      </c>
    </row>
    <row r="552" spans="1:6" x14ac:dyDescent="0.25">
      <c r="A552" t="s">
        <v>16</v>
      </c>
      <c r="B552" s="107">
        <v>44240</v>
      </c>
      <c r="C552">
        <v>1401</v>
      </c>
      <c r="D552" t="str">
        <f>IF(Tableau1[[#This Row],[Date]]="","",CHOOSE(MONTH(B552),"janvier","février","mars","avril","mai","juin","juillet","aout","septembre","octobre","novembre","décembre"))</f>
        <v>février</v>
      </c>
      <c r="E552" s="105">
        <f>IF(ISERROR(VLOOKUP($C552,tarifs!$A$4:$D$105,2,0)),"",VLOOKUP($C552,tarifs!$A$4:$D$105,2,0))</f>
        <v>129</v>
      </c>
      <c r="F552" s="105">
        <f t="shared" si="8"/>
        <v>154.79999999999998</v>
      </c>
    </row>
    <row r="553" spans="1:6" x14ac:dyDescent="0.25">
      <c r="A553" t="s">
        <v>16</v>
      </c>
      <c r="B553" s="107">
        <v>44240</v>
      </c>
      <c r="C553">
        <v>1639</v>
      </c>
      <c r="D553" t="str">
        <f>IF(Tableau1[[#This Row],[Date]]="","",CHOOSE(MONTH(B553),"janvier","février","mars","avril","mai","juin","juillet","aout","septembre","octobre","novembre","décembre"))</f>
        <v>février</v>
      </c>
      <c r="E553" s="105">
        <f>IF(ISERROR(VLOOKUP($C553,tarifs!$A$4:$D$105,2,0)),"",VLOOKUP($C553,tarifs!$A$4:$D$105,2,0))</f>
        <v>135</v>
      </c>
      <c r="F553" s="105">
        <f t="shared" si="8"/>
        <v>162</v>
      </c>
    </row>
    <row r="554" spans="1:6" x14ac:dyDescent="0.25">
      <c r="A554" t="s">
        <v>17</v>
      </c>
      <c r="B554" s="107">
        <v>44235</v>
      </c>
      <c r="C554">
        <v>1050</v>
      </c>
      <c r="D554" t="str">
        <f>IF(Tableau1[[#This Row],[Date]]="","",CHOOSE(MONTH(B554),"janvier","février","mars","avril","mai","juin","juillet","aout","septembre","octobre","novembre","décembre"))</f>
        <v>février</v>
      </c>
      <c r="E554" s="105">
        <f>IF(ISERROR(VLOOKUP($C554,tarifs!$A$4:$D$105,2,0)),"",VLOOKUP($C554,tarifs!$A$4:$D$105,2,0))</f>
        <v>108</v>
      </c>
      <c r="F554" s="105">
        <f t="shared" si="8"/>
        <v>129.6</v>
      </c>
    </row>
    <row r="555" spans="1:6" x14ac:dyDescent="0.25">
      <c r="A555" t="s">
        <v>17</v>
      </c>
      <c r="B555" s="107">
        <v>44240</v>
      </c>
      <c r="C555">
        <v>1501</v>
      </c>
      <c r="D555" t="str">
        <f>IF(Tableau1[[#This Row],[Date]]="","",CHOOSE(MONTH(B555),"janvier","février","mars","avril","mai","juin","juillet","aout","septembre","octobre","novembre","décembre"))</f>
        <v>février</v>
      </c>
      <c r="E555" s="105">
        <f>IF(ISERROR(VLOOKUP($C555,tarifs!$A$4:$D$105,2,0)),"",VLOOKUP($C555,tarifs!$A$4:$D$105,2,0))</f>
        <v>117</v>
      </c>
      <c r="F555" s="105">
        <f t="shared" si="8"/>
        <v>140.4</v>
      </c>
    </row>
    <row r="556" spans="1:6" x14ac:dyDescent="0.25">
      <c r="A556" t="s">
        <v>17</v>
      </c>
      <c r="B556" s="107">
        <v>44235</v>
      </c>
      <c r="C556">
        <v>1232</v>
      </c>
      <c r="D556" t="str">
        <f>IF(Tableau1[[#This Row],[Date]]="","",CHOOSE(MONTH(B556),"janvier","février","mars","avril","mai","juin","juillet","aout","septembre","octobre","novembre","décembre"))</f>
        <v>février</v>
      </c>
      <c r="E556" s="105">
        <f>IF(ISERROR(VLOOKUP($C556,tarifs!$A$4:$D$105,2,0)),"",VLOOKUP($C556,tarifs!$A$4:$D$105,2,0))</f>
        <v>101.25</v>
      </c>
      <c r="F556" s="105">
        <f t="shared" si="8"/>
        <v>121.5</v>
      </c>
    </row>
    <row r="557" spans="1:6" x14ac:dyDescent="0.25">
      <c r="A557" t="s">
        <v>17</v>
      </c>
      <c r="B557" s="107">
        <v>44237</v>
      </c>
      <c r="C557">
        <v>1202</v>
      </c>
      <c r="D557" t="str">
        <f>IF(Tableau1[[#This Row],[Date]]="","",CHOOSE(MONTH(B557),"janvier","février","mars","avril","mai","juin","juillet","aout","septembre","octobre","novembre","décembre"))</f>
        <v>février</v>
      </c>
      <c r="E557" s="105">
        <f>IF(ISERROR(VLOOKUP($C557,tarifs!$A$4:$D$105,2,0)),"",VLOOKUP($C557,tarifs!$A$4:$D$105,2,0))</f>
        <v>87.75</v>
      </c>
      <c r="F557" s="105">
        <f t="shared" si="8"/>
        <v>105.3</v>
      </c>
    </row>
    <row r="558" spans="1:6" x14ac:dyDescent="0.25">
      <c r="A558" t="s">
        <v>17</v>
      </c>
      <c r="B558" s="107">
        <v>44239</v>
      </c>
      <c r="C558">
        <v>1072</v>
      </c>
      <c r="D558" t="str">
        <f>IF(Tableau1[[#This Row],[Date]]="","",CHOOSE(MONTH(B558),"janvier","février","mars","avril","mai","juin","juillet","aout","septembre","octobre","novembre","décembre"))</f>
        <v>février</v>
      </c>
      <c r="E558" s="105">
        <f>IF(ISERROR(VLOOKUP($C558,tarifs!$A$4:$D$105,2,0)),"",VLOOKUP($C558,tarifs!$A$4:$D$105,2,0))</f>
        <v>108</v>
      </c>
      <c r="F558" s="105">
        <f t="shared" si="8"/>
        <v>129.6</v>
      </c>
    </row>
    <row r="559" spans="1:6" x14ac:dyDescent="0.25">
      <c r="A559" t="s">
        <v>17</v>
      </c>
      <c r="B559" s="107">
        <v>44240</v>
      </c>
      <c r="C559">
        <v>1069</v>
      </c>
      <c r="D559" t="str">
        <f>IF(Tableau1[[#This Row],[Date]]="","",CHOOSE(MONTH(B559),"janvier","février","mars","avril","mai","juin","juillet","aout","septembre","octobre","novembre","décembre"))</f>
        <v>février</v>
      </c>
      <c r="E559" s="105">
        <f>IF(ISERROR(VLOOKUP($C559,tarifs!$A$4:$D$105,2,0)),"",VLOOKUP($C559,tarifs!$A$4:$D$105,2,0))</f>
        <v>81</v>
      </c>
      <c r="F559" s="105">
        <f t="shared" si="8"/>
        <v>97.2</v>
      </c>
    </row>
    <row r="560" spans="1:6" x14ac:dyDescent="0.25">
      <c r="A560" t="s">
        <v>18</v>
      </c>
      <c r="B560" s="107">
        <v>44235</v>
      </c>
      <c r="C560">
        <v>1280</v>
      </c>
      <c r="D560" t="str">
        <f>IF(Tableau1[[#This Row],[Date]]="","",CHOOSE(MONTH(B560),"janvier","février","mars","avril","mai","juin","juillet","aout","septembre","octobre","novembre","décembre"))</f>
        <v>février</v>
      </c>
      <c r="E560" s="105">
        <f>IF(ISERROR(VLOOKUP($C560,tarifs!$A$4:$D$105,2,0)),"",VLOOKUP($C560,tarifs!$A$4:$D$105,2,0))</f>
        <v>114.4</v>
      </c>
      <c r="F560" s="105">
        <f t="shared" si="8"/>
        <v>137.28</v>
      </c>
    </row>
    <row r="561" spans="1:6" x14ac:dyDescent="0.25">
      <c r="A561" t="s">
        <v>18</v>
      </c>
      <c r="B561" s="107">
        <v>44239</v>
      </c>
      <c r="C561">
        <v>1082</v>
      </c>
      <c r="D561" t="str">
        <f>IF(Tableau1[[#This Row],[Date]]="","",CHOOSE(MONTH(B561),"janvier","février","mars","avril","mai","juin","juillet","aout","septembre","octobre","novembre","décembre"))</f>
        <v>février</v>
      </c>
      <c r="E561" s="105">
        <f>IF(ISERROR(VLOOKUP($C561,tarifs!$A$4:$D$105,2,0)),"",VLOOKUP($C561,tarifs!$A$4:$D$105,2,0))</f>
        <v>104.55</v>
      </c>
      <c r="F561" s="105">
        <f t="shared" si="8"/>
        <v>125.46</v>
      </c>
    </row>
    <row r="562" spans="1:6" x14ac:dyDescent="0.25">
      <c r="A562" t="s">
        <v>18</v>
      </c>
      <c r="B562" s="107">
        <v>44240</v>
      </c>
      <c r="C562">
        <v>1219</v>
      </c>
      <c r="D562" t="str">
        <f>IF(Tableau1[[#This Row],[Date]]="","",CHOOSE(MONTH(B562),"janvier","février","mars","avril","mai","juin","juillet","aout","septembre","octobre","novembre","décembre"))</f>
        <v>février</v>
      </c>
      <c r="E562" s="105">
        <f>IF(ISERROR(VLOOKUP($C562,tarifs!$A$4:$D$105,2,0)),"",VLOOKUP($C562,tarifs!$A$4:$D$105,2,0))</f>
        <v>135</v>
      </c>
      <c r="F562" s="105">
        <f t="shared" si="8"/>
        <v>162</v>
      </c>
    </row>
    <row r="563" spans="1:6" x14ac:dyDescent="0.25">
      <c r="A563" t="s">
        <v>18</v>
      </c>
      <c r="B563" s="107">
        <v>44240</v>
      </c>
      <c r="C563">
        <v>1679</v>
      </c>
      <c r="D563" t="str">
        <f>IF(Tableau1[[#This Row],[Date]]="","",CHOOSE(MONTH(B563),"janvier","février","mars","avril","mai","juin","juillet","aout","septembre","octobre","novembre","décembre"))</f>
        <v>février</v>
      </c>
      <c r="E563" s="105">
        <f>IF(ISERROR(VLOOKUP($C563,tarifs!$A$4:$D$105,2,0)),"",VLOOKUP($C563,tarifs!$A$4:$D$105,2,0))</f>
        <v>95</v>
      </c>
      <c r="F563" s="105">
        <f t="shared" si="8"/>
        <v>114</v>
      </c>
    </row>
    <row r="564" spans="1:6" x14ac:dyDescent="0.25">
      <c r="A564" t="s">
        <v>19</v>
      </c>
      <c r="B564" s="107">
        <v>44239</v>
      </c>
      <c r="C564">
        <v>1182</v>
      </c>
      <c r="D564" t="str">
        <f>IF(Tableau1[[#This Row],[Date]]="","",CHOOSE(MONTH(B564),"janvier","février","mars","avril","mai","juin","juillet","aout","septembre","octobre","novembre","décembre"))</f>
        <v>février</v>
      </c>
      <c r="E564" s="105">
        <f>IF(ISERROR(VLOOKUP($C564,tarifs!$A$4:$D$105,2,0)),"",VLOOKUP($C564,tarifs!$A$4:$D$105,2,0))</f>
        <v>127</v>
      </c>
      <c r="F564" s="105">
        <f t="shared" si="8"/>
        <v>152.4</v>
      </c>
    </row>
    <row r="565" spans="1:6" x14ac:dyDescent="0.25">
      <c r="A565" t="s">
        <v>19</v>
      </c>
      <c r="B565" s="107">
        <v>44240</v>
      </c>
      <c r="C565">
        <v>1669</v>
      </c>
      <c r="D565" t="str">
        <f>IF(Tableau1[[#This Row],[Date]]="","",CHOOSE(MONTH(B565),"janvier","février","mars","avril","mai","juin","juillet","aout","septembre","octobre","novembre","décembre"))</f>
        <v>février</v>
      </c>
      <c r="E565" s="105">
        <f>IF(ISERROR(VLOOKUP($C565,tarifs!$A$4:$D$105,2,0)),"",VLOOKUP($C565,tarifs!$A$4:$D$105,2,0))</f>
        <v>124</v>
      </c>
      <c r="F565" s="105">
        <f t="shared" si="8"/>
        <v>148.79999999999998</v>
      </c>
    </row>
    <row r="566" spans="1:6" x14ac:dyDescent="0.25">
      <c r="A566" t="s">
        <v>19</v>
      </c>
      <c r="B566" s="107">
        <v>44240</v>
      </c>
      <c r="C566">
        <v>1129</v>
      </c>
      <c r="D566" t="str">
        <f>IF(Tableau1[[#This Row],[Date]]="","",CHOOSE(MONTH(B566),"janvier","février","mars","avril","mai","juin","juillet","aout","septembre","octobre","novembre","décembre"))</f>
        <v>février</v>
      </c>
      <c r="E566" s="105">
        <f>IF(ISERROR(VLOOKUP($C566,tarifs!$A$4:$D$105,2,0)),"",VLOOKUP($C566,tarifs!$A$4:$D$105,2,0))</f>
        <v>115</v>
      </c>
      <c r="F566" s="105">
        <f t="shared" si="8"/>
        <v>138</v>
      </c>
    </row>
    <row r="567" spans="1:6" x14ac:dyDescent="0.25">
      <c r="A567" t="s">
        <v>19</v>
      </c>
      <c r="B567" s="107">
        <v>44240</v>
      </c>
      <c r="C567">
        <v>1699</v>
      </c>
      <c r="D567" t="str">
        <f>IF(Tableau1[[#This Row],[Date]]="","",CHOOSE(MONTH(B567),"janvier","février","mars","avril","mai","juin","juillet","aout","septembre","octobre","novembre","décembre"))</f>
        <v>février</v>
      </c>
      <c r="E567" s="105">
        <f>IF(ISERROR(VLOOKUP($C567,tarifs!$A$4:$D$105,2,0)),"",VLOOKUP($C567,tarifs!$A$4:$D$105,2,0))</f>
        <v>148</v>
      </c>
      <c r="F567" s="105">
        <f t="shared" si="8"/>
        <v>177.6</v>
      </c>
    </row>
    <row r="568" spans="1:6" x14ac:dyDescent="0.25">
      <c r="A568" t="s">
        <v>8</v>
      </c>
      <c r="B568" s="107">
        <v>44242</v>
      </c>
      <c r="C568">
        <v>1330</v>
      </c>
      <c r="D568" t="str">
        <f>IF(Tableau1[[#This Row],[Date]]="","",CHOOSE(MONTH(B568),"janvier","février","mars","avril","mai","juin","juillet","aout","septembre","octobre","novembre","décembre"))</f>
        <v>février</v>
      </c>
      <c r="E568" s="105">
        <f>IF(ISERROR(VLOOKUP($C568,tarifs!$A$4:$D$105,2,0)),"",VLOOKUP($C568,tarifs!$A$4:$D$105,2,0))</f>
        <v>95</v>
      </c>
      <c r="F568" s="105">
        <f t="shared" si="8"/>
        <v>114</v>
      </c>
    </row>
    <row r="569" spans="1:6" x14ac:dyDescent="0.25">
      <c r="A569" t="s">
        <v>8</v>
      </c>
      <c r="B569" s="107">
        <v>44247</v>
      </c>
      <c r="C569">
        <v>1531</v>
      </c>
      <c r="D569" t="str">
        <f>IF(Tableau1[[#This Row],[Date]]="","",CHOOSE(MONTH(B569),"janvier","février","mars","avril","mai","juin","juillet","aout","septembre","octobre","novembre","décembre"))</f>
        <v>février</v>
      </c>
      <c r="E569" s="105">
        <f>IF(ISERROR(VLOOKUP($C569,tarifs!$A$4:$D$105,2,0)),"",VLOOKUP($C569,tarifs!$A$4:$D$105,2,0))</f>
        <v>108</v>
      </c>
      <c r="F569" s="105">
        <f t="shared" si="8"/>
        <v>129.6</v>
      </c>
    </row>
    <row r="570" spans="1:6" x14ac:dyDescent="0.25">
      <c r="A570" t="s">
        <v>8</v>
      </c>
      <c r="B570" s="107">
        <v>44242</v>
      </c>
      <c r="C570">
        <v>1242</v>
      </c>
      <c r="D570" t="str">
        <f>IF(Tableau1[[#This Row],[Date]]="","",CHOOSE(MONTH(B570),"janvier","février","mars","avril","mai","juin","juillet","aout","septembre","octobre","novembre","décembre"))</f>
        <v>février</v>
      </c>
      <c r="E570" s="105">
        <f>IF(ISERROR(VLOOKUP($C570,tarifs!$A$4:$D$105,2,0)),"",VLOOKUP($C570,tarifs!$A$4:$D$105,2,0))</f>
        <v>101</v>
      </c>
      <c r="F570" s="105">
        <f t="shared" si="8"/>
        <v>121.19999999999999</v>
      </c>
    </row>
    <row r="571" spans="1:6" x14ac:dyDescent="0.25">
      <c r="A571" t="s">
        <v>8</v>
      </c>
      <c r="B571" s="107">
        <v>44246</v>
      </c>
      <c r="C571">
        <v>1242</v>
      </c>
      <c r="D571" t="str">
        <f>IF(Tableau1[[#This Row],[Date]]="","",CHOOSE(MONTH(B571),"janvier","février","mars","avril","mai","juin","juillet","aout","septembre","octobre","novembre","décembre"))</f>
        <v>février</v>
      </c>
      <c r="E571" s="105">
        <f>IF(ISERROR(VLOOKUP($C571,tarifs!$A$4:$D$105,2,0)),"",VLOOKUP($C571,tarifs!$A$4:$D$105,2,0))</f>
        <v>101</v>
      </c>
      <c r="F571" s="105">
        <f t="shared" si="8"/>
        <v>121.19999999999999</v>
      </c>
    </row>
    <row r="572" spans="1:6" x14ac:dyDescent="0.25">
      <c r="A572" t="s">
        <v>8</v>
      </c>
      <c r="B572" s="107">
        <v>44247</v>
      </c>
      <c r="C572">
        <v>1689</v>
      </c>
      <c r="D572" t="str">
        <f>IF(Tableau1[[#This Row],[Date]]="","",CHOOSE(MONTH(B572),"janvier","février","mars","avril","mai","juin","juillet","aout","septembre","octobre","novembre","décembre"))</f>
        <v>février</v>
      </c>
      <c r="E572" s="105">
        <f>IF(ISERROR(VLOOKUP($C572,tarifs!$A$4:$D$105,2,0)),"",VLOOKUP($C572,tarifs!$A$4:$D$105,2,0))</f>
        <v>155</v>
      </c>
      <c r="F572" s="105">
        <f t="shared" si="8"/>
        <v>186</v>
      </c>
    </row>
    <row r="573" spans="1:6" x14ac:dyDescent="0.25">
      <c r="A573" t="s">
        <v>9</v>
      </c>
      <c r="B573" s="107">
        <v>44242</v>
      </c>
      <c r="C573">
        <v>1060</v>
      </c>
      <c r="D573" t="str">
        <f>IF(Tableau1[[#This Row],[Date]]="","",CHOOSE(MONTH(B573),"janvier","février","mars","avril","mai","juin","juillet","aout","septembre","octobre","novembre","décembre"))</f>
        <v>février</v>
      </c>
      <c r="E573" s="105">
        <f>IF(ISERROR(VLOOKUP($C573,tarifs!$A$4:$D$105,2,0)),"",VLOOKUP($C573,tarifs!$A$4:$D$105,2,0))</f>
        <v>123.6</v>
      </c>
      <c r="F573" s="105">
        <f t="shared" si="8"/>
        <v>148.32</v>
      </c>
    </row>
    <row r="574" spans="1:6" x14ac:dyDescent="0.25">
      <c r="A574" t="s">
        <v>9</v>
      </c>
      <c r="B574" s="107">
        <v>44247</v>
      </c>
      <c r="C574">
        <v>1431</v>
      </c>
      <c r="D574" t="str">
        <f>IF(Tableau1[[#This Row],[Date]]="","",CHOOSE(MONTH(B574),"janvier","février","mars","avril","mai","juin","juillet","aout","septembre","octobre","novembre","décembre"))</f>
        <v>février</v>
      </c>
      <c r="E574" s="105">
        <f>IF(ISERROR(VLOOKUP($C574,tarifs!$A$4:$D$105,2,0)),"",VLOOKUP($C574,tarifs!$A$4:$D$105,2,0))</f>
        <v>108</v>
      </c>
      <c r="F574" s="105">
        <f t="shared" si="8"/>
        <v>129.6</v>
      </c>
    </row>
    <row r="575" spans="1:6" x14ac:dyDescent="0.25">
      <c r="A575" t="s">
        <v>9</v>
      </c>
      <c r="B575" s="107">
        <v>44242</v>
      </c>
      <c r="C575">
        <v>1230</v>
      </c>
      <c r="D575" t="str">
        <f>IF(Tableau1[[#This Row],[Date]]="","",CHOOSE(MONTH(B575),"janvier","février","mars","avril","mai","juin","juillet","aout","septembre","octobre","novembre","décembre"))</f>
        <v>février</v>
      </c>
      <c r="E575" s="105">
        <f>IF(ISERROR(VLOOKUP($C575,tarifs!$A$4:$D$105,2,0)),"",VLOOKUP($C575,tarifs!$A$4:$D$105,2,0))</f>
        <v>135.25</v>
      </c>
      <c r="F575" s="105">
        <f t="shared" si="8"/>
        <v>162.29999999999998</v>
      </c>
    </row>
    <row r="576" spans="1:6" x14ac:dyDescent="0.25">
      <c r="A576" t="s">
        <v>9</v>
      </c>
      <c r="B576" s="107">
        <v>44246</v>
      </c>
      <c r="C576">
        <v>1282</v>
      </c>
      <c r="D576" t="str">
        <f>IF(Tableau1[[#This Row],[Date]]="","",CHOOSE(MONTH(B576),"janvier","février","mars","avril","mai","juin","juillet","aout","septembre","octobre","novembre","décembre"))</f>
        <v>février</v>
      </c>
      <c r="E576" s="105">
        <f>IF(ISERROR(VLOOKUP($C576,tarifs!$A$4:$D$105,2,0)),"",VLOOKUP($C576,tarifs!$A$4:$D$105,2,0))</f>
        <v>87.75</v>
      </c>
      <c r="F576" s="105">
        <f t="shared" si="8"/>
        <v>105.3</v>
      </c>
    </row>
    <row r="577" spans="1:6" x14ac:dyDescent="0.25">
      <c r="A577" t="s">
        <v>9</v>
      </c>
      <c r="B577" s="107">
        <v>44247</v>
      </c>
      <c r="C577">
        <v>1451</v>
      </c>
      <c r="D577" t="str">
        <f>IF(Tableau1[[#This Row],[Date]]="","",CHOOSE(MONTH(B577),"janvier","février","mars","avril","mai","juin","juillet","aout","septembre","octobre","novembre","décembre"))</f>
        <v>février</v>
      </c>
      <c r="E577" s="105">
        <f>IF(ISERROR(VLOOKUP($C577,tarifs!$A$4:$D$105,2,0)),"",VLOOKUP($C577,tarifs!$A$4:$D$105,2,0))</f>
        <v>108</v>
      </c>
      <c r="F577" s="105">
        <f t="shared" si="8"/>
        <v>129.6</v>
      </c>
    </row>
    <row r="578" spans="1:6" x14ac:dyDescent="0.25">
      <c r="A578" t="s">
        <v>9</v>
      </c>
      <c r="B578" s="107">
        <v>44242</v>
      </c>
      <c r="C578">
        <v>1062</v>
      </c>
      <c r="D578" t="str">
        <f>IF(Tableau1[[#This Row],[Date]]="","",CHOOSE(MONTH(B578),"janvier","février","mars","avril","mai","juin","juillet","aout","septembre","octobre","novembre","décembre"))</f>
        <v>février</v>
      </c>
      <c r="E578" s="105">
        <f>IF(ISERROR(VLOOKUP($C578,tarifs!$A$4:$D$105,2,0)),"",VLOOKUP($C578,tarifs!$A$4:$D$105,2,0))</f>
        <v>81</v>
      </c>
      <c r="F578" s="105">
        <f t="shared" si="8"/>
        <v>97.2</v>
      </c>
    </row>
    <row r="579" spans="1:6" x14ac:dyDescent="0.25">
      <c r="A579" t="s">
        <v>9</v>
      </c>
      <c r="B579" s="107">
        <v>44243</v>
      </c>
      <c r="C579">
        <v>1062</v>
      </c>
      <c r="D579" t="str">
        <f>IF(Tableau1[[#This Row],[Date]]="","",CHOOSE(MONTH(B579),"janvier","février","mars","avril","mai","juin","juillet","aout","septembre","octobre","novembre","décembre"))</f>
        <v>février</v>
      </c>
      <c r="E579" s="105">
        <f>IF(ISERROR(VLOOKUP($C579,tarifs!$A$4:$D$105,2,0)),"",VLOOKUP($C579,tarifs!$A$4:$D$105,2,0))</f>
        <v>81</v>
      </c>
      <c r="F579" s="105">
        <f t="shared" si="8"/>
        <v>97.2</v>
      </c>
    </row>
    <row r="580" spans="1:6" x14ac:dyDescent="0.25">
      <c r="A580" t="s">
        <v>9</v>
      </c>
      <c r="B580" s="107">
        <v>44244</v>
      </c>
      <c r="C580">
        <v>1062</v>
      </c>
      <c r="D580" t="str">
        <f>IF(Tableau1[[#This Row],[Date]]="","",CHOOSE(MONTH(B580),"janvier","février","mars","avril","mai","juin","juillet","aout","septembre","octobre","novembre","décembre"))</f>
        <v>février</v>
      </c>
      <c r="E580" s="105">
        <f>IF(ISERROR(VLOOKUP($C580,tarifs!$A$4:$D$105,2,0)),"",VLOOKUP($C580,tarifs!$A$4:$D$105,2,0))</f>
        <v>81</v>
      </c>
      <c r="F580" s="105">
        <f t="shared" ref="F580:F643" si="9">IF(ISERROR(E580*1.2),"",E580*1.2)</f>
        <v>97.2</v>
      </c>
    </row>
    <row r="581" spans="1:6" x14ac:dyDescent="0.25">
      <c r="A581" t="s">
        <v>9</v>
      </c>
      <c r="B581" s="107">
        <v>44245</v>
      </c>
      <c r="C581">
        <v>1062</v>
      </c>
      <c r="D581" t="str">
        <f>IF(Tableau1[[#This Row],[Date]]="","",CHOOSE(MONTH(B581),"janvier","février","mars","avril","mai","juin","juillet","aout","septembre","octobre","novembre","décembre"))</f>
        <v>février</v>
      </c>
      <c r="E581" s="105">
        <f>IF(ISERROR(VLOOKUP($C581,tarifs!$A$4:$D$105,2,0)),"",VLOOKUP($C581,tarifs!$A$4:$D$105,2,0))</f>
        <v>81</v>
      </c>
      <c r="F581" s="105">
        <f t="shared" si="9"/>
        <v>97.2</v>
      </c>
    </row>
    <row r="582" spans="1:6" x14ac:dyDescent="0.25">
      <c r="A582" t="s">
        <v>9</v>
      </c>
      <c r="B582" s="107">
        <v>44246</v>
      </c>
      <c r="C582">
        <v>1062</v>
      </c>
      <c r="D582" t="str">
        <f>IF(Tableau1[[#This Row],[Date]]="","",CHOOSE(MONTH(B582),"janvier","février","mars","avril","mai","juin","juillet","aout","septembre","octobre","novembre","décembre"))</f>
        <v>février</v>
      </c>
      <c r="E582" s="105">
        <f>IF(ISERROR(VLOOKUP($C582,tarifs!$A$4:$D$105,2,0)),"",VLOOKUP($C582,tarifs!$A$4:$D$105,2,0))</f>
        <v>81</v>
      </c>
      <c r="F582" s="105">
        <f t="shared" si="9"/>
        <v>97.2</v>
      </c>
    </row>
    <row r="583" spans="1:6" x14ac:dyDescent="0.25">
      <c r="A583" t="s">
        <v>9</v>
      </c>
      <c r="B583" s="107">
        <v>44247</v>
      </c>
      <c r="C583">
        <v>1471</v>
      </c>
      <c r="D583" t="str">
        <f>IF(Tableau1[[#This Row],[Date]]="","",CHOOSE(MONTH(B583),"janvier","février","mars","avril","mai","juin","juillet","aout","septembre","octobre","novembre","décembre"))</f>
        <v>février</v>
      </c>
      <c r="E583" s="105">
        <f>IF(ISERROR(VLOOKUP($C583,tarifs!$A$4:$D$105,2,0)),"",VLOOKUP($C583,tarifs!$A$4:$D$105,2,0))</f>
        <v>115</v>
      </c>
      <c r="F583" s="105">
        <f t="shared" si="9"/>
        <v>138</v>
      </c>
    </row>
    <row r="584" spans="1:6" x14ac:dyDescent="0.25">
      <c r="A584" t="s">
        <v>9</v>
      </c>
      <c r="B584" s="107">
        <v>44242</v>
      </c>
      <c r="C584">
        <v>1262</v>
      </c>
      <c r="D584" t="str">
        <f>IF(Tableau1[[#This Row],[Date]]="","",CHOOSE(MONTH(B584),"janvier","février","mars","avril","mai","juin","juillet","aout","septembre","octobre","novembre","décembre"))</f>
        <v>février</v>
      </c>
      <c r="E584" s="105">
        <f>IF(ISERROR(VLOOKUP($C584,tarifs!$A$4:$D$105,2,0)),"",VLOOKUP($C584,tarifs!$A$4:$D$105,2,0))</f>
        <v>108</v>
      </c>
      <c r="F584" s="105">
        <f t="shared" si="9"/>
        <v>129.6</v>
      </c>
    </row>
    <row r="585" spans="1:6" x14ac:dyDescent="0.25">
      <c r="A585" t="s">
        <v>9</v>
      </c>
      <c r="B585" s="107">
        <v>44243</v>
      </c>
      <c r="C585">
        <v>1262</v>
      </c>
      <c r="D585" t="str">
        <f>IF(Tableau1[[#This Row],[Date]]="","",CHOOSE(MONTH(B585),"janvier","février","mars","avril","mai","juin","juillet","aout","septembre","octobre","novembre","décembre"))</f>
        <v>février</v>
      </c>
      <c r="E585" s="105">
        <f>IF(ISERROR(VLOOKUP($C585,tarifs!$A$4:$D$105,2,0)),"",VLOOKUP($C585,tarifs!$A$4:$D$105,2,0))</f>
        <v>108</v>
      </c>
      <c r="F585" s="105">
        <f t="shared" si="9"/>
        <v>129.6</v>
      </c>
    </row>
    <row r="586" spans="1:6" x14ac:dyDescent="0.25">
      <c r="A586" t="s">
        <v>9</v>
      </c>
      <c r="B586" s="107">
        <v>44244</v>
      </c>
      <c r="C586">
        <v>1262</v>
      </c>
      <c r="D586" t="str">
        <f>IF(Tableau1[[#This Row],[Date]]="","",CHOOSE(MONTH(B586),"janvier","février","mars","avril","mai","juin","juillet","aout","septembre","octobre","novembre","décembre"))</f>
        <v>février</v>
      </c>
      <c r="E586" s="105">
        <f>IF(ISERROR(VLOOKUP($C586,tarifs!$A$4:$D$105,2,0)),"",VLOOKUP($C586,tarifs!$A$4:$D$105,2,0))</f>
        <v>108</v>
      </c>
      <c r="F586" s="105">
        <f t="shared" si="9"/>
        <v>129.6</v>
      </c>
    </row>
    <row r="587" spans="1:6" x14ac:dyDescent="0.25">
      <c r="A587" t="s">
        <v>9</v>
      </c>
      <c r="B587" s="107">
        <v>44245</v>
      </c>
      <c r="C587">
        <v>1262</v>
      </c>
      <c r="D587" t="str">
        <f>IF(Tableau1[[#This Row],[Date]]="","",CHOOSE(MONTH(B587),"janvier","février","mars","avril","mai","juin","juillet","aout","septembre","octobre","novembre","décembre"))</f>
        <v>février</v>
      </c>
      <c r="E587" s="105">
        <f>IF(ISERROR(VLOOKUP($C587,tarifs!$A$4:$D$105,2,0)),"",VLOOKUP($C587,tarifs!$A$4:$D$105,2,0))</f>
        <v>108</v>
      </c>
      <c r="F587" s="105">
        <f t="shared" si="9"/>
        <v>129.6</v>
      </c>
    </row>
    <row r="588" spans="1:6" x14ac:dyDescent="0.25">
      <c r="A588" t="s">
        <v>9</v>
      </c>
      <c r="B588" s="107">
        <v>44246</v>
      </c>
      <c r="C588">
        <v>1262</v>
      </c>
      <c r="D588" t="str">
        <f>IF(Tableau1[[#This Row],[Date]]="","",CHOOSE(MONTH(B588),"janvier","février","mars","avril","mai","juin","juillet","aout","septembre","octobre","novembre","décembre"))</f>
        <v>février</v>
      </c>
      <c r="E588" s="105">
        <f>IF(ISERROR(VLOOKUP($C588,tarifs!$A$4:$D$105,2,0)),"",VLOOKUP($C588,tarifs!$A$4:$D$105,2,0))</f>
        <v>108</v>
      </c>
      <c r="F588" s="105">
        <f t="shared" si="9"/>
        <v>129.6</v>
      </c>
    </row>
    <row r="589" spans="1:6" x14ac:dyDescent="0.25">
      <c r="A589" t="s">
        <v>9</v>
      </c>
      <c r="B589" s="107">
        <v>44247</v>
      </c>
      <c r="C589">
        <v>1511</v>
      </c>
      <c r="D589" t="str">
        <f>IF(Tableau1[[#This Row],[Date]]="","",CHOOSE(MONTH(B589),"janvier","février","mars","avril","mai","juin","juillet","aout","septembre","octobre","novembre","décembre"))</f>
        <v>février</v>
      </c>
      <c r="E589" s="105">
        <f>IF(ISERROR(VLOOKUP($C589,tarifs!$A$4:$D$105,2,0)),"",VLOOKUP($C589,tarifs!$A$4:$D$105,2,0))</f>
        <v>115</v>
      </c>
      <c r="F589" s="105">
        <f t="shared" si="9"/>
        <v>138</v>
      </c>
    </row>
    <row r="590" spans="1:6" x14ac:dyDescent="0.25">
      <c r="A590" t="s">
        <v>9</v>
      </c>
      <c r="B590" s="107">
        <v>44247</v>
      </c>
      <c r="C590">
        <v>1521</v>
      </c>
      <c r="D590" t="str">
        <f>IF(Tableau1[[#This Row],[Date]]="","",CHOOSE(MONTH(B590),"janvier","février","mars","avril","mai","juin","juillet","aout","septembre","octobre","novembre","décembre"))</f>
        <v>février</v>
      </c>
      <c r="E590" s="105">
        <f>IF(ISERROR(VLOOKUP($C590,tarifs!$A$4:$D$105,2,0)),"",VLOOKUP($C590,tarifs!$A$4:$D$105,2,0))</f>
        <v>155</v>
      </c>
      <c r="F590" s="105">
        <f t="shared" si="9"/>
        <v>186</v>
      </c>
    </row>
    <row r="591" spans="1:6" x14ac:dyDescent="0.25">
      <c r="A591" t="s">
        <v>9</v>
      </c>
      <c r="B591" s="107">
        <v>44247</v>
      </c>
      <c r="C591">
        <v>1659</v>
      </c>
      <c r="D591" t="str">
        <f>IF(Tableau1[[#This Row],[Date]]="","",CHOOSE(MONTH(B591),"janvier","février","mars","avril","mai","juin","juillet","aout","septembre","octobre","novembre","décembre"))</f>
        <v>février</v>
      </c>
      <c r="E591" s="105">
        <f>IF(ISERROR(VLOOKUP($C591,tarifs!$A$4:$D$105,2,0)),"",VLOOKUP($C591,tarifs!$A$4:$D$105,2,0))</f>
        <v>108</v>
      </c>
      <c r="F591" s="105">
        <f t="shared" si="9"/>
        <v>129.6</v>
      </c>
    </row>
    <row r="592" spans="1:6" x14ac:dyDescent="0.25">
      <c r="A592" t="s">
        <v>9</v>
      </c>
      <c r="B592" s="107">
        <v>44247</v>
      </c>
      <c r="C592">
        <v>1139</v>
      </c>
      <c r="D592" t="str">
        <f>IF(Tableau1[[#This Row],[Date]]="","",CHOOSE(MONTH(B592),"janvier","février","mars","avril","mai","juin","juillet","aout","septembre","octobre","novembre","décembre"))</f>
        <v>février</v>
      </c>
      <c r="E592" s="105">
        <f>IF(ISERROR(VLOOKUP($C592,tarifs!$A$4:$D$105,2,0)),"",VLOOKUP($C592,tarifs!$A$4:$D$105,2,0))</f>
        <v>135</v>
      </c>
      <c r="F592" s="105">
        <f t="shared" si="9"/>
        <v>162</v>
      </c>
    </row>
    <row r="593" spans="1:6" x14ac:dyDescent="0.25">
      <c r="A593" t="s">
        <v>9</v>
      </c>
      <c r="B593" s="107">
        <v>44247</v>
      </c>
      <c r="C593">
        <v>1079</v>
      </c>
      <c r="D593" t="str">
        <f>IF(Tableau1[[#This Row],[Date]]="","",CHOOSE(MONTH(B593),"janvier","février","mars","avril","mai","juin","juillet","aout","septembre","octobre","novembre","décembre"))</f>
        <v>février</v>
      </c>
      <c r="E593" s="105">
        <f>IF(ISERROR(VLOOKUP($C593,tarifs!$A$4:$D$105,2,0)),"",VLOOKUP($C593,tarifs!$A$4:$D$105,2,0))</f>
        <v>101</v>
      </c>
      <c r="F593" s="105">
        <f t="shared" si="9"/>
        <v>121.19999999999999</v>
      </c>
    </row>
    <row r="594" spans="1:6" x14ac:dyDescent="0.25">
      <c r="A594" t="s">
        <v>9</v>
      </c>
      <c r="B594" s="107">
        <v>44247</v>
      </c>
      <c r="C594">
        <v>1099</v>
      </c>
      <c r="D594" t="str">
        <f>IF(Tableau1[[#This Row],[Date]]="","",CHOOSE(MONTH(B594),"janvier","février","mars","avril","mai","juin","juillet","aout","septembre","octobre","novembre","décembre"))</f>
        <v>février</v>
      </c>
      <c r="E594" s="105">
        <f>IF(ISERROR(VLOOKUP($C594,tarifs!$A$4:$D$105,2,0)),"",VLOOKUP($C594,tarifs!$A$4:$D$105,2,0))</f>
        <v>77</v>
      </c>
      <c r="F594" s="105">
        <f t="shared" si="9"/>
        <v>92.399999999999991</v>
      </c>
    </row>
    <row r="595" spans="1:6" x14ac:dyDescent="0.25">
      <c r="A595" t="s">
        <v>9</v>
      </c>
      <c r="B595" s="107">
        <v>44247</v>
      </c>
      <c r="C595">
        <v>1269</v>
      </c>
      <c r="D595" t="str">
        <f>IF(Tableau1[[#This Row],[Date]]="","",CHOOSE(MONTH(B595),"janvier","février","mars","avril","mai","juin","juillet","aout","septembre","octobre","novembre","décembre"))</f>
        <v>février</v>
      </c>
      <c r="E595" s="105">
        <f>IF(ISERROR(VLOOKUP($C595,tarifs!$A$4:$D$105,2,0)),"",VLOOKUP($C595,tarifs!$A$4:$D$105,2,0))</f>
        <v>95</v>
      </c>
      <c r="F595" s="105">
        <f t="shared" si="9"/>
        <v>114</v>
      </c>
    </row>
    <row r="596" spans="1:6" x14ac:dyDescent="0.25">
      <c r="A596" t="s">
        <v>10</v>
      </c>
      <c r="B596" s="107">
        <v>44242</v>
      </c>
      <c r="C596">
        <v>1650</v>
      </c>
      <c r="D596" t="str">
        <f>IF(Tableau1[[#This Row],[Date]]="","",CHOOSE(MONTH(B596),"janvier","février","mars","avril","mai","juin","juillet","aout","septembre","octobre","novembre","décembre"))</f>
        <v>février</v>
      </c>
      <c r="E596" s="105">
        <f>IF(ISERROR(VLOOKUP($C596,tarifs!$A$4:$D$105,2,0)),"",VLOOKUP($C596,tarifs!$A$4:$D$105,2,0))</f>
        <v>162</v>
      </c>
      <c r="F596" s="105">
        <f t="shared" si="9"/>
        <v>194.4</v>
      </c>
    </row>
    <row r="597" spans="1:6" x14ac:dyDescent="0.25">
      <c r="A597" t="s">
        <v>10</v>
      </c>
      <c r="B597" s="107">
        <v>44247</v>
      </c>
      <c r="C597">
        <v>1109</v>
      </c>
      <c r="D597" t="str">
        <f>IF(Tableau1[[#This Row],[Date]]="","",CHOOSE(MONTH(B597),"janvier","février","mars","avril","mai","juin","juillet","aout","septembre","octobre","novembre","décembre"))</f>
        <v>février</v>
      </c>
      <c r="E597" s="105">
        <f>IF(ISERROR(VLOOKUP($C597,tarifs!$A$4:$D$105,2,0)),"",VLOOKUP($C597,tarifs!$A$4:$D$105,2,0))</f>
        <v>122</v>
      </c>
      <c r="F597" s="105">
        <f t="shared" si="9"/>
        <v>146.4</v>
      </c>
    </row>
    <row r="598" spans="1:6" x14ac:dyDescent="0.25">
      <c r="A598" t="s">
        <v>10</v>
      </c>
      <c r="B598" s="107">
        <v>44243</v>
      </c>
      <c r="C598">
        <v>1521</v>
      </c>
      <c r="D598" t="str">
        <f>IF(Tableau1[[#This Row],[Date]]="","",CHOOSE(MONTH(B598),"janvier","février","mars","avril","mai","juin","juillet","aout","septembre","octobre","novembre","décembre"))</f>
        <v>février</v>
      </c>
      <c r="E598" s="105">
        <f>IF(ISERROR(VLOOKUP($C598,tarifs!$A$4:$D$105,2,0)),"",VLOOKUP($C598,tarifs!$A$4:$D$105,2,0))</f>
        <v>155</v>
      </c>
      <c r="F598" s="105">
        <f t="shared" si="9"/>
        <v>186</v>
      </c>
    </row>
    <row r="599" spans="1:6" x14ac:dyDescent="0.25">
      <c r="A599" t="s">
        <v>10</v>
      </c>
      <c r="B599" s="107">
        <v>44244</v>
      </c>
      <c r="C599">
        <v>1521</v>
      </c>
      <c r="D599" t="str">
        <f>IF(Tableau1[[#This Row],[Date]]="","",CHOOSE(MONTH(B599),"janvier","février","mars","avril","mai","juin","juillet","aout","septembre","octobre","novembre","décembre"))</f>
        <v>février</v>
      </c>
      <c r="E599" s="105">
        <f>IF(ISERROR(VLOOKUP($C599,tarifs!$A$4:$D$105,2,0)),"",VLOOKUP($C599,tarifs!$A$4:$D$105,2,0))</f>
        <v>155</v>
      </c>
      <c r="F599" s="105">
        <f t="shared" si="9"/>
        <v>186</v>
      </c>
    </row>
    <row r="600" spans="1:6" x14ac:dyDescent="0.25">
      <c r="A600" t="s">
        <v>10</v>
      </c>
      <c r="B600" s="107">
        <v>44245</v>
      </c>
      <c r="C600">
        <v>1521</v>
      </c>
      <c r="D600" t="str">
        <f>IF(Tableau1[[#This Row],[Date]]="","",CHOOSE(MONTH(B600),"janvier","février","mars","avril","mai","juin","juillet","aout","septembre","octobre","novembre","décembre"))</f>
        <v>février</v>
      </c>
      <c r="E600" s="105">
        <f>IF(ISERROR(VLOOKUP($C600,tarifs!$A$4:$D$105,2,0)),"",VLOOKUP($C600,tarifs!$A$4:$D$105,2,0))</f>
        <v>155</v>
      </c>
      <c r="F600" s="105">
        <f t="shared" si="9"/>
        <v>186</v>
      </c>
    </row>
    <row r="601" spans="1:6" x14ac:dyDescent="0.25">
      <c r="A601" t="s">
        <v>10</v>
      </c>
      <c r="B601" s="107">
        <v>44246</v>
      </c>
      <c r="C601">
        <v>1521</v>
      </c>
      <c r="D601" t="str">
        <f>IF(Tableau1[[#This Row],[Date]]="","",CHOOSE(MONTH(B601),"janvier","février","mars","avril","mai","juin","juillet","aout","septembre","octobre","novembre","décembre"))</f>
        <v>février</v>
      </c>
      <c r="E601" s="105">
        <f>IF(ISERROR(VLOOKUP($C601,tarifs!$A$4:$D$105,2,0)),"",VLOOKUP($C601,tarifs!$A$4:$D$105,2,0))</f>
        <v>155</v>
      </c>
      <c r="F601" s="105">
        <f t="shared" si="9"/>
        <v>186</v>
      </c>
    </row>
    <row r="602" spans="1:6" x14ac:dyDescent="0.25">
      <c r="A602" t="s">
        <v>10</v>
      </c>
      <c r="B602" s="107">
        <v>44242</v>
      </c>
      <c r="C602">
        <v>1162</v>
      </c>
      <c r="D602" t="str">
        <f>IF(Tableau1[[#This Row],[Date]]="","",CHOOSE(MONTH(B602),"janvier","février","mars","avril","mai","juin","juillet","aout","septembre","octobre","novembre","décembre"))</f>
        <v>février</v>
      </c>
      <c r="E602" s="105">
        <f>IF(ISERROR(VLOOKUP($C602,tarifs!$A$4:$D$105,2,0)),"",VLOOKUP($C602,tarifs!$A$4:$D$105,2,0))</f>
        <v>108</v>
      </c>
      <c r="F602" s="105">
        <f t="shared" si="9"/>
        <v>129.6</v>
      </c>
    </row>
    <row r="603" spans="1:6" x14ac:dyDescent="0.25">
      <c r="A603" t="s">
        <v>10</v>
      </c>
      <c r="B603" s="107">
        <v>44243</v>
      </c>
      <c r="C603">
        <v>1162</v>
      </c>
      <c r="D603" t="str">
        <f>IF(Tableau1[[#This Row],[Date]]="","",CHOOSE(MONTH(B603),"janvier","février","mars","avril","mai","juin","juillet","aout","septembre","octobre","novembre","décembre"))</f>
        <v>février</v>
      </c>
      <c r="E603" s="105">
        <f>IF(ISERROR(VLOOKUP($C603,tarifs!$A$4:$D$105,2,0)),"",VLOOKUP($C603,tarifs!$A$4:$D$105,2,0))</f>
        <v>108</v>
      </c>
      <c r="F603" s="105">
        <f t="shared" si="9"/>
        <v>129.6</v>
      </c>
    </row>
    <row r="604" spans="1:6" x14ac:dyDescent="0.25">
      <c r="A604" t="s">
        <v>10</v>
      </c>
      <c r="B604" s="107">
        <v>44244</v>
      </c>
      <c r="C604">
        <v>1162</v>
      </c>
      <c r="D604" t="str">
        <f>IF(Tableau1[[#This Row],[Date]]="","",CHOOSE(MONTH(B604),"janvier","février","mars","avril","mai","juin","juillet","aout","septembre","octobre","novembre","décembre"))</f>
        <v>février</v>
      </c>
      <c r="E604" s="105">
        <f>IF(ISERROR(VLOOKUP($C604,tarifs!$A$4:$D$105,2,0)),"",VLOOKUP($C604,tarifs!$A$4:$D$105,2,0))</f>
        <v>108</v>
      </c>
      <c r="F604" s="105">
        <f t="shared" si="9"/>
        <v>129.6</v>
      </c>
    </row>
    <row r="605" spans="1:6" x14ac:dyDescent="0.25">
      <c r="A605" t="s">
        <v>10</v>
      </c>
      <c r="B605" s="107">
        <v>44245</v>
      </c>
      <c r="C605">
        <v>1162</v>
      </c>
      <c r="D605" t="str">
        <f>IF(Tableau1[[#This Row],[Date]]="","",CHOOSE(MONTH(B605),"janvier","février","mars","avril","mai","juin","juillet","aout","septembre","octobre","novembre","décembre"))</f>
        <v>février</v>
      </c>
      <c r="E605" s="105">
        <f>IF(ISERROR(VLOOKUP($C605,tarifs!$A$4:$D$105,2,0)),"",VLOOKUP($C605,tarifs!$A$4:$D$105,2,0))</f>
        <v>108</v>
      </c>
      <c r="F605" s="105">
        <f t="shared" si="9"/>
        <v>129.6</v>
      </c>
    </row>
    <row r="606" spans="1:6" x14ac:dyDescent="0.25">
      <c r="A606" t="s">
        <v>10</v>
      </c>
      <c r="B606" s="107">
        <v>44246</v>
      </c>
      <c r="C606">
        <v>1162</v>
      </c>
      <c r="D606" t="str">
        <f>IF(Tableau1[[#This Row],[Date]]="","",CHOOSE(MONTH(B606),"janvier","février","mars","avril","mai","juin","juillet","aout","septembre","octobre","novembre","décembre"))</f>
        <v>février</v>
      </c>
      <c r="E606" s="105">
        <f>IF(ISERROR(VLOOKUP($C606,tarifs!$A$4:$D$105,2,0)),"",VLOOKUP($C606,tarifs!$A$4:$D$105,2,0))</f>
        <v>108</v>
      </c>
      <c r="F606" s="105">
        <f t="shared" si="9"/>
        <v>129.6</v>
      </c>
    </row>
    <row r="607" spans="1:6" x14ac:dyDescent="0.25">
      <c r="A607" t="s">
        <v>10</v>
      </c>
      <c r="B607" s="107">
        <v>44242</v>
      </c>
      <c r="C607" t="s">
        <v>11</v>
      </c>
      <c r="D607" t="str">
        <f>IF(Tableau1[[#This Row],[Date]]="","",CHOOSE(MONTH(B607),"janvier","février","mars","avril","mai","juin","juillet","aout","septembre","octobre","novembre","décembre"))</f>
        <v>février</v>
      </c>
      <c r="E607" s="105" t="str">
        <f>IF(ISERROR(VLOOKUP($C607,tarifs!$A$4:$D$105,2,0)),"",VLOOKUP($C607,tarifs!$A$4:$D$105,2,0))</f>
        <v/>
      </c>
      <c r="F607" s="105" t="str">
        <f t="shared" si="9"/>
        <v/>
      </c>
    </row>
    <row r="608" spans="1:6" x14ac:dyDescent="0.25">
      <c r="A608" t="s">
        <v>10</v>
      </c>
      <c r="B608" s="107">
        <v>44243</v>
      </c>
      <c r="C608" t="s">
        <v>11</v>
      </c>
      <c r="D608" t="str">
        <f>IF(Tableau1[[#This Row],[Date]]="","",CHOOSE(MONTH(B608),"janvier","février","mars","avril","mai","juin","juillet","aout","septembre","octobre","novembre","décembre"))</f>
        <v>février</v>
      </c>
      <c r="E608" s="105" t="str">
        <f>IF(ISERROR(VLOOKUP($C608,tarifs!$A$4:$D$105,2,0)),"",VLOOKUP($C608,tarifs!$A$4:$D$105,2,0))</f>
        <v/>
      </c>
      <c r="F608" s="105" t="str">
        <f t="shared" si="9"/>
        <v/>
      </c>
    </row>
    <row r="609" spans="1:6" x14ac:dyDescent="0.25">
      <c r="A609" t="s">
        <v>10</v>
      </c>
      <c r="B609" s="107">
        <v>44244</v>
      </c>
      <c r="C609" t="s">
        <v>11</v>
      </c>
      <c r="D609" t="str">
        <f>IF(Tableau1[[#This Row],[Date]]="","",CHOOSE(MONTH(B609),"janvier","février","mars","avril","mai","juin","juillet","aout","septembre","octobre","novembre","décembre"))</f>
        <v>février</v>
      </c>
      <c r="E609" s="105" t="str">
        <f>IF(ISERROR(VLOOKUP($C609,tarifs!$A$4:$D$105,2,0)),"",VLOOKUP($C609,tarifs!$A$4:$D$105,2,0))</f>
        <v/>
      </c>
      <c r="F609" s="105" t="str">
        <f t="shared" si="9"/>
        <v/>
      </c>
    </row>
    <row r="610" spans="1:6" x14ac:dyDescent="0.25">
      <c r="A610" t="s">
        <v>10</v>
      </c>
      <c r="B610" s="107">
        <v>44245</v>
      </c>
      <c r="C610" t="s">
        <v>11</v>
      </c>
      <c r="D610" t="str">
        <f>IF(Tableau1[[#This Row],[Date]]="","",CHOOSE(MONTH(B610),"janvier","février","mars","avril","mai","juin","juillet","aout","septembre","octobre","novembre","décembre"))</f>
        <v>février</v>
      </c>
      <c r="E610" s="105" t="str">
        <f>IF(ISERROR(VLOOKUP($C610,tarifs!$A$4:$D$105,2,0)),"",VLOOKUP($C610,tarifs!$A$4:$D$105,2,0))</f>
        <v/>
      </c>
      <c r="F610" s="105" t="str">
        <f t="shared" si="9"/>
        <v/>
      </c>
    </row>
    <row r="611" spans="1:6" x14ac:dyDescent="0.25">
      <c r="A611" t="s">
        <v>10</v>
      </c>
      <c r="B611" s="107">
        <v>44246</v>
      </c>
      <c r="C611" t="s">
        <v>11</v>
      </c>
      <c r="D611" t="str">
        <f>IF(Tableau1[[#This Row],[Date]]="","",CHOOSE(MONTH(B611),"janvier","février","mars","avril","mai","juin","juillet","aout","septembre","octobre","novembre","décembre"))</f>
        <v>février</v>
      </c>
      <c r="E611" s="105" t="str">
        <f>IF(ISERROR(VLOOKUP($C611,tarifs!$A$4:$D$105,2,0)),"",VLOOKUP($C611,tarifs!$A$4:$D$105,2,0))</f>
        <v/>
      </c>
      <c r="F611" s="105" t="str">
        <f t="shared" si="9"/>
        <v/>
      </c>
    </row>
    <row r="612" spans="1:6" x14ac:dyDescent="0.25">
      <c r="A612" t="s">
        <v>12</v>
      </c>
      <c r="B612" s="107">
        <v>44242</v>
      </c>
      <c r="C612">
        <v>1010</v>
      </c>
      <c r="D612" t="str">
        <f>IF(Tableau1[[#This Row],[Date]]="","",CHOOSE(MONTH(B612),"janvier","février","mars","avril","mai","juin","juillet","aout","septembre","octobre","novembre","décembre"))</f>
        <v>février</v>
      </c>
      <c r="E612" s="105">
        <f>IF(ISERROR(VLOOKUP($C612,tarifs!$A$4:$D$105,2,0)),"",VLOOKUP($C612,tarifs!$A$4:$D$105,2,0))</f>
        <v>95</v>
      </c>
      <c r="F612" s="105">
        <f t="shared" si="9"/>
        <v>114</v>
      </c>
    </row>
    <row r="613" spans="1:6" x14ac:dyDescent="0.25">
      <c r="A613" t="s">
        <v>12</v>
      </c>
      <c r="B613" s="107">
        <v>44247</v>
      </c>
      <c r="C613">
        <v>1441</v>
      </c>
      <c r="D613" t="str">
        <f>IF(Tableau1[[#This Row],[Date]]="","",CHOOSE(MONTH(B613),"janvier","février","mars","avril","mai","juin","juillet","aout","septembre","octobre","novembre","décembre"))</f>
        <v>février</v>
      </c>
      <c r="E613" s="105">
        <f>IF(ISERROR(VLOOKUP($C613,tarifs!$A$4:$D$105,2,0)),"",VLOOKUP($C613,tarifs!$A$4:$D$105,2,0))</f>
        <v>108</v>
      </c>
      <c r="F613" s="105">
        <f t="shared" si="9"/>
        <v>129.6</v>
      </c>
    </row>
    <row r="614" spans="1:6" x14ac:dyDescent="0.25">
      <c r="A614" t="s">
        <v>12</v>
      </c>
      <c r="B614" s="107">
        <v>44247</v>
      </c>
      <c r="C614">
        <v>1169</v>
      </c>
      <c r="D614" t="str">
        <f>IF(Tableau1[[#This Row],[Date]]="","",CHOOSE(MONTH(B614),"janvier","février","mars","avril","mai","juin","juillet","aout","septembre","octobre","novembre","décembre"))</f>
        <v>février</v>
      </c>
      <c r="E614" s="105">
        <f>IF(ISERROR(VLOOKUP($C614,tarifs!$A$4:$D$105,2,0)),"",VLOOKUP($C614,tarifs!$A$4:$D$105,2,0))</f>
        <v>115</v>
      </c>
      <c r="F614" s="105">
        <f t="shared" si="9"/>
        <v>138</v>
      </c>
    </row>
    <row r="615" spans="1:6" x14ac:dyDescent="0.25">
      <c r="A615" t="s">
        <v>12</v>
      </c>
      <c r="B615" s="107">
        <v>44242</v>
      </c>
      <c r="C615">
        <v>1312</v>
      </c>
      <c r="D615" t="str">
        <f>IF(Tableau1[[#This Row],[Date]]="","",CHOOSE(MONTH(B615),"janvier","février","mars","avril","mai","juin","juillet","aout","septembre","octobre","novembre","décembre"))</f>
        <v>février</v>
      </c>
      <c r="E615" s="105">
        <f>IF(ISERROR(VLOOKUP($C615,tarifs!$A$4:$D$105,2,0)),"",VLOOKUP($C615,tarifs!$A$4:$D$105,2,0))</f>
        <v>108</v>
      </c>
      <c r="F615" s="105">
        <f t="shared" si="9"/>
        <v>129.6</v>
      </c>
    </row>
    <row r="616" spans="1:6" x14ac:dyDescent="0.25">
      <c r="A616" t="s">
        <v>12</v>
      </c>
      <c r="B616" s="107">
        <v>44243</v>
      </c>
      <c r="C616">
        <v>1312</v>
      </c>
      <c r="D616" t="str">
        <f>IF(Tableau1[[#This Row],[Date]]="","",CHOOSE(MONTH(B616),"janvier","février","mars","avril","mai","juin","juillet","aout","septembre","octobre","novembre","décembre"))</f>
        <v>février</v>
      </c>
      <c r="E616" s="105">
        <f>IF(ISERROR(VLOOKUP($C616,tarifs!$A$4:$D$105,2,0)),"",VLOOKUP($C616,tarifs!$A$4:$D$105,2,0))</f>
        <v>108</v>
      </c>
      <c r="F616" s="105">
        <f t="shared" si="9"/>
        <v>129.6</v>
      </c>
    </row>
    <row r="617" spans="1:6" x14ac:dyDescent="0.25">
      <c r="A617" t="s">
        <v>12</v>
      </c>
      <c r="B617" s="107">
        <v>44244</v>
      </c>
      <c r="C617">
        <v>1312</v>
      </c>
      <c r="D617" t="str">
        <f>IF(Tableau1[[#This Row],[Date]]="","",CHOOSE(MONTH(B617),"janvier","février","mars","avril","mai","juin","juillet","aout","septembre","octobre","novembre","décembre"))</f>
        <v>février</v>
      </c>
      <c r="E617" s="105">
        <f>IF(ISERROR(VLOOKUP($C617,tarifs!$A$4:$D$105,2,0)),"",VLOOKUP($C617,tarifs!$A$4:$D$105,2,0))</f>
        <v>108</v>
      </c>
      <c r="F617" s="105">
        <f t="shared" si="9"/>
        <v>129.6</v>
      </c>
    </row>
    <row r="618" spans="1:6" x14ac:dyDescent="0.25">
      <c r="A618" t="s">
        <v>12</v>
      </c>
      <c r="B618" s="107">
        <v>44245</v>
      </c>
      <c r="C618">
        <v>1312</v>
      </c>
      <c r="D618" t="str">
        <f>IF(Tableau1[[#This Row],[Date]]="","",CHOOSE(MONTH(B618),"janvier","février","mars","avril","mai","juin","juillet","aout","septembre","octobre","novembre","décembre"))</f>
        <v>février</v>
      </c>
      <c r="E618" s="105">
        <f>IF(ISERROR(VLOOKUP($C618,tarifs!$A$4:$D$105,2,0)),"",VLOOKUP($C618,tarifs!$A$4:$D$105,2,0))</f>
        <v>108</v>
      </c>
      <c r="F618" s="105">
        <f t="shared" si="9"/>
        <v>129.6</v>
      </c>
    </row>
    <row r="619" spans="1:6" x14ac:dyDescent="0.25">
      <c r="A619" t="s">
        <v>12</v>
      </c>
      <c r="B619" s="107">
        <v>44246</v>
      </c>
      <c r="C619">
        <v>1312</v>
      </c>
      <c r="D619" t="str">
        <f>IF(Tableau1[[#This Row],[Date]]="","",CHOOSE(MONTH(B619),"janvier","février","mars","avril","mai","juin","juillet","aout","septembre","octobre","novembre","décembre"))</f>
        <v>février</v>
      </c>
      <c r="E619" s="105">
        <f>IF(ISERROR(VLOOKUP($C619,tarifs!$A$4:$D$105,2,0)),"",VLOOKUP($C619,tarifs!$A$4:$D$105,2,0))</f>
        <v>108</v>
      </c>
      <c r="F619" s="105">
        <f t="shared" si="9"/>
        <v>129.6</v>
      </c>
    </row>
    <row r="620" spans="1:6" x14ac:dyDescent="0.25">
      <c r="A620" t="s">
        <v>12</v>
      </c>
      <c r="B620" s="107">
        <v>44247</v>
      </c>
      <c r="C620">
        <v>1289</v>
      </c>
      <c r="D620" t="str">
        <f>IF(Tableau1[[#This Row],[Date]]="","",CHOOSE(MONTH(B620),"janvier","février","mars","avril","mai","juin","juillet","aout","septembre","octobre","novembre","décembre"))</f>
        <v>février</v>
      </c>
      <c r="E620" s="105">
        <f>IF(ISERROR(VLOOKUP($C620,tarifs!$A$4:$D$105,2,0)),"",VLOOKUP($C620,tarifs!$A$4:$D$105,2,0))</f>
        <v>88</v>
      </c>
      <c r="F620" s="105">
        <f t="shared" si="9"/>
        <v>105.6</v>
      </c>
    </row>
    <row r="621" spans="1:6" x14ac:dyDescent="0.25">
      <c r="A621" t="s">
        <v>12</v>
      </c>
      <c r="B621" s="107">
        <v>44242</v>
      </c>
      <c r="C621">
        <v>1252</v>
      </c>
      <c r="D621" t="str">
        <f>IF(Tableau1[[#This Row],[Date]]="","",CHOOSE(MONTH(B621),"janvier","février","mars","avril","mai","juin","juillet","aout","septembre","octobre","novembre","décembre"))</f>
        <v>février</v>
      </c>
      <c r="E621" s="105">
        <f>IF(ISERROR(VLOOKUP($C621,tarifs!$A$4:$D$105,2,0)),"",VLOOKUP($C621,tarifs!$A$4:$D$105,2,0))</f>
        <v>91.8</v>
      </c>
      <c r="F621" s="105">
        <f t="shared" si="9"/>
        <v>110.16</v>
      </c>
    </row>
    <row r="622" spans="1:6" x14ac:dyDescent="0.25">
      <c r="A622" t="s">
        <v>12</v>
      </c>
      <c r="B622" s="107">
        <v>44243</v>
      </c>
      <c r="C622">
        <v>1252</v>
      </c>
      <c r="D622" t="str">
        <f>IF(Tableau1[[#This Row],[Date]]="","",CHOOSE(MONTH(B622),"janvier","février","mars","avril","mai","juin","juillet","aout","septembre","octobre","novembre","décembre"))</f>
        <v>février</v>
      </c>
      <c r="E622" s="105">
        <f>IF(ISERROR(VLOOKUP($C622,tarifs!$A$4:$D$105,2,0)),"",VLOOKUP($C622,tarifs!$A$4:$D$105,2,0))</f>
        <v>91.8</v>
      </c>
      <c r="F622" s="105">
        <f t="shared" si="9"/>
        <v>110.16</v>
      </c>
    </row>
    <row r="623" spans="1:6" x14ac:dyDescent="0.25">
      <c r="A623" t="s">
        <v>12</v>
      </c>
      <c r="B623" s="107">
        <v>44244</v>
      </c>
      <c r="C623">
        <v>1252</v>
      </c>
      <c r="D623" t="str">
        <f>IF(Tableau1[[#This Row],[Date]]="","",CHOOSE(MONTH(B623),"janvier","février","mars","avril","mai","juin","juillet","aout","septembre","octobre","novembre","décembre"))</f>
        <v>février</v>
      </c>
      <c r="E623" s="105">
        <f>IF(ISERROR(VLOOKUP($C623,tarifs!$A$4:$D$105,2,0)),"",VLOOKUP($C623,tarifs!$A$4:$D$105,2,0))</f>
        <v>91.8</v>
      </c>
      <c r="F623" s="105">
        <f t="shared" si="9"/>
        <v>110.16</v>
      </c>
    </row>
    <row r="624" spans="1:6" x14ac:dyDescent="0.25">
      <c r="A624" t="s">
        <v>12</v>
      </c>
      <c r="B624" s="107">
        <v>44245</v>
      </c>
      <c r="C624">
        <v>1252</v>
      </c>
      <c r="D624" t="str">
        <f>IF(Tableau1[[#This Row],[Date]]="","",CHOOSE(MONTH(B624),"janvier","février","mars","avril","mai","juin","juillet","aout","septembre","octobre","novembre","décembre"))</f>
        <v>février</v>
      </c>
      <c r="E624" s="105">
        <f>IF(ISERROR(VLOOKUP($C624,tarifs!$A$4:$D$105,2,0)),"",VLOOKUP($C624,tarifs!$A$4:$D$105,2,0))</f>
        <v>91.8</v>
      </c>
      <c r="F624" s="105">
        <f t="shared" si="9"/>
        <v>110.16</v>
      </c>
    </row>
    <row r="625" spans="1:6" x14ac:dyDescent="0.25">
      <c r="A625" t="s">
        <v>12</v>
      </c>
      <c r="B625" s="107">
        <v>44246</v>
      </c>
      <c r="C625">
        <v>1252</v>
      </c>
      <c r="D625" t="str">
        <f>IF(Tableau1[[#This Row],[Date]]="","",CHOOSE(MONTH(B625),"janvier","février","mars","avril","mai","juin","juillet","aout","septembre","octobre","novembre","décembre"))</f>
        <v>février</v>
      </c>
      <c r="E625" s="105">
        <f>IF(ISERROR(VLOOKUP($C625,tarifs!$A$4:$D$105,2,0)),"",VLOOKUP($C625,tarifs!$A$4:$D$105,2,0))</f>
        <v>91.8</v>
      </c>
      <c r="F625" s="105">
        <f t="shared" si="9"/>
        <v>110.16</v>
      </c>
    </row>
    <row r="626" spans="1:6" x14ac:dyDescent="0.25">
      <c r="A626" t="s">
        <v>12</v>
      </c>
      <c r="B626" s="107">
        <v>44247</v>
      </c>
      <c r="C626">
        <v>1319</v>
      </c>
      <c r="D626" t="str">
        <f>IF(Tableau1[[#This Row],[Date]]="","",CHOOSE(MONTH(B626),"janvier","février","mars","avril","mai","juin","juillet","aout","septembre","octobre","novembre","décembre"))</f>
        <v>février</v>
      </c>
      <c r="E626" s="105">
        <f>IF(ISERROR(VLOOKUP($C626,tarifs!$A$4:$D$105,2,0)),"",VLOOKUP($C626,tarifs!$A$4:$D$105,2,0))</f>
        <v>95</v>
      </c>
      <c r="F626" s="105">
        <f t="shared" si="9"/>
        <v>114</v>
      </c>
    </row>
    <row r="627" spans="1:6" x14ac:dyDescent="0.25">
      <c r="A627" t="s">
        <v>12</v>
      </c>
      <c r="B627" s="107">
        <v>44247</v>
      </c>
      <c r="C627">
        <v>1349</v>
      </c>
      <c r="D627" t="str">
        <f>IF(Tableau1[[#This Row],[Date]]="","",CHOOSE(MONTH(B627),"janvier","février","mars","avril","mai","juin","juillet","aout","septembre","octobre","novembre","décembre"))</f>
        <v>février</v>
      </c>
      <c r="E627" s="105">
        <f>IF(ISERROR(VLOOKUP($C627,tarifs!$A$4:$D$105,2,0)),"",VLOOKUP($C627,tarifs!$A$4:$D$105,2,0))</f>
        <v>115</v>
      </c>
      <c r="F627" s="105">
        <f t="shared" si="9"/>
        <v>138</v>
      </c>
    </row>
    <row r="628" spans="1:6" x14ac:dyDescent="0.25">
      <c r="A628" t="s">
        <v>13</v>
      </c>
      <c r="B628" s="107">
        <v>44242</v>
      </c>
      <c r="C628">
        <v>1640</v>
      </c>
      <c r="D628" t="str">
        <f>IF(Tableau1[[#This Row],[Date]]="","",CHOOSE(MONTH(B628),"janvier","février","mars","avril","mai","juin","juillet","aout","septembre","octobre","novembre","décembre"))</f>
        <v>février</v>
      </c>
      <c r="E628" s="105">
        <f>IF(ISERROR(VLOOKUP($C628,tarifs!$A$4:$D$105,2,0)),"",VLOOKUP($C628,tarifs!$A$4:$D$105,2,0))</f>
        <v>156.75</v>
      </c>
      <c r="F628" s="105">
        <f t="shared" si="9"/>
        <v>188.1</v>
      </c>
    </row>
    <row r="629" spans="1:6" x14ac:dyDescent="0.25">
      <c r="A629" t="s">
        <v>13</v>
      </c>
      <c r="B629" s="107">
        <v>44247</v>
      </c>
      <c r="C629">
        <v>1411</v>
      </c>
      <c r="D629" t="str">
        <f>IF(Tableau1[[#This Row],[Date]]="","",CHOOSE(MONTH(B629),"janvier","février","mars","avril","mai","juin","juillet","aout","septembre","octobre","novembre","décembre"))</f>
        <v>février</v>
      </c>
      <c r="E629" s="105">
        <f>IF(ISERROR(VLOOKUP($C629,tarifs!$A$4:$D$105,2,0)),"",VLOOKUP($C629,tarifs!$A$4:$D$105,2,0))</f>
        <v>101</v>
      </c>
      <c r="F629" s="105">
        <f t="shared" si="9"/>
        <v>121.19999999999999</v>
      </c>
    </row>
    <row r="630" spans="1:6" x14ac:dyDescent="0.25">
      <c r="A630" t="s">
        <v>13</v>
      </c>
      <c r="B630" s="107">
        <v>44242</v>
      </c>
      <c r="C630">
        <v>1680</v>
      </c>
      <c r="D630" t="str">
        <f>IF(Tableau1[[#This Row],[Date]]="","",CHOOSE(MONTH(B630),"janvier","février","mars","avril","mai","juin","juillet","aout","septembre","octobre","novembre","décembre"))</f>
        <v>février</v>
      </c>
      <c r="E630" s="105">
        <f>IF(ISERROR(VLOOKUP($C630,tarifs!$A$4:$D$105,2,0)),"",VLOOKUP($C630,tarifs!$A$4:$D$105,2,0))</f>
        <v>149.75</v>
      </c>
      <c r="F630" s="105">
        <f t="shared" si="9"/>
        <v>179.7</v>
      </c>
    </row>
    <row r="631" spans="1:6" x14ac:dyDescent="0.25">
      <c r="A631" t="s">
        <v>13</v>
      </c>
      <c r="B631" s="107">
        <v>44247</v>
      </c>
      <c r="C631">
        <v>1461</v>
      </c>
      <c r="D631" t="str">
        <f>IF(Tableau1[[#This Row],[Date]]="","",CHOOSE(MONTH(B631),"janvier","février","mars","avril","mai","juin","juillet","aout","septembre","octobre","novembre","décembre"))</f>
        <v>février</v>
      </c>
      <c r="E631" s="105">
        <f>IF(ISERROR(VLOOKUP($C631,tarifs!$A$4:$D$105,2,0)),"",VLOOKUP($C631,tarifs!$A$4:$D$105,2,0))</f>
        <v>135</v>
      </c>
      <c r="F631" s="105">
        <f t="shared" si="9"/>
        <v>162</v>
      </c>
    </row>
    <row r="632" spans="1:6" x14ac:dyDescent="0.25">
      <c r="A632" t="s">
        <v>13</v>
      </c>
      <c r="B632" s="107">
        <v>44242</v>
      </c>
      <c r="C632">
        <v>1152</v>
      </c>
      <c r="D632" t="str">
        <f>IF(Tableau1[[#This Row],[Date]]="","",CHOOSE(MONTH(B632),"janvier","février","mars","avril","mai","juin","juillet","aout","septembre","octobre","novembre","décembre"))</f>
        <v>février</v>
      </c>
      <c r="E632" s="105">
        <f>IF(ISERROR(VLOOKUP($C632,tarifs!$A$4:$D$105,2,0)),"",VLOOKUP($C632,tarifs!$A$4:$D$105,2,0))</f>
        <v>128</v>
      </c>
      <c r="F632" s="105">
        <f t="shared" si="9"/>
        <v>153.6</v>
      </c>
    </row>
    <row r="633" spans="1:6" x14ac:dyDescent="0.25">
      <c r="A633" t="s">
        <v>13</v>
      </c>
      <c r="B633" s="107">
        <v>44247</v>
      </c>
      <c r="C633">
        <v>1119</v>
      </c>
      <c r="D633" t="str">
        <f>IF(Tableau1[[#This Row],[Date]]="","",CHOOSE(MONTH(B633),"janvier","février","mars","avril","mai","juin","juillet","aout","septembre","octobre","novembre","décembre"))</f>
        <v>février</v>
      </c>
      <c r="E633" s="105">
        <f>IF(ISERROR(VLOOKUP($C633,tarifs!$A$4:$D$105,2,0)),"",VLOOKUP($C633,tarifs!$A$4:$D$105,2,0))</f>
        <v>135</v>
      </c>
      <c r="F633" s="105">
        <f t="shared" si="9"/>
        <v>162</v>
      </c>
    </row>
    <row r="634" spans="1:6" x14ac:dyDescent="0.25">
      <c r="A634" t="s">
        <v>13</v>
      </c>
      <c r="B634" s="107">
        <v>44247</v>
      </c>
      <c r="C634">
        <v>1049</v>
      </c>
      <c r="D634" t="str">
        <f>IF(Tableau1[[#This Row],[Date]]="","",CHOOSE(MONTH(B634),"janvier","février","mars","avril","mai","juin","juillet","aout","septembre","octobre","novembre","décembre"))</f>
        <v>février</v>
      </c>
      <c r="E634" s="105">
        <f>IF(ISERROR(VLOOKUP($C634,tarifs!$A$4:$D$105,2,0)),"",VLOOKUP($C634,tarifs!$A$4:$D$105,2,0))</f>
        <v>95</v>
      </c>
      <c r="F634" s="105">
        <f t="shared" si="9"/>
        <v>114</v>
      </c>
    </row>
    <row r="635" spans="1:6" x14ac:dyDescent="0.25">
      <c r="A635" t="s">
        <v>14</v>
      </c>
      <c r="B635" s="107">
        <v>44242</v>
      </c>
      <c r="C635">
        <v>1100</v>
      </c>
      <c r="D635" t="str">
        <f>IF(Tableau1[[#This Row],[Date]]="","",CHOOSE(MONTH(B635),"janvier","février","mars","avril","mai","juin","juillet","aout","septembre","octobre","novembre","décembre"))</f>
        <v>février</v>
      </c>
      <c r="E635" s="105">
        <f>IF(ISERROR(VLOOKUP($C635,tarifs!$A$4:$D$105,2,0)),"",VLOOKUP($C635,tarifs!$A$4:$D$105,2,0))</f>
        <v>122</v>
      </c>
      <c r="F635" s="105">
        <f t="shared" si="9"/>
        <v>146.4</v>
      </c>
    </row>
    <row r="636" spans="1:6" x14ac:dyDescent="0.25">
      <c r="A636" t="s">
        <v>14</v>
      </c>
      <c r="B636" s="107">
        <v>44246</v>
      </c>
      <c r="C636">
        <v>1112</v>
      </c>
      <c r="D636" t="str">
        <f>IF(Tableau1[[#This Row],[Date]]="","",CHOOSE(MONTH(B636),"janvier","février","mars","avril","mai","juin","juillet","aout","septembre","octobre","novembre","décembre"))</f>
        <v>février</v>
      </c>
      <c r="E636" s="105">
        <f>IF(ISERROR(VLOOKUP($C636,tarifs!$A$4:$D$105,2,0)),"",VLOOKUP($C636,tarifs!$A$4:$D$105,2,0))</f>
        <v>135</v>
      </c>
      <c r="F636" s="105">
        <f t="shared" si="9"/>
        <v>162</v>
      </c>
    </row>
    <row r="637" spans="1:6" x14ac:dyDescent="0.25">
      <c r="A637" t="s">
        <v>14</v>
      </c>
      <c r="B637" s="107">
        <v>44247</v>
      </c>
      <c r="C637">
        <v>1421</v>
      </c>
      <c r="D637" t="str">
        <f>IF(Tableau1[[#This Row],[Date]]="","",CHOOSE(MONTH(B637),"janvier","février","mars","avril","mai","juin","juillet","aout","septembre","octobre","novembre","décembre"))</f>
        <v>février</v>
      </c>
      <c r="E637" s="105">
        <f>IF(ISERROR(VLOOKUP($C637,tarifs!$A$4:$D$105,2,0)),"",VLOOKUP($C637,tarifs!$A$4:$D$105,2,0))</f>
        <v>108</v>
      </c>
      <c r="F637" s="105">
        <f t="shared" si="9"/>
        <v>129.6</v>
      </c>
    </row>
    <row r="638" spans="1:6" x14ac:dyDescent="0.25">
      <c r="A638" t="s">
        <v>14</v>
      </c>
      <c r="B638" s="107">
        <v>44247</v>
      </c>
      <c r="C638">
        <v>1629</v>
      </c>
      <c r="D638" t="str">
        <f>IF(Tableau1[[#This Row],[Date]]="","",CHOOSE(MONTH(B638),"janvier","février","mars","avril","mai","juin","juillet","aout","septembre","octobre","novembre","décembre"))</f>
        <v>février</v>
      </c>
      <c r="E638" s="105">
        <f>IF(ISERROR(VLOOKUP($C638,tarifs!$A$4:$D$105,2,0)),"",VLOOKUP($C638,tarifs!$A$4:$D$105,2,0))</f>
        <v>121.5</v>
      </c>
      <c r="F638" s="105">
        <f t="shared" si="9"/>
        <v>145.79999999999998</v>
      </c>
    </row>
    <row r="639" spans="1:6" x14ac:dyDescent="0.25">
      <c r="A639" t="s">
        <v>14</v>
      </c>
      <c r="B639" s="107">
        <v>44247</v>
      </c>
      <c r="C639">
        <v>1159</v>
      </c>
      <c r="D639" t="str">
        <f>IF(Tableau1[[#This Row],[Date]]="","",CHOOSE(MONTH(B639),"janvier","février","mars","avril","mai","juin","juillet","aout","septembre","octobre","novembre","décembre"))</f>
        <v>février</v>
      </c>
      <c r="E639" s="105">
        <f>IF(ISERROR(VLOOKUP($C639,tarifs!$A$4:$D$105,2,0)),"",VLOOKUP($C639,tarifs!$A$4:$D$105,2,0))</f>
        <v>115</v>
      </c>
      <c r="F639" s="105">
        <f t="shared" si="9"/>
        <v>138</v>
      </c>
    </row>
    <row r="640" spans="1:6" x14ac:dyDescent="0.25">
      <c r="A640" t="s">
        <v>14</v>
      </c>
      <c r="B640" s="107">
        <v>44242</v>
      </c>
      <c r="C640" t="s">
        <v>15</v>
      </c>
      <c r="D640" t="str">
        <f>IF(Tableau1[[#This Row],[Date]]="","",CHOOSE(MONTH(B640),"janvier","février","mars","avril","mai","juin","juillet","aout","septembre","octobre","novembre","décembre"))</f>
        <v>février</v>
      </c>
      <c r="E640" s="105" t="str">
        <f>IF(ISERROR(VLOOKUP($C640,tarifs!$A$4:$D$105,2,0)),"",VLOOKUP($C640,tarifs!$A$4:$D$105,2,0))</f>
        <v/>
      </c>
      <c r="F640" s="105" t="str">
        <f t="shared" si="9"/>
        <v/>
      </c>
    </row>
    <row r="641" spans="1:6" x14ac:dyDescent="0.25">
      <c r="A641" t="s">
        <v>14</v>
      </c>
      <c r="B641" s="107">
        <v>44243</v>
      </c>
      <c r="C641" t="s">
        <v>15</v>
      </c>
      <c r="D641" t="str">
        <f>IF(Tableau1[[#This Row],[Date]]="","",CHOOSE(MONTH(B641),"janvier","février","mars","avril","mai","juin","juillet","aout","septembre","octobre","novembre","décembre"))</f>
        <v>février</v>
      </c>
      <c r="E641" s="105" t="str">
        <f>IF(ISERROR(VLOOKUP($C641,tarifs!$A$4:$D$105,2,0)),"",VLOOKUP($C641,tarifs!$A$4:$D$105,2,0))</f>
        <v/>
      </c>
      <c r="F641" s="105" t="str">
        <f t="shared" si="9"/>
        <v/>
      </c>
    </row>
    <row r="642" spans="1:6" x14ac:dyDescent="0.25">
      <c r="A642" t="s">
        <v>14</v>
      </c>
      <c r="B642" s="107">
        <v>44244</v>
      </c>
      <c r="C642" t="s">
        <v>15</v>
      </c>
      <c r="D642" t="str">
        <f>IF(Tableau1[[#This Row],[Date]]="","",CHOOSE(MONTH(B642),"janvier","février","mars","avril","mai","juin","juillet","aout","septembre","octobre","novembre","décembre"))</f>
        <v>février</v>
      </c>
      <c r="E642" s="105" t="str">
        <f>IF(ISERROR(VLOOKUP($C642,tarifs!$A$4:$D$105,2,0)),"",VLOOKUP($C642,tarifs!$A$4:$D$105,2,0))</f>
        <v/>
      </c>
      <c r="F642" s="105" t="str">
        <f t="shared" si="9"/>
        <v/>
      </c>
    </row>
    <row r="643" spans="1:6" x14ac:dyDescent="0.25">
      <c r="A643" t="s">
        <v>14</v>
      </c>
      <c r="B643" s="107">
        <v>44245</v>
      </c>
      <c r="C643" t="s">
        <v>15</v>
      </c>
      <c r="D643" t="str">
        <f>IF(Tableau1[[#This Row],[Date]]="","",CHOOSE(MONTH(B643),"janvier","février","mars","avril","mai","juin","juillet","aout","septembre","octobre","novembre","décembre"))</f>
        <v>février</v>
      </c>
      <c r="E643" s="105" t="str">
        <f>IF(ISERROR(VLOOKUP($C643,tarifs!$A$4:$D$105,2,0)),"",VLOOKUP($C643,tarifs!$A$4:$D$105,2,0))</f>
        <v/>
      </c>
      <c r="F643" s="105" t="str">
        <f t="shared" si="9"/>
        <v/>
      </c>
    </row>
    <row r="644" spans="1:6" x14ac:dyDescent="0.25">
      <c r="A644" t="s">
        <v>14</v>
      </c>
      <c r="B644" s="107">
        <v>44246</v>
      </c>
      <c r="C644" t="s">
        <v>15</v>
      </c>
      <c r="D644" t="str">
        <f>IF(Tableau1[[#This Row],[Date]]="","",CHOOSE(MONTH(B644),"janvier","février","mars","avril","mai","juin","juillet","aout","septembre","octobre","novembre","décembre"))</f>
        <v>février</v>
      </c>
      <c r="E644" s="105" t="str">
        <f>IF(ISERROR(VLOOKUP($C644,tarifs!$A$4:$D$105,2,0)),"",VLOOKUP($C644,tarifs!$A$4:$D$105,2,0))</f>
        <v/>
      </c>
      <c r="F644" s="105" t="str">
        <f t="shared" ref="F644:F707" si="10">IF(ISERROR(E644*1.2),"",E644*1.2)</f>
        <v/>
      </c>
    </row>
    <row r="645" spans="1:6" x14ac:dyDescent="0.25">
      <c r="A645" t="s">
        <v>16</v>
      </c>
      <c r="B645" s="107">
        <v>44242</v>
      </c>
      <c r="C645">
        <v>1670</v>
      </c>
      <c r="D645" t="str">
        <f>IF(Tableau1[[#This Row],[Date]]="","",CHOOSE(MONTH(B645),"janvier","février","mars","avril","mai","juin","juillet","aout","septembre","octobre","novembre","décembre"))</f>
        <v>février</v>
      </c>
      <c r="E645" s="105">
        <f>IF(ISERROR(VLOOKUP($C645,tarifs!$A$4:$D$105,2,0)),"",VLOOKUP($C645,tarifs!$A$4:$D$105,2,0))</f>
        <v>201</v>
      </c>
      <c r="F645" s="105">
        <f t="shared" si="10"/>
        <v>241.2</v>
      </c>
    </row>
    <row r="646" spans="1:6" x14ac:dyDescent="0.25">
      <c r="A646" t="s">
        <v>16</v>
      </c>
      <c r="B646" s="107">
        <v>44247</v>
      </c>
      <c r="C646">
        <v>1401</v>
      </c>
      <c r="D646" t="str">
        <f>IF(Tableau1[[#This Row],[Date]]="","",CHOOSE(MONTH(B646),"janvier","février","mars","avril","mai","juin","juillet","aout","septembre","octobre","novembre","décembre"))</f>
        <v>février</v>
      </c>
      <c r="E646" s="105">
        <f>IF(ISERROR(VLOOKUP($C646,tarifs!$A$4:$D$105,2,0)),"",VLOOKUP($C646,tarifs!$A$4:$D$105,2,0))</f>
        <v>129</v>
      </c>
      <c r="F646" s="105">
        <f t="shared" si="10"/>
        <v>154.79999999999998</v>
      </c>
    </row>
    <row r="647" spans="1:6" x14ac:dyDescent="0.25">
      <c r="A647" t="s">
        <v>16</v>
      </c>
      <c r="B647" s="107">
        <v>44247</v>
      </c>
      <c r="C647">
        <v>1639</v>
      </c>
      <c r="D647" t="str">
        <f>IF(Tableau1[[#This Row],[Date]]="","",CHOOSE(MONTH(B647),"janvier","février","mars","avril","mai","juin","juillet","aout","septembre","octobre","novembre","décembre"))</f>
        <v>février</v>
      </c>
      <c r="E647" s="105">
        <f>IF(ISERROR(VLOOKUP($C647,tarifs!$A$4:$D$105,2,0)),"",VLOOKUP($C647,tarifs!$A$4:$D$105,2,0))</f>
        <v>135</v>
      </c>
      <c r="F647" s="105">
        <f t="shared" si="10"/>
        <v>162</v>
      </c>
    </row>
    <row r="648" spans="1:6" x14ac:dyDescent="0.25">
      <c r="A648" t="s">
        <v>17</v>
      </c>
      <c r="B648" s="107">
        <v>44242</v>
      </c>
      <c r="C648">
        <v>1050</v>
      </c>
      <c r="D648" t="str">
        <f>IF(Tableau1[[#This Row],[Date]]="","",CHOOSE(MONTH(B648),"janvier","février","mars","avril","mai","juin","juillet","aout","septembre","octobre","novembre","décembre"))</f>
        <v>février</v>
      </c>
      <c r="E648" s="105">
        <f>IF(ISERROR(VLOOKUP($C648,tarifs!$A$4:$D$105,2,0)),"",VLOOKUP($C648,tarifs!$A$4:$D$105,2,0))</f>
        <v>108</v>
      </c>
      <c r="F648" s="105">
        <f t="shared" si="10"/>
        <v>129.6</v>
      </c>
    </row>
    <row r="649" spans="1:6" x14ac:dyDescent="0.25">
      <c r="A649" t="s">
        <v>17</v>
      </c>
      <c r="B649" s="107">
        <v>44247</v>
      </c>
      <c r="C649">
        <v>1501</v>
      </c>
      <c r="D649" t="str">
        <f>IF(Tableau1[[#This Row],[Date]]="","",CHOOSE(MONTH(B649),"janvier","février","mars","avril","mai","juin","juillet","aout","septembre","octobre","novembre","décembre"))</f>
        <v>février</v>
      </c>
      <c r="E649" s="105">
        <f>IF(ISERROR(VLOOKUP($C649,tarifs!$A$4:$D$105,2,0)),"",VLOOKUP($C649,tarifs!$A$4:$D$105,2,0))</f>
        <v>117</v>
      </c>
      <c r="F649" s="105">
        <f t="shared" si="10"/>
        <v>140.4</v>
      </c>
    </row>
    <row r="650" spans="1:6" x14ac:dyDescent="0.25">
      <c r="A650" t="s">
        <v>17</v>
      </c>
      <c r="B650" s="107">
        <v>44242</v>
      </c>
      <c r="C650">
        <v>1232</v>
      </c>
      <c r="D650" t="str">
        <f>IF(Tableau1[[#This Row],[Date]]="","",CHOOSE(MONTH(B650),"janvier","février","mars","avril","mai","juin","juillet","aout","septembre","octobre","novembre","décembre"))</f>
        <v>février</v>
      </c>
      <c r="E650" s="105">
        <f>IF(ISERROR(VLOOKUP($C650,tarifs!$A$4:$D$105,2,0)),"",VLOOKUP($C650,tarifs!$A$4:$D$105,2,0))</f>
        <v>101.25</v>
      </c>
      <c r="F650" s="105">
        <f t="shared" si="10"/>
        <v>121.5</v>
      </c>
    </row>
    <row r="651" spans="1:6" x14ac:dyDescent="0.25">
      <c r="A651" t="s">
        <v>17</v>
      </c>
      <c r="B651" s="107">
        <v>44244</v>
      </c>
      <c r="C651">
        <v>1202</v>
      </c>
      <c r="D651" t="str">
        <f>IF(Tableau1[[#This Row],[Date]]="","",CHOOSE(MONTH(B651),"janvier","février","mars","avril","mai","juin","juillet","aout","septembre","octobre","novembre","décembre"))</f>
        <v>février</v>
      </c>
      <c r="E651" s="105">
        <f>IF(ISERROR(VLOOKUP($C651,tarifs!$A$4:$D$105,2,0)),"",VLOOKUP($C651,tarifs!$A$4:$D$105,2,0))</f>
        <v>87.75</v>
      </c>
      <c r="F651" s="105">
        <f t="shared" si="10"/>
        <v>105.3</v>
      </c>
    </row>
    <row r="652" spans="1:6" x14ac:dyDescent="0.25">
      <c r="A652" t="s">
        <v>17</v>
      </c>
      <c r="B652" s="107">
        <v>44246</v>
      </c>
      <c r="C652">
        <v>1072</v>
      </c>
      <c r="D652" t="str">
        <f>IF(Tableau1[[#This Row],[Date]]="","",CHOOSE(MONTH(B652),"janvier","février","mars","avril","mai","juin","juillet","aout","septembre","octobre","novembre","décembre"))</f>
        <v>février</v>
      </c>
      <c r="E652" s="105">
        <f>IF(ISERROR(VLOOKUP($C652,tarifs!$A$4:$D$105,2,0)),"",VLOOKUP($C652,tarifs!$A$4:$D$105,2,0))</f>
        <v>108</v>
      </c>
      <c r="F652" s="105">
        <f t="shared" si="10"/>
        <v>129.6</v>
      </c>
    </row>
    <row r="653" spans="1:6" x14ac:dyDescent="0.25">
      <c r="A653" t="s">
        <v>17</v>
      </c>
      <c r="B653" s="107">
        <v>44247</v>
      </c>
      <c r="C653">
        <v>1069</v>
      </c>
      <c r="D653" t="str">
        <f>IF(Tableau1[[#This Row],[Date]]="","",CHOOSE(MONTH(B653),"janvier","février","mars","avril","mai","juin","juillet","aout","septembre","octobre","novembre","décembre"))</f>
        <v>février</v>
      </c>
      <c r="E653" s="105">
        <f>IF(ISERROR(VLOOKUP($C653,tarifs!$A$4:$D$105,2,0)),"",VLOOKUP($C653,tarifs!$A$4:$D$105,2,0))</f>
        <v>81</v>
      </c>
      <c r="F653" s="105">
        <f t="shared" si="10"/>
        <v>97.2</v>
      </c>
    </row>
    <row r="654" spans="1:6" x14ac:dyDescent="0.25">
      <c r="A654" t="s">
        <v>18</v>
      </c>
      <c r="B654" s="107">
        <v>44242</v>
      </c>
      <c r="C654">
        <v>1280</v>
      </c>
      <c r="D654" t="str">
        <f>IF(Tableau1[[#This Row],[Date]]="","",CHOOSE(MONTH(B654),"janvier","février","mars","avril","mai","juin","juillet","aout","septembre","octobre","novembre","décembre"))</f>
        <v>février</v>
      </c>
      <c r="E654" s="105">
        <f>IF(ISERROR(VLOOKUP($C654,tarifs!$A$4:$D$105,2,0)),"",VLOOKUP($C654,tarifs!$A$4:$D$105,2,0))</f>
        <v>114.4</v>
      </c>
      <c r="F654" s="105">
        <f t="shared" si="10"/>
        <v>137.28</v>
      </c>
    </row>
    <row r="655" spans="1:6" x14ac:dyDescent="0.25">
      <c r="A655" t="s">
        <v>18</v>
      </c>
      <c r="B655" s="107">
        <v>44246</v>
      </c>
      <c r="C655">
        <v>1082</v>
      </c>
      <c r="D655" t="str">
        <f>IF(Tableau1[[#This Row],[Date]]="","",CHOOSE(MONTH(B655),"janvier","février","mars","avril","mai","juin","juillet","aout","septembre","octobre","novembre","décembre"))</f>
        <v>février</v>
      </c>
      <c r="E655" s="105">
        <f>IF(ISERROR(VLOOKUP($C655,tarifs!$A$4:$D$105,2,0)),"",VLOOKUP($C655,tarifs!$A$4:$D$105,2,0))</f>
        <v>104.55</v>
      </c>
      <c r="F655" s="105">
        <f t="shared" si="10"/>
        <v>125.46</v>
      </c>
    </row>
    <row r="656" spans="1:6" x14ac:dyDescent="0.25">
      <c r="A656" t="s">
        <v>18</v>
      </c>
      <c r="B656" s="107">
        <v>44247</v>
      </c>
      <c r="C656">
        <v>1219</v>
      </c>
      <c r="D656" t="str">
        <f>IF(Tableau1[[#This Row],[Date]]="","",CHOOSE(MONTH(B656),"janvier","février","mars","avril","mai","juin","juillet","aout","septembre","octobre","novembre","décembre"))</f>
        <v>février</v>
      </c>
      <c r="E656" s="105">
        <f>IF(ISERROR(VLOOKUP($C656,tarifs!$A$4:$D$105,2,0)),"",VLOOKUP($C656,tarifs!$A$4:$D$105,2,0))</f>
        <v>135</v>
      </c>
      <c r="F656" s="105">
        <f t="shared" si="10"/>
        <v>162</v>
      </c>
    </row>
    <row r="657" spans="1:6" x14ac:dyDescent="0.25">
      <c r="A657" t="s">
        <v>18</v>
      </c>
      <c r="B657" s="107">
        <v>44247</v>
      </c>
      <c r="C657">
        <v>1679</v>
      </c>
      <c r="D657" t="str">
        <f>IF(Tableau1[[#This Row],[Date]]="","",CHOOSE(MONTH(B657),"janvier","février","mars","avril","mai","juin","juillet","aout","septembre","octobre","novembre","décembre"))</f>
        <v>février</v>
      </c>
      <c r="E657" s="105">
        <f>IF(ISERROR(VLOOKUP($C657,tarifs!$A$4:$D$105,2,0)),"",VLOOKUP($C657,tarifs!$A$4:$D$105,2,0))</f>
        <v>95</v>
      </c>
      <c r="F657" s="105">
        <f t="shared" si="10"/>
        <v>114</v>
      </c>
    </row>
    <row r="658" spans="1:6" x14ac:dyDescent="0.25">
      <c r="A658" t="s">
        <v>19</v>
      </c>
      <c r="B658" s="107">
        <v>44246</v>
      </c>
      <c r="C658">
        <v>1182</v>
      </c>
      <c r="D658" t="str">
        <f>IF(Tableau1[[#This Row],[Date]]="","",CHOOSE(MONTH(B658),"janvier","février","mars","avril","mai","juin","juillet","aout","septembre","octobre","novembre","décembre"))</f>
        <v>février</v>
      </c>
      <c r="E658" s="105">
        <f>IF(ISERROR(VLOOKUP($C658,tarifs!$A$4:$D$105,2,0)),"",VLOOKUP($C658,tarifs!$A$4:$D$105,2,0))</f>
        <v>127</v>
      </c>
      <c r="F658" s="105">
        <f t="shared" si="10"/>
        <v>152.4</v>
      </c>
    </row>
    <row r="659" spans="1:6" x14ac:dyDescent="0.25">
      <c r="A659" t="s">
        <v>19</v>
      </c>
      <c r="B659" s="107">
        <v>44247</v>
      </c>
      <c r="C659">
        <v>1669</v>
      </c>
      <c r="D659" t="str">
        <f>IF(Tableau1[[#This Row],[Date]]="","",CHOOSE(MONTH(B659),"janvier","février","mars","avril","mai","juin","juillet","aout","septembre","octobre","novembre","décembre"))</f>
        <v>février</v>
      </c>
      <c r="E659" s="105">
        <f>IF(ISERROR(VLOOKUP($C659,tarifs!$A$4:$D$105,2,0)),"",VLOOKUP($C659,tarifs!$A$4:$D$105,2,0))</f>
        <v>124</v>
      </c>
      <c r="F659" s="105">
        <f t="shared" si="10"/>
        <v>148.79999999999998</v>
      </c>
    </row>
    <row r="660" spans="1:6" x14ac:dyDescent="0.25">
      <c r="A660" t="s">
        <v>19</v>
      </c>
      <c r="B660" s="107">
        <v>44247</v>
      </c>
      <c r="C660">
        <v>1129</v>
      </c>
      <c r="D660" t="str">
        <f>IF(Tableau1[[#This Row],[Date]]="","",CHOOSE(MONTH(B660),"janvier","février","mars","avril","mai","juin","juillet","aout","septembre","octobre","novembre","décembre"))</f>
        <v>février</v>
      </c>
      <c r="E660" s="105">
        <f>IF(ISERROR(VLOOKUP($C660,tarifs!$A$4:$D$105,2,0)),"",VLOOKUP($C660,tarifs!$A$4:$D$105,2,0))</f>
        <v>115</v>
      </c>
      <c r="F660" s="105">
        <f t="shared" si="10"/>
        <v>138</v>
      </c>
    </row>
    <row r="661" spans="1:6" x14ac:dyDescent="0.25">
      <c r="A661" t="s">
        <v>19</v>
      </c>
      <c r="B661" s="107">
        <v>44247</v>
      </c>
      <c r="C661">
        <v>1699</v>
      </c>
      <c r="D661" t="str">
        <f>IF(Tableau1[[#This Row],[Date]]="","",CHOOSE(MONTH(B661),"janvier","février","mars","avril","mai","juin","juillet","aout","septembre","octobre","novembre","décembre"))</f>
        <v>février</v>
      </c>
      <c r="E661" s="105">
        <f>IF(ISERROR(VLOOKUP($C661,tarifs!$A$4:$D$105,2,0)),"",VLOOKUP($C661,tarifs!$A$4:$D$105,2,0))</f>
        <v>148</v>
      </c>
      <c r="F661" s="105">
        <f t="shared" si="10"/>
        <v>177.6</v>
      </c>
    </row>
    <row r="662" spans="1:6" x14ac:dyDescent="0.25">
      <c r="A662" t="s">
        <v>8</v>
      </c>
      <c r="B662" s="107">
        <v>44249</v>
      </c>
      <c r="C662">
        <v>1330</v>
      </c>
      <c r="D662" t="str">
        <f>IF(Tableau1[[#This Row],[Date]]="","",CHOOSE(MONTH(B662),"janvier","février","mars","avril","mai","juin","juillet","aout","septembre","octobre","novembre","décembre"))</f>
        <v>février</v>
      </c>
      <c r="E662" s="105">
        <f>IF(ISERROR(VLOOKUP($C662,tarifs!$A$4:$D$105,2,0)),"",VLOOKUP($C662,tarifs!$A$4:$D$105,2,0))</f>
        <v>95</v>
      </c>
      <c r="F662" s="105">
        <f t="shared" si="10"/>
        <v>114</v>
      </c>
    </row>
    <row r="663" spans="1:6" x14ac:dyDescent="0.25">
      <c r="A663" t="s">
        <v>8</v>
      </c>
      <c r="B663" s="107">
        <v>44254</v>
      </c>
      <c r="C663">
        <v>1531</v>
      </c>
      <c r="D663" t="str">
        <f>IF(Tableau1[[#This Row],[Date]]="","",CHOOSE(MONTH(B663),"janvier","février","mars","avril","mai","juin","juillet","aout","septembre","octobre","novembre","décembre"))</f>
        <v>février</v>
      </c>
      <c r="E663" s="105">
        <f>IF(ISERROR(VLOOKUP($C663,tarifs!$A$4:$D$105,2,0)),"",VLOOKUP($C663,tarifs!$A$4:$D$105,2,0))</f>
        <v>108</v>
      </c>
      <c r="F663" s="105">
        <f t="shared" si="10"/>
        <v>129.6</v>
      </c>
    </row>
    <row r="664" spans="1:6" x14ac:dyDescent="0.25">
      <c r="A664" t="s">
        <v>8</v>
      </c>
      <c r="B664" s="107">
        <v>44249</v>
      </c>
      <c r="C664">
        <v>1242</v>
      </c>
      <c r="D664" t="str">
        <f>IF(Tableau1[[#This Row],[Date]]="","",CHOOSE(MONTH(B664),"janvier","février","mars","avril","mai","juin","juillet","aout","septembre","octobre","novembre","décembre"))</f>
        <v>février</v>
      </c>
      <c r="E664" s="105">
        <f>IF(ISERROR(VLOOKUP($C664,tarifs!$A$4:$D$105,2,0)),"",VLOOKUP($C664,tarifs!$A$4:$D$105,2,0))</f>
        <v>101</v>
      </c>
      <c r="F664" s="105">
        <f t="shared" si="10"/>
        <v>121.19999999999999</v>
      </c>
    </row>
    <row r="665" spans="1:6" x14ac:dyDescent="0.25">
      <c r="A665" t="s">
        <v>8</v>
      </c>
      <c r="B665" s="107">
        <v>44253</v>
      </c>
      <c r="C665">
        <v>1242</v>
      </c>
      <c r="D665" t="str">
        <f>IF(Tableau1[[#This Row],[Date]]="","",CHOOSE(MONTH(B665),"janvier","février","mars","avril","mai","juin","juillet","aout","septembre","octobre","novembre","décembre"))</f>
        <v>février</v>
      </c>
      <c r="E665" s="105">
        <f>IF(ISERROR(VLOOKUP($C665,tarifs!$A$4:$D$105,2,0)),"",VLOOKUP($C665,tarifs!$A$4:$D$105,2,0))</f>
        <v>101</v>
      </c>
      <c r="F665" s="105">
        <f t="shared" si="10"/>
        <v>121.19999999999999</v>
      </c>
    </row>
    <row r="666" spans="1:6" x14ac:dyDescent="0.25">
      <c r="A666" t="s">
        <v>8</v>
      </c>
      <c r="B666" s="107">
        <v>44254</v>
      </c>
      <c r="C666">
        <v>1689</v>
      </c>
      <c r="D666" t="str">
        <f>IF(Tableau1[[#This Row],[Date]]="","",CHOOSE(MONTH(B666),"janvier","février","mars","avril","mai","juin","juillet","aout","septembre","octobre","novembre","décembre"))</f>
        <v>février</v>
      </c>
      <c r="E666" s="105">
        <f>IF(ISERROR(VLOOKUP($C666,tarifs!$A$4:$D$105,2,0)),"",VLOOKUP($C666,tarifs!$A$4:$D$105,2,0))</f>
        <v>155</v>
      </c>
      <c r="F666" s="105">
        <f t="shared" si="10"/>
        <v>186</v>
      </c>
    </row>
    <row r="667" spans="1:6" x14ac:dyDescent="0.25">
      <c r="A667" t="s">
        <v>9</v>
      </c>
      <c r="B667" s="107">
        <v>44249</v>
      </c>
      <c r="C667">
        <v>1060</v>
      </c>
      <c r="D667" t="str">
        <f>IF(Tableau1[[#This Row],[Date]]="","",CHOOSE(MONTH(B667),"janvier","février","mars","avril","mai","juin","juillet","aout","septembre","octobre","novembre","décembre"))</f>
        <v>février</v>
      </c>
      <c r="E667" s="105">
        <f>IF(ISERROR(VLOOKUP($C667,tarifs!$A$4:$D$105,2,0)),"",VLOOKUP($C667,tarifs!$A$4:$D$105,2,0))</f>
        <v>123.6</v>
      </c>
      <c r="F667" s="105">
        <f t="shared" si="10"/>
        <v>148.32</v>
      </c>
    </row>
    <row r="668" spans="1:6" x14ac:dyDescent="0.25">
      <c r="A668" t="s">
        <v>9</v>
      </c>
      <c r="B668" s="107">
        <v>44254</v>
      </c>
      <c r="C668">
        <v>1431</v>
      </c>
      <c r="D668" t="str">
        <f>IF(Tableau1[[#This Row],[Date]]="","",CHOOSE(MONTH(B668),"janvier","février","mars","avril","mai","juin","juillet","aout","septembre","octobre","novembre","décembre"))</f>
        <v>février</v>
      </c>
      <c r="E668" s="105">
        <f>IF(ISERROR(VLOOKUP($C668,tarifs!$A$4:$D$105,2,0)),"",VLOOKUP($C668,tarifs!$A$4:$D$105,2,0))</f>
        <v>108</v>
      </c>
      <c r="F668" s="105">
        <f t="shared" si="10"/>
        <v>129.6</v>
      </c>
    </row>
    <row r="669" spans="1:6" x14ac:dyDescent="0.25">
      <c r="A669" t="s">
        <v>9</v>
      </c>
      <c r="B669" s="107">
        <v>44249</v>
      </c>
      <c r="C669">
        <v>1230</v>
      </c>
      <c r="D669" t="str">
        <f>IF(Tableau1[[#This Row],[Date]]="","",CHOOSE(MONTH(B669),"janvier","février","mars","avril","mai","juin","juillet","aout","septembre","octobre","novembre","décembre"))</f>
        <v>février</v>
      </c>
      <c r="E669" s="105">
        <f>IF(ISERROR(VLOOKUP($C669,tarifs!$A$4:$D$105,2,0)),"",VLOOKUP($C669,tarifs!$A$4:$D$105,2,0))</f>
        <v>135.25</v>
      </c>
      <c r="F669" s="105">
        <f t="shared" si="10"/>
        <v>162.29999999999998</v>
      </c>
    </row>
    <row r="670" spans="1:6" x14ac:dyDescent="0.25">
      <c r="A670" t="s">
        <v>9</v>
      </c>
      <c r="B670" s="107">
        <v>44253</v>
      </c>
      <c r="C670">
        <v>1282</v>
      </c>
      <c r="D670" t="str">
        <f>IF(Tableau1[[#This Row],[Date]]="","",CHOOSE(MONTH(B670),"janvier","février","mars","avril","mai","juin","juillet","aout","septembre","octobre","novembre","décembre"))</f>
        <v>février</v>
      </c>
      <c r="E670" s="105">
        <f>IF(ISERROR(VLOOKUP($C670,tarifs!$A$4:$D$105,2,0)),"",VLOOKUP($C670,tarifs!$A$4:$D$105,2,0))</f>
        <v>87.75</v>
      </c>
      <c r="F670" s="105">
        <f t="shared" si="10"/>
        <v>105.3</v>
      </c>
    </row>
    <row r="671" spans="1:6" x14ac:dyDescent="0.25">
      <c r="A671" t="s">
        <v>9</v>
      </c>
      <c r="B671" s="107">
        <v>44254</v>
      </c>
      <c r="C671">
        <v>1451</v>
      </c>
      <c r="D671" t="str">
        <f>IF(Tableau1[[#This Row],[Date]]="","",CHOOSE(MONTH(B671),"janvier","février","mars","avril","mai","juin","juillet","aout","septembre","octobre","novembre","décembre"))</f>
        <v>février</v>
      </c>
      <c r="E671" s="105">
        <f>IF(ISERROR(VLOOKUP($C671,tarifs!$A$4:$D$105,2,0)),"",VLOOKUP($C671,tarifs!$A$4:$D$105,2,0))</f>
        <v>108</v>
      </c>
      <c r="F671" s="105">
        <f t="shared" si="10"/>
        <v>129.6</v>
      </c>
    </row>
    <row r="672" spans="1:6" x14ac:dyDescent="0.25">
      <c r="A672" t="s">
        <v>9</v>
      </c>
      <c r="B672" s="107">
        <v>44249</v>
      </c>
      <c r="C672">
        <v>1062</v>
      </c>
      <c r="D672" t="str">
        <f>IF(Tableau1[[#This Row],[Date]]="","",CHOOSE(MONTH(B672),"janvier","février","mars","avril","mai","juin","juillet","aout","septembre","octobre","novembre","décembre"))</f>
        <v>février</v>
      </c>
      <c r="E672" s="105">
        <f>IF(ISERROR(VLOOKUP($C672,tarifs!$A$4:$D$105,2,0)),"",VLOOKUP($C672,tarifs!$A$4:$D$105,2,0))</f>
        <v>81</v>
      </c>
      <c r="F672" s="105">
        <f t="shared" si="10"/>
        <v>97.2</v>
      </c>
    </row>
    <row r="673" spans="1:6" x14ac:dyDescent="0.25">
      <c r="A673" t="s">
        <v>9</v>
      </c>
      <c r="B673" s="107">
        <v>44250</v>
      </c>
      <c r="C673">
        <v>1062</v>
      </c>
      <c r="D673" t="str">
        <f>IF(Tableau1[[#This Row],[Date]]="","",CHOOSE(MONTH(B673),"janvier","février","mars","avril","mai","juin","juillet","aout","septembre","octobre","novembre","décembre"))</f>
        <v>février</v>
      </c>
      <c r="E673" s="105">
        <f>IF(ISERROR(VLOOKUP($C673,tarifs!$A$4:$D$105,2,0)),"",VLOOKUP($C673,tarifs!$A$4:$D$105,2,0))</f>
        <v>81</v>
      </c>
      <c r="F673" s="105">
        <f t="shared" si="10"/>
        <v>97.2</v>
      </c>
    </row>
    <row r="674" spans="1:6" x14ac:dyDescent="0.25">
      <c r="A674" t="s">
        <v>9</v>
      </c>
      <c r="B674" s="107">
        <v>44251</v>
      </c>
      <c r="C674">
        <v>1062</v>
      </c>
      <c r="D674" t="str">
        <f>IF(Tableau1[[#This Row],[Date]]="","",CHOOSE(MONTH(B674),"janvier","février","mars","avril","mai","juin","juillet","aout","septembre","octobre","novembre","décembre"))</f>
        <v>février</v>
      </c>
      <c r="E674" s="105">
        <f>IF(ISERROR(VLOOKUP($C674,tarifs!$A$4:$D$105,2,0)),"",VLOOKUP($C674,tarifs!$A$4:$D$105,2,0))</f>
        <v>81</v>
      </c>
      <c r="F674" s="105">
        <f t="shared" si="10"/>
        <v>97.2</v>
      </c>
    </row>
    <row r="675" spans="1:6" x14ac:dyDescent="0.25">
      <c r="A675" t="s">
        <v>9</v>
      </c>
      <c r="B675" s="107">
        <v>44252</v>
      </c>
      <c r="C675">
        <v>1062</v>
      </c>
      <c r="D675" t="str">
        <f>IF(Tableau1[[#This Row],[Date]]="","",CHOOSE(MONTH(B675),"janvier","février","mars","avril","mai","juin","juillet","aout","septembre","octobre","novembre","décembre"))</f>
        <v>février</v>
      </c>
      <c r="E675" s="105">
        <f>IF(ISERROR(VLOOKUP($C675,tarifs!$A$4:$D$105,2,0)),"",VLOOKUP($C675,tarifs!$A$4:$D$105,2,0))</f>
        <v>81</v>
      </c>
      <c r="F675" s="105">
        <f t="shared" si="10"/>
        <v>97.2</v>
      </c>
    </row>
    <row r="676" spans="1:6" x14ac:dyDescent="0.25">
      <c r="A676" t="s">
        <v>9</v>
      </c>
      <c r="B676" s="107">
        <v>44253</v>
      </c>
      <c r="C676">
        <v>1062</v>
      </c>
      <c r="D676" t="str">
        <f>IF(Tableau1[[#This Row],[Date]]="","",CHOOSE(MONTH(B676),"janvier","février","mars","avril","mai","juin","juillet","aout","septembre","octobre","novembre","décembre"))</f>
        <v>février</v>
      </c>
      <c r="E676" s="105">
        <f>IF(ISERROR(VLOOKUP($C676,tarifs!$A$4:$D$105,2,0)),"",VLOOKUP($C676,tarifs!$A$4:$D$105,2,0))</f>
        <v>81</v>
      </c>
      <c r="F676" s="105">
        <f t="shared" si="10"/>
        <v>97.2</v>
      </c>
    </row>
    <row r="677" spans="1:6" x14ac:dyDescent="0.25">
      <c r="A677" t="s">
        <v>9</v>
      </c>
      <c r="B677" s="107">
        <v>44254</v>
      </c>
      <c r="C677">
        <v>1471</v>
      </c>
      <c r="D677" t="str">
        <f>IF(Tableau1[[#This Row],[Date]]="","",CHOOSE(MONTH(B677),"janvier","février","mars","avril","mai","juin","juillet","aout","septembre","octobre","novembre","décembre"))</f>
        <v>février</v>
      </c>
      <c r="E677" s="105">
        <f>IF(ISERROR(VLOOKUP($C677,tarifs!$A$4:$D$105,2,0)),"",VLOOKUP($C677,tarifs!$A$4:$D$105,2,0))</f>
        <v>115</v>
      </c>
      <c r="F677" s="105">
        <f t="shared" si="10"/>
        <v>138</v>
      </c>
    </row>
    <row r="678" spans="1:6" x14ac:dyDescent="0.25">
      <c r="A678" t="s">
        <v>9</v>
      </c>
      <c r="B678" s="107">
        <v>44249</v>
      </c>
      <c r="C678">
        <v>1262</v>
      </c>
      <c r="D678" t="str">
        <f>IF(Tableau1[[#This Row],[Date]]="","",CHOOSE(MONTH(B678),"janvier","février","mars","avril","mai","juin","juillet","aout","septembre","octobre","novembre","décembre"))</f>
        <v>février</v>
      </c>
      <c r="E678" s="105">
        <f>IF(ISERROR(VLOOKUP($C678,tarifs!$A$4:$D$105,2,0)),"",VLOOKUP($C678,tarifs!$A$4:$D$105,2,0))</f>
        <v>108</v>
      </c>
      <c r="F678" s="105">
        <f t="shared" si="10"/>
        <v>129.6</v>
      </c>
    </row>
    <row r="679" spans="1:6" x14ac:dyDescent="0.25">
      <c r="A679" t="s">
        <v>9</v>
      </c>
      <c r="B679" s="107">
        <v>44250</v>
      </c>
      <c r="C679">
        <v>1262</v>
      </c>
      <c r="D679" t="str">
        <f>IF(Tableau1[[#This Row],[Date]]="","",CHOOSE(MONTH(B679),"janvier","février","mars","avril","mai","juin","juillet","aout","septembre","octobre","novembre","décembre"))</f>
        <v>février</v>
      </c>
      <c r="E679" s="105">
        <f>IF(ISERROR(VLOOKUP($C679,tarifs!$A$4:$D$105,2,0)),"",VLOOKUP($C679,tarifs!$A$4:$D$105,2,0))</f>
        <v>108</v>
      </c>
      <c r="F679" s="105">
        <f t="shared" si="10"/>
        <v>129.6</v>
      </c>
    </row>
    <row r="680" spans="1:6" x14ac:dyDescent="0.25">
      <c r="A680" t="s">
        <v>9</v>
      </c>
      <c r="B680" s="107">
        <v>44251</v>
      </c>
      <c r="C680">
        <v>1262</v>
      </c>
      <c r="D680" t="str">
        <f>IF(Tableau1[[#This Row],[Date]]="","",CHOOSE(MONTH(B680),"janvier","février","mars","avril","mai","juin","juillet","aout","septembre","octobre","novembre","décembre"))</f>
        <v>février</v>
      </c>
      <c r="E680" s="105">
        <f>IF(ISERROR(VLOOKUP($C680,tarifs!$A$4:$D$105,2,0)),"",VLOOKUP($C680,tarifs!$A$4:$D$105,2,0))</f>
        <v>108</v>
      </c>
      <c r="F680" s="105">
        <f t="shared" si="10"/>
        <v>129.6</v>
      </c>
    </row>
    <row r="681" spans="1:6" x14ac:dyDescent="0.25">
      <c r="A681" t="s">
        <v>9</v>
      </c>
      <c r="B681" s="107">
        <v>44252</v>
      </c>
      <c r="C681">
        <v>1262</v>
      </c>
      <c r="D681" t="str">
        <f>IF(Tableau1[[#This Row],[Date]]="","",CHOOSE(MONTH(B681),"janvier","février","mars","avril","mai","juin","juillet","aout","septembre","octobre","novembre","décembre"))</f>
        <v>février</v>
      </c>
      <c r="E681" s="105">
        <f>IF(ISERROR(VLOOKUP($C681,tarifs!$A$4:$D$105,2,0)),"",VLOOKUP($C681,tarifs!$A$4:$D$105,2,0))</f>
        <v>108</v>
      </c>
      <c r="F681" s="105">
        <f t="shared" si="10"/>
        <v>129.6</v>
      </c>
    </row>
    <row r="682" spans="1:6" x14ac:dyDescent="0.25">
      <c r="A682" t="s">
        <v>9</v>
      </c>
      <c r="B682" s="107">
        <v>44253</v>
      </c>
      <c r="C682">
        <v>1262</v>
      </c>
      <c r="D682" t="str">
        <f>IF(Tableau1[[#This Row],[Date]]="","",CHOOSE(MONTH(B682),"janvier","février","mars","avril","mai","juin","juillet","aout","septembre","octobre","novembre","décembre"))</f>
        <v>février</v>
      </c>
      <c r="E682" s="105">
        <f>IF(ISERROR(VLOOKUP($C682,tarifs!$A$4:$D$105,2,0)),"",VLOOKUP($C682,tarifs!$A$4:$D$105,2,0))</f>
        <v>108</v>
      </c>
      <c r="F682" s="105">
        <f t="shared" si="10"/>
        <v>129.6</v>
      </c>
    </row>
    <row r="683" spans="1:6" x14ac:dyDescent="0.25">
      <c r="A683" t="s">
        <v>9</v>
      </c>
      <c r="B683" s="107">
        <v>44254</v>
      </c>
      <c r="C683">
        <v>1511</v>
      </c>
      <c r="D683" t="str">
        <f>IF(Tableau1[[#This Row],[Date]]="","",CHOOSE(MONTH(B683),"janvier","février","mars","avril","mai","juin","juillet","aout","septembre","octobre","novembre","décembre"))</f>
        <v>février</v>
      </c>
      <c r="E683" s="105">
        <f>IF(ISERROR(VLOOKUP($C683,tarifs!$A$4:$D$105,2,0)),"",VLOOKUP($C683,tarifs!$A$4:$D$105,2,0))</f>
        <v>115</v>
      </c>
      <c r="F683" s="105">
        <f t="shared" si="10"/>
        <v>138</v>
      </c>
    </row>
    <row r="684" spans="1:6" x14ac:dyDescent="0.25">
      <c r="A684" t="s">
        <v>9</v>
      </c>
      <c r="B684" s="107">
        <v>44254</v>
      </c>
      <c r="C684">
        <v>1521</v>
      </c>
      <c r="D684" t="str">
        <f>IF(Tableau1[[#This Row],[Date]]="","",CHOOSE(MONTH(B684),"janvier","février","mars","avril","mai","juin","juillet","aout","septembre","octobre","novembre","décembre"))</f>
        <v>février</v>
      </c>
      <c r="E684" s="105">
        <f>IF(ISERROR(VLOOKUP($C684,tarifs!$A$4:$D$105,2,0)),"",VLOOKUP($C684,tarifs!$A$4:$D$105,2,0))</f>
        <v>155</v>
      </c>
      <c r="F684" s="105">
        <f t="shared" si="10"/>
        <v>186</v>
      </c>
    </row>
    <row r="685" spans="1:6" x14ac:dyDescent="0.25">
      <c r="A685" t="s">
        <v>9</v>
      </c>
      <c r="B685" s="107">
        <v>44254</v>
      </c>
      <c r="C685">
        <v>1659</v>
      </c>
      <c r="D685" t="str">
        <f>IF(Tableau1[[#This Row],[Date]]="","",CHOOSE(MONTH(B685),"janvier","février","mars","avril","mai","juin","juillet","aout","septembre","octobre","novembre","décembre"))</f>
        <v>février</v>
      </c>
      <c r="E685" s="105">
        <f>IF(ISERROR(VLOOKUP($C685,tarifs!$A$4:$D$105,2,0)),"",VLOOKUP($C685,tarifs!$A$4:$D$105,2,0))</f>
        <v>108</v>
      </c>
      <c r="F685" s="105">
        <f t="shared" si="10"/>
        <v>129.6</v>
      </c>
    </row>
    <row r="686" spans="1:6" x14ac:dyDescent="0.25">
      <c r="A686" t="s">
        <v>9</v>
      </c>
      <c r="B686" s="107">
        <v>44254</v>
      </c>
      <c r="C686">
        <v>1139</v>
      </c>
      <c r="D686" t="str">
        <f>IF(Tableau1[[#This Row],[Date]]="","",CHOOSE(MONTH(B686),"janvier","février","mars","avril","mai","juin","juillet","aout","septembre","octobre","novembre","décembre"))</f>
        <v>février</v>
      </c>
      <c r="E686" s="105">
        <f>IF(ISERROR(VLOOKUP($C686,tarifs!$A$4:$D$105,2,0)),"",VLOOKUP($C686,tarifs!$A$4:$D$105,2,0))</f>
        <v>135</v>
      </c>
      <c r="F686" s="105">
        <f t="shared" si="10"/>
        <v>162</v>
      </c>
    </row>
    <row r="687" spans="1:6" x14ac:dyDescent="0.25">
      <c r="A687" t="s">
        <v>9</v>
      </c>
      <c r="B687" s="107">
        <v>44254</v>
      </c>
      <c r="C687">
        <v>1079</v>
      </c>
      <c r="D687" t="str">
        <f>IF(Tableau1[[#This Row],[Date]]="","",CHOOSE(MONTH(B687),"janvier","février","mars","avril","mai","juin","juillet","aout","septembre","octobre","novembre","décembre"))</f>
        <v>février</v>
      </c>
      <c r="E687" s="105">
        <f>IF(ISERROR(VLOOKUP($C687,tarifs!$A$4:$D$105,2,0)),"",VLOOKUP($C687,tarifs!$A$4:$D$105,2,0))</f>
        <v>101</v>
      </c>
      <c r="F687" s="105">
        <f t="shared" si="10"/>
        <v>121.19999999999999</v>
      </c>
    </row>
    <row r="688" spans="1:6" x14ac:dyDescent="0.25">
      <c r="A688" t="s">
        <v>9</v>
      </c>
      <c r="B688" s="107">
        <v>44254</v>
      </c>
      <c r="C688">
        <v>1099</v>
      </c>
      <c r="D688" t="str">
        <f>IF(Tableau1[[#This Row],[Date]]="","",CHOOSE(MONTH(B688),"janvier","février","mars","avril","mai","juin","juillet","aout","septembre","octobre","novembre","décembre"))</f>
        <v>février</v>
      </c>
      <c r="E688" s="105">
        <f>IF(ISERROR(VLOOKUP($C688,tarifs!$A$4:$D$105,2,0)),"",VLOOKUP($C688,tarifs!$A$4:$D$105,2,0))</f>
        <v>77</v>
      </c>
      <c r="F688" s="105">
        <f t="shared" si="10"/>
        <v>92.399999999999991</v>
      </c>
    </row>
    <row r="689" spans="1:6" x14ac:dyDescent="0.25">
      <c r="A689" t="s">
        <v>9</v>
      </c>
      <c r="B689" s="107">
        <v>44254</v>
      </c>
      <c r="C689">
        <v>1269</v>
      </c>
      <c r="D689" t="str">
        <f>IF(Tableau1[[#This Row],[Date]]="","",CHOOSE(MONTH(B689),"janvier","février","mars","avril","mai","juin","juillet","aout","septembre","octobre","novembre","décembre"))</f>
        <v>février</v>
      </c>
      <c r="E689" s="105">
        <f>IF(ISERROR(VLOOKUP($C689,tarifs!$A$4:$D$105,2,0)),"",VLOOKUP($C689,tarifs!$A$4:$D$105,2,0))</f>
        <v>95</v>
      </c>
      <c r="F689" s="105">
        <f t="shared" si="10"/>
        <v>114</v>
      </c>
    </row>
    <row r="690" spans="1:6" x14ac:dyDescent="0.25">
      <c r="A690" t="s">
        <v>10</v>
      </c>
      <c r="B690" s="107">
        <v>44249</v>
      </c>
      <c r="C690">
        <v>1650</v>
      </c>
      <c r="D690" t="str">
        <f>IF(Tableau1[[#This Row],[Date]]="","",CHOOSE(MONTH(B690),"janvier","février","mars","avril","mai","juin","juillet","aout","septembre","octobre","novembre","décembre"))</f>
        <v>février</v>
      </c>
      <c r="E690" s="105">
        <f>IF(ISERROR(VLOOKUP($C690,tarifs!$A$4:$D$105,2,0)),"",VLOOKUP($C690,tarifs!$A$4:$D$105,2,0))</f>
        <v>162</v>
      </c>
      <c r="F690" s="105">
        <f t="shared" si="10"/>
        <v>194.4</v>
      </c>
    </row>
    <row r="691" spans="1:6" x14ac:dyDescent="0.25">
      <c r="A691" t="s">
        <v>10</v>
      </c>
      <c r="B691" s="107">
        <v>44254</v>
      </c>
      <c r="C691">
        <v>1109</v>
      </c>
      <c r="D691" t="str">
        <f>IF(Tableau1[[#This Row],[Date]]="","",CHOOSE(MONTH(B691),"janvier","février","mars","avril","mai","juin","juillet","aout","septembre","octobre","novembre","décembre"))</f>
        <v>février</v>
      </c>
      <c r="E691" s="105">
        <f>IF(ISERROR(VLOOKUP($C691,tarifs!$A$4:$D$105,2,0)),"",VLOOKUP($C691,tarifs!$A$4:$D$105,2,0))</f>
        <v>122</v>
      </c>
      <c r="F691" s="105">
        <f t="shared" si="10"/>
        <v>146.4</v>
      </c>
    </row>
    <row r="692" spans="1:6" x14ac:dyDescent="0.25">
      <c r="A692" t="s">
        <v>10</v>
      </c>
      <c r="B692" s="107">
        <v>44250</v>
      </c>
      <c r="C692">
        <v>1521</v>
      </c>
      <c r="D692" t="str">
        <f>IF(Tableau1[[#This Row],[Date]]="","",CHOOSE(MONTH(B692),"janvier","février","mars","avril","mai","juin","juillet","aout","septembre","octobre","novembre","décembre"))</f>
        <v>février</v>
      </c>
      <c r="E692" s="105">
        <f>IF(ISERROR(VLOOKUP($C692,tarifs!$A$4:$D$105,2,0)),"",VLOOKUP($C692,tarifs!$A$4:$D$105,2,0))</f>
        <v>155</v>
      </c>
      <c r="F692" s="105">
        <f t="shared" si="10"/>
        <v>186</v>
      </c>
    </row>
    <row r="693" spans="1:6" x14ac:dyDescent="0.25">
      <c r="A693" t="s">
        <v>10</v>
      </c>
      <c r="B693" s="107">
        <v>44251</v>
      </c>
      <c r="C693">
        <v>1521</v>
      </c>
      <c r="D693" t="str">
        <f>IF(Tableau1[[#This Row],[Date]]="","",CHOOSE(MONTH(B693),"janvier","février","mars","avril","mai","juin","juillet","aout","septembre","octobre","novembre","décembre"))</f>
        <v>février</v>
      </c>
      <c r="E693" s="105">
        <f>IF(ISERROR(VLOOKUP($C693,tarifs!$A$4:$D$105,2,0)),"",VLOOKUP($C693,tarifs!$A$4:$D$105,2,0))</f>
        <v>155</v>
      </c>
      <c r="F693" s="105">
        <f t="shared" si="10"/>
        <v>186</v>
      </c>
    </row>
    <row r="694" spans="1:6" x14ac:dyDescent="0.25">
      <c r="A694" t="s">
        <v>10</v>
      </c>
      <c r="B694" s="107">
        <v>44252</v>
      </c>
      <c r="C694">
        <v>1521</v>
      </c>
      <c r="D694" t="str">
        <f>IF(Tableau1[[#This Row],[Date]]="","",CHOOSE(MONTH(B694),"janvier","février","mars","avril","mai","juin","juillet","aout","septembre","octobre","novembre","décembre"))</f>
        <v>février</v>
      </c>
      <c r="E694" s="105">
        <f>IF(ISERROR(VLOOKUP($C694,tarifs!$A$4:$D$105,2,0)),"",VLOOKUP($C694,tarifs!$A$4:$D$105,2,0))</f>
        <v>155</v>
      </c>
      <c r="F694" s="105">
        <f t="shared" si="10"/>
        <v>186</v>
      </c>
    </row>
    <row r="695" spans="1:6" x14ac:dyDescent="0.25">
      <c r="A695" t="s">
        <v>10</v>
      </c>
      <c r="B695" s="107">
        <v>44253</v>
      </c>
      <c r="C695">
        <v>1521</v>
      </c>
      <c r="D695" t="str">
        <f>IF(Tableau1[[#This Row],[Date]]="","",CHOOSE(MONTH(B695),"janvier","février","mars","avril","mai","juin","juillet","aout","septembre","octobre","novembre","décembre"))</f>
        <v>février</v>
      </c>
      <c r="E695" s="105">
        <f>IF(ISERROR(VLOOKUP($C695,tarifs!$A$4:$D$105,2,0)),"",VLOOKUP($C695,tarifs!$A$4:$D$105,2,0))</f>
        <v>155</v>
      </c>
      <c r="F695" s="105">
        <f t="shared" si="10"/>
        <v>186</v>
      </c>
    </row>
    <row r="696" spans="1:6" x14ac:dyDescent="0.25">
      <c r="A696" t="s">
        <v>10</v>
      </c>
      <c r="B696" s="107">
        <v>44249</v>
      </c>
      <c r="C696">
        <v>1162</v>
      </c>
      <c r="D696" t="str">
        <f>IF(Tableau1[[#This Row],[Date]]="","",CHOOSE(MONTH(B696),"janvier","février","mars","avril","mai","juin","juillet","aout","septembre","octobre","novembre","décembre"))</f>
        <v>février</v>
      </c>
      <c r="E696" s="105">
        <f>IF(ISERROR(VLOOKUP($C696,tarifs!$A$4:$D$105,2,0)),"",VLOOKUP($C696,tarifs!$A$4:$D$105,2,0))</f>
        <v>108</v>
      </c>
      <c r="F696" s="105">
        <f t="shared" si="10"/>
        <v>129.6</v>
      </c>
    </row>
    <row r="697" spans="1:6" x14ac:dyDescent="0.25">
      <c r="A697" t="s">
        <v>10</v>
      </c>
      <c r="B697" s="107">
        <v>44250</v>
      </c>
      <c r="C697">
        <v>1162</v>
      </c>
      <c r="D697" t="str">
        <f>IF(Tableau1[[#This Row],[Date]]="","",CHOOSE(MONTH(B697),"janvier","février","mars","avril","mai","juin","juillet","aout","septembre","octobre","novembre","décembre"))</f>
        <v>février</v>
      </c>
      <c r="E697" s="105">
        <f>IF(ISERROR(VLOOKUP($C697,tarifs!$A$4:$D$105,2,0)),"",VLOOKUP($C697,tarifs!$A$4:$D$105,2,0))</f>
        <v>108</v>
      </c>
      <c r="F697" s="105">
        <f t="shared" si="10"/>
        <v>129.6</v>
      </c>
    </row>
    <row r="698" spans="1:6" x14ac:dyDescent="0.25">
      <c r="A698" t="s">
        <v>10</v>
      </c>
      <c r="B698" s="107">
        <v>44251</v>
      </c>
      <c r="C698">
        <v>1162</v>
      </c>
      <c r="D698" t="str">
        <f>IF(Tableau1[[#This Row],[Date]]="","",CHOOSE(MONTH(B698),"janvier","février","mars","avril","mai","juin","juillet","aout","septembre","octobre","novembre","décembre"))</f>
        <v>février</v>
      </c>
      <c r="E698" s="105">
        <f>IF(ISERROR(VLOOKUP($C698,tarifs!$A$4:$D$105,2,0)),"",VLOOKUP($C698,tarifs!$A$4:$D$105,2,0))</f>
        <v>108</v>
      </c>
      <c r="F698" s="105">
        <f t="shared" si="10"/>
        <v>129.6</v>
      </c>
    </row>
    <row r="699" spans="1:6" x14ac:dyDescent="0.25">
      <c r="A699" t="s">
        <v>10</v>
      </c>
      <c r="B699" s="107">
        <v>44252</v>
      </c>
      <c r="C699">
        <v>1162</v>
      </c>
      <c r="D699" t="str">
        <f>IF(Tableau1[[#This Row],[Date]]="","",CHOOSE(MONTH(B699),"janvier","février","mars","avril","mai","juin","juillet","aout","septembre","octobre","novembre","décembre"))</f>
        <v>février</v>
      </c>
      <c r="E699" s="105">
        <f>IF(ISERROR(VLOOKUP($C699,tarifs!$A$4:$D$105,2,0)),"",VLOOKUP($C699,tarifs!$A$4:$D$105,2,0))</f>
        <v>108</v>
      </c>
      <c r="F699" s="105">
        <f t="shared" si="10"/>
        <v>129.6</v>
      </c>
    </row>
    <row r="700" spans="1:6" x14ac:dyDescent="0.25">
      <c r="A700" t="s">
        <v>10</v>
      </c>
      <c r="B700" s="107">
        <v>44253</v>
      </c>
      <c r="C700">
        <v>1162</v>
      </c>
      <c r="D700" t="str">
        <f>IF(Tableau1[[#This Row],[Date]]="","",CHOOSE(MONTH(B700),"janvier","février","mars","avril","mai","juin","juillet","aout","septembre","octobre","novembre","décembre"))</f>
        <v>février</v>
      </c>
      <c r="E700" s="105">
        <f>IF(ISERROR(VLOOKUP($C700,tarifs!$A$4:$D$105,2,0)),"",VLOOKUP($C700,tarifs!$A$4:$D$105,2,0))</f>
        <v>108</v>
      </c>
      <c r="F700" s="105">
        <f t="shared" si="10"/>
        <v>129.6</v>
      </c>
    </row>
    <row r="701" spans="1:6" x14ac:dyDescent="0.25">
      <c r="A701" t="s">
        <v>10</v>
      </c>
      <c r="B701" s="107">
        <v>44249</v>
      </c>
      <c r="C701" t="s">
        <v>11</v>
      </c>
      <c r="D701" t="str">
        <f>IF(Tableau1[[#This Row],[Date]]="","",CHOOSE(MONTH(B701),"janvier","février","mars","avril","mai","juin","juillet","aout","septembre","octobre","novembre","décembre"))</f>
        <v>février</v>
      </c>
      <c r="E701" s="105" t="str">
        <f>IF(ISERROR(VLOOKUP($C701,tarifs!$A$4:$D$105,2,0)),"",VLOOKUP($C701,tarifs!$A$4:$D$105,2,0))</f>
        <v/>
      </c>
      <c r="F701" s="105" t="str">
        <f t="shared" si="10"/>
        <v/>
      </c>
    </row>
    <row r="702" spans="1:6" x14ac:dyDescent="0.25">
      <c r="A702" t="s">
        <v>10</v>
      </c>
      <c r="B702" s="107">
        <v>44250</v>
      </c>
      <c r="C702" t="s">
        <v>11</v>
      </c>
      <c r="D702" t="str">
        <f>IF(Tableau1[[#This Row],[Date]]="","",CHOOSE(MONTH(B702),"janvier","février","mars","avril","mai","juin","juillet","aout","septembre","octobre","novembre","décembre"))</f>
        <v>février</v>
      </c>
      <c r="E702" s="105" t="str">
        <f>IF(ISERROR(VLOOKUP($C702,tarifs!$A$4:$D$105,2,0)),"",VLOOKUP($C702,tarifs!$A$4:$D$105,2,0))</f>
        <v/>
      </c>
      <c r="F702" s="105" t="str">
        <f t="shared" si="10"/>
        <v/>
      </c>
    </row>
    <row r="703" spans="1:6" x14ac:dyDescent="0.25">
      <c r="A703" t="s">
        <v>10</v>
      </c>
      <c r="B703" s="107">
        <v>44251</v>
      </c>
      <c r="C703" t="s">
        <v>11</v>
      </c>
      <c r="D703" t="str">
        <f>IF(Tableau1[[#This Row],[Date]]="","",CHOOSE(MONTH(B703),"janvier","février","mars","avril","mai","juin","juillet","aout","septembre","octobre","novembre","décembre"))</f>
        <v>février</v>
      </c>
      <c r="E703" s="105" t="str">
        <f>IF(ISERROR(VLOOKUP($C703,tarifs!$A$4:$D$105,2,0)),"",VLOOKUP($C703,tarifs!$A$4:$D$105,2,0))</f>
        <v/>
      </c>
      <c r="F703" s="105" t="str">
        <f t="shared" si="10"/>
        <v/>
      </c>
    </row>
    <row r="704" spans="1:6" x14ac:dyDescent="0.25">
      <c r="A704" t="s">
        <v>10</v>
      </c>
      <c r="B704" s="107">
        <v>44252</v>
      </c>
      <c r="C704" t="s">
        <v>11</v>
      </c>
      <c r="D704" t="str">
        <f>IF(Tableau1[[#This Row],[Date]]="","",CHOOSE(MONTH(B704),"janvier","février","mars","avril","mai","juin","juillet","aout","septembre","octobre","novembre","décembre"))</f>
        <v>février</v>
      </c>
      <c r="E704" s="105" t="str">
        <f>IF(ISERROR(VLOOKUP($C704,tarifs!$A$4:$D$105,2,0)),"",VLOOKUP($C704,tarifs!$A$4:$D$105,2,0))</f>
        <v/>
      </c>
      <c r="F704" s="105" t="str">
        <f t="shared" si="10"/>
        <v/>
      </c>
    </row>
    <row r="705" spans="1:6" x14ac:dyDescent="0.25">
      <c r="A705" t="s">
        <v>10</v>
      </c>
      <c r="B705" s="107">
        <v>44253</v>
      </c>
      <c r="C705" t="s">
        <v>11</v>
      </c>
      <c r="D705" t="str">
        <f>IF(Tableau1[[#This Row],[Date]]="","",CHOOSE(MONTH(B705),"janvier","février","mars","avril","mai","juin","juillet","aout","septembre","octobre","novembre","décembre"))</f>
        <v>février</v>
      </c>
      <c r="E705" s="105" t="str">
        <f>IF(ISERROR(VLOOKUP($C705,tarifs!$A$4:$D$105,2,0)),"",VLOOKUP($C705,tarifs!$A$4:$D$105,2,0))</f>
        <v/>
      </c>
      <c r="F705" s="105" t="str">
        <f t="shared" si="10"/>
        <v/>
      </c>
    </row>
    <row r="706" spans="1:6" x14ac:dyDescent="0.25">
      <c r="A706" t="s">
        <v>12</v>
      </c>
      <c r="B706" s="107">
        <v>44249</v>
      </c>
      <c r="C706">
        <v>1010</v>
      </c>
      <c r="D706" t="str">
        <f>IF(Tableau1[[#This Row],[Date]]="","",CHOOSE(MONTH(B706),"janvier","février","mars","avril","mai","juin","juillet","aout","septembre","octobre","novembre","décembre"))</f>
        <v>février</v>
      </c>
      <c r="E706" s="105">
        <f>IF(ISERROR(VLOOKUP($C706,tarifs!$A$4:$D$105,2,0)),"",VLOOKUP($C706,tarifs!$A$4:$D$105,2,0))</f>
        <v>95</v>
      </c>
      <c r="F706" s="105">
        <f t="shared" si="10"/>
        <v>114</v>
      </c>
    </row>
    <row r="707" spans="1:6" x14ac:dyDescent="0.25">
      <c r="A707" t="s">
        <v>12</v>
      </c>
      <c r="B707" s="107">
        <v>44254</v>
      </c>
      <c r="C707">
        <v>1441</v>
      </c>
      <c r="D707" t="str">
        <f>IF(Tableau1[[#This Row],[Date]]="","",CHOOSE(MONTH(B707),"janvier","février","mars","avril","mai","juin","juillet","aout","septembre","octobre","novembre","décembre"))</f>
        <v>février</v>
      </c>
      <c r="E707" s="105">
        <f>IF(ISERROR(VLOOKUP($C707,tarifs!$A$4:$D$105,2,0)),"",VLOOKUP($C707,tarifs!$A$4:$D$105,2,0))</f>
        <v>108</v>
      </c>
      <c r="F707" s="105">
        <f t="shared" si="10"/>
        <v>129.6</v>
      </c>
    </row>
    <row r="708" spans="1:6" x14ac:dyDescent="0.25">
      <c r="A708" t="s">
        <v>12</v>
      </c>
      <c r="B708" s="107">
        <v>44254</v>
      </c>
      <c r="C708">
        <v>1169</v>
      </c>
      <c r="D708" t="str">
        <f>IF(Tableau1[[#This Row],[Date]]="","",CHOOSE(MONTH(B708),"janvier","février","mars","avril","mai","juin","juillet","aout","septembre","octobre","novembre","décembre"))</f>
        <v>février</v>
      </c>
      <c r="E708" s="105">
        <f>IF(ISERROR(VLOOKUP($C708,tarifs!$A$4:$D$105,2,0)),"",VLOOKUP($C708,tarifs!$A$4:$D$105,2,0))</f>
        <v>115</v>
      </c>
      <c r="F708" s="105">
        <f t="shared" ref="F708:F771" si="11">IF(ISERROR(E708*1.2),"",E708*1.2)</f>
        <v>138</v>
      </c>
    </row>
    <row r="709" spans="1:6" x14ac:dyDescent="0.25">
      <c r="A709" t="s">
        <v>12</v>
      </c>
      <c r="B709" s="107">
        <v>44249</v>
      </c>
      <c r="C709">
        <v>1312</v>
      </c>
      <c r="D709" t="str">
        <f>IF(Tableau1[[#This Row],[Date]]="","",CHOOSE(MONTH(B709),"janvier","février","mars","avril","mai","juin","juillet","aout","septembre","octobre","novembre","décembre"))</f>
        <v>février</v>
      </c>
      <c r="E709" s="105">
        <f>IF(ISERROR(VLOOKUP($C709,tarifs!$A$4:$D$105,2,0)),"",VLOOKUP($C709,tarifs!$A$4:$D$105,2,0))</f>
        <v>108</v>
      </c>
      <c r="F709" s="105">
        <f t="shared" si="11"/>
        <v>129.6</v>
      </c>
    </row>
    <row r="710" spans="1:6" x14ac:dyDescent="0.25">
      <c r="A710" t="s">
        <v>12</v>
      </c>
      <c r="B710" s="107">
        <v>44250</v>
      </c>
      <c r="C710">
        <v>1312</v>
      </c>
      <c r="D710" t="str">
        <f>IF(Tableau1[[#This Row],[Date]]="","",CHOOSE(MONTH(B710),"janvier","février","mars","avril","mai","juin","juillet","aout","septembre","octobre","novembre","décembre"))</f>
        <v>février</v>
      </c>
      <c r="E710" s="105">
        <f>IF(ISERROR(VLOOKUP($C710,tarifs!$A$4:$D$105,2,0)),"",VLOOKUP($C710,tarifs!$A$4:$D$105,2,0))</f>
        <v>108</v>
      </c>
      <c r="F710" s="105">
        <f t="shared" si="11"/>
        <v>129.6</v>
      </c>
    </row>
    <row r="711" spans="1:6" x14ac:dyDescent="0.25">
      <c r="A711" t="s">
        <v>12</v>
      </c>
      <c r="B711" s="107">
        <v>44251</v>
      </c>
      <c r="C711">
        <v>1312</v>
      </c>
      <c r="D711" t="str">
        <f>IF(Tableau1[[#This Row],[Date]]="","",CHOOSE(MONTH(B711),"janvier","février","mars","avril","mai","juin","juillet","aout","septembre","octobre","novembre","décembre"))</f>
        <v>février</v>
      </c>
      <c r="E711" s="105">
        <f>IF(ISERROR(VLOOKUP($C711,tarifs!$A$4:$D$105,2,0)),"",VLOOKUP($C711,tarifs!$A$4:$D$105,2,0))</f>
        <v>108</v>
      </c>
      <c r="F711" s="105">
        <f t="shared" si="11"/>
        <v>129.6</v>
      </c>
    </row>
    <row r="712" spans="1:6" x14ac:dyDescent="0.25">
      <c r="A712" t="s">
        <v>12</v>
      </c>
      <c r="B712" s="107">
        <v>44252</v>
      </c>
      <c r="C712">
        <v>1312</v>
      </c>
      <c r="D712" t="str">
        <f>IF(Tableau1[[#This Row],[Date]]="","",CHOOSE(MONTH(B712),"janvier","février","mars","avril","mai","juin","juillet","aout","septembre","octobre","novembre","décembre"))</f>
        <v>février</v>
      </c>
      <c r="E712" s="105">
        <f>IF(ISERROR(VLOOKUP($C712,tarifs!$A$4:$D$105,2,0)),"",VLOOKUP($C712,tarifs!$A$4:$D$105,2,0))</f>
        <v>108</v>
      </c>
      <c r="F712" s="105">
        <f t="shared" si="11"/>
        <v>129.6</v>
      </c>
    </row>
    <row r="713" spans="1:6" x14ac:dyDescent="0.25">
      <c r="A713" t="s">
        <v>12</v>
      </c>
      <c r="B713" s="107">
        <v>44253</v>
      </c>
      <c r="C713">
        <v>1312</v>
      </c>
      <c r="D713" t="str">
        <f>IF(Tableau1[[#This Row],[Date]]="","",CHOOSE(MONTH(B713),"janvier","février","mars","avril","mai","juin","juillet","aout","septembre","octobre","novembre","décembre"))</f>
        <v>février</v>
      </c>
      <c r="E713" s="105">
        <f>IF(ISERROR(VLOOKUP($C713,tarifs!$A$4:$D$105,2,0)),"",VLOOKUP($C713,tarifs!$A$4:$D$105,2,0))</f>
        <v>108</v>
      </c>
      <c r="F713" s="105">
        <f t="shared" si="11"/>
        <v>129.6</v>
      </c>
    </row>
    <row r="714" spans="1:6" x14ac:dyDescent="0.25">
      <c r="A714" t="s">
        <v>12</v>
      </c>
      <c r="B714" s="107">
        <v>44254</v>
      </c>
      <c r="C714">
        <v>1289</v>
      </c>
      <c r="D714" t="str">
        <f>IF(Tableau1[[#This Row],[Date]]="","",CHOOSE(MONTH(B714),"janvier","février","mars","avril","mai","juin","juillet","aout","septembre","octobre","novembre","décembre"))</f>
        <v>février</v>
      </c>
      <c r="E714" s="105">
        <f>IF(ISERROR(VLOOKUP($C714,tarifs!$A$4:$D$105,2,0)),"",VLOOKUP($C714,tarifs!$A$4:$D$105,2,0))</f>
        <v>88</v>
      </c>
      <c r="F714" s="105">
        <f t="shared" si="11"/>
        <v>105.6</v>
      </c>
    </row>
    <row r="715" spans="1:6" x14ac:dyDescent="0.25">
      <c r="A715" t="s">
        <v>12</v>
      </c>
      <c r="B715" s="107">
        <v>44249</v>
      </c>
      <c r="C715">
        <v>1252</v>
      </c>
      <c r="D715" t="str">
        <f>IF(Tableau1[[#This Row],[Date]]="","",CHOOSE(MONTH(B715),"janvier","février","mars","avril","mai","juin","juillet","aout","septembre","octobre","novembre","décembre"))</f>
        <v>février</v>
      </c>
      <c r="E715" s="105">
        <f>IF(ISERROR(VLOOKUP($C715,tarifs!$A$4:$D$105,2,0)),"",VLOOKUP($C715,tarifs!$A$4:$D$105,2,0))</f>
        <v>91.8</v>
      </c>
      <c r="F715" s="105">
        <f t="shared" si="11"/>
        <v>110.16</v>
      </c>
    </row>
    <row r="716" spans="1:6" x14ac:dyDescent="0.25">
      <c r="A716" t="s">
        <v>12</v>
      </c>
      <c r="B716" s="107">
        <v>44250</v>
      </c>
      <c r="C716">
        <v>1252</v>
      </c>
      <c r="D716" t="str">
        <f>IF(Tableau1[[#This Row],[Date]]="","",CHOOSE(MONTH(B716),"janvier","février","mars","avril","mai","juin","juillet","aout","septembre","octobre","novembre","décembre"))</f>
        <v>février</v>
      </c>
      <c r="E716" s="105">
        <f>IF(ISERROR(VLOOKUP($C716,tarifs!$A$4:$D$105,2,0)),"",VLOOKUP($C716,tarifs!$A$4:$D$105,2,0))</f>
        <v>91.8</v>
      </c>
      <c r="F716" s="105">
        <f t="shared" si="11"/>
        <v>110.16</v>
      </c>
    </row>
    <row r="717" spans="1:6" x14ac:dyDescent="0.25">
      <c r="A717" t="s">
        <v>12</v>
      </c>
      <c r="B717" s="107">
        <v>44251</v>
      </c>
      <c r="C717">
        <v>1252</v>
      </c>
      <c r="D717" t="str">
        <f>IF(Tableau1[[#This Row],[Date]]="","",CHOOSE(MONTH(B717),"janvier","février","mars","avril","mai","juin","juillet","aout","septembre","octobre","novembre","décembre"))</f>
        <v>février</v>
      </c>
      <c r="E717" s="105">
        <f>IF(ISERROR(VLOOKUP($C717,tarifs!$A$4:$D$105,2,0)),"",VLOOKUP($C717,tarifs!$A$4:$D$105,2,0))</f>
        <v>91.8</v>
      </c>
      <c r="F717" s="105">
        <f t="shared" si="11"/>
        <v>110.16</v>
      </c>
    </row>
    <row r="718" spans="1:6" x14ac:dyDescent="0.25">
      <c r="A718" t="s">
        <v>12</v>
      </c>
      <c r="B718" s="107">
        <v>44252</v>
      </c>
      <c r="C718">
        <v>1252</v>
      </c>
      <c r="D718" t="str">
        <f>IF(Tableau1[[#This Row],[Date]]="","",CHOOSE(MONTH(B718),"janvier","février","mars","avril","mai","juin","juillet","aout","septembre","octobre","novembre","décembre"))</f>
        <v>février</v>
      </c>
      <c r="E718" s="105">
        <f>IF(ISERROR(VLOOKUP($C718,tarifs!$A$4:$D$105,2,0)),"",VLOOKUP($C718,tarifs!$A$4:$D$105,2,0))</f>
        <v>91.8</v>
      </c>
      <c r="F718" s="105">
        <f t="shared" si="11"/>
        <v>110.16</v>
      </c>
    </row>
    <row r="719" spans="1:6" x14ac:dyDescent="0.25">
      <c r="A719" t="s">
        <v>12</v>
      </c>
      <c r="B719" s="107">
        <v>44253</v>
      </c>
      <c r="C719">
        <v>1252</v>
      </c>
      <c r="D719" t="str">
        <f>IF(Tableau1[[#This Row],[Date]]="","",CHOOSE(MONTH(B719),"janvier","février","mars","avril","mai","juin","juillet","aout","septembre","octobre","novembre","décembre"))</f>
        <v>février</v>
      </c>
      <c r="E719" s="105">
        <f>IF(ISERROR(VLOOKUP($C719,tarifs!$A$4:$D$105,2,0)),"",VLOOKUP($C719,tarifs!$A$4:$D$105,2,0))</f>
        <v>91.8</v>
      </c>
      <c r="F719" s="105">
        <f t="shared" si="11"/>
        <v>110.16</v>
      </c>
    </row>
    <row r="720" spans="1:6" x14ac:dyDescent="0.25">
      <c r="A720" t="s">
        <v>12</v>
      </c>
      <c r="B720" s="107">
        <v>44254</v>
      </c>
      <c r="C720">
        <v>1319</v>
      </c>
      <c r="D720" t="str">
        <f>IF(Tableau1[[#This Row],[Date]]="","",CHOOSE(MONTH(B720),"janvier","février","mars","avril","mai","juin","juillet","aout","septembre","octobre","novembre","décembre"))</f>
        <v>février</v>
      </c>
      <c r="E720" s="105">
        <f>IF(ISERROR(VLOOKUP($C720,tarifs!$A$4:$D$105,2,0)),"",VLOOKUP($C720,tarifs!$A$4:$D$105,2,0))</f>
        <v>95</v>
      </c>
      <c r="F720" s="105">
        <f t="shared" si="11"/>
        <v>114</v>
      </c>
    </row>
    <row r="721" spans="1:6" x14ac:dyDescent="0.25">
      <c r="A721" t="s">
        <v>12</v>
      </c>
      <c r="B721" s="107">
        <v>44254</v>
      </c>
      <c r="C721">
        <v>1349</v>
      </c>
      <c r="D721" t="str">
        <f>IF(Tableau1[[#This Row],[Date]]="","",CHOOSE(MONTH(B721),"janvier","février","mars","avril","mai","juin","juillet","aout","septembre","octobre","novembre","décembre"))</f>
        <v>février</v>
      </c>
      <c r="E721" s="105">
        <f>IF(ISERROR(VLOOKUP($C721,tarifs!$A$4:$D$105,2,0)),"",VLOOKUP($C721,tarifs!$A$4:$D$105,2,0))</f>
        <v>115</v>
      </c>
      <c r="F721" s="105">
        <f t="shared" si="11"/>
        <v>138</v>
      </c>
    </row>
    <row r="722" spans="1:6" x14ac:dyDescent="0.25">
      <c r="A722" t="s">
        <v>13</v>
      </c>
      <c r="B722" s="107">
        <v>44249</v>
      </c>
      <c r="C722">
        <v>1640</v>
      </c>
      <c r="D722" t="str">
        <f>IF(Tableau1[[#This Row],[Date]]="","",CHOOSE(MONTH(B722),"janvier","février","mars","avril","mai","juin","juillet","aout","septembre","octobre","novembre","décembre"))</f>
        <v>février</v>
      </c>
      <c r="E722" s="105">
        <f>IF(ISERROR(VLOOKUP($C722,tarifs!$A$4:$D$105,2,0)),"",VLOOKUP($C722,tarifs!$A$4:$D$105,2,0))</f>
        <v>156.75</v>
      </c>
      <c r="F722" s="105">
        <f t="shared" si="11"/>
        <v>188.1</v>
      </c>
    </row>
    <row r="723" spans="1:6" x14ac:dyDescent="0.25">
      <c r="A723" t="s">
        <v>13</v>
      </c>
      <c r="B723" s="107">
        <v>44254</v>
      </c>
      <c r="C723">
        <v>1411</v>
      </c>
      <c r="D723" t="str">
        <f>IF(Tableau1[[#This Row],[Date]]="","",CHOOSE(MONTH(B723),"janvier","février","mars","avril","mai","juin","juillet","aout","septembre","octobre","novembre","décembre"))</f>
        <v>février</v>
      </c>
      <c r="E723" s="105">
        <f>IF(ISERROR(VLOOKUP($C723,tarifs!$A$4:$D$105,2,0)),"",VLOOKUP($C723,tarifs!$A$4:$D$105,2,0))</f>
        <v>101</v>
      </c>
      <c r="F723" s="105">
        <f t="shared" si="11"/>
        <v>121.19999999999999</v>
      </c>
    </row>
    <row r="724" spans="1:6" x14ac:dyDescent="0.25">
      <c r="A724" t="s">
        <v>13</v>
      </c>
      <c r="B724" s="107">
        <v>44249</v>
      </c>
      <c r="C724">
        <v>1680</v>
      </c>
      <c r="D724" t="str">
        <f>IF(Tableau1[[#This Row],[Date]]="","",CHOOSE(MONTH(B724),"janvier","février","mars","avril","mai","juin","juillet","aout","septembre","octobre","novembre","décembre"))</f>
        <v>février</v>
      </c>
      <c r="E724" s="105">
        <f>IF(ISERROR(VLOOKUP($C724,tarifs!$A$4:$D$105,2,0)),"",VLOOKUP($C724,tarifs!$A$4:$D$105,2,0))</f>
        <v>149.75</v>
      </c>
      <c r="F724" s="105">
        <f t="shared" si="11"/>
        <v>179.7</v>
      </c>
    </row>
    <row r="725" spans="1:6" x14ac:dyDescent="0.25">
      <c r="A725" t="s">
        <v>13</v>
      </c>
      <c r="B725" s="107">
        <v>44254</v>
      </c>
      <c r="C725">
        <v>1461</v>
      </c>
      <c r="D725" t="str">
        <f>IF(Tableau1[[#This Row],[Date]]="","",CHOOSE(MONTH(B725),"janvier","février","mars","avril","mai","juin","juillet","aout","septembre","octobre","novembre","décembre"))</f>
        <v>février</v>
      </c>
      <c r="E725" s="105">
        <f>IF(ISERROR(VLOOKUP($C725,tarifs!$A$4:$D$105,2,0)),"",VLOOKUP($C725,tarifs!$A$4:$D$105,2,0))</f>
        <v>135</v>
      </c>
      <c r="F725" s="105">
        <f t="shared" si="11"/>
        <v>162</v>
      </c>
    </row>
    <row r="726" spans="1:6" x14ac:dyDescent="0.25">
      <c r="A726" t="s">
        <v>13</v>
      </c>
      <c r="B726" s="107">
        <v>44249</v>
      </c>
      <c r="C726">
        <v>1152</v>
      </c>
      <c r="D726" t="str">
        <f>IF(Tableau1[[#This Row],[Date]]="","",CHOOSE(MONTH(B726),"janvier","février","mars","avril","mai","juin","juillet","aout","septembre","octobre","novembre","décembre"))</f>
        <v>février</v>
      </c>
      <c r="E726" s="105">
        <f>IF(ISERROR(VLOOKUP($C726,tarifs!$A$4:$D$105,2,0)),"",VLOOKUP($C726,tarifs!$A$4:$D$105,2,0))</f>
        <v>128</v>
      </c>
      <c r="F726" s="105">
        <f t="shared" si="11"/>
        <v>153.6</v>
      </c>
    </row>
    <row r="727" spans="1:6" x14ac:dyDescent="0.25">
      <c r="A727" t="s">
        <v>13</v>
      </c>
      <c r="B727" s="107">
        <v>44254</v>
      </c>
      <c r="C727">
        <v>1119</v>
      </c>
      <c r="D727" t="str">
        <f>IF(Tableau1[[#This Row],[Date]]="","",CHOOSE(MONTH(B727),"janvier","février","mars","avril","mai","juin","juillet","aout","septembre","octobre","novembre","décembre"))</f>
        <v>février</v>
      </c>
      <c r="E727" s="105">
        <f>IF(ISERROR(VLOOKUP($C727,tarifs!$A$4:$D$105,2,0)),"",VLOOKUP($C727,tarifs!$A$4:$D$105,2,0))</f>
        <v>135</v>
      </c>
      <c r="F727" s="105">
        <f t="shared" si="11"/>
        <v>162</v>
      </c>
    </row>
    <row r="728" spans="1:6" x14ac:dyDescent="0.25">
      <c r="A728" t="s">
        <v>13</v>
      </c>
      <c r="B728" s="107">
        <v>44254</v>
      </c>
      <c r="C728">
        <v>1049</v>
      </c>
      <c r="D728" t="str">
        <f>IF(Tableau1[[#This Row],[Date]]="","",CHOOSE(MONTH(B728),"janvier","février","mars","avril","mai","juin","juillet","aout","septembre","octobre","novembre","décembre"))</f>
        <v>février</v>
      </c>
      <c r="E728" s="105">
        <f>IF(ISERROR(VLOOKUP($C728,tarifs!$A$4:$D$105,2,0)),"",VLOOKUP($C728,tarifs!$A$4:$D$105,2,0))</f>
        <v>95</v>
      </c>
      <c r="F728" s="105">
        <f t="shared" si="11"/>
        <v>114</v>
      </c>
    </row>
    <row r="729" spans="1:6" x14ac:dyDescent="0.25">
      <c r="A729" t="s">
        <v>14</v>
      </c>
      <c r="B729" s="107">
        <v>44249</v>
      </c>
      <c r="C729">
        <v>1100</v>
      </c>
      <c r="D729" t="str">
        <f>IF(Tableau1[[#This Row],[Date]]="","",CHOOSE(MONTH(B729),"janvier","février","mars","avril","mai","juin","juillet","aout","septembre","octobre","novembre","décembre"))</f>
        <v>février</v>
      </c>
      <c r="E729" s="105">
        <f>IF(ISERROR(VLOOKUP($C729,tarifs!$A$4:$D$105,2,0)),"",VLOOKUP($C729,tarifs!$A$4:$D$105,2,0))</f>
        <v>122</v>
      </c>
      <c r="F729" s="105">
        <f t="shared" si="11"/>
        <v>146.4</v>
      </c>
    </row>
    <row r="730" spans="1:6" x14ac:dyDescent="0.25">
      <c r="A730" t="s">
        <v>14</v>
      </c>
      <c r="B730" s="107">
        <v>44253</v>
      </c>
      <c r="C730">
        <v>1112</v>
      </c>
      <c r="D730" t="str">
        <f>IF(Tableau1[[#This Row],[Date]]="","",CHOOSE(MONTH(B730),"janvier","février","mars","avril","mai","juin","juillet","aout","septembre","octobre","novembre","décembre"))</f>
        <v>février</v>
      </c>
      <c r="E730" s="105">
        <f>IF(ISERROR(VLOOKUP($C730,tarifs!$A$4:$D$105,2,0)),"",VLOOKUP($C730,tarifs!$A$4:$D$105,2,0))</f>
        <v>135</v>
      </c>
      <c r="F730" s="105">
        <f t="shared" si="11"/>
        <v>162</v>
      </c>
    </row>
    <row r="731" spans="1:6" x14ac:dyDescent="0.25">
      <c r="A731" t="s">
        <v>14</v>
      </c>
      <c r="B731" s="107">
        <v>44254</v>
      </c>
      <c r="C731">
        <v>1421</v>
      </c>
      <c r="D731" t="str">
        <f>IF(Tableau1[[#This Row],[Date]]="","",CHOOSE(MONTH(B731),"janvier","février","mars","avril","mai","juin","juillet","aout","septembre","octobre","novembre","décembre"))</f>
        <v>février</v>
      </c>
      <c r="E731" s="105">
        <f>IF(ISERROR(VLOOKUP($C731,tarifs!$A$4:$D$105,2,0)),"",VLOOKUP($C731,tarifs!$A$4:$D$105,2,0))</f>
        <v>108</v>
      </c>
      <c r="F731" s="105">
        <f t="shared" si="11"/>
        <v>129.6</v>
      </c>
    </row>
    <row r="732" spans="1:6" x14ac:dyDescent="0.25">
      <c r="A732" t="s">
        <v>14</v>
      </c>
      <c r="B732" s="107">
        <v>44254</v>
      </c>
      <c r="C732">
        <v>1629</v>
      </c>
      <c r="D732" t="str">
        <f>IF(Tableau1[[#This Row],[Date]]="","",CHOOSE(MONTH(B732),"janvier","février","mars","avril","mai","juin","juillet","aout","septembre","octobre","novembre","décembre"))</f>
        <v>février</v>
      </c>
      <c r="E732" s="105">
        <f>IF(ISERROR(VLOOKUP($C732,tarifs!$A$4:$D$105,2,0)),"",VLOOKUP($C732,tarifs!$A$4:$D$105,2,0))</f>
        <v>121.5</v>
      </c>
      <c r="F732" s="105">
        <f t="shared" si="11"/>
        <v>145.79999999999998</v>
      </c>
    </row>
    <row r="733" spans="1:6" x14ac:dyDescent="0.25">
      <c r="A733" t="s">
        <v>14</v>
      </c>
      <c r="B733" s="107">
        <v>44254</v>
      </c>
      <c r="C733">
        <v>1159</v>
      </c>
      <c r="D733" t="str">
        <f>IF(Tableau1[[#This Row],[Date]]="","",CHOOSE(MONTH(B733),"janvier","février","mars","avril","mai","juin","juillet","aout","septembre","octobre","novembre","décembre"))</f>
        <v>février</v>
      </c>
      <c r="E733" s="105">
        <f>IF(ISERROR(VLOOKUP($C733,tarifs!$A$4:$D$105,2,0)),"",VLOOKUP($C733,tarifs!$A$4:$D$105,2,0))</f>
        <v>115</v>
      </c>
      <c r="F733" s="105">
        <f t="shared" si="11"/>
        <v>138</v>
      </c>
    </row>
    <row r="734" spans="1:6" x14ac:dyDescent="0.25">
      <c r="A734" t="s">
        <v>14</v>
      </c>
      <c r="B734" s="107">
        <v>44249</v>
      </c>
      <c r="C734" t="s">
        <v>15</v>
      </c>
      <c r="D734" t="str">
        <f>IF(Tableau1[[#This Row],[Date]]="","",CHOOSE(MONTH(B734),"janvier","février","mars","avril","mai","juin","juillet","aout","septembre","octobre","novembre","décembre"))</f>
        <v>février</v>
      </c>
      <c r="E734" s="105" t="str">
        <f>IF(ISERROR(VLOOKUP($C734,tarifs!$A$4:$D$105,2,0)),"",VLOOKUP($C734,tarifs!$A$4:$D$105,2,0))</f>
        <v/>
      </c>
      <c r="F734" s="105" t="str">
        <f t="shared" si="11"/>
        <v/>
      </c>
    </row>
    <row r="735" spans="1:6" x14ac:dyDescent="0.25">
      <c r="A735" t="s">
        <v>14</v>
      </c>
      <c r="B735" s="107">
        <v>44250</v>
      </c>
      <c r="C735" t="s">
        <v>15</v>
      </c>
      <c r="D735" t="str">
        <f>IF(Tableau1[[#This Row],[Date]]="","",CHOOSE(MONTH(B735),"janvier","février","mars","avril","mai","juin","juillet","aout","septembre","octobre","novembre","décembre"))</f>
        <v>février</v>
      </c>
      <c r="E735" s="105" t="str">
        <f>IF(ISERROR(VLOOKUP($C735,tarifs!$A$4:$D$105,2,0)),"",VLOOKUP($C735,tarifs!$A$4:$D$105,2,0))</f>
        <v/>
      </c>
      <c r="F735" s="105" t="str">
        <f t="shared" si="11"/>
        <v/>
      </c>
    </row>
    <row r="736" spans="1:6" x14ac:dyDescent="0.25">
      <c r="A736" t="s">
        <v>14</v>
      </c>
      <c r="B736" s="107">
        <v>44251</v>
      </c>
      <c r="C736" t="s">
        <v>15</v>
      </c>
      <c r="D736" t="str">
        <f>IF(Tableau1[[#This Row],[Date]]="","",CHOOSE(MONTH(B736),"janvier","février","mars","avril","mai","juin","juillet","aout","septembre","octobre","novembre","décembre"))</f>
        <v>février</v>
      </c>
      <c r="E736" s="105" t="str">
        <f>IF(ISERROR(VLOOKUP($C736,tarifs!$A$4:$D$105,2,0)),"",VLOOKUP($C736,tarifs!$A$4:$D$105,2,0))</f>
        <v/>
      </c>
      <c r="F736" s="105" t="str">
        <f t="shared" si="11"/>
        <v/>
      </c>
    </row>
    <row r="737" spans="1:6" x14ac:dyDescent="0.25">
      <c r="A737" t="s">
        <v>14</v>
      </c>
      <c r="B737" s="107">
        <v>44252</v>
      </c>
      <c r="C737" t="s">
        <v>15</v>
      </c>
      <c r="D737" t="str">
        <f>IF(Tableau1[[#This Row],[Date]]="","",CHOOSE(MONTH(B737),"janvier","février","mars","avril","mai","juin","juillet","aout","septembre","octobre","novembre","décembre"))</f>
        <v>février</v>
      </c>
      <c r="E737" s="105" t="str">
        <f>IF(ISERROR(VLOOKUP($C737,tarifs!$A$4:$D$105,2,0)),"",VLOOKUP($C737,tarifs!$A$4:$D$105,2,0))</f>
        <v/>
      </c>
      <c r="F737" s="105" t="str">
        <f t="shared" si="11"/>
        <v/>
      </c>
    </row>
    <row r="738" spans="1:6" x14ac:dyDescent="0.25">
      <c r="A738" t="s">
        <v>14</v>
      </c>
      <c r="B738" s="107">
        <v>44253</v>
      </c>
      <c r="C738" t="s">
        <v>15</v>
      </c>
      <c r="D738" t="str">
        <f>IF(Tableau1[[#This Row],[Date]]="","",CHOOSE(MONTH(B738),"janvier","février","mars","avril","mai","juin","juillet","aout","septembre","octobre","novembre","décembre"))</f>
        <v>février</v>
      </c>
      <c r="E738" s="105" t="str">
        <f>IF(ISERROR(VLOOKUP($C738,tarifs!$A$4:$D$105,2,0)),"",VLOOKUP($C738,tarifs!$A$4:$D$105,2,0))</f>
        <v/>
      </c>
      <c r="F738" s="105" t="str">
        <f t="shared" si="11"/>
        <v/>
      </c>
    </row>
    <row r="739" spans="1:6" x14ac:dyDescent="0.25">
      <c r="A739" t="s">
        <v>16</v>
      </c>
      <c r="B739" s="107">
        <v>44249</v>
      </c>
      <c r="C739">
        <v>1670</v>
      </c>
      <c r="D739" t="str">
        <f>IF(Tableau1[[#This Row],[Date]]="","",CHOOSE(MONTH(B739),"janvier","février","mars","avril","mai","juin","juillet","aout","septembre","octobre","novembre","décembre"))</f>
        <v>février</v>
      </c>
      <c r="E739" s="105">
        <f>IF(ISERROR(VLOOKUP($C739,tarifs!$A$4:$D$105,2,0)),"",VLOOKUP($C739,tarifs!$A$4:$D$105,2,0))</f>
        <v>201</v>
      </c>
      <c r="F739" s="105">
        <f t="shared" si="11"/>
        <v>241.2</v>
      </c>
    </row>
    <row r="740" spans="1:6" x14ac:dyDescent="0.25">
      <c r="A740" t="s">
        <v>16</v>
      </c>
      <c r="B740" s="107">
        <v>44254</v>
      </c>
      <c r="C740">
        <v>1401</v>
      </c>
      <c r="D740" t="str">
        <f>IF(Tableau1[[#This Row],[Date]]="","",CHOOSE(MONTH(B740),"janvier","février","mars","avril","mai","juin","juillet","aout","septembre","octobre","novembre","décembre"))</f>
        <v>février</v>
      </c>
      <c r="E740" s="105">
        <f>IF(ISERROR(VLOOKUP($C740,tarifs!$A$4:$D$105,2,0)),"",VLOOKUP($C740,tarifs!$A$4:$D$105,2,0))</f>
        <v>129</v>
      </c>
      <c r="F740" s="105">
        <f t="shared" si="11"/>
        <v>154.79999999999998</v>
      </c>
    </row>
    <row r="741" spans="1:6" x14ac:dyDescent="0.25">
      <c r="A741" t="s">
        <v>16</v>
      </c>
      <c r="B741" s="107">
        <v>44254</v>
      </c>
      <c r="C741">
        <v>1639</v>
      </c>
      <c r="D741" t="str">
        <f>IF(Tableau1[[#This Row],[Date]]="","",CHOOSE(MONTH(B741),"janvier","février","mars","avril","mai","juin","juillet","aout","septembre","octobre","novembre","décembre"))</f>
        <v>février</v>
      </c>
      <c r="E741" s="105">
        <f>IF(ISERROR(VLOOKUP($C741,tarifs!$A$4:$D$105,2,0)),"",VLOOKUP($C741,tarifs!$A$4:$D$105,2,0))</f>
        <v>135</v>
      </c>
      <c r="F741" s="105">
        <f t="shared" si="11"/>
        <v>162</v>
      </c>
    </row>
    <row r="742" spans="1:6" x14ac:dyDescent="0.25">
      <c r="A742" t="s">
        <v>17</v>
      </c>
      <c r="B742" s="107">
        <v>44249</v>
      </c>
      <c r="C742">
        <v>1050</v>
      </c>
      <c r="D742" t="str">
        <f>IF(Tableau1[[#This Row],[Date]]="","",CHOOSE(MONTH(B742),"janvier","février","mars","avril","mai","juin","juillet","aout","septembre","octobre","novembre","décembre"))</f>
        <v>février</v>
      </c>
      <c r="E742" s="105">
        <f>IF(ISERROR(VLOOKUP($C742,tarifs!$A$4:$D$105,2,0)),"",VLOOKUP($C742,tarifs!$A$4:$D$105,2,0))</f>
        <v>108</v>
      </c>
      <c r="F742" s="105">
        <f t="shared" si="11"/>
        <v>129.6</v>
      </c>
    </row>
    <row r="743" spans="1:6" x14ac:dyDescent="0.25">
      <c r="A743" t="s">
        <v>17</v>
      </c>
      <c r="B743" s="107">
        <v>44254</v>
      </c>
      <c r="C743">
        <v>1501</v>
      </c>
      <c r="D743" t="str">
        <f>IF(Tableau1[[#This Row],[Date]]="","",CHOOSE(MONTH(B743),"janvier","février","mars","avril","mai","juin","juillet","aout","septembre","octobre","novembre","décembre"))</f>
        <v>février</v>
      </c>
      <c r="E743" s="105">
        <f>IF(ISERROR(VLOOKUP($C743,tarifs!$A$4:$D$105,2,0)),"",VLOOKUP($C743,tarifs!$A$4:$D$105,2,0))</f>
        <v>117</v>
      </c>
      <c r="F743" s="105">
        <f t="shared" si="11"/>
        <v>140.4</v>
      </c>
    </row>
    <row r="744" spans="1:6" x14ac:dyDescent="0.25">
      <c r="A744" t="s">
        <v>17</v>
      </c>
      <c r="B744" s="107">
        <v>44249</v>
      </c>
      <c r="C744">
        <v>1232</v>
      </c>
      <c r="D744" t="str">
        <f>IF(Tableau1[[#This Row],[Date]]="","",CHOOSE(MONTH(B744),"janvier","février","mars","avril","mai","juin","juillet","aout","septembre","octobre","novembre","décembre"))</f>
        <v>février</v>
      </c>
      <c r="E744" s="105">
        <f>IF(ISERROR(VLOOKUP($C744,tarifs!$A$4:$D$105,2,0)),"",VLOOKUP($C744,tarifs!$A$4:$D$105,2,0))</f>
        <v>101.25</v>
      </c>
      <c r="F744" s="105">
        <f t="shared" si="11"/>
        <v>121.5</v>
      </c>
    </row>
    <row r="745" spans="1:6" x14ac:dyDescent="0.25">
      <c r="A745" t="s">
        <v>17</v>
      </c>
      <c r="B745" s="107">
        <v>44251</v>
      </c>
      <c r="C745">
        <v>1202</v>
      </c>
      <c r="D745" t="str">
        <f>IF(Tableau1[[#This Row],[Date]]="","",CHOOSE(MONTH(B745),"janvier","février","mars","avril","mai","juin","juillet","aout","septembre","octobre","novembre","décembre"))</f>
        <v>février</v>
      </c>
      <c r="E745" s="105">
        <f>IF(ISERROR(VLOOKUP($C745,tarifs!$A$4:$D$105,2,0)),"",VLOOKUP($C745,tarifs!$A$4:$D$105,2,0))</f>
        <v>87.75</v>
      </c>
      <c r="F745" s="105">
        <f t="shared" si="11"/>
        <v>105.3</v>
      </c>
    </row>
    <row r="746" spans="1:6" x14ac:dyDescent="0.25">
      <c r="A746" t="s">
        <v>17</v>
      </c>
      <c r="B746" s="107">
        <v>44253</v>
      </c>
      <c r="C746">
        <v>1072</v>
      </c>
      <c r="D746" t="str">
        <f>IF(Tableau1[[#This Row],[Date]]="","",CHOOSE(MONTH(B746),"janvier","février","mars","avril","mai","juin","juillet","aout","septembre","octobre","novembre","décembre"))</f>
        <v>février</v>
      </c>
      <c r="E746" s="105">
        <f>IF(ISERROR(VLOOKUP($C746,tarifs!$A$4:$D$105,2,0)),"",VLOOKUP($C746,tarifs!$A$4:$D$105,2,0))</f>
        <v>108</v>
      </c>
      <c r="F746" s="105">
        <f t="shared" si="11"/>
        <v>129.6</v>
      </c>
    </row>
    <row r="747" spans="1:6" x14ac:dyDescent="0.25">
      <c r="A747" t="s">
        <v>17</v>
      </c>
      <c r="B747" s="107">
        <v>44254</v>
      </c>
      <c r="C747">
        <v>1069</v>
      </c>
      <c r="D747" t="str">
        <f>IF(Tableau1[[#This Row],[Date]]="","",CHOOSE(MONTH(B747),"janvier","février","mars","avril","mai","juin","juillet","aout","septembre","octobre","novembre","décembre"))</f>
        <v>février</v>
      </c>
      <c r="E747" s="105">
        <f>IF(ISERROR(VLOOKUP($C747,tarifs!$A$4:$D$105,2,0)),"",VLOOKUP($C747,tarifs!$A$4:$D$105,2,0))</f>
        <v>81</v>
      </c>
      <c r="F747" s="105">
        <f t="shared" si="11"/>
        <v>97.2</v>
      </c>
    </row>
    <row r="748" spans="1:6" x14ac:dyDescent="0.25">
      <c r="A748" t="s">
        <v>18</v>
      </c>
      <c r="B748" s="107">
        <v>44249</v>
      </c>
      <c r="C748">
        <v>1280</v>
      </c>
      <c r="D748" t="str">
        <f>IF(Tableau1[[#This Row],[Date]]="","",CHOOSE(MONTH(B748),"janvier","février","mars","avril","mai","juin","juillet","aout","septembre","octobre","novembre","décembre"))</f>
        <v>février</v>
      </c>
      <c r="E748" s="105">
        <f>IF(ISERROR(VLOOKUP($C748,tarifs!$A$4:$D$105,2,0)),"",VLOOKUP($C748,tarifs!$A$4:$D$105,2,0))</f>
        <v>114.4</v>
      </c>
      <c r="F748" s="105">
        <f t="shared" si="11"/>
        <v>137.28</v>
      </c>
    </row>
    <row r="749" spans="1:6" x14ac:dyDescent="0.25">
      <c r="A749" t="s">
        <v>18</v>
      </c>
      <c r="B749" s="107">
        <v>44253</v>
      </c>
      <c r="C749">
        <v>1082</v>
      </c>
      <c r="D749" t="str">
        <f>IF(Tableau1[[#This Row],[Date]]="","",CHOOSE(MONTH(B749),"janvier","février","mars","avril","mai","juin","juillet","aout","septembre","octobre","novembre","décembre"))</f>
        <v>février</v>
      </c>
      <c r="E749" s="105">
        <f>IF(ISERROR(VLOOKUP($C749,tarifs!$A$4:$D$105,2,0)),"",VLOOKUP($C749,tarifs!$A$4:$D$105,2,0))</f>
        <v>104.55</v>
      </c>
      <c r="F749" s="105">
        <f t="shared" si="11"/>
        <v>125.46</v>
      </c>
    </row>
    <row r="750" spans="1:6" x14ac:dyDescent="0.25">
      <c r="A750" t="s">
        <v>18</v>
      </c>
      <c r="B750" s="107">
        <v>44254</v>
      </c>
      <c r="C750">
        <v>1219</v>
      </c>
      <c r="D750" t="str">
        <f>IF(Tableau1[[#This Row],[Date]]="","",CHOOSE(MONTH(B750),"janvier","février","mars","avril","mai","juin","juillet","aout","septembre","octobre","novembre","décembre"))</f>
        <v>février</v>
      </c>
      <c r="E750" s="105">
        <f>IF(ISERROR(VLOOKUP($C750,tarifs!$A$4:$D$105,2,0)),"",VLOOKUP($C750,tarifs!$A$4:$D$105,2,0))</f>
        <v>135</v>
      </c>
      <c r="F750" s="105">
        <f t="shared" si="11"/>
        <v>162</v>
      </c>
    </row>
    <row r="751" spans="1:6" x14ac:dyDescent="0.25">
      <c r="A751" t="s">
        <v>18</v>
      </c>
      <c r="B751" s="107">
        <v>44254</v>
      </c>
      <c r="C751">
        <v>1679</v>
      </c>
      <c r="D751" t="str">
        <f>IF(Tableau1[[#This Row],[Date]]="","",CHOOSE(MONTH(B751),"janvier","février","mars","avril","mai","juin","juillet","aout","septembre","octobre","novembre","décembre"))</f>
        <v>février</v>
      </c>
      <c r="E751" s="105">
        <f>IF(ISERROR(VLOOKUP($C751,tarifs!$A$4:$D$105,2,0)),"",VLOOKUP($C751,tarifs!$A$4:$D$105,2,0))</f>
        <v>95</v>
      </c>
      <c r="F751" s="105">
        <f t="shared" si="11"/>
        <v>114</v>
      </c>
    </row>
    <row r="752" spans="1:6" x14ac:dyDescent="0.25">
      <c r="A752" t="s">
        <v>19</v>
      </c>
      <c r="B752" s="107">
        <v>44253</v>
      </c>
      <c r="C752">
        <v>1182</v>
      </c>
      <c r="D752" t="str">
        <f>IF(Tableau1[[#This Row],[Date]]="","",CHOOSE(MONTH(B752),"janvier","février","mars","avril","mai","juin","juillet","aout","septembre","octobre","novembre","décembre"))</f>
        <v>février</v>
      </c>
      <c r="E752" s="105">
        <f>IF(ISERROR(VLOOKUP($C752,tarifs!$A$4:$D$105,2,0)),"",VLOOKUP($C752,tarifs!$A$4:$D$105,2,0))</f>
        <v>127</v>
      </c>
      <c r="F752" s="105">
        <f t="shared" si="11"/>
        <v>152.4</v>
      </c>
    </row>
    <row r="753" spans="1:6" x14ac:dyDescent="0.25">
      <c r="A753" t="s">
        <v>19</v>
      </c>
      <c r="B753" s="107">
        <v>44254</v>
      </c>
      <c r="C753">
        <v>1669</v>
      </c>
      <c r="D753" t="str">
        <f>IF(Tableau1[[#This Row],[Date]]="","",CHOOSE(MONTH(B753),"janvier","février","mars","avril","mai","juin","juillet","aout","septembre","octobre","novembre","décembre"))</f>
        <v>février</v>
      </c>
      <c r="E753" s="105">
        <f>IF(ISERROR(VLOOKUP($C753,tarifs!$A$4:$D$105,2,0)),"",VLOOKUP($C753,tarifs!$A$4:$D$105,2,0))</f>
        <v>124</v>
      </c>
      <c r="F753" s="105">
        <f t="shared" si="11"/>
        <v>148.79999999999998</v>
      </c>
    </row>
    <row r="754" spans="1:6" x14ac:dyDescent="0.25">
      <c r="A754" t="s">
        <v>19</v>
      </c>
      <c r="B754" s="107">
        <v>44254</v>
      </c>
      <c r="C754">
        <v>1129</v>
      </c>
      <c r="D754" t="str">
        <f>IF(Tableau1[[#This Row],[Date]]="","",CHOOSE(MONTH(B754),"janvier","février","mars","avril","mai","juin","juillet","aout","septembre","octobre","novembre","décembre"))</f>
        <v>février</v>
      </c>
      <c r="E754" s="105">
        <f>IF(ISERROR(VLOOKUP($C754,tarifs!$A$4:$D$105,2,0)),"",VLOOKUP($C754,tarifs!$A$4:$D$105,2,0))</f>
        <v>115</v>
      </c>
      <c r="F754" s="105">
        <f t="shared" si="11"/>
        <v>138</v>
      </c>
    </row>
    <row r="755" spans="1:6" x14ac:dyDescent="0.25">
      <c r="A755" t="s">
        <v>19</v>
      </c>
      <c r="B755" s="107">
        <v>44254</v>
      </c>
      <c r="C755">
        <v>1699</v>
      </c>
      <c r="D755" t="str">
        <f>IF(Tableau1[[#This Row],[Date]]="","",CHOOSE(MONTH(B755),"janvier","février","mars","avril","mai","juin","juillet","aout","septembre","octobre","novembre","décembre"))</f>
        <v>février</v>
      </c>
      <c r="E755" s="105">
        <f>IF(ISERROR(VLOOKUP($C755,tarifs!$A$4:$D$105,2,0)),"",VLOOKUP($C755,tarifs!$A$4:$D$105,2,0))</f>
        <v>148</v>
      </c>
      <c r="F755" s="105">
        <f t="shared" si="11"/>
        <v>177.6</v>
      </c>
    </row>
    <row r="756" spans="1:6" x14ac:dyDescent="0.25">
      <c r="A756" t="s">
        <v>8</v>
      </c>
      <c r="B756" s="107">
        <v>44256</v>
      </c>
      <c r="C756">
        <v>1330</v>
      </c>
      <c r="D756" t="str">
        <f>IF(Tableau1[[#This Row],[Date]]="","",CHOOSE(MONTH(B756),"janvier","février","mars","avril","mai","juin","juillet","aout","septembre","octobre","novembre","décembre"))</f>
        <v>mars</v>
      </c>
      <c r="E756" s="105">
        <f>IF(ISERROR(VLOOKUP($C756,tarifs!$A$4:$D$105,2,0)),"",VLOOKUP($C756,tarifs!$A$4:$D$105,2,0))</f>
        <v>95</v>
      </c>
      <c r="F756" s="105">
        <f t="shared" si="11"/>
        <v>114</v>
      </c>
    </row>
    <row r="757" spans="1:6" x14ac:dyDescent="0.25">
      <c r="A757" t="s">
        <v>8</v>
      </c>
      <c r="B757" s="107">
        <v>44261</v>
      </c>
      <c r="C757">
        <v>1531</v>
      </c>
      <c r="D757" t="str">
        <f>IF(Tableau1[[#This Row],[Date]]="","",CHOOSE(MONTH(B757),"janvier","février","mars","avril","mai","juin","juillet","aout","septembre","octobre","novembre","décembre"))</f>
        <v>mars</v>
      </c>
      <c r="E757" s="105">
        <f>IF(ISERROR(VLOOKUP($C757,tarifs!$A$4:$D$105,2,0)),"",VLOOKUP($C757,tarifs!$A$4:$D$105,2,0))</f>
        <v>108</v>
      </c>
      <c r="F757" s="105">
        <f t="shared" si="11"/>
        <v>129.6</v>
      </c>
    </row>
    <row r="758" spans="1:6" x14ac:dyDescent="0.25">
      <c r="A758" t="s">
        <v>8</v>
      </c>
      <c r="B758" s="107">
        <v>44256</v>
      </c>
      <c r="C758">
        <v>1242</v>
      </c>
      <c r="D758" t="str">
        <f>IF(Tableau1[[#This Row],[Date]]="","",CHOOSE(MONTH(B758),"janvier","février","mars","avril","mai","juin","juillet","aout","septembre","octobre","novembre","décembre"))</f>
        <v>mars</v>
      </c>
      <c r="E758" s="105">
        <f>IF(ISERROR(VLOOKUP($C758,tarifs!$A$4:$D$105,2,0)),"",VLOOKUP($C758,tarifs!$A$4:$D$105,2,0))</f>
        <v>101</v>
      </c>
      <c r="F758" s="105">
        <f t="shared" si="11"/>
        <v>121.19999999999999</v>
      </c>
    </row>
    <row r="759" spans="1:6" x14ac:dyDescent="0.25">
      <c r="A759" t="s">
        <v>8</v>
      </c>
      <c r="B759" s="107">
        <v>44260</v>
      </c>
      <c r="C759">
        <v>1242</v>
      </c>
      <c r="D759" t="str">
        <f>IF(Tableau1[[#This Row],[Date]]="","",CHOOSE(MONTH(B759),"janvier","février","mars","avril","mai","juin","juillet","aout","septembre","octobre","novembre","décembre"))</f>
        <v>mars</v>
      </c>
      <c r="E759" s="105">
        <f>IF(ISERROR(VLOOKUP($C759,tarifs!$A$4:$D$105,2,0)),"",VLOOKUP($C759,tarifs!$A$4:$D$105,2,0))</f>
        <v>101</v>
      </c>
      <c r="F759" s="105">
        <f t="shared" si="11"/>
        <v>121.19999999999999</v>
      </c>
    </row>
    <row r="760" spans="1:6" x14ac:dyDescent="0.25">
      <c r="A760" t="s">
        <v>8</v>
      </c>
      <c r="B760" s="107">
        <v>44261</v>
      </c>
      <c r="C760">
        <v>1689</v>
      </c>
      <c r="D760" t="str">
        <f>IF(Tableau1[[#This Row],[Date]]="","",CHOOSE(MONTH(B760),"janvier","février","mars","avril","mai","juin","juillet","aout","septembre","octobre","novembre","décembre"))</f>
        <v>mars</v>
      </c>
      <c r="E760" s="105">
        <f>IF(ISERROR(VLOOKUP($C760,tarifs!$A$4:$D$105,2,0)),"",VLOOKUP($C760,tarifs!$A$4:$D$105,2,0))</f>
        <v>155</v>
      </c>
      <c r="F760" s="105">
        <f t="shared" si="11"/>
        <v>186</v>
      </c>
    </row>
    <row r="761" spans="1:6" x14ac:dyDescent="0.25">
      <c r="A761" t="s">
        <v>9</v>
      </c>
      <c r="B761" s="107">
        <v>44256</v>
      </c>
      <c r="C761">
        <v>1060</v>
      </c>
      <c r="D761" t="str">
        <f>IF(Tableau1[[#This Row],[Date]]="","",CHOOSE(MONTH(B761),"janvier","février","mars","avril","mai","juin","juillet","aout","septembre","octobre","novembre","décembre"))</f>
        <v>mars</v>
      </c>
      <c r="E761" s="105">
        <f>IF(ISERROR(VLOOKUP($C761,tarifs!$A$4:$D$105,2,0)),"",VLOOKUP($C761,tarifs!$A$4:$D$105,2,0))</f>
        <v>123.6</v>
      </c>
      <c r="F761" s="105">
        <f t="shared" si="11"/>
        <v>148.32</v>
      </c>
    </row>
    <row r="762" spans="1:6" x14ac:dyDescent="0.25">
      <c r="A762" t="s">
        <v>9</v>
      </c>
      <c r="B762" s="107">
        <v>44261</v>
      </c>
      <c r="C762">
        <v>1431</v>
      </c>
      <c r="D762" t="str">
        <f>IF(Tableau1[[#This Row],[Date]]="","",CHOOSE(MONTH(B762),"janvier","février","mars","avril","mai","juin","juillet","aout","septembre","octobre","novembre","décembre"))</f>
        <v>mars</v>
      </c>
      <c r="E762" s="105">
        <f>IF(ISERROR(VLOOKUP($C762,tarifs!$A$4:$D$105,2,0)),"",VLOOKUP($C762,tarifs!$A$4:$D$105,2,0))</f>
        <v>108</v>
      </c>
      <c r="F762" s="105">
        <f t="shared" si="11"/>
        <v>129.6</v>
      </c>
    </row>
    <row r="763" spans="1:6" x14ac:dyDescent="0.25">
      <c r="A763" t="s">
        <v>9</v>
      </c>
      <c r="B763" s="107">
        <v>44256</v>
      </c>
      <c r="C763">
        <v>1230</v>
      </c>
      <c r="D763" t="str">
        <f>IF(Tableau1[[#This Row],[Date]]="","",CHOOSE(MONTH(B763),"janvier","février","mars","avril","mai","juin","juillet","aout","septembre","octobre","novembre","décembre"))</f>
        <v>mars</v>
      </c>
      <c r="E763" s="105">
        <f>IF(ISERROR(VLOOKUP($C763,tarifs!$A$4:$D$105,2,0)),"",VLOOKUP($C763,tarifs!$A$4:$D$105,2,0))</f>
        <v>135.25</v>
      </c>
      <c r="F763" s="105">
        <f t="shared" si="11"/>
        <v>162.29999999999998</v>
      </c>
    </row>
    <row r="764" spans="1:6" x14ac:dyDescent="0.25">
      <c r="A764" t="s">
        <v>9</v>
      </c>
      <c r="B764" s="107">
        <v>44260</v>
      </c>
      <c r="C764">
        <v>1282</v>
      </c>
      <c r="D764" t="str">
        <f>IF(Tableau1[[#This Row],[Date]]="","",CHOOSE(MONTH(B764),"janvier","février","mars","avril","mai","juin","juillet","aout","septembre","octobre","novembre","décembre"))</f>
        <v>mars</v>
      </c>
      <c r="E764" s="105">
        <f>IF(ISERROR(VLOOKUP($C764,tarifs!$A$4:$D$105,2,0)),"",VLOOKUP($C764,tarifs!$A$4:$D$105,2,0))</f>
        <v>87.75</v>
      </c>
      <c r="F764" s="105">
        <f t="shared" si="11"/>
        <v>105.3</v>
      </c>
    </row>
    <row r="765" spans="1:6" x14ac:dyDescent="0.25">
      <c r="A765" t="s">
        <v>9</v>
      </c>
      <c r="B765" s="107">
        <v>44261</v>
      </c>
      <c r="C765">
        <v>1451</v>
      </c>
      <c r="D765" t="str">
        <f>IF(Tableau1[[#This Row],[Date]]="","",CHOOSE(MONTH(B765),"janvier","février","mars","avril","mai","juin","juillet","aout","septembre","octobre","novembre","décembre"))</f>
        <v>mars</v>
      </c>
      <c r="E765" s="105">
        <f>IF(ISERROR(VLOOKUP($C765,tarifs!$A$4:$D$105,2,0)),"",VLOOKUP($C765,tarifs!$A$4:$D$105,2,0))</f>
        <v>108</v>
      </c>
      <c r="F765" s="105">
        <f t="shared" si="11"/>
        <v>129.6</v>
      </c>
    </row>
    <row r="766" spans="1:6" x14ac:dyDescent="0.25">
      <c r="A766" t="s">
        <v>9</v>
      </c>
      <c r="B766" s="107">
        <v>44256</v>
      </c>
      <c r="C766">
        <v>1062</v>
      </c>
      <c r="D766" t="str">
        <f>IF(Tableau1[[#This Row],[Date]]="","",CHOOSE(MONTH(B766),"janvier","février","mars","avril","mai","juin","juillet","aout","septembre","octobre","novembre","décembre"))</f>
        <v>mars</v>
      </c>
      <c r="E766" s="105">
        <f>IF(ISERROR(VLOOKUP($C766,tarifs!$A$4:$D$105,2,0)),"",VLOOKUP($C766,tarifs!$A$4:$D$105,2,0))</f>
        <v>81</v>
      </c>
      <c r="F766" s="105">
        <f t="shared" si="11"/>
        <v>97.2</v>
      </c>
    </row>
    <row r="767" spans="1:6" x14ac:dyDescent="0.25">
      <c r="A767" t="s">
        <v>9</v>
      </c>
      <c r="B767" s="107">
        <v>44257</v>
      </c>
      <c r="C767">
        <v>1062</v>
      </c>
      <c r="D767" t="str">
        <f>IF(Tableau1[[#This Row],[Date]]="","",CHOOSE(MONTH(B767),"janvier","février","mars","avril","mai","juin","juillet","aout","septembre","octobre","novembre","décembre"))</f>
        <v>mars</v>
      </c>
      <c r="E767" s="105">
        <f>IF(ISERROR(VLOOKUP($C767,tarifs!$A$4:$D$105,2,0)),"",VLOOKUP($C767,tarifs!$A$4:$D$105,2,0))</f>
        <v>81</v>
      </c>
      <c r="F767" s="105">
        <f t="shared" si="11"/>
        <v>97.2</v>
      </c>
    </row>
    <row r="768" spans="1:6" x14ac:dyDescent="0.25">
      <c r="A768" t="s">
        <v>9</v>
      </c>
      <c r="B768" s="107">
        <v>44258</v>
      </c>
      <c r="C768">
        <v>1062</v>
      </c>
      <c r="D768" t="str">
        <f>IF(Tableau1[[#This Row],[Date]]="","",CHOOSE(MONTH(B768),"janvier","février","mars","avril","mai","juin","juillet","aout","septembre","octobre","novembre","décembre"))</f>
        <v>mars</v>
      </c>
      <c r="E768" s="105">
        <f>IF(ISERROR(VLOOKUP($C768,tarifs!$A$4:$D$105,2,0)),"",VLOOKUP($C768,tarifs!$A$4:$D$105,2,0))</f>
        <v>81</v>
      </c>
      <c r="F768" s="105">
        <f t="shared" si="11"/>
        <v>97.2</v>
      </c>
    </row>
    <row r="769" spans="1:6" x14ac:dyDescent="0.25">
      <c r="A769" t="s">
        <v>9</v>
      </c>
      <c r="B769" s="107">
        <v>44259</v>
      </c>
      <c r="C769">
        <v>1062</v>
      </c>
      <c r="D769" t="str">
        <f>IF(Tableau1[[#This Row],[Date]]="","",CHOOSE(MONTH(B769),"janvier","février","mars","avril","mai","juin","juillet","aout","septembre","octobre","novembre","décembre"))</f>
        <v>mars</v>
      </c>
      <c r="E769" s="105">
        <f>IF(ISERROR(VLOOKUP($C769,tarifs!$A$4:$D$105,2,0)),"",VLOOKUP($C769,tarifs!$A$4:$D$105,2,0))</f>
        <v>81</v>
      </c>
      <c r="F769" s="105">
        <f t="shared" si="11"/>
        <v>97.2</v>
      </c>
    </row>
    <row r="770" spans="1:6" x14ac:dyDescent="0.25">
      <c r="A770" t="s">
        <v>9</v>
      </c>
      <c r="B770" s="107">
        <v>44260</v>
      </c>
      <c r="C770">
        <v>1062</v>
      </c>
      <c r="D770" t="str">
        <f>IF(Tableau1[[#This Row],[Date]]="","",CHOOSE(MONTH(B770),"janvier","février","mars","avril","mai","juin","juillet","aout","septembre","octobre","novembre","décembre"))</f>
        <v>mars</v>
      </c>
      <c r="E770" s="105">
        <f>IF(ISERROR(VLOOKUP($C770,tarifs!$A$4:$D$105,2,0)),"",VLOOKUP($C770,tarifs!$A$4:$D$105,2,0))</f>
        <v>81</v>
      </c>
      <c r="F770" s="105">
        <f t="shared" si="11"/>
        <v>97.2</v>
      </c>
    </row>
    <row r="771" spans="1:6" x14ac:dyDescent="0.25">
      <c r="A771" t="s">
        <v>9</v>
      </c>
      <c r="B771" s="107">
        <v>44261</v>
      </c>
      <c r="C771">
        <v>1471</v>
      </c>
      <c r="D771" t="str">
        <f>IF(Tableau1[[#This Row],[Date]]="","",CHOOSE(MONTH(B771),"janvier","février","mars","avril","mai","juin","juillet","aout","septembre","octobre","novembre","décembre"))</f>
        <v>mars</v>
      </c>
      <c r="E771" s="105">
        <f>IF(ISERROR(VLOOKUP($C771,tarifs!$A$4:$D$105,2,0)),"",VLOOKUP($C771,tarifs!$A$4:$D$105,2,0))</f>
        <v>115</v>
      </c>
      <c r="F771" s="105">
        <f t="shared" si="11"/>
        <v>138</v>
      </c>
    </row>
    <row r="772" spans="1:6" x14ac:dyDescent="0.25">
      <c r="A772" t="s">
        <v>9</v>
      </c>
      <c r="B772" s="107">
        <v>44256</v>
      </c>
      <c r="C772">
        <v>1262</v>
      </c>
      <c r="D772" t="str">
        <f>IF(Tableau1[[#This Row],[Date]]="","",CHOOSE(MONTH(B772),"janvier","février","mars","avril","mai","juin","juillet","aout","septembre","octobre","novembre","décembre"))</f>
        <v>mars</v>
      </c>
      <c r="E772" s="105">
        <f>IF(ISERROR(VLOOKUP($C772,tarifs!$A$4:$D$105,2,0)),"",VLOOKUP($C772,tarifs!$A$4:$D$105,2,0))</f>
        <v>108</v>
      </c>
      <c r="F772" s="105">
        <f t="shared" ref="F772:F835" si="12">IF(ISERROR(E772*1.2),"",E772*1.2)</f>
        <v>129.6</v>
      </c>
    </row>
    <row r="773" spans="1:6" x14ac:dyDescent="0.25">
      <c r="A773" t="s">
        <v>9</v>
      </c>
      <c r="B773" s="107">
        <v>44257</v>
      </c>
      <c r="C773">
        <v>1262</v>
      </c>
      <c r="D773" t="str">
        <f>IF(Tableau1[[#This Row],[Date]]="","",CHOOSE(MONTH(B773),"janvier","février","mars","avril","mai","juin","juillet","aout","septembre","octobre","novembre","décembre"))</f>
        <v>mars</v>
      </c>
      <c r="E773" s="105">
        <f>IF(ISERROR(VLOOKUP($C773,tarifs!$A$4:$D$105,2,0)),"",VLOOKUP($C773,tarifs!$A$4:$D$105,2,0))</f>
        <v>108</v>
      </c>
      <c r="F773" s="105">
        <f t="shared" si="12"/>
        <v>129.6</v>
      </c>
    </row>
    <row r="774" spans="1:6" x14ac:dyDescent="0.25">
      <c r="A774" t="s">
        <v>9</v>
      </c>
      <c r="B774" s="107">
        <v>44258</v>
      </c>
      <c r="C774">
        <v>1262</v>
      </c>
      <c r="D774" t="str">
        <f>IF(Tableau1[[#This Row],[Date]]="","",CHOOSE(MONTH(B774),"janvier","février","mars","avril","mai","juin","juillet","aout","septembre","octobre","novembre","décembre"))</f>
        <v>mars</v>
      </c>
      <c r="E774" s="105">
        <f>IF(ISERROR(VLOOKUP($C774,tarifs!$A$4:$D$105,2,0)),"",VLOOKUP($C774,tarifs!$A$4:$D$105,2,0))</f>
        <v>108</v>
      </c>
      <c r="F774" s="105">
        <f t="shared" si="12"/>
        <v>129.6</v>
      </c>
    </row>
    <row r="775" spans="1:6" x14ac:dyDescent="0.25">
      <c r="A775" t="s">
        <v>9</v>
      </c>
      <c r="B775" s="107">
        <v>44259</v>
      </c>
      <c r="C775">
        <v>1262</v>
      </c>
      <c r="D775" t="str">
        <f>IF(Tableau1[[#This Row],[Date]]="","",CHOOSE(MONTH(B775),"janvier","février","mars","avril","mai","juin","juillet","aout","septembre","octobre","novembre","décembre"))</f>
        <v>mars</v>
      </c>
      <c r="E775" s="105">
        <f>IF(ISERROR(VLOOKUP($C775,tarifs!$A$4:$D$105,2,0)),"",VLOOKUP($C775,tarifs!$A$4:$D$105,2,0))</f>
        <v>108</v>
      </c>
      <c r="F775" s="105">
        <f t="shared" si="12"/>
        <v>129.6</v>
      </c>
    </row>
    <row r="776" spans="1:6" x14ac:dyDescent="0.25">
      <c r="A776" t="s">
        <v>9</v>
      </c>
      <c r="B776" s="107">
        <v>44260</v>
      </c>
      <c r="C776">
        <v>1262</v>
      </c>
      <c r="D776" t="str">
        <f>IF(Tableau1[[#This Row],[Date]]="","",CHOOSE(MONTH(B776),"janvier","février","mars","avril","mai","juin","juillet","aout","septembre","octobre","novembre","décembre"))</f>
        <v>mars</v>
      </c>
      <c r="E776" s="105">
        <f>IF(ISERROR(VLOOKUP($C776,tarifs!$A$4:$D$105,2,0)),"",VLOOKUP($C776,tarifs!$A$4:$D$105,2,0))</f>
        <v>108</v>
      </c>
      <c r="F776" s="105">
        <f t="shared" si="12"/>
        <v>129.6</v>
      </c>
    </row>
    <row r="777" spans="1:6" x14ac:dyDescent="0.25">
      <c r="A777" t="s">
        <v>9</v>
      </c>
      <c r="B777" s="107">
        <v>44261</v>
      </c>
      <c r="C777">
        <v>1511</v>
      </c>
      <c r="D777" t="str">
        <f>IF(Tableau1[[#This Row],[Date]]="","",CHOOSE(MONTH(B777),"janvier","février","mars","avril","mai","juin","juillet","aout","septembre","octobre","novembre","décembre"))</f>
        <v>mars</v>
      </c>
      <c r="E777" s="105">
        <f>IF(ISERROR(VLOOKUP($C777,tarifs!$A$4:$D$105,2,0)),"",VLOOKUP($C777,tarifs!$A$4:$D$105,2,0))</f>
        <v>115</v>
      </c>
      <c r="F777" s="105">
        <f t="shared" si="12"/>
        <v>138</v>
      </c>
    </row>
    <row r="778" spans="1:6" x14ac:dyDescent="0.25">
      <c r="A778" t="s">
        <v>9</v>
      </c>
      <c r="B778" s="107">
        <v>44261</v>
      </c>
      <c r="C778">
        <v>1521</v>
      </c>
      <c r="D778" t="str">
        <f>IF(Tableau1[[#This Row],[Date]]="","",CHOOSE(MONTH(B778),"janvier","février","mars","avril","mai","juin","juillet","aout","septembre","octobre","novembre","décembre"))</f>
        <v>mars</v>
      </c>
      <c r="E778" s="105">
        <f>IF(ISERROR(VLOOKUP($C778,tarifs!$A$4:$D$105,2,0)),"",VLOOKUP($C778,tarifs!$A$4:$D$105,2,0))</f>
        <v>155</v>
      </c>
      <c r="F778" s="105">
        <f t="shared" si="12"/>
        <v>186</v>
      </c>
    </row>
    <row r="779" spans="1:6" x14ac:dyDescent="0.25">
      <c r="A779" t="s">
        <v>9</v>
      </c>
      <c r="B779" s="107">
        <v>44261</v>
      </c>
      <c r="C779">
        <v>1659</v>
      </c>
      <c r="D779" t="str">
        <f>IF(Tableau1[[#This Row],[Date]]="","",CHOOSE(MONTH(B779),"janvier","février","mars","avril","mai","juin","juillet","aout","septembre","octobre","novembre","décembre"))</f>
        <v>mars</v>
      </c>
      <c r="E779" s="105">
        <f>IF(ISERROR(VLOOKUP($C779,tarifs!$A$4:$D$105,2,0)),"",VLOOKUP($C779,tarifs!$A$4:$D$105,2,0))</f>
        <v>108</v>
      </c>
      <c r="F779" s="105">
        <f t="shared" si="12"/>
        <v>129.6</v>
      </c>
    </row>
    <row r="780" spans="1:6" x14ac:dyDescent="0.25">
      <c r="A780" t="s">
        <v>9</v>
      </c>
      <c r="B780" s="107">
        <v>44261</v>
      </c>
      <c r="C780">
        <v>1139</v>
      </c>
      <c r="D780" t="str">
        <f>IF(Tableau1[[#This Row],[Date]]="","",CHOOSE(MONTH(B780),"janvier","février","mars","avril","mai","juin","juillet","aout","septembre","octobre","novembre","décembre"))</f>
        <v>mars</v>
      </c>
      <c r="E780" s="105">
        <f>IF(ISERROR(VLOOKUP($C780,tarifs!$A$4:$D$105,2,0)),"",VLOOKUP($C780,tarifs!$A$4:$D$105,2,0))</f>
        <v>135</v>
      </c>
      <c r="F780" s="105">
        <f t="shared" si="12"/>
        <v>162</v>
      </c>
    </row>
    <row r="781" spans="1:6" x14ac:dyDescent="0.25">
      <c r="A781" t="s">
        <v>9</v>
      </c>
      <c r="B781" s="107">
        <v>44261</v>
      </c>
      <c r="C781">
        <v>1079</v>
      </c>
      <c r="D781" t="str">
        <f>IF(Tableau1[[#This Row],[Date]]="","",CHOOSE(MONTH(B781),"janvier","février","mars","avril","mai","juin","juillet","aout","septembre","octobre","novembre","décembre"))</f>
        <v>mars</v>
      </c>
      <c r="E781" s="105">
        <f>IF(ISERROR(VLOOKUP($C781,tarifs!$A$4:$D$105,2,0)),"",VLOOKUP($C781,tarifs!$A$4:$D$105,2,0))</f>
        <v>101</v>
      </c>
      <c r="F781" s="105">
        <f t="shared" si="12"/>
        <v>121.19999999999999</v>
      </c>
    </row>
    <row r="782" spans="1:6" x14ac:dyDescent="0.25">
      <c r="A782" t="s">
        <v>9</v>
      </c>
      <c r="B782" s="107">
        <v>44261</v>
      </c>
      <c r="C782">
        <v>1099</v>
      </c>
      <c r="D782" t="str">
        <f>IF(Tableau1[[#This Row],[Date]]="","",CHOOSE(MONTH(B782),"janvier","février","mars","avril","mai","juin","juillet","aout","septembre","octobre","novembre","décembre"))</f>
        <v>mars</v>
      </c>
      <c r="E782" s="105">
        <f>IF(ISERROR(VLOOKUP($C782,tarifs!$A$4:$D$105,2,0)),"",VLOOKUP($C782,tarifs!$A$4:$D$105,2,0))</f>
        <v>77</v>
      </c>
      <c r="F782" s="105">
        <f t="shared" si="12"/>
        <v>92.399999999999991</v>
      </c>
    </row>
    <row r="783" spans="1:6" x14ac:dyDescent="0.25">
      <c r="A783" t="s">
        <v>9</v>
      </c>
      <c r="B783" s="107">
        <v>44261</v>
      </c>
      <c r="C783">
        <v>1269</v>
      </c>
      <c r="D783" t="str">
        <f>IF(Tableau1[[#This Row],[Date]]="","",CHOOSE(MONTH(B783),"janvier","février","mars","avril","mai","juin","juillet","aout","septembre","octobre","novembre","décembre"))</f>
        <v>mars</v>
      </c>
      <c r="E783" s="105">
        <f>IF(ISERROR(VLOOKUP($C783,tarifs!$A$4:$D$105,2,0)),"",VLOOKUP($C783,tarifs!$A$4:$D$105,2,0))</f>
        <v>95</v>
      </c>
      <c r="F783" s="105">
        <f t="shared" si="12"/>
        <v>114</v>
      </c>
    </row>
    <row r="784" spans="1:6" x14ac:dyDescent="0.25">
      <c r="A784" t="s">
        <v>10</v>
      </c>
      <c r="B784" s="107">
        <v>44256</v>
      </c>
      <c r="C784">
        <v>1650</v>
      </c>
      <c r="D784" t="str">
        <f>IF(Tableau1[[#This Row],[Date]]="","",CHOOSE(MONTH(B784),"janvier","février","mars","avril","mai","juin","juillet","aout","septembre","octobre","novembre","décembre"))</f>
        <v>mars</v>
      </c>
      <c r="E784" s="105">
        <f>IF(ISERROR(VLOOKUP($C784,tarifs!$A$4:$D$105,2,0)),"",VLOOKUP($C784,tarifs!$A$4:$D$105,2,0))</f>
        <v>162</v>
      </c>
      <c r="F784" s="105">
        <f t="shared" si="12"/>
        <v>194.4</v>
      </c>
    </row>
    <row r="785" spans="1:6" x14ac:dyDescent="0.25">
      <c r="A785" t="s">
        <v>10</v>
      </c>
      <c r="B785" s="107">
        <v>44261</v>
      </c>
      <c r="C785">
        <v>1109</v>
      </c>
      <c r="D785" t="str">
        <f>IF(Tableau1[[#This Row],[Date]]="","",CHOOSE(MONTH(B785),"janvier","février","mars","avril","mai","juin","juillet","aout","septembre","octobre","novembre","décembre"))</f>
        <v>mars</v>
      </c>
      <c r="E785" s="105">
        <f>IF(ISERROR(VLOOKUP($C785,tarifs!$A$4:$D$105,2,0)),"",VLOOKUP($C785,tarifs!$A$4:$D$105,2,0))</f>
        <v>122</v>
      </c>
      <c r="F785" s="105">
        <f t="shared" si="12"/>
        <v>146.4</v>
      </c>
    </row>
    <row r="786" spans="1:6" x14ac:dyDescent="0.25">
      <c r="A786" t="s">
        <v>10</v>
      </c>
      <c r="B786" s="107">
        <v>44257</v>
      </c>
      <c r="C786">
        <v>1521</v>
      </c>
      <c r="D786" t="str">
        <f>IF(Tableau1[[#This Row],[Date]]="","",CHOOSE(MONTH(B786),"janvier","février","mars","avril","mai","juin","juillet","aout","septembre","octobre","novembre","décembre"))</f>
        <v>mars</v>
      </c>
      <c r="E786" s="105">
        <f>IF(ISERROR(VLOOKUP($C786,tarifs!$A$4:$D$105,2,0)),"",VLOOKUP($C786,tarifs!$A$4:$D$105,2,0))</f>
        <v>155</v>
      </c>
      <c r="F786" s="105">
        <f t="shared" si="12"/>
        <v>186</v>
      </c>
    </row>
    <row r="787" spans="1:6" x14ac:dyDescent="0.25">
      <c r="A787" t="s">
        <v>10</v>
      </c>
      <c r="B787" s="107">
        <v>44258</v>
      </c>
      <c r="C787">
        <v>1521</v>
      </c>
      <c r="D787" t="str">
        <f>IF(Tableau1[[#This Row],[Date]]="","",CHOOSE(MONTH(B787),"janvier","février","mars","avril","mai","juin","juillet","aout","septembre","octobre","novembre","décembre"))</f>
        <v>mars</v>
      </c>
      <c r="E787" s="105">
        <f>IF(ISERROR(VLOOKUP($C787,tarifs!$A$4:$D$105,2,0)),"",VLOOKUP($C787,tarifs!$A$4:$D$105,2,0))</f>
        <v>155</v>
      </c>
      <c r="F787" s="105">
        <f t="shared" si="12"/>
        <v>186</v>
      </c>
    </row>
    <row r="788" spans="1:6" x14ac:dyDescent="0.25">
      <c r="A788" t="s">
        <v>10</v>
      </c>
      <c r="B788" s="107">
        <v>44259</v>
      </c>
      <c r="C788">
        <v>1521</v>
      </c>
      <c r="D788" t="str">
        <f>IF(Tableau1[[#This Row],[Date]]="","",CHOOSE(MONTH(B788),"janvier","février","mars","avril","mai","juin","juillet","aout","septembre","octobre","novembre","décembre"))</f>
        <v>mars</v>
      </c>
      <c r="E788" s="105">
        <f>IF(ISERROR(VLOOKUP($C788,tarifs!$A$4:$D$105,2,0)),"",VLOOKUP($C788,tarifs!$A$4:$D$105,2,0))</f>
        <v>155</v>
      </c>
      <c r="F788" s="105">
        <f t="shared" si="12"/>
        <v>186</v>
      </c>
    </row>
    <row r="789" spans="1:6" x14ac:dyDescent="0.25">
      <c r="A789" t="s">
        <v>10</v>
      </c>
      <c r="B789" s="107">
        <v>44260</v>
      </c>
      <c r="C789">
        <v>1521</v>
      </c>
      <c r="D789" t="str">
        <f>IF(Tableau1[[#This Row],[Date]]="","",CHOOSE(MONTH(B789),"janvier","février","mars","avril","mai","juin","juillet","aout","septembre","octobre","novembre","décembre"))</f>
        <v>mars</v>
      </c>
      <c r="E789" s="105">
        <f>IF(ISERROR(VLOOKUP($C789,tarifs!$A$4:$D$105,2,0)),"",VLOOKUP($C789,tarifs!$A$4:$D$105,2,0))</f>
        <v>155</v>
      </c>
      <c r="F789" s="105">
        <f t="shared" si="12"/>
        <v>186</v>
      </c>
    </row>
    <row r="790" spans="1:6" x14ac:dyDescent="0.25">
      <c r="A790" t="s">
        <v>10</v>
      </c>
      <c r="B790" s="107">
        <v>44256</v>
      </c>
      <c r="C790">
        <v>1162</v>
      </c>
      <c r="D790" t="str">
        <f>IF(Tableau1[[#This Row],[Date]]="","",CHOOSE(MONTH(B790),"janvier","février","mars","avril","mai","juin","juillet","aout","septembre","octobre","novembre","décembre"))</f>
        <v>mars</v>
      </c>
      <c r="E790" s="105">
        <f>IF(ISERROR(VLOOKUP($C790,tarifs!$A$4:$D$105,2,0)),"",VLOOKUP($C790,tarifs!$A$4:$D$105,2,0))</f>
        <v>108</v>
      </c>
      <c r="F790" s="105">
        <f t="shared" si="12"/>
        <v>129.6</v>
      </c>
    </row>
    <row r="791" spans="1:6" x14ac:dyDescent="0.25">
      <c r="A791" t="s">
        <v>10</v>
      </c>
      <c r="B791" s="107">
        <v>44257</v>
      </c>
      <c r="C791">
        <v>1162</v>
      </c>
      <c r="D791" t="str">
        <f>IF(Tableau1[[#This Row],[Date]]="","",CHOOSE(MONTH(B791),"janvier","février","mars","avril","mai","juin","juillet","aout","septembre","octobre","novembre","décembre"))</f>
        <v>mars</v>
      </c>
      <c r="E791" s="105">
        <f>IF(ISERROR(VLOOKUP($C791,tarifs!$A$4:$D$105,2,0)),"",VLOOKUP($C791,tarifs!$A$4:$D$105,2,0))</f>
        <v>108</v>
      </c>
      <c r="F791" s="105">
        <f t="shared" si="12"/>
        <v>129.6</v>
      </c>
    </row>
    <row r="792" spans="1:6" x14ac:dyDescent="0.25">
      <c r="A792" t="s">
        <v>10</v>
      </c>
      <c r="B792" s="107">
        <v>44258</v>
      </c>
      <c r="C792">
        <v>1162</v>
      </c>
      <c r="D792" t="str">
        <f>IF(Tableau1[[#This Row],[Date]]="","",CHOOSE(MONTH(B792),"janvier","février","mars","avril","mai","juin","juillet","aout","septembre","octobre","novembre","décembre"))</f>
        <v>mars</v>
      </c>
      <c r="E792" s="105">
        <f>IF(ISERROR(VLOOKUP($C792,tarifs!$A$4:$D$105,2,0)),"",VLOOKUP($C792,tarifs!$A$4:$D$105,2,0))</f>
        <v>108</v>
      </c>
      <c r="F792" s="105">
        <f t="shared" si="12"/>
        <v>129.6</v>
      </c>
    </row>
    <row r="793" spans="1:6" x14ac:dyDescent="0.25">
      <c r="A793" t="s">
        <v>10</v>
      </c>
      <c r="B793" s="107">
        <v>44259</v>
      </c>
      <c r="C793">
        <v>1162</v>
      </c>
      <c r="D793" t="str">
        <f>IF(Tableau1[[#This Row],[Date]]="","",CHOOSE(MONTH(B793),"janvier","février","mars","avril","mai","juin","juillet","aout","septembre","octobre","novembre","décembre"))</f>
        <v>mars</v>
      </c>
      <c r="E793" s="105">
        <f>IF(ISERROR(VLOOKUP($C793,tarifs!$A$4:$D$105,2,0)),"",VLOOKUP($C793,tarifs!$A$4:$D$105,2,0))</f>
        <v>108</v>
      </c>
      <c r="F793" s="105">
        <f t="shared" si="12"/>
        <v>129.6</v>
      </c>
    </row>
    <row r="794" spans="1:6" x14ac:dyDescent="0.25">
      <c r="A794" t="s">
        <v>10</v>
      </c>
      <c r="B794" s="107">
        <v>44260</v>
      </c>
      <c r="C794">
        <v>1162</v>
      </c>
      <c r="D794" t="str">
        <f>IF(Tableau1[[#This Row],[Date]]="","",CHOOSE(MONTH(B794),"janvier","février","mars","avril","mai","juin","juillet","aout","septembre","octobre","novembre","décembre"))</f>
        <v>mars</v>
      </c>
      <c r="E794" s="105">
        <f>IF(ISERROR(VLOOKUP($C794,tarifs!$A$4:$D$105,2,0)),"",VLOOKUP($C794,tarifs!$A$4:$D$105,2,0))</f>
        <v>108</v>
      </c>
      <c r="F794" s="105">
        <f t="shared" si="12"/>
        <v>129.6</v>
      </c>
    </row>
    <row r="795" spans="1:6" x14ac:dyDescent="0.25">
      <c r="A795" t="s">
        <v>10</v>
      </c>
      <c r="B795" s="107">
        <v>44256</v>
      </c>
      <c r="C795" t="s">
        <v>11</v>
      </c>
      <c r="D795" t="str">
        <f>IF(Tableau1[[#This Row],[Date]]="","",CHOOSE(MONTH(B795),"janvier","février","mars","avril","mai","juin","juillet","aout","septembre","octobre","novembre","décembre"))</f>
        <v>mars</v>
      </c>
      <c r="E795" s="105" t="str">
        <f>IF(ISERROR(VLOOKUP($C795,tarifs!$A$4:$D$105,2,0)),"",VLOOKUP($C795,tarifs!$A$4:$D$105,2,0))</f>
        <v/>
      </c>
      <c r="F795" s="105" t="str">
        <f t="shared" si="12"/>
        <v/>
      </c>
    </row>
    <row r="796" spans="1:6" x14ac:dyDescent="0.25">
      <c r="A796" t="s">
        <v>10</v>
      </c>
      <c r="B796" s="107">
        <v>44257</v>
      </c>
      <c r="C796" t="s">
        <v>11</v>
      </c>
      <c r="D796" t="str">
        <f>IF(Tableau1[[#This Row],[Date]]="","",CHOOSE(MONTH(B796),"janvier","février","mars","avril","mai","juin","juillet","aout","septembre","octobre","novembre","décembre"))</f>
        <v>mars</v>
      </c>
      <c r="E796" s="105" t="str">
        <f>IF(ISERROR(VLOOKUP($C796,tarifs!$A$4:$D$105,2,0)),"",VLOOKUP($C796,tarifs!$A$4:$D$105,2,0))</f>
        <v/>
      </c>
      <c r="F796" s="105" t="str">
        <f t="shared" si="12"/>
        <v/>
      </c>
    </row>
    <row r="797" spans="1:6" x14ac:dyDescent="0.25">
      <c r="A797" t="s">
        <v>10</v>
      </c>
      <c r="B797" s="107">
        <v>44258</v>
      </c>
      <c r="C797" t="s">
        <v>11</v>
      </c>
      <c r="D797" t="str">
        <f>IF(Tableau1[[#This Row],[Date]]="","",CHOOSE(MONTH(B797),"janvier","février","mars","avril","mai","juin","juillet","aout","septembre","octobre","novembre","décembre"))</f>
        <v>mars</v>
      </c>
      <c r="E797" s="105" t="str">
        <f>IF(ISERROR(VLOOKUP($C797,tarifs!$A$4:$D$105,2,0)),"",VLOOKUP($C797,tarifs!$A$4:$D$105,2,0))</f>
        <v/>
      </c>
      <c r="F797" s="105" t="str">
        <f t="shared" si="12"/>
        <v/>
      </c>
    </row>
    <row r="798" spans="1:6" x14ac:dyDescent="0.25">
      <c r="A798" t="s">
        <v>10</v>
      </c>
      <c r="B798" s="107">
        <v>44259</v>
      </c>
      <c r="C798" t="s">
        <v>11</v>
      </c>
      <c r="D798" t="str">
        <f>IF(Tableau1[[#This Row],[Date]]="","",CHOOSE(MONTH(B798),"janvier","février","mars","avril","mai","juin","juillet","aout","septembre","octobre","novembre","décembre"))</f>
        <v>mars</v>
      </c>
      <c r="E798" s="105" t="str">
        <f>IF(ISERROR(VLOOKUP($C798,tarifs!$A$4:$D$105,2,0)),"",VLOOKUP($C798,tarifs!$A$4:$D$105,2,0))</f>
        <v/>
      </c>
      <c r="F798" s="105" t="str">
        <f t="shared" si="12"/>
        <v/>
      </c>
    </row>
    <row r="799" spans="1:6" x14ac:dyDescent="0.25">
      <c r="A799" t="s">
        <v>10</v>
      </c>
      <c r="B799" s="107">
        <v>44260</v>
      </c>
      <c r="C799" t="s">
        <v>11</v>
      </c>
      <c r="D799" t="str">
        <f>IF(Tableau1[[#This Row],[Date]]="","",CHOOSE(MONTH(B799),"janvier","février","mars","avril","mai","juin","juillet","aout","septembre","octobre","novembre","décembre"))</f>
        <v>mars</v>
      </c>
      <c r="E799" s="105" t="str">
        <f>IF(ISERROR(VLOOKUP($C799,tarifs!$A$4:$D$105,2,0)),"",VLOOKUP($C799,tarifs!$A$4:$D$105,2,0))</f>
        <v/>
      </c>
      <c r="F799" s="105" t="str">
        <f t="shared" si="12"/>
        <v/>
      </c>
    </row>
    <row r="800" spans="1:6" x14ac:dyDescent="0.25">
      <c r="A800" t="s">
        <v>12</v>
      </c>
      <c r="B800" s="107">
        <v>44256</v>
      </c>
      <c r="C800">
        <v>1010</v>
      </c>
      <c r="D800" t="str">
        <f>IF(Tableau1[[#This Row],[Date]]="","",CHOOSE(MONTH(B800),"janvier","février","mars","avril","mai","juin","juillet","aout","septembre","octobre","novembre","décembre"))</f>
        <v>mars</v>
      </c>
      <c r="E800" s="105">
        <f>IF(ISERROR(VLOOKUP($C800,tarifs!$A$4:$D$105,2,0)),"",VLOOKUP($C800,tarifs!$A$4:$D$105,2,0))</f>
        <v>95</v>
      </c>
      <c r="F800" s="105">
        <f t="shared" si="12"/>
        <v>114</v>
      </c>
    </row>
    <row r="801" spans="1:6" x14ac:dyDescent="0.25">
      <c r="A801" t="s">
        <v>12</v>
      </c>
      <c r="B801" s="107">
        <v>44261</v>
      </c>
      <c r="C801">
        <v>1441</v>
      </c>
      <c r="D801" t="str">
        <f>IF(Tableau1[[#This Row],[Date]]="","",CHOOSE(MONTH(B801),"janvier","février","mars","avril","mai","juin","juillet","aout","septembre","octobre","novembre","décembre"))</f>
        <v>mars</v>
      </c>
      <c r="E801" s="105">
        <f>IF(ISERROR(VLOOKUP($C801,tarifs!$A$4:$D$105,2,0)),"",VLOOKUP($C801,tarifs!$A$4:$D$105,2,0))</f>
        <v>108</v>
      </c>
      <c r="F801" s="105">
        <f t="shared" si="12"/>
        <v>129.6</v>
      </c>
    </row>
    <row r="802" spans="1:6" x14ac:dyDescent="0.25">
      <c r="A802" t="s">
        <v>12</v>
      </c>
      <c r="B802" s="107">
        <v>44261</v>
      </c>
      <c r="C802">
        <v>1169</v>
      </c>
      <c r="D802" t="str">
        <f>IF(Tableau1[[#This Row],[Date]]="","",CHOOSE(MONTH(B802),"janvier","février","mars","avril","mai","juin","juillet","aout","septembre","octobre","novembre","décembre"))</f>
        <v>mars</v>
      </c>
      <c r="E802" s="105">
        <f>IF(ISERROR(VLOOKUP($C802,tarifs!$A$4:$D$105,2,0)),"",VLOOKUP($C802,tarifs!$A$4:$D$105,2,0))</f>
        <v>115</v>
      </c>
      <c r="F802" s="105">
        <f t="shared" si="12"/>
        <v>138</v>
      </c>
    </row>
    <row r="803" spans="1:6" x14ac:dyDescent="0.25">
      <c r="A803" t="s">
        <v>12</v>
      </c>
      <c r="B803" s="107">
        <v>44256</v>
      </c>
      <c r="C803">
        <v>1312</v>
      </c>
      <c r="D803" t="str">
        <f>IF(Tableau1[[#This Row],[Date]]="","",CHOOSE(MONTH(B803),"janvier","février","mars","avril","mai","juin","juillet","aout","septembre","octobre","novembre","décembre"))</f>
        <v>mars</v>
      </c>
      <c r="E803" s="105">
        <f>IF(ISERROR(VLOOKUP($C803,tarifs!$A$4:$D$105,2,0)),"",VLOOKUP($C803,tarifs!$A$4:$D$105,2,0))</f>
        <v>108</v>
      </c>
      <c r="F803" s="105">
        <f t="shared" si="12"/>
        <v>129.6</v>
      </c>
    </row>
    <row r="804" spans="1:6" x14ac:dyDescent="0.25">
      <c r="A804" t="s">
        <v>12</v>
      </c>
      <c r="B804" s="107">
        <v>44257</v>
      </c>
      <c r="C804">
        <v>1312</v>
      </c>
      <c r="D804" t="str">
        <f>IF(Tableau1[[#This Row],[Date]]="","",CHOOSE(MONTH(B804),"janvier","février","mars","avril","mai","juin","juillet","aout","septembre","octobre","novembre","décembre"))</f>
        <v>mars</v>
      </c>
      <c r="E804" s="105">
        <f>IF(ISERROR(VLOOKUP($C804,tarifs!$A$4:$D$105,2,0)),"",VLOOKUP($C804,tarifs!$A$4:$D$105,2,0))</f>
        <v>108</v>
      </c>
      <c r="F804" s="105">
        <f t="shared" si="12"/>
        <v>129.6</v>
      </c>
    </row>
    <row r="805" spans="1:6" x14ac:dyDescent="0.25">
      <c r="A805" t="s">
        <v>12</v>
      </c>
      <c r="B805" s="107">
        <v>44258</v>
      </c>
      <c r="C805">
        <v>1312</v>
      </c>
      <c r="D805" t="str">
        <f>IF(Tableau1[[#This Row],[Date]]="","",CHOOSE(MONTH(B805),"janvier","février","mars","avril","mai","juin","juillet","aout","septembre","octobre","novembre","décembre"))</f>
        <v>mars</v>
      </c>
      <c r="E805" s="105">
        <f>IF(ISERROR(VLOOKUP($C805,tarifs!$A$4:$D$105,2,0)),"",VLOOKUP($C805,tarifs!$A$4:$D$105,2,0))</f>
        <v>108</v>
      </c>
      <c r="F805" s="105">
        <f t="shared" si="12"/>
        <v>129.6</v>
      </c>
    </row>
    <row r="806" spans="1:6" x14ac:dyDescent="0.25">
      <c r="A806" t="s">
        <v>12</v>
      </c>
      <c r="B806" s="107">
        <v>44259</v>
      </c>
      <c r="C806">
        <v>1312</v>
      </c>
      <c r="D806" t="str">
        <f>IF(Tableau1[[#This Row],[Date]]="","",CHOOSE(MONTH(B806),"janvier","février","mars","avril","mai","juin","juillet","aout","septembre","octobre","novembre","décembre"))</f>
        <v>mars</v>
      </c>
      <c r="E806" s="105">
        <f>IF(ISERROR(VLOOKUP($C806,tarifs!$A$4:$D$105,2,0)),"",VLOOKUP($C806,tarifs!$A$4:$D$105,2,0))</f>
        <v>108</v>
      </c>
      <c r="F806" s="105">
        <f t="shared" si="12"/>
        <v>129.6</v>
      </c>
    </row>
    <row r="807" spans="1:6" x14ac:dyDescent="0.25">
      <c r="A807" t="s">
        <v>12</v>
      </c>
      <c r="B807" s="107">
        <v>44260</v>
      </c>
      <c r="C807">
        <v>1312</v>
      </c>
      <c r="D807" t="str">
        <f>IF(Tableau1[[#This Row],[Date]]="","",CHOOSE(MONTH(B807),"janvier","février","mars","avril","mai","juin","juillet","aout","septembre","octobre","novembre","décembre"))</f>
        <v>mars</v>
      </c>
      <c r="E807" s="105">
        <f>IF(ISERROR(VLOOKUP($C807,tarifs!$A$4:$D$105,2,0)),"",VLOOKUP($C807,tarifs!$A$4:$D$105,2,0))</f>
        <v>108</v>
      </c>
      <c r="F807" s="105">
        <f t="shared" si="12"/>
        <v>129.6</v>
      </c>
    </row>
    <row r="808" spans="1:6" x14ac:dyDescent="0.25">
      <c r="A808" t="s">
        <v>12</v>
      </c>
      <c r="B808" s="107">
        <v>44261</v>
      </c>
      <c r="C808">
        <v>1289</v>
      </c>
      <c r="D808" t="str">
        <f>IF(Tableau1[[#This Row],[Date]]="","",CHOOSE(MONTH(B808),"janvier","février","mars","avril","mai","juin","juillet","aout","septembre","octobre","novembre","décembre"))</f>
        <v>mars</v>
      </c>
      <c r="E808" s="105">
        <f>IF(ISERROR(VLOOKUP($C808,tarifs!$A$4:$D$105,2,0)),"",VLOOKUP($C808,tarifs!$A$4:$D$105,2,0))</f>
        <v>88</v>
      </c>
      <c r="F808" s="105">
        <f t="shared" si="12"/>
        <v>105.6</v>
      </c>
    </row>
    <row r="809" spans="1:6" x14ac:dyDescent="0.25">
      <c r="A809" t="s">
        <v>12</v>
      </c>
      <c r="B809" s="107">
        <v>44256</v>
      </c>
      <c r="C809">
        <v>1252</v>
      </c>
      <c r="D809" t="str">
        <f>IF(Tableau1[[#This Row],[Date]]="","",CHOOSE(MONTH(B809),"janvier","février","mars","avril","mai","juin","juillet","aout","septembre","octobre","novembre","décembre"))</f>
        <v>mars</v>
      </c>
      <c r="E809" s="105">
        <f>IF(ISERROR(VLOOKUP($C809,tarifs!$A$4:$D$105,2,0)),"",VLOOKUP($C809,tarifs!$A$4:$D$105,2,0))</f>
        <v>91.8</v>
      </c>
      <c r="F809" s="105">
        <f t="shared" si="12"/>
        <v>110.16</v>
      </c>
    </row>
    <row r="810" spans="1:6" x14ac:dyDescent="0.25">
      <c r="A810" t="s">
        <v>12</v>
      </c>
      <c r="B810" s="107">
        <v>44257</v>
      </c>
      <c r="C810">
        <v>1252</v>
      </c>
      <c r="D810" t="str">
        <f>IF(Tableau1[[#This Row],[Date]]="","",CHOOSE(MONTH(B810),"janvier","février","mars","avril","mai","juin","juillet","aout","septembre","octobre","novembre","décembre"))</f>
        <v>mars</v>
      </c>
      <c r="E810" s="105">
        <f>IF(ISERROR(VLOOKUP($C810,tarifs!$A$4:$D$105,2,0)),"",VLOOKUP($C810,tarifs!$A$4:$D$105,2,0))</f>
        <v>91.8</v>
      </c>
      <c r="F810" s="105">
        <f t="shared" si="12"/>
        <v>110.16</v>
      </c>
    </row>
    <row r="811" spans="1:6" x14ac:dyDescent="0.25">
      <c r="A811" t="s">
        <v>12</v>
      </c>
      <c r="B811" s="107">
        <v>44258</v>
      </c>
      <c r="C811">
        <v>1252</v>
      </c>
      <c r="D811" t="str">
        <f>IF(Tableau1[[#This Row],[Date]]="","",CHOOSE(MONTH(B811),"janvier","février","mars","avril","mai","juin","juillet","aout","septembre","octobre","novembre","décembre"))</f>
        <v>mars</v>
      </c>
      <c r="E811" s="105">
        <f>IF(ISERROR(VLOOKUP($C811,tarifs!$A$4:$D$105,2,0)),"",VLOOKUP($C811,tarifs!$A$4:$D$105,2,0))</f>
        <v>91.8</v>
      </c>
      <c r="F811" s="105">
        <f t="shared" si="12"/>
        <v>110.16</v>
      </c>
    </row>
    <row r="812" spans="1:6" x14ac:dyDescent="0.25">
      <c r="A812" t="s">
        <v>12</v>
      </c>
      <c r="B812" s="107">
        <v>44259</v>
      </c>
      <c r="C812">
        <v>1252</v>
      </c>
      <c r="D812" t="str">
        <f>IF(Tableau1[[#This Row],[Date]]="","",CHOOSE(MONTH(B812),"janvier","février","mars","avril","mai","juin","juillet","aout","septembre","octobre","novembre","décembre"))</f>
        <v>mars</v>
      </c>
      <c r="E812" s="105">
        <f>IF(ISERROR(VLOOKUP($C812,tarifs!$A$4:$D$105,2,0)),"",VLOOKUP($C812,tarifs!$A$4:$D$105,2,0))</f>
        <v>91.8</v>
      </c>
      <c r="F812" s="105">
        <f t="shared" si="12"/>
        <v>110.16</v>
      </c>
    </row>
    <row r="813" spans="1:6" x14ac:dyDescent="0.25">
      <c r="A813" t="s">
        <v>12</v>
      </c>
      <c r="B813" s="107">
        <v>44260</v>
      </c>
      <c r="C813">
        <v>1252</v>
      </c>
      <c r="D813" t="str">
        <f>IF(Tableau1[[#This Row],[Date]]="","",CHOOSE(MONTH(B813),"janvier","février","mars","avril","mai","juin","juillet","aout","septembre","octobre","novembre","décembre"))</f>
        <v>mars</v>
      </c>
      <c r="E813" s="105">
        <f>IF(ISERROR(VLOOKUP($C813,tarifs!$A$4:$D$105,2,0)),"",VLOOKUP($C813,tarifs!$A$4:$D$105,2,0))</f>
        <v>91.8</v>
      </c>
      <c r="F813" s="105">
        <f t="shared" si="12"/>
        <v>110.16</v>
      </c>
    </row>
    <row r="814" spans="1:6" x14ac:dyDescent="0.25">
      <c r="A814" t="s">
        <v>12</v>
      </c>
      <c r="B814" s="107">
        <v>44261</v>
      </c>
      <c r="C814">
        <v>1319</v>
      </c>
      <c r="D814" t="str">
        <f>IF(Tableau1[[#This Row],[Date]]="","",CHOOSE(MONTH(B814),"janvier","février","mars","avril","mai","juin","juillet","aout","septembre","octobre","novembre","décembre"))</f>
        <v>mars</v>
      </c>
      <c r="E814" s="105">
        <f>IF(ISERROR(VLOOKUP($C814,tarifs!$A$4:$D$105,2,0)),"",VLOOKUP($C814,tarifs!$A$4:$D$105,2,0))</f>
        <v>95</v>
      </c>
      <c r="F814" s="105">
        <f t="shared" si="12"/>
        <v>114</v>
      </c>
    </row>
    <row r="815" spans="1:6" x14ac:dyDescent="0.25">
      <c r="A815" t="s">
        <v>12</v>
      </c>
      <c r="B815" s="107">
        <v>44261</v>
      </c>
      <c r="C815">
        <v>1349</v>
      </c>
      <c r="D815" t="str">
        <f>IF(Tableau1[[#This Row],[Date]]="","",CHOOSE(MONTH(B815),"janvier","février","mars","avril","mai","juin","juillet","aout","septembre","octobre","novembre","décembre"))</f>
        <v>mars</v>
      </c>
      <c r="E815" s="105">
        <f>IF(ISERROR(VLOOKUP($C815,tarifs!$A$4:$D$105,2,0)),"",VLOOKUP($C815,tarifs!$A$4:$D$105,2,0))</f>
        <v>115</v>
      </c>
      <c r="F815" s="105">
        <f t="shared" si="12"/>
        <v>138</v>
      </c>
    </row>
    <row r="816" spans="1:6" x14ac:dyDescent="0.25">
      <c r="A816" t="s">
        <v>13</v>
      </c>
      <c r="B816" s="107">
        <v>44256</v>
      </c>
      <c r="C816">
        <v>1640</v>
      </c>
      <c r="D816" t="str">
        <f>IF(Tableau1[[#This Row],[Date]]="","",CHOOSE(MONTH(B816),"janvier","février","mars","avril","mai","juin","juillet","aout","septembre","octobre","novembre","décembre"))</f>
        <v>mars</v>
      </c>
      <c r="E816" s="105">
        <f>IF(ISERROR(VLOOKUP($C816,tarifs!$A$4:$D$105,2,0)),"",VLOOKUP($C816,tarifs!$A$4:$D$105,2,0))</f>
        <v>156.75</v>
      </c>
      <c r="F816" s="105">
        <f t="shared" si="12"/>
        <v>188.1</v>
      </c>
    </row>
    <row r="817" spans="1:6" x14ac:dyDescent="0.25">
      <c r="A817" t="s">
        <v>13</v>
      </c>
      <c r="B817" s="107">
        <v>44261</v>
      </c>
      <c r="C817">
        <v>1411</v>
      </c>
      <c r="D817" t="str">
        <f>IF(Tableau1[[#This Row],[Date]]="","",CHOOSE(MONTH(B817),"janvier","février","mars","avril","mai","juin","juillet","aout","septembre","octobre","novembre","décembre"))</f>
        <v>mars</v>
      </c>
      <c r="E817" s="105">
        <f>IF(ISERROR(VLOOKUP($C817,tarifs!$A$4:$D$105,2,0)),"",VLOOKUP($C817,tarifs!$A$4:$D$105,2,0))</f>
        <v>101</v>
      </c>
      <c r="F817" s="105">
        <f t="shared" si="12"/>
        <v>121.19999999999999</v>
      </c>
    </row>
    <row r="818" spans="1:6" x14ac:dyDescent="0.25">
      <c r="A818" t="s">
        <v>13</v>
      </c>
      <c r="B818" s="107">
        <v>44256</v>
      </c>
      <c r="C818">
        <v>1680</v>
      </c>
      <c r="D818" t="str">
        <f>IF(Tableau1[[#This Row],[Date]]="","",CHOOSE(MONTH(B818),"janvier","février","mars","avril","mai","juin","juillet","aout","septembre","octobre","novembre","décembre"))</f>
        <v>mars</v>
      </c>
      <c r="E818" s="105">
        <f>IF(ISERROR(VLOOKUP($C818,tarifs!$A$4:$D$105,2,0)),"",VLOOKUP($C818,tarifs!$A$4:$D$105,2,0))</f>
        <v>149.75</v>
      </c>
      <c r="F818" s="105">
        <f t="shared" si="12"/>
        <v>179.7</v>
      </c>
    </row>
    <row r="819" spans="1:6" x14ac:dyDescent="0.25">
      <c r="A819" t="s">
        <v>13</v>
      </c>
      <c r="B819" s="107">
        <v>44261</v>
      </c>
      <c r="C819">
        <v>1461</v>
      </c>
      <c r="D819" t="str">
        <f>IF(Tableau1[[#This Row],[Date]]="","",CHOOSE(MONTH(B819),"janvier","février","mars","avril","mai","juin","juillet","aout","septembre","octobre","novembre","décembre"))</f>
        <v>mars</v>
      </c>
      <c r="E819" s="105">
        <f>IF(ISERROR(VLOOKUP($C819,tarifs!$A$4:$D$105,2,0)),"",VLOOKUP($C819,tarifs!$A$4:$D$105,2,0))</f>
        <v>135</v>
      </c>
      <c r="F819" s="105">
        <f t="shared" si="12"/>
        <v>162</v>
      </c>
    </row>
    <row r="820" spans="1:6" x14ac:dyDescent="0.25">
      <c r="A820" t="s">
        <v>13</v>
      </c>
      <c r="B820" s="107">
        <v>44256</v>
      </c>
      <c r="C820">
        <v>1152</v>
      </c>
      <c r="D820" t="str">
        <f>IF(Tableau1[[#This Row],[Date]]="","",CHOOSE(MONTH(B820),"janvier","février","mars","avril","mai","juin","juillet","aout","septembre","octobre","novembre","décembre"))</f>
        <v>mars</v>
      </c>
      <c r="E820" s="105">
        <f>IF(ISERROR(VLOOKUP($C820,tarifs!$A$4:$D$105,2,0)),"",VLOOKUP($C820,tarifs!$A$4:$D$105,2,0))</f>
        <v>128</v>
      </c>
      <c r="F820" s="105">
        <f t="shared" si="12"/>
        <v>153.6</v>
      </c>
    </row>
    <row r="821" spans="1:6" x14ac:dyDescent="0.25">
      <c r="A821" t="s">
        <v>13</v>
      </c>
      <c r="B821" s="107">
        <v>44261</v>
      </c>
      <c r="C821">
        <v>1119</v>
      </c>
      <c r="D821" t="str">
        <f>IF(Tableau1[[#This Row],[Date]]="","",CHOOSE(MONTH(B821),"janvier","février","mars","avril","mai","juin","juillet","aout","septembre","octobre","novembre","décembre"))</f>
        <v>mars</v>
      </c>
      <c r="E821" s="105">
        <f>IF(ISERROR(VLOOKUP($C821,tarifs!$A$4:$D$105,2,0)),"",VLOOKUP($C821,tarifs!$A$4:$D$105,2,0))</f>
        <v>135</v>
      </c>
      <c r="F821" s="105">
        <f t="shared" si="12"/>
        <v>162</v>
      </c>
    </row>
    <row r="822" spans="1:6" x14ac:dyDescent="0.25">
      <c r="A822" t="s">
        <v>13</v>
      </c>
      <c r="B822" s="107">
        <v>44261</v>
      </c>
      <c r="C822">
        <v>1049</v>
      </c>
      <c r="D822" t="str">
        <f>IF(Tableau1[[#This Row],[Date]]="","",CHOOSE(MONTH(B822),"janvier","février","mars","avril","mai","juin","juillet","aout","septembre","octobre","novembre","décembre"))</f>
        <v>mars</v>
      </c>
      <c r="E822" s="105">
        <f>IF(ISERROR(VLOOKUP($C822,tarifs!$A$4:$D$105,2,0)),"",VLOOKUP($C822,tarifs!$A$4:$D$105,2,0))</f>
        <v>95</v>
      </c>
      <c r="F822" s="105">
        <f t="shared" si="12"/>
        <v>114</v>
      </c>
    </row>
    <row r="823" spans="1:6" x14ac:dyDescent="0.25">
      <c r="A823" t="s">
        <v>14</v>
      </c>
      <c r="B823" s="107">
        <v>44256</v>
      </c>
      <c r="C823">
        <v>1100</v>
      </c>
      <c r="D823" t="str">
        <f>IF(Tableau1[[#This Row],[Date]]="","",CHOOSE(MONTH(B823),"janvier","février","mars","avril","mai","juin","juillet","aout","septembre","octobre","novembre","décembre"))</f>
        <v>mars</v>
      </c>
      <c r="E823" s="105">
        <f>IF(ISERROR(VLOOKUP($C823,tarifs!$A$4:$D$105,2,0)),"",VLOOKUP($C823,tarifs!$A$4:$D$105,2,0))</f>
        <v>122</v>
      </c>
      <c r="F823" s="105">
        <f t="shared" si="12"/>
        <v>146.4</v>
      </c>
    </row>
    <row r="824" spans="1:6" x14ac:dyDescent="0.25">
      <c r="A824" t="s">
        <v>14</v>
      </c>
      <c r="B824" s="107">
        <v>44260</v>
      </c>
      <c r="C824">
        <v>1112</v>
      </c>
      <c r="D824" t="str">
        <f>IF(Tableau1[[#This Row],[Date]]="","",CHOOSE(MONTH(B824),"janvier","février","mars","avril","mai","juin","juillet","aout","septembre","octobre","novembre","décembre"))</f>
        <v>mars</v>
      </c>
      <c r="E824" s="105">
        <f>IF(ISERROR(VLOOKUP($C824,tarifs!$A$4:$D$105,2,0)),"",VLOOKUP($C824,tarifs!$A$4:$D$105,2,0))</f>
        <v>135</v>
      </c>
      <c r="F824" s="105">
        <f t="shared" si="12"/>
        <v>162</v>
      </c>
    </row>
    <row r="825" spans="1:6" x14ac:dyDescent="0.25">
      <c r="A825" t="s">
        <v>14</v>
      </c>
      <c r="B825" s="107">
        <v>44261</v>
      </c>
      <c r="C825">
        <v>1421</v>
      </c>
      <c r="D825" t="str">
        <f>IF(Tableau1[[#This Row],[Date]]="","",CHOOSE(MONTH(B825),"janvier","février","mars","avril","mai","juin","juillet","aout","septembre","octobre","novembre","décembre"))</f>
        <v>mars</v>
      </c>
      <c r="E825" s="105">
        <f>IF(ISERROR(VLOOKUP($C825,tarifs!$A$4:$D$105,2,0)),"",VLOOKUP($C825,tarifs!$A$4:$D$105,2,0))</f>
        <v>108</v>
      </c>
      <c r="F825" s="105">
        <f t="shared" si="12"/>
        <v>129.6</v>
      </c>
    </row>
    <row r="826" spans="1:6" x14ac:dyDescent="0.25">
      <c r="A826" t="s">
        <v>14</v>
      </c>
      <c r="B826" s="107">
        <v>44261</v>
      </c>
      <c r="C826">
        <v>1629</v>
      </c>
      <c r="D826" t="str">
        <f>IF(Tableau1[[#This Row],[Date]]="","",CHOOSE(MONTH(B826),"janvier","février","mars","avril","mai","juin","juillet","aout","septembre","octobre","novembre","décembre"))</f>
        <v>mars</v>
      </c>
      <c r="E826" s="105">
        <f>IF(ISERROR(VLOOKUP($C826,tarifs!$A$4:$D$105,2,0)),"",VLOOKUP($C826,tarifs!$A$4:$D$105,2,0))</f>
        <v>121.5</v>
      </c>
      <c r="F826" s="105">
        <f t="shared" si="12"/>
        <v>145.79999999999998</v>
      </c>
    </row>
    <row r="827" spans="1:6" x14ac:dyDescent="0.25">
      <c r="A827" t="s">
        <v>14</v>
      </c>
      <c r="B827" s="107">
        <v>44261</v>
      </c>
      <c r="C827">
        <v>1159</v>
      </c>
      <c r="D827" t="str">
        <f>IF(Tableau1[[#This Row],[Date]]="","",CHOOSE(MONTH(B827),"janvier","février","mars","avril","mai","juin","juillet","aout","septembre","octobre","novembre","décembre"))</f>
        <v>mars</v>
      </c>
      <c r="E827" s="105">
        <f>IF(ISERROR(VLOOKUP($C827,tarifs!$A$4:$D$105,2,0)),"",VLOOKUP($C827,tarifs!$A$4:$D$105,2,0))</f>
        <v>115</v>
      </c>
      <c r="F827" s="105">
        <f t="shared" si="12"/>
        <v>138</v>
      </c>
    </row>
    <row r="828" spans="1:6" x14ac:dyDescent="0.25">
      <c r="A828" t="s">
        <v>14</v>
      </c>
      <c r="B828" s="107">
        <v>44256</v>
      </c>
      <c r="C828" t="s">
        <v>15</v>
      </c>
      <c r="D828" t="str">
        <f>IF(Tableau1[[#This Row],[Date]]="","",CHOOSE(MONTH(B828),"janvier","février","mars","avril","mai","juin","juillet","aout","septembre","octobre","novembre","décembre"))</f>
        <v>mars</v>
      </c>
      <c r="E828" s="105" t="str">
        <f>IF(ISERROR(VLOOKUP($C828,tarifs!$A$4:$D$105,2,0)),"",VLOOKUP($C828,tarifs!$A$4:$D$105,2,0))</f>
        <v/>
      </c>
      <c r="F828" s="105" t="str">
        <f t="shared" si="12"/>
        <v/>
      </c>
    </row>
    <row r="829" spans="1:6" x14ac:dyDescent="0.25">
      <c r="A829" t="s">
        <v>14</v>
      </c>
      <c r="B829" s="107">
        <v>44257</v>
      </c>
      <c r="C829" t="s">
        <v>15</v>
      </c>
      <c r="D829" t="str">
        <f>IF(Tableau1[[#This Row],[Date]]="","",CHOOSE(MONTH(B829),"janvier","février","mars","avril","mai","juin","juillet","aout","septembre","octobre","novembre","décembre"))</f>
        <v>mars</v>
      </c>
      <c r="E829" s="105" t="str">
        <f>IF(ISERROR(VLOOKUP($C829,tarifs!$A$4:$D$105,2,0)),"",VLOOKUP($C829,tarifs!$A$4:$D$105,2,0))</f>
        <v/>
      </c>
      <c r="F829" s="105" t="str">
        <f t="shared" si="12"/>
        <v/>
      </c>
    </row>
    <row r="830" spans="1:6" x14ac:dyDescent="0.25">
      <c r="A830" t="s">
        <v>14</v>
      </c>
      <c r="B830" s="107">
        <v>44258</v>
      </c>
      <c r="C830" t="s">
        <v>15</v>
      </c>
      <c r="D830" t="str">
        <f>IF(Tableau1[[#This Row],[Date]]="","",CHOOSE(MONTH(B830),"janvier","février","mars","avril","mai","juin","juillet","aout","septembre","octobre","novembre","décembre"))</f>
        <v>mars</v>
      </c>
      <c r="E830" s="105" t="str">
        <f>IF(ISERROR(VLOOKUP($C830,tarifs!$A$4:$D$105,2,0)),"",VLOOKUP($C830,tarifs!$A$4:$D$105,2,0))</f>
        <v/>
      </c>
      <c r="F830" s="105" t="str">
        <f t="shared" si="12"/>
        <v/>
      </c>
    </row>
    <row r="831" spans="1:6" x14ac:dyDescent="0.25">
      <c r="A831" t="s">
        <v>14</v>
      </c>
      <c r="B831" s="107">
        <v>44259</v>
      </c>
      <c r="C831" t="s">
        <v>15</v>
      </c>
      <c r="D831" t="str">
        <f>IF(Tableau1[[#This Row],[Date]]="","",CHOOSE(MONTH(B831),"janvier","février","mars","avril","mai","juin","juillet","aout","septembre","octobre","novembre","décembre"))</f>
        <v>mars</v>
      </c>
      <c r="E831" s="105" t="str">
        <f>IF(ISERROR(VLOOKUP($C831,tarifs!$A$4:$D$105,2,0)),"",VLOOKUP($C831,tarifs!$A$4:$D$105,2,0))</f>
        <v/>
      </c>
      <c r="F831" s="105" t="str">
        <f t="shared" si="12"/>
        <v/>
      </c>
    </row>
    <row r="832" spans="1:6" x14ac:dyDescent="0.25">
      <c r="A832" t="s">
        <v>14</v>
      </c>
      <c r="B832" s="107">
        <v>44260</v>
      </c>
      <c r="C832" t="s">
        <v>15</v>
      </c>
      <c r="D832" t="str">
        <f>IF(Tableau1[[#This Row],[Date]]="","",CHOOSE(MONTH(B832),"janvier","février","mars","avril","mai","juin","juillet","aout","septembre","octobre","novembre","décembre"))</f>
        <v>mars</v>
      </c>
      <c r="E832" s="105" t="str">
        <f>IF(ISERROR(VLOOKUP($C832,tarifs!$A$4:$D$105,2,0)),"",VLOOKUP($C832,tarifs!$A$4:$D$105,2,0))</f>
        <v/>
      </c>
      <c r="F832" s="105" t="str">
        <f t="shared" si="12"/>
        <v/>
      </c>
    </row>
    <row r="833" spans="1:6" x14ac:dyDescent="0.25">
      <c r="A833" t="s">
        <v>16</v>
      </c>
      <c r="B833" s="107">
        <v>44256</v>
      </c>
      <c r="C833">
        <v>1670</v>
      </c>
      <c r="D833" t="str">
        <f>IF(Tableau1[[#This Row],[Date]]="","",CHOOSE(MONTH(B833),"janvier","février","mars","avril","mai","juin","juillet","aout","septembre","octobre","novembre","décembre"))</f>
        <v>mars</v>
      </c>
      <c r="E833" s="105">
        <f>IF(ISERROR(VLOOKUP($C833,tarifs!$A$4:$D$105,2,0)),"",VLOOKUP($C833,tarifs!$A$4:$D$105,2,0))</f>
        <v>201</v>
      </c>
      <c r="F833" s="105">
        <f t="shared" si="12"/>
        <v>241.2</v>
      </c>
    </row>
    <row r="834" spans="1:6" x14ac:dyDescent="0.25">
      <c r="A834" t="s">
        <v>16</v>
      </c>
      <c r="B834" s="107">
        <v>44261</v>
      </c>
      <c r="C834">
        <v>1401</v>
      </c>
      <c r="D834" t="str">
        <f>IF(Tableau1[[#This Row],[Date]]="","",CHOOSE(MONTH(B834),"janvier","février","mars","avril","mai","juin","juillet","aout","septembre","octobre","novembre","décembre"))</f>
        <v>mars</v>
      </c>
      <c r="E834" s="105">
        <f>IF(ISERROR(VLOOKUP($C834,tarifs!$A$4:$D$105,2,0)),"",VLOOKUP($C834,tarifs!$A$4:$D$105,2,0))</f>
        <v>129</v>
      </c>
      <c r="F834" s="105">
        <f t="shared" si="12"/>
        <v>154.79999999999998</v>
      </c>
    </row>
    <row r="835" spans="1:6" x14ac:dyDescent="0.25">
      <c r="A835" t="s">
        <v>16</v>
      </c>
      <c r="B835" s="107">
        <v>44261</v>
      </c>
      <c r="C835">
        <v>1639</v>
      </c>
      <c r="D835" t="str">
        <f>IF(Tableau1[[#This Row],[Date]]="","",CHOOSE(MONTH(B835),"janvier","février","mars","avril","mai","juin","juillet","aout","septembre","octobre","novembre","décembre"))</f>
        <v>mars</v>
      </c>
      <c r="E835" s="105">
        <f>IF(ISERROR(VLOOKUP($C835,tarifs!$A$4:$D$105,2,0)),"",VLOOKUP($C835,tarifs!$A$4:$D$105,2,0))</f>
        <v>135</v>
      </c>
      <c r="F835" s="105">
        <f t="shared" si="12"/>
        <v>162</v>
      </c>
    </row>
    <row r="836" spans="1:6" x14ac:dyDescent="0.25">
      <c r="A836" t="s">
        <v>17</v>
      </c>
      <c r="B836" s="107">
        <v>44256</v>
      </c>
      <c r="C836">
        <v>1050</v>
      </c>
      <c r="D836" t="str">
        <f>IF(Tableau1[[#This Row],[Date]]="","",CHOOSE(MONTH(B836),"janvier","février","mars","avril","mai","juin","juillet","aout","septembre","octobre","novembre","décembre"))</f>
        <v>mars</v>
      </c>
      <c r="E836" s="105">
        <f>IF(ISERROR(VLOOKUP($C836,tarifs!$A$4:$D$105,2,0)),"",VLOOKUP($C836,tarifs!$A$4:$D$105,2,0))</f>
        <v>108</v>
      </c>
      <c r="F836" s="105">
        <f t="shared" ref="F836:F899" si="13">IF(ISERROR(E836*1.2),"",E836*1.2)</f>
        <v>129.6</v>
      </c>
    </row>
    <row r="837" spans="1:6" x14ac:dyDescent="0.25">
      <c r="A837" t="s">
        <v>17</v>
      </c>
      <c r="B837" s="107">
        <v>44261</v>
      </c>
      <c r="C837">
        <v>1501</v>
      </c>
      <c r="D837" t="str">
        <f>IF(Tableau1[[#This Row],[Date]]="","",CHOOSE(MONTH(B837),"janvier","février","mars","avril","mai","juin","juillet","aout","septembre","octobre","novembre","décembre"))</f>
        <v>mars</v>
      </c>
      <c r="E837" s="105">
        <f>IF(ISERROR(VLOOKUP($C837,tarifs!$A$4:$D$105,2,0)),"",VLOOKUP($C837,tarifs!$A$4:$D$105,2,0))</f>
        <v>117</v>
      </c>
      <c r="F837" s="105">
        <f t="shared" si="13"/>
        <v>140.4</v>
      </c>
    </row>
    <row r="838" spans="1:6" x14ac:dyDescent="0.25">
      <c r="A838" t="s">
        <v>17</v>
      </c>
      <c r="B838" s="107">
        <v>44256</v>
      </c>
      <c r="C838">
        <v>1232</v>
      </c>
      <c r="D838" t="str">
        <f>IF(Tableau1[[#This Row],[Date]]="","",CHOOSE(MONTH(B838),"janvier","février","mars","avril","mai","juin","juillet","aout","septembre","octobre","novembre","décembre"))</f>
        <v>mars</v>
      </c>
      <c r="E838" s="105">
        <f>IF(ISERROR(VLOOKUP($C838,tarifs!$A$4:$D$105,2,0)),"",VLOOKUP($C838,tarifs!$A$4:$D$105,2,0))</f>
        <v>101.25</v>
      </c>
      <c r="F838" s="105">
        <f t="shared" si="13"/>
        <v>121.5</v>
      </c>
    </row>
    <row r="839" spans="1:6" x14ac:dyDescent="0.25">
      <c r="A839" t="s">
        <v>17</v>
      </c>
      <c r="B839" s="107">
        <v>44258</v>
      </c>
      <c r="C839">
        <v>1202</v>
      </c>
      <c r="D839" t="str">
        <f>IF(Tableau1[[#This Row],[Date]]="","",CHOOSE(MONTH(B839),"janvier","février","mars","avril","mai","juin","juillet","aout","septembre","octobre","novembre","décembre"))</f>
        <v>mars</v>
      </c>
      <c r="E839" s="105">
        <f>IF(ISERROR(VLOOKUP($C839,tarifs!$A$4:$D$105,2,0)),"",VLOOKUP($C839,tarifs!$A$4:$D$105,2,0))</f>
        <v>87.75</v>
      </c>
      <c r="F839" s="105">
        <f t="shared" si="13"/>
        <v>105.3</v>
      </c>
    </row>
    <row r="840" spans="1:6" x14ac:dyDescent="0.25">
      <c r="A840" t="s">
        <v>17</v>
      </c>
      <c r="B840" s="107">
        <v>44260</v>
      </c>
      <c r="C840">
        <v>1072</v>
      </c>
      <c r="D840" t="str">
        <f>IF(Tableau1[[#This Row],[Date]]="","",CHOOSE(MONTH(B840),"janvier","février","mars","avril","mai","juin","juillet","aout","septembre","octobre","novembre","décembre"))</f>
        <v>mars</v>
      </c>
      <c r="E840" s="105">
        <f>IF(ISERROR(VLOOKUP($C840,tarifs!$A$4:$D$105,2,0)),"",VLOOKUP($C840,tarifs!$A$4:$D$105,2,0))</f>
        <v>108</v>
      </c>
      <c r="F840" s="105">
        <f t="shared" si="13"/>
        <v>129.6</v>
      </c>
    </row>
    <row r="841" spans="1:6" x14ac:dyDescent="0.25">
      <c r="A841" t="s">
        <v>17</v>
      </c>
      <c r="B841" s="107">
        <v>44261</v>
      </c>
      <c r="C841">
        <v>1069</v>
      </c>
      <c r="D841" t="str">
        <f>IF(Tableau1[[#This Row],[Date]]="","",CHOOSE(MONTH(B841),"janvier","février","mars","avril","mai","juin","juillet","aout","septembre","octobre","novembre","décembre"))</f>
        <v>mars</v>
      </c>
      <c r="E841" s="105">
        <f>IF(ISERROR(VLOOKUP($C841,tarifs!$A$4:$D$105,2,0)),"",VLOOKUP($C841,tarifs!$A$4:$D$105,2,0))</f>
        <v>81</v>
      </c>
      <c r="F841" s="105">
        <f t="shared" si="13"/>
        <v>97.2</v>
      </c>
    </row>
    <row r="842" spans="1:6" x14ac:dyDescent="0.25">
      <c r="A842" t="s">
        <v>18</v>
      </c>
      <c r="B842" s="107">
        <v>44256</v>
      </c>
      <c r="C842">
        <v>1280</v>
      </c>
      <c r="D842" t="str">
        <f>IF(Tableau1[[#This Row],[Date]]="","",CHOOSE(MONTH(B842),"janvier","février","mars","avril","mai","juin","juillet","aout","septembre","octobre","novembre","décembre"))</f>
        <v>mars</v>
      </c>
      <c r="E842" s="105">
        <f>IF(ISERROR(VLOOKUP($C842,tarifs!$A$4:$D$105,2,0)),"",VLOOKUP($C842,tarifs!$A$4:$D$105,2,0))</f>
        <v>114.4</v>
      </c>
      <c r="F842" s="105">
        <f t="shared" si="13"/>
        <v>137.28</v>
      </c>
    </row>
    <row r="843" spans="1:6" x14ac:dyDescent="0.25">
      <c r="A843" t="s">
        <v>18</v>
      </c>
      <c r="B843" s="107">
        <v>44260</v>
      </c>
      <c r="C843">
        <v>1082</v>
      </c>
      <c r="D843" t="str">
        <f>IF(Tableau1[[#This Row],[Date]]="","",CHOOSE(MONTH(B843),"janvier","février","mars","avril","mai","juin","juillet","aout","septembre","octobre","novembre","décembre"))</f>
        <v>mars</v>
      </c>
      <c r="E843" s="105">
        <f>IF(ISERROR(VLOOKUP($C843,tarifs!$A$4:$D$105,2,0)),"",VLOOKUP($C843,tarifs!$A$4:$D$105,2,0))</f>
        <v>104.55</v>
      </c>
      <c r="F843" s="105">
        <f t="shared" si="13"/>
        <v>125.46</v>
      </c>
    </row>
    <row r="844" spans="1:6" x14ac:dyDescent="0.25">
      <c r="A844" t="s">
        <v>18</v>
      </c>
      <c r="B844" s="107">
        <v>44261</v>
      </c>
      <c r="C844">
        <v>1219</v>
      </c>
      <c r="D844" t="str">
        <f>IF(Tableau1[[#This Row],[Date]]="","",CHOOSE(MONTH(B844),"janvier","février","mars","avril","mai","juin","juillet","aout","septembre","octobre","novembre","décembre"))</f>
        <v>mars</v>
      </c>
      <c r="E844" s="105">
        <f>IF(ISERROR(VLOOKUP($C844,tarifs!$A$4:$D$105,2,0)),"",VLOOKUP($C844,tarifs!$A$4:$D$105,2,0))</f>
        <v>135</v>
      </c>
      <c r="F844" s="105">
        <f t="shared" si="13"/>
        <v>162</v>
      </c>
    </row>
    <row r="845" spans="1:6" x14ac:dyDescent="0.25">
      <c r="A845" t="s">
        <v>18</v>
      </c>
      <c r="B845" s="107">
        <v>44261</v>
      </c>
      <c r="C845">
        <v>1679</v>
      </c>
      <c r="D845" t="str">
        <f>IF(Tableau1[[#This Row],[Date]]="","",CHOOSE(MONTH(B845),"janvier","février","mars","avril","mai","juin","juillet","aout","septembre","octobre","novembre","décembre"))</f>
        <v>mars</v>
      </c>
      <c r="E845" s="105">
        <f>IF(ISERROR(VLOOKUP($C845,tarifs!$A$4:$D$105,2,0)),"",VLOOKUP($C845,tarifs!$A$4:$D$105,2,0))</f>
        <v>95</v>
      </c>
      <c r="F845" s="105">
        <f t="shared" si="13"/>
        <v>114</v>
      </c>
    </row>
    <row r="846" spans="1:6" x14ac:dyDescent="0.25">
      <c r="A846" t="s">
        <v>19</v>
      </c>
      <c r="B846" s="107">
        <v>44260</v>
      </c>
      <c r="C846">
        <v>1182</v>
      </c>
      <c r="D846" t="str">
        <f>IF(Tableau1[[#This Row],[Date]]="","",CHOOSE(MONTH(B846),"janvier","février","mars","avril","mai","juin","juillet","aout","septembre","octobre","novembre","décembre"))</f>
        <v>mars</v>
      </c>
      <c r="E846" s="105">
        <f>IF(ISERROR(VLOOKUP($C846,tarifs!$A$4:$D$105,2,0)),"",VLOOKUP($C846,tarifs!$A$4:$D$105,2,0))</f>
        <v>127</v>
      </c>
      <c r="F846" s="105">
        <f t="shared" si="13"/>
        <v>152.4</v>
      </c>
    </row>
    <row r="847" spans="1:6" x14ac:dyDescent="0.25">
      <c r="A847" t="s">
        <v>19</v>
      </c>
      <c r="B847" s="107">
        <v>44261</v>
      </c>
      <c r="C847">
        <v>1669</v>
      </c>
      <c r="D847" t="str">
        <f>IF(Tableau1[[#This Row],[Date]]="","",CHOOSE(MONTH(B847),"janvier","février","mars","avril","mai","juin","juillet","aout","septembre","octobre","novembre","décembre"))</f>
        <v>mars</v>
      </c>
      <c r="E847" s="105">
        <f>IF(ISERROR(VLOOKUP($C847,tarifs!$A$4:$D$105,2,0)),"",VLOOKUP($C847,tarifs!$A$4:$D$105,2,0))</f>
        <v>124</v>
      </c>
      <c r="F847" s="105">
        <f t="shared" si="13"/>
        <v>148.79999999999998</v>
      </c>
    </row>
    <row r="848" spans="1:6" x14ac:dyDescent="0.25">
      <c r="A848" t="s">
        <v>19</v>
      </c>
      <c r="B848" s="107">
        <v>44261</v>
      </c>
      <c r="C848">
        <v>1129</v>
      </c>
      <c r="D848" t="str">
        <f>IF(Tableau1[[#This Row],[Date]]="","",CHOOSE(MONTH(B848),"janvier","février","mars","avril","mai","juin","juillet","aout","septembre","octobre","novembre","décembre"))</f>
        <v>mars</v>
      </c>
      <c r="E848" s="105">
        <f>IF(ISERROR(VLOOKUP($C848,tarifs!$A$4:$D$105,2,0)),"",VLOOKUP($C848,tarifs!$A$4:$D$105,2,0))</f>
        <v>115</v>
      </c>
      <c r="F848" s="105">
        <f t="shared" si="13"/>
        <v>138</v>
      </c>
    </row>
    <row r="849" spans="1:6" x14ac:dyDescent="0.25">
      <c r="A849" t="s">
        <v>19</v>
      </c>
      <c r="B849" s="107">
        <v>44261</v>
      </c>
      <c r="C849">
        <v>1699</v>
      </c>
      <c r="D849" t="str">
        <f>IF(Tableau1[[#This Row],[Date]]="","",CHOOSE(MONTH(B849),"janvier","février","mars","avril","mai","juin","juillet","aout","septembre","octobre","novembre","décembre"))</f>
        <v>mars</v>
      </c>
      <c r="E849" s="105">
        <f>IF(ISERROR(VLOOKUP($C849,tarifs!$A$4:$D$105,2,0)),"",VLOOKUP($C849,tarifs!$A$4:$D$105,2,0))</f>
        <v>148</v>
      </c>
      <c r="F849" s="105">
        <f t="shared" si="13"/>
        <v>177.6</v>
      </c>
    </row>
    <row r="850" spans="1:6" x14ac:dyDescent="0.25">
      <c r="A850" t="s">
        <v>8</v>
      </c>
      <c r="B850" s="107">
        <v>44263</v>
      </c>
      <c r="C850">
        <v>1330</v>
      </c>
      <c r="D850" t="str">
        <f>IF(Tableau1[[#This Row],[Date]]="","",CHOOSE(MONTH(B850),"janvier","février","mars","avril","mai","juin","juillet","aout","septembre","octobre","novembre","décembre"))</f>
        <v>mars</v>
      </c>
      <c r="E850" s="105">
        <f>IF(ISERROR(VLOOKUP($C850,tarifs!$A$4:$D$105,2,0)),"",VLOOKUP($C850,tarifs!$A$4:$D$105,2,0))</f>
        <v>95</v>
      </c>
      <c r="F850" s="105">
        <f t="shared" si="13"/>
        <v>114</v>
      </c>
    </row>
    <row r="851" spans="1:6" x14ac:dyDescent="0.25">
      <c r="A851" t="s">
        <v>8</v>
      </c>
      <c r="B851" s="107">
        <v>44268</v>
      </c>
      <c r="C851">
        <v>1531</v>
      </c>
      <c r="D851" t="str">
        <f>IF(Tableau1[[#This Row],[Date]]="","",CHOOSE(MONTH(B851),"janvier","février","mars","avril","mai","juin","juillet","aout","septembre","octobre","novembre","décembre"))</f>
        <v>mars</v>
      </c>
      <c r="E851" s="105">
        <f>IF(ISERROR(VLOOKUP($C851,tarifs!$A$4:$D$105,2,0)),"",VLOOKUP($C851,tarifs!$A$4:$D$105,2,0))</f>
        <v>108</v>
      </c>
      <c r="F851" s="105">
        <f t="shared" si="13"/>
        <v>129.6</v>
      </c>
    </row>
    <row r="852" spans="1:6" x14ac:dyDescent="0.25">
      <c r="A852" t="s">
        <v>8</v>
      </c>
      <c r="B852" s="107">
        <v>44263</v>
      </c>
      <c r="C852">
        <v>1242</v>
      </c>
      <c r="D852" t="str">
        <f>IF(Tableau1[[#This Row],[Date]]="","",CHOOSE(MONTH(B852),"janvier","février","mars","avril","mai","juin","juillet","aout","septembre","octobre","novembre","décembre"))</f>
        <v>mars</v>
      </c>
      <c r="E852" s="105">
        <f>IF(ISERROR(VLOOKUP($C852,tarifs!$A$4:$D$105,2,0)),"",VLOOKUP($C852,tarifs!$A$4:$D$105,2,0))</f>
        <v>101</v>
      </c>
      <c r="F852" s="105">
        <f t="shared" si="13"/>
        <v>121.19999999999999</v>
      </c>
    </row>
    <row r="853" spans="1:6" x14ac:dyDescent="0.25">
      <c r="A853" t="s">
        <v>8</v>
      </c>
      <c r="B853" s="107">
        <v>44267</v>
      </c>
      <c r="C853">
        <v>1242</v>
      </c>
      <c r="D853" t="str">
        <f>IF(Tableau1[[#This Row],[Date]]="","",CHOOSE(MONTH(B853),"janvier","février","mars","avril","mai","juin","juillet","aout","septembre","octobre","novembre","décembre"))</f>
        <v>mars</v>
      </c>
      <c r="E853" s="105">
        <f>IF(ISERROR(VLOOKUP($C853,tarifs!$A$4:$D$105,2,0)),"",VLOOKUP($C853,tarifs!$A$4:$D$105,2,0))</f>
        <v>101</v>
      </c>
      <c r="F853" s="105">
        <f t="shared" si="13"/>
        <v>121.19999999999999</v>
      </c>
    </row>
    <row r="854" spans="1:6" x14ac:dyDescent="0.25">
      <c r="A854" t="s">
        <v>8</v>
      </c>
      <c r="B854" s="107">
        <v>44268</v>
      </c>
      <c r="C854">
        <v>1689</v>
      </c>
      <c r="D854" t="str">
        <f>IF(Tableau1[[#This Row],[Date]]="","",CHOOSE(MONTH(B854),"janvier","février","mars","avril","mai","juin","juillet","aout","septembre","octobre","novembre","décembre"))</f>
        <v>mars</v>
      </c>
      <c r="E854" s="105">
        <f>IF(ISERROR(VLOOKUP($C854,tarifs!$A$4:$D$105,2,0)),"",VLOOKUP($C854,tarifs!$A$4:$D$105,2,0))</f>
        <v>155</v>
      </c>
      <c r="F854" s="105">
        <f t="shared" si="13"/>
        <v>186</v>
      </c>
    </row>
    <row r="855" spans="1:6" x14ac:dyDescent="0.25">
      <c r="A855" t="s">
        <v>9</v>
      </c>
      <c r="B855" s="107">
        <v>44263</v>
      </c>
      <c r="C855">
        <v>1060</v>
      </c>
      <c r="D855" t="str">
        <f>IF(Tableau1[[#This Row],[Date]]="","",CHOOSE(MONTH(B855),"janvier","février","mars","avril","mai","juin","juillet","aout","septembre","octobre","novembre","décembre"))</f>
        <v>mars</v>
      </c>
      <c r="E855" s="105">
        <f>IF(ISERROR(VLOOKUP($C855,tarifs!$A$4:$D$105,2,0)),"",VLOOKUP($C855,tarifs!$A$4:$D$105,2,0))</f>
        <v>123.6</v>
      </c>
      <c r="F855" s="105">
        <f t="shared" si="13"/>
        <v>148.32</v>
      </c>
    </row>
    <row r="856" spans="1:6" x14ac:dyDescent="0.25">
      <c r="A856" t="s">
        <v>9</v>
      </c>
      <c r="B856" s="107">
        <v>44268</v>
      </c>
      <c r="C856">
        <v>1431</v>
      </c>
      <c r="D856" t="str">
        <f>IF(Tableau1[[#This Row],[Date]]="","",CHOOSE(MONTH(B856),"janvier","février","mars","avril","mai","juin","juillet","aout","septembre","octobre","novembre","décembre"))</f>
        <v>mars</v>
      </c>
      <c r="E856" s="105">
        <f>IF(ISERROR(VLOOKUP($C856,tarifs!$A$4:$D$105,2,0)),"",VLOOKUP($C856,tarifs!$A$4:$D$105,2,0))</f>
        <v>108</v>
      </c>
      <c r="F856" s="105">
        <f t="shared" si="13"/>
        <v>129.6</v>
      </c>
    </row>
    <row r="857" spans="1:6" x14ac:dyDescent="0.25">
      <c r="A857" t="s">
        <v>9</v>
      </c>
      <c r="B857" s="107">
        <v>44263</v>
      </c>
      <c r="C857">
        <v>1230</v>
      </c>
      <c r="D857" t="str">
        <f>IF(Tableau1[[#This Row],[Date]]="","",CHOOSE(MONTH(B857),"janvier","février","mars","avril","mai","juin","juillet","aout","septembre","octobre","novembre","décembre"))</f>
        <v>mars</v>
      </c>
      <c r="E857" s="105">
        <f>IF(ISERROR(VLOOKUP($C857,tarifs!$A$4:$D$105,2,0)),"",VLOOKUP($C857,tarifs!$A$4:$D$105,2,0))</f>
        <v>135.25</v>
      </c>
      <c r="F857" s="105">
        <f t="shared" si="13"/>
        <v>162.29999999999998</v>
      </c>
    </row>
    <row r="858" spans="1:6" x14ac:dyDescent="0.25">
      <c r="A858" t="s">
        <v>9</v>
      </c>
      <c r="B858" s="107">
        <v>44267</v>
      </c>
      <c r="C858">
        <v>1282</v>
      </c>
      <c r="D858" t="str">
        <f>IF(Tableau1[[#This Row],[Date]]="","",CHOOSE(MONTH(B858),"janvier","février","mars","avril","mai","juin","juillet","aout","septembre","octobre","novembre","décembre"))</f>
        <v>mars</v>
      </c>
      <c r="E858" s="105">
        <f>IF(ISERROR(VLOOKUP($C858,tarifs!$A$4:$D$105,2,0)),"",VLOOKUP($C858,tarifs!$A$4:$D$105,2,0))</f>
        <v>87.75</v>
      </c>
      <c r="F858" s="105">
        <f t="shared" si="13"/>
        <v>105.3</v>
      </c>
    </row>
    <row r="859" spans="1:6" x14ac:dyDescent="0.25">
      <c r="A859" t="s">
        <v>9</v>
      </c>
      <c r="B859" s="107">
        <v>44268</v>
      </c>
      <c r="C859">
        <v>1451</v>
      </c>
      <c r="D859" t="str">
        <f>IF(Tableau1[[#This Row],[Date]]="","",CHOOSE(MONTH(B859),"janvier","février","mars","avril","mai","juin","juillet","aout","septembre","octobre","novembre","décembre"))</f>
        <v>mars</v>
      </c>
      <c r="E859" s="105">
        <f>IF(ISERROR(VLOOKUP($C859,tarifs!$A$4:$D$105,2,0)),"",VLOOKUP($C859,tarifs!$A$4:$D$105,2,0))</f>
        <v>108</v>
      </c>
      <c r="F859" s="105">
        <f t="shared" si="13"/>
        <v>129.6</v>
      </c>
    </row>
    <row r="860" spans="1:6" x14ac:dyDescent="0.25">
      <c r="A860" t="s">
        <v>9</v>
      </c>
      <c r="B860" s="107">
        <v>44263</v>
      </c>
      <c r="C860">
        <v>1062</v>
      </c>
      <c r="D860" t="str">
        <f>IF(Tableau1[[#This Row],[Date]]="","",CHOOSE(MONTH(B860),"janvier","février","mars","avril","mai","juin","juillet","aout","septembre","octobre","novembre","décembre"))</f>
        <v>mars</v>
      </c>
      <c r="E860" s="105">
        <f>IF(ISERROR(VLOOKUP($C860,tarifs!$A$4:$D$105,2,0)),"",VLOOKUP($C860,tarifs!$A$4:$D$105,2,0))</f>
        <v>81</v>
      </c>
      <c r="F860" s="105">
        <f t="shared" si="13"/>
        <v>97.2</v>
      </c>
    </row>
    <row r="861" spans="1:6" x14ac:dyDescent="0.25">
      <c r="A861" t="s">
        <v>9</v>
      </c>
      <c r="B861" s="107">
        <v>44264</v>
      </c>
      <c r="C861">
        <v>1062</v>
      </c>
      <c r="D861" t="str">
        <f>IF(Tableau1[[#This Row],[Date]]="","",CHOOSE(MONTH(B861),"janvier","février","mars","avril","mai","juin","juillet","aout","septembre","octobre","novembre","décembre"))</f>
        <v>mars</v>
      </c>
      <c r="E861" s="105">
        <f>IF(ISERROR(VLOOKUP($C861,tarifs!$A$4:$D$105,2,0)),"",VLOOKUP($C861,tarifs!$A$4:$D$105,2,0))</f>
        <v>81</v>
      </c>
      <c r="F861" s="105">
        <f t="shared" si="13"/>
        <v>97.2</v>
      </c>
    </row>
    <row r="862" spans="1:6" x14ac:dyDescent="0.25">
      <c r="A862" t="s">
        <v>9</v>
      </c>
      <c r="B862" s="107">
        <v>44265</v>
      </c>
      <c r="C862">
        <v>1062</v>
      </c>
      <c r="D862" t="str">
        <f>IF(Tableau1[[#This Row],[Date]]="","",CHOOSE(MONTH(B862),"janvier","février","mars","avril","mai","juin","juillet","aout","septembre","octobre","novembre","décembre"))</f>
        <v>mars</v>
      </c>
      <c r="E862" s="105">
        <f>IF(ISERROR(VLOOKUP($C862,tarifs!$A$4:$D$105,2,0)),"",VLOOKUP($C862,tarifs!$A$4:$D$105,2,0))</f>
        <v>81</v>
      </c>
      <c r="F862" s="105">
        <f t="shared" si="13"/>
        <v>97.2</v>
      </c>
    </row>
    <row r="863" spans="1:6" x14ac:dyDescent="0.25">
      <c r="A863" t="s">
        <v>9</v>
      </c>
      <c r="B863" s="107">
        <v>44266</v>
      </c>
      <c r="C863">
        <v>1062</v>
      </c>
      <c r="D863" t="str">
        <f>IF(Tableau1[[#This Row],[Date]]="","",CHOOSE(MONTH(B863),"janvier","février","mars","avril","mai","juin","juillet","aout","septembre","octobre","novembre","décembre"))</f>
        <v>mars</v>
      </c>
      <c r="E863" s="105">
        <f>IF(ISERROR(VLOOKUP($C863,tarifs!$A$4:$D$105,2,0)),"",VLOOKUP($C863,tarifs!$A$4:$D$105,2,0))</f>
        <v>81</v>
      </c>
      <c r="F863" s="105">
        <f t="shared" si="13"/>
        <v>97.2</v>
      </c>
    </row>
    <row r="864" spans="1:6" x14ac:dyDescent="0.25">
      <c r="A864" t="s">
        <v>9</v>
      </c>
      <c r="B864" s="107">
        <v>44267</v>
      </c>
      <c r="C864">
        <v>1062</v>
      </c>
      <c r="D864" t="str">
        <f>IF(Tableau1[[#This Row],[Date]]="","",CHOOSE(MONTH(B864),"janvier","février","mars","avril","mai","juin","juillet","aout","septembre","octobre","novembre","décembre"))</f>
        <v>mars</v>
      </c>
      <c r="E864" s="105">
        <f>IF(ISERROR(VLOOKUP($C864,tarifs!$A$4:$D$105,2,0)),"",VLOOKUP($C864,tarifs!$A$4:$D$105,2,0))</f>
        <v>81</v>
      </c>
      <c r="F864" s="105">
        <f t="shared" si="13"/>
        <v>97.2</v>
      </c>
    </row>
    <row r="865" spans="1:6" x14ac:dyDescent="0.25">
      <c r="A865" t="s">
        <v>9</v>
      </c>
      <c r="B865" s="107">
        <v>44268</v>
      </c>
      <c r="C865">
        <v>1471</v>
      </c>
      <c r="D865" t="str">
        <f>IF(Tableau1[[#This Row],[Date]]="","",CHOOSE(MONTH(B865),"janvier","février","mars","avril","mai","juin","juillet","aout","septembre","octobre","novembre","décembre"))</f>
        <v>mars</v>
      </c>
      <c r="E865" s="105">
        <f>IF(ISERROR(VLOOKUP($C865,tarifs!$A$4:$D$105,2,0)),"",VLOOKUP($C865,tarifs!$A$4:$D$105,2,0))</f>
        <v>115</v>
      </c>
      <c r="F865" s="105">
        <f t="shared" si="13"/>
        <v>138</v>
      </c>
    </row>
    <row r="866" spans="1:6" x14ac:dyDescent="0.25">
      <c r="A866" t="s">
        <v>9</v>
      </c>
      <c r="B866" s="107">
        <v>44263</v>
      </c>
      <c r="C866">
        <v>1262</v>
      </c>
      <c r="D866" t="str">
        <f>IF(Tableau1[[#This Row],[Date]]="","",CHOOSE(MONTH(B866),"janvier","février","mars","avril","mai","juin","juillet","aout","septembre","octobre","novembre","décembre"))</f>
        <v>mars</v>
      </c>
      <c r="E866" s="105">
        <f>IF(ISERROR(VLOOKUP($C866,tarifs!$A$4:$D$105,2,0)),"",VLOOKUP($C866,tarifs!$A$4:$D$105,2,0))</f>
        <v>108</v>
      </c>
      <c r="F866" s="105">
        <f t="shared" si="13"/>
        <v>129.6</v>
      </c>
    </row>
    <row r="867" spans="1:6" x14ac:dyDescent="0.25">
      <c r="A867" t="s">
        <v>9</v>
      </c>
      <c r="B867" s="107">
        <v>44264</v>
      </c>
      <c r="C867">
        <v>1262</v>
      </c>
      <c r="D867" t="str">
        <f>IF(Tableau1[[#This Row],[Date]]="","",CHOOSE(MONTH(B867),"janvier","février","mars","avril","mai","juin","juillet","aout","septembre","octobre","novembre","décembre"))</f>
        <v>mars</v>
      </c>
      <c r="E867" s="105">
        <f>IF(ISERROR(VLOOKUP($C867,tarifs!$A$4:$D$105,2,0)),"",VLOOKUP($C867,tarifs!$A$4:$D$105,2,0))</f>
        <v>108</v>
      </c>
      <c r="F867" s="105">
        <f t="shared" si="13"/>
        <v>129.6</v>
      </c>
    </row>
    <row r="868" spans="1:6" x14ac:dyDescent="0.25">
      <c r="A868" t="s">
        <v>9</v>
      </c>
      <c r="B868" s="107">
        <v>44265</v>
      </c>
      <c r="C868">
        <v>1262</v>
      </c>
      <c r="D868" t="str">
        <f>IF(Tableau1[[#This Row],[Date]]="","",CHOOSE(MONTH(B868),"janvier","février","mars","avril","mai","juin","juillet","aout","septembre","octobre","novembre","décembre"))</f>
        <v>mars</v>
      </c>
      <c r="E868" s="105">
        <f>IF(ISERROR(VLOOKUP($C868,tarifs!$A$4:$D$105,2,0)),"",VLOOKUP($C868,tarifs!$A$4:$D$105,2,0))</f>
        <v>108</v>
      </c>
      <c r="F868" s="105">
        <f t="shared" si="13"/>
        <v>129.6</v>
      </c>
    </row>
    <row r="869" spans="1:6" x14ac:dyDescent="0.25">
      <c r="A869" t="s">
        <v>9</v>
      </c>
      <c r="B869" s="107">
        <v>44266</v>
      </c>
      <c r="C869">
        <v>1262</v>
      </c>
      <c r="D869" t="str">
        <f>IF(Tableau1[[#This Row],[Date]]="","",CHOOSE(MONTH(B869),"janvier","février","mars","avril","mai","juin","juillet","aout","septembre","octobre","novembre","décembre"))</f>
        <v>mars</v>
      </c>
      <c r="E869" s="105">
        <f>IF(ISERROR(VLOOKUP($C869,tarifs!$A$4:$D$105,2,0)),"",VLOOKUP($C869,tarifs!$A$4:$D$105,2,0))</f>
        <v>108</v>
      </c>
      <c r="F869" s="105">
        <f t="shared" si="13"/>
        <v>129.6</v>
      </c>
    </row>
    <row r="870" spans="1:6" x14ac:dyDescent="0.25">
      <c r="A870" t="s">
        <v>9</v>
      </c>
      <c r="B870" s="107">
        <v>44267</v>
      </c>
      <c r="C870">
        <v>1262</v>
      </c>
      <c r="D870" t="str">
        <f>IF(Tableau1[[#This Row],[Date]]="","",CHOOSE(MONTH(B870),"janvier","février","mars","avril","mai","juin","juillet","aout","septembre","octobre","novembre","décembre"))</f>
        <v>mars</v>
      </c>
      <c r="E870" s="105">
        <f>IF(ISERROR(VLOOKUP($C870,tarifs!$A$4:$D$105,2,0)),"",VLOOKUP($C870,tarifs!$A$4:$D$105,2,0))</f>
        <v>108</v>
      </c>
      <c r="F870" s="105">
        <f t="shared" si="13"/>
        <v>129.6</v>
      </c>
    </row>
    <row r="871" spans="1:6" x14ac:dyDescent="0.25">
      <c r="A871" t="s">
        <v>9</v>
      </c>
      <c r="B871" s="107">
        <v>44268</v>
      </c>
      <c r="C871">
        <v>1511</v>
      </c>
      <c r="D871" t="str">
        <f>IF(Tableau1[[#This Row],[Date]]="","",CHOOSE(MONTH(B871),"janvier","février","mars","avril","mai","juin","juillet","aout","septembre","octobre","novembre","décembre"))</f>
        <v>mars</v>
      </c>
      <c r="E871" s="105">
        <f>IF(ISERROR(VLOOKUP($C871,tarifs!$A$4:$D$105,2,0)),"",VLOOKUP($C871,tarifs!$A$4:$D$105,2,0))</f>
        <v>115</v>
      </c>
      <c r="F871" s="105">
        <f t="shared" si="13"/>
        <v>138</v>
      </c>
    </row>
    <row r="872" spans="1:6" x14ac:dyDescent="0.25">
      <c r="A872" t="s">
        <v>9</v>
      </c>
      <c r="B872" s="107">
        <v>44268</v>
      </c>
      <c r="C872">
        <v>1521</v>
      </c>
      <c r="D872" t="str">
        <f>IF(Tableau1[[#This Row],[Date]]="","",CHOOSE(MONTH(B872),"janvier","février","mars","avril","mai","juin","juillet","aout","septembre","octobre","novembre","décembre"))</f>
        <v>mars</v>
      </c>
      <c r="E872" s="105">
        <f>IF(ISERROR(VLOOKUP($C872,tarifs!$A$4:$D$105,2,0)),"",VLOOKUP($C872,tarifs!$A$4:$D$105,2,0))</f>
        <v>155</v>
      </c>
      <c r="F872" s="105">
        <f t="shared" si="13"/>
        <v>186</v>
      </c>
    </row>
    <row r="873" spans="1:6" x14ac:dyDescent="0.25">
      <c r="A873" t="s">
        <v>9</v>
      </c>
      <c r="B873" s="107">
        <v>44268</v>
      </c>
      <c r="C873">
        <v>1659</v>
      </c>
      <c r="D873" t="str">
        <f>IF(Tableau1[[#This Row],[Date]]="","",CHOOSE(MONTH(B873),"janvier","février","mars","avril","mai","juin","juillet","aout","septembre","octobre","novembre","décembre"))</f>
        <v>mars</v>
      </c>
      <c r="E873" s="105">
        <f>IF(ISERROR(VLOOKUP($C873,tarifs!$A$4:$D$105,2,0)),"",VLOOKUP($C873,tarifs!$A$4:$D$105,2,0))</f>
        <v>108</v>
      </c>
      <c r="F873" s="105">
        <f t="shared" si="13"/>
        <v>129.6</v>
      </c>
    </row>
    <row r="874" spans="1:6" x14ac:dyDescent="0.25">
      <c r="A874" t="s">
        <v>9</v>
      </c>
      <c r="B874" s="107">
        <v>44268</v>
      </c>
      <c r="C874">
        <v>1139</v>
      </c>
      <c r="D874" t="str">
        <f>IF(Tableau1[[#This Row],[Date]]="","",CHOOSE(MONTH(B874),"janvier","février","mars","avril","mai","juin","juillet","aout","septembre","octobre","novembre","décembre"))</f>
        <v>mars</v>
      </c>
      <c r="E874" s="105">
        <f>IF(ISERROR(VLOOKUP($C874,tarifs!$A$4:$D$105,2,0)),"",VLOOKUP($C874,tarifs!$A$4:$D$105,2,0))</f>
        <v>135</v>
      </c>
      <c r="F874" s="105">
        <f t="shared" si="13"/>
        <v>162</v>
      </c>
    </row>
    <row r="875" spans="1:6" x14ac:dyDescent="0.25">
      <c r="A875" t="s">
        <v>9</v>
      </c>
      <c r="B875" s="107">
        <v>44268</v>
      </c>
      <c r="C875">
        <v>1079</v>
      </c>
      <c r="D875" t="str">
        <f>IF(Tableau1[[#This Row],[Date]]="","",CHOOSE(MONTH(B875),"janvier","février","mars","avril","mai","juin","juillet","aout","septembre","octobre","novembre","décembre"))</f>
        <v>mars</v>
      </c>
      <c r="E875" s="105">
        <f>IF(ISERROR(VLOOKUP($C875,tarifs!$A$4:$D$105,2,0)),"",VLOOKUP($C875,tarifs!$A$4:$D$105,2,0))</f>
        <v>101</v>
      </c>
      <c r="F875" s="105">
        <f t="shared" si="13"/>
        <v>121.19999999999999</v>
      </c>
    </row>
    <row r="876" spans="1:6" x14ac:dyDescent="0.25">
      <c r="A876" t="s">
        <v>9</v>
      </c>
      <c r="B876" s="107">
        <v>44268</v>
      </c>
      <c r="C876">
        <v>1099</v>
      </c>
      <c r="D876" t="str">
        <f>IF(Tableau1[[#This Row],[Date]]="","",CHOOSE(MONTH(B876),"janvier","février","mars","avril","mai","juin","juillet","aout","septembre","octobre","novembre","décembre"))</f>
        <v>mars</v>
      </c>
      <c r="E876" s="105">
        <f>IF(ISERROR(VLOOKUP($C876,tarifs!$A$4:$D$105,2,0)),"",VLOOKUP($C876,tarifs!$A$4:$D$105,2,0))</f>
        <v>77</v>
      </c>
      <c r="F876" s="105">
        <f t="shared" si="13"/>
        <v>92.399999999999991</v>
      </c>
    </row>
    <row r="877" spans="1:6" x14ac:dyDescent="0.25">
      <c r="A877" t="s">
        <v>9</v>
      </c>
      <c r="B877" s="107">
        <v>44268</v>
      </c>
      <c r="C877">
        <v>1269</v>
      </c>
      <c r="D877" t="str">
        <f>IF(Tableau1[[#This Row],[Date]]="","",CHOOSE(MONTH(B877),"janvier","février","mars","avril","mai","juin","juillet","aout","septembre","octobre","novembre","décembre"))</f>
        <v>mars</v>
      </c>
      <c r="E877" s="105">
        <f>IF(ISERROR(VLOOKUP($C877,tarifs!$A$4:$D$105,2,0)),"",VLOOKUP($C877,tarifs!$A$4:$D$105,2,0))</f>
        <v>95</v>
      </c>
      <c r="F877" s="105">
        <f t="shared" si="13"/>
        <v>114</v>
      </c>
    </row>
    <row r="878" spans="1:6" x14ac:dyDescent="0.25">
      <c r="A878" t="s">
        <v>10</v>
      </c>
      <c r="B878" s="107">
        <v>44263</v>
      </c>
      <c r="C878">
        <v>1650</v>
      </c>
      <c r="D878" t="str">
        <f>IF(Tableau1[[#This Row],[Date]]="","",CHOOSE(MONTH(B878),"janvier","février","mars","avril","mai","juin","juillet","aout","septembre","octobre","novembre","décembre"))</f>
        <v>mars</v>
      </c>
      <c r="E878" s="105">
        <f>IF(ISERROR(VLOOKUP($C878,tarifs!$A$4:$D$105,2,0)),"",VLOOKUP($C878,tarifs!$A$4:$D$105,2,0))</f>
        <v>162</v>
      </c>
      <c r="F878" s="105">
        <f t="shared" si="13"/>
        <v>194.4</v>
      </c>
    </row>
    <row r="879" spans="1:6" x14ac:dyDescent="0.25">
      <c r="A879" t="s">
        <v>10</v>
      </c>
      <c r="B879" s="107">
        <v>44268</v>
      </c>
      <c r="C879">
        <v>1109</v>
      </c>
      <c r="D879" t="str">
        <f>IF(Tableau1[[#This Row],[Date]]="","",CHOOSE(MONTH(B879),"janvier","février","mars","avril","mai","juin","juillet","aout","septembre","octobre","novembre","décembre"))</f>
        <v>mars</v>
      </c>
      <c r="E879" s="105">
        <f>IF(ISERROR(VLOOKUP($C879,tarifs!$A$4:$D$105,2,0)),"",VLOOKUP($C879,tarifs!$A$4:$D$105,2,0))</f>
        <v>122</v>
      </c>
      <c r="F879" s="105">
        <f t="shared" si="13"/>
        <v>146.4</v>
      </c>
    </row>
    <row r="880" spans="1:6" x14ac:dyDescent="0.25">
      <c r="A880" t="s">
        <v>10</v>
      </c>
      <c r="B880" s="107">
        <v>44264</v>
      </c>
      <c r="C880">
        <v>1521</v>
      </c>
      <c r="D880" t="str">
        <f>IF(Tableau1[[#This Row],[Date]]="","",CHOOSE(MONTH(B880),"janvier","février","mars","avril","mai","juin","juillet","aout","septembre","octobre","novembre","décembre"))</f>
        <v>mars</v>
      </c>
      <c r="E880" s="105">
        <f>IF(ISERROR(VLOOKUP($C880,tarifs!$A$4:$D$105,2,0)),"",VLOOKUP($C880,tarifs!$A$4:$D$105,2,0))</f>
        <v>155</v>
      </c>
      <c r="F880" s="105">
        <f t="shared" si="13"/>
        <v>186</v>
      </c>
    </row>
    <row r="881" spans="1:6" x14ac:dyDescent="0.25">
      <c r="A881" t="s">
        <v>10</v>
      </c>
      <c r="B881" s="107">
        <v>44265</v>
      </c>
      <c r="C881">
        <v>1521</v>
      </c>
      <c r="D881" t="str">
        <f>IF(Tableau1[[#This Row],[Date]]="","",CHOOSE(MONTH(B881),"janvier","février","mars","avril","mai","juin","juillet","aout","septembre","octobre","novembre","décembre"))</f>
        <v>mars</v>
      </c>
      <c r="E881" s="105">
        <f>IF(ISERROR(VLOOKUP($C881,tarifs!$A$4:$D$105,2,0)),"",VLOOKUP($C881,tarifs!$A$4:$D$105,2,0))</f>
        <v>155</v>
      </c>
      <c r="F881" s="105">
        <f t="shared" si="13"/>
        <v>186</v>
      </c>
    </row>
    <row r="882" spans="1:6" x14ac:dyDescent="0.25">
      <c r="A882" t="s">
        <v>10</v>
      </c>
      <c r="B882" s="107">
        <v>44266</v>
      </c>
      <c r="C882">
        <v>1521</v>
      </c>
      <c r="D882" t="str">
        <f>IF(Tableau1[[#This Row],[Date]]="","",CHOOSE(MONTH(B882),"janvier","février","mars","avril","mai","juin","juillet","aout","septembre","octobre","novembre","décembre"))</f>
        <v>mars</v>
      </c>
      <c r="E882" s="105">
        <f>IF(ISERROR(VLOOKUP($C882,tarifs!$A$4:$D$105,2,0)),"",VLOOKUP($C882,tarifs!$A$4:$D$105,2,0))</f>
        <v>155</v>
      </c>
      <c r="F882" s="105">
        <f t="shared" si="13"/>
        <v>186</v>
      </c>
    </row>
    <row r="883" spans="1:6" x14ac:dyDescent="0.25">
      <c r="A883" t="s">
        <v>10</v>
      </c>
      <c r="B883" s="107">
        <v>44267</v>
      </c>
      <c r="C883">
        <v>1521</v>
      </c>
      <c r="D883" t="str">
        <f>IF(Tableau1[[#This Row],[Date]]="","",CHOOSE(MONTH(B883),"janvier","février","mars","avril","mai","juin","juillet","aout","septembre","octobre","novembre","décembre"))</f>
        <v>mars</v>
      </c>
      <c r="E883" s="105">
        <f>IF(ISERROR(VLOOKUP($C883,tarifs!$A$4:$D$105,2,0)),"",VLOOKUP($C883,tarifs!$A$4:$D$105,2,0))</f>
        <v>155</v>
      </c>
      <c r="F883" s="105">
        <f t="shared" si="13"/>
        <v>186</v>
      </c>
    </row>
    <row r="884" spans="1:6" x14ac:dyDescent="0.25">
      <c r="A884" t="s">
        <v>10</v>
      </c>
      <c r="B884" s="107">
        <v>44263</v>
      </c>
      <c r="C884">
        <v>1162</v>
      </c>
      <c r="D884" t="str">
        <f>IF(Tableau1[[#This Row],[Date]]="","",CHOOSE(MONTH(B884),"janvier","février","mars","avril","mai","juin","juillet","aout","septembre","octobre","novembre","décembre"))</f>
        <v>mars</v>
      </c>
      <c r="E884" s="105">
        <f>IF(ISERROR(VLOOKUP($C884,tarifs!$A$4:$D$105,2,0)),"",VLOOKUP($C884,tarifs!$A$4:$D$105,2,0))</f>
        <v>108</v>
      </c>
      <c r="F884" s="105">
        <f t="shared" si="13"/>
        <v>129.6</v>
      </c>
    </row>
    <row r="885" spans="1:6" x14ac:dyDescent="0.25">
      <c r="A885" t="s">
        <v>10</v>
      </c>
      <c r="B885" s="107">
        <v>44264</v>
      </c>
      <c r="C885">
        <v>1162</v>
      </c>
      <c r="D885" t="str">
        <f>IF(Tableau1[[#This Row],[Date]]="","",CHOOSE(MONTH(B885),"janvier","février","mars","avril","mai","juin","juillet","aout","septembre","octobre","novembre","décembre"))</f>
        <v>mars</v>
      </c>
      <c r="E885" s="105">
        <f>IF(ISERROR(VLOOKUP($C885,tarifs!$A$4:$D$105,2,0)),"",VLOOKUP($C885,tarifs!$A$4:$D$105,2,0))</f>
        <v>108</v>
      </c>
      <c r="F885" s="105">
        <f t="shared" si="13"/>
        <v>129.6</v>
      </c>
    </row>
    <row r="886" spans="1:6" x14ac:dyDescent="0.25">
      <c r="A886" t="s">
        <v>10</v>
      </c>
      <c r="B886" s="107">
        <v>44265</v>
      </c>
      <c r="C886">
        <v>1162</v>
      </c>
      <c r="D886" t="str">
        <f>IF(Tableau1[[#This Row],[Date]]="","",CHOOSE(MONTH(B886),"janvier","février","mars","avril","mai","juin","juillet","aout","septembre","octobre","novembre","décembre"))</f>
        <v>mars</v>
      </c>
      <c r="E886" s="105">
        <f>IF(ISERROR(VLOOKUP($C886,tarifs!$A$4:$D$105,2,0)),"",VLOOKUP($C886,tarifs!$A$4:$D$105,2,0))</f>
        <v>108</v>
      </c>
      <c r="F886" s="105">
        <f t="shared" si="13"/>
        <v>129.6</v>
      </c>
    </row>
    <row r="887" spans="1:6" x14ac:dyDescent="0.25">
      <c r="A887" t="s">
        <v>10</v>
      </c>
      <c r="B887" s="107">
        <v>44266</v>
      </c>
      <c r="C887">
        <v>1162</v>
      </c>
      <c r="D887" t="str">
        <f>IF(Tableau1[[#This Row],[Date]]="","",CHOOSE(MONTH(B887),"janvier","février","mars","avril","mai","juin","juillet","aout","septembre","octobre","novembre","décembre"))</f>
        <v>mars</v>
      </c>
      <c r="E887" s="105">
        <f>IF(ISERROR(VLOOKUP($C887,tarifs!$A$4:$D$105,2,0)),"",VLOOKUP($C887,tarifs!$A$4:$D$105,2,0))</f>
        <v>108</v>
      </c>
      <c r="F887" s="105">
        <f t="shared" si="13"/>
        <v>129.6</v>
      </c>
    </row>
    <row r="888" spans="1:6" x14ac:dyDescent="0.25">
      <c r="A888" t="s">
        <v>10</v>
      </c>
      <c r="B888" s="107">
        <v>44267</v>
      </c>
      <c r="C888">
        <v>1162</v>
      </c>
      <c r="D888" t="str">
        <f>IF(Tableau1[[#This Row],[Date]]="","",CHOOSE(MONTH(B888),"janvier","février","mars","avril","mai","juin","juillet","aout","septembre","octobre","novembre","décembre"))</f>
        <v>mars</v>
      </c>
      <c r="E888" s="105">
        <f>IF(ISERROR(VLOOKUP($C888,tarifs!$A$4:$D$105,2,0)),"",VLOOKUP($C888,tarifs!$A$4:$D$105,2,0))</f>
        <v>108</v>
      </c>
      <c r="F888" s="105">
        <f t="shared" si="13"/>
        <v>129.6</v>
      </c>
    </row>
    <row r="889" spans="1:6" x14ac:dyDescent="0.25">
      <c r="A889" t="s">
        <v>10</v>
      </c>
      <c r="B889" s="107">
        <v>44263</v>
      </c>
      <c r="C889" t="s">
        <v>11</v>
      </c>
      <c r="D889" t="str">
        <f>IF(Tableau1[[#This Row],[Date]]="","",CHOOSE(MONTH(B889),"janvier","février","mars","avril","mai","juin","juillet","aout","septembre","octobre","novembre","décembre"))</f>
        <v>mars</v>
      </c>
      <c r="E889" s="105" t="str">
        <f>IF(ISERROR(VLOOKUP($C889,tarifs!$A$4:$D$105,2,0)),"",VLOOKUP($C889,tarifs!$A$4:$D$105,2,0))</f>
        <v/>
      </c>
      <c r="F889" s="105" t="str">
        <f t="shared" si="13"/>
        <v/>
      </c>
    </row>
    <row r="890" spans="1:6" x14ac:dyDescent="0.25">
      <c r="A890" t="s">
        <v>10</v>
      </c>
      <c r="B890" s="107">
        <v>44264</v>
      </c>
      <c r="C890" t="s">
        <v>11</v>
      </c>
      <c r="D890" t="str">
        <f>IF(Tableau1[[#This Row],[Date]]="","",CHOOSE(MONTH(B890),"janvier","février","mars","avril","mai","juin","juillet","aout","septembre","octobre","novembre","décembre"))</f>
        <v>mars</v>
      </c>
      <c r="E890" s="105" t="str">
        <f>IF(ISERROR(VLOOKUP($C890,tarifs!$A$4:$D$105,2,0)),"",VLOOKUP($C890,tarifs!$A$4:$D$105,2,0))</f>
        <v/>
      </c>
      <c r="F890" s="105" t="str">
        <f t="shared" si="13"/>
        <v/>
      </c>
    </row>
    <row r="891" spans="1:6" x14ac:dyDescent="0.25">
      <c r="A891" t="s">
        <v>10</v>
      </c>
      <c r="B891" s="107">
        <v>44265</v>
      </c>
      <c r="C891" t="s">
        <v>11</v>
      </c>
      <c r="D891" t="str">
        <f>IF(Tableau1[[#This Row],[Date]]="","",CHOOSE(MONTH(B891),"janvier","février","mars","avril","mai","juin","juillet","aout","septembre","octobre","novembre","décembre"))</f>
        <v>mars</v>
      </c>
      <c r="E891" s="105" t="str">
        <f>IF(ISERROR(VLOOKUP($C891,tarifs!$A$4:$D$105,2,0)),"",VLOOKUP($C891,tarifs!$A$4:$D$105,2,0))</f>
        <v/>
      </c>
      <c r="F891" s="105" t="str">
        <f t="shared" si="13"/>
        <v/>
      </c>
    </row>
    <row r="892" spans="1:6" x14ac:dyDescent="0.25">
      <c r="A892" t="s">
        <v>10</v>
      </c>
      <c r="B892" s="107">
        <v>44266</v>
      </c>
      <c r="C892" t="s">
        <v>11</v>
      </c>
      <c r="D892" t="str">
        <f>IF(Tableau1[[#This Row],[Date]]="","",CHOOSE(MONTH(B892),"janvier","février","mars","avril","mai","juin","juillet","aout","septembre","octobre","novembre","décembre"))</f>
        <v>mars</v>
      </c>
      <c r="E892" s="105" t="str">
        <f>IF(ISERROR(VLOOKUP($C892,tarifs!$A$4:$D$105,2,0)),"",VLOOKUP($C892,tarifs!$A$4:$D$105,2,0))</f>
        <v/>
      </c>
      <c r="F892" s="105" t="str">
        <f t="shared" si="13"/>
        <v/>
      </c>
    </row>
    <row r="893" spans="1:6" x14ac:dyDescent="0.25">
      <c r="A893" t="s">
        <v>10</v>
      </c>
      <c r="B893" s="107">
        <v>44267</v>
      </c>
      <c r="C893" t="s">
        <v>11</v>
      </c>
      <c r="D893" t="str">
        <f>IF(Tableau1[[#This Row],[Date]]="","",CHOOSE(MONTH(B893),"janvier","février","mars","avril","mai","juin","juillet","aout","septembre","octobre","novembre","décembre"))</f>
        <v>mars</v>
      </c>
      <c r="E893" s="105" t="str">
        <f>IF(ISERROR(VLOOKUP($C893,tarifs!$A$4:$D$105,2,0)),"",VLOOKUP($C893,tarifs!$A$4:$D$105,2,0))</f>
        <v/>
      </c>
      <c r="F893" s="105" t="str">
        <f t="shared" si="13"/>
        <v/>
      </c>
    </row>
    <row r="894" spans="1:6" x14ac:dyDescent="0.25">
      <c r="A894" t="s">
        <v>12</v>
      </c>
      <c r="B894" s="107">
        <v>44263</v>
      </c>
      <c r="C894">
        <v>1010</v>
      </c>
      <c r="D894" t="str">
        <f>IF(Tableau1[[#This Row],[Date]]="","",CHOOSE(MONTH(B894),"janvier","février","mars","avril","mai","juin","juillet","aout","septembre","octobre","novembre","décembre"))</f>
        <v>mars</v>
      </c>
      <c r="E894" s="105">
        <f>IF(ISERROR(VLOOKUP($C894,tarifs!$A$4:$D$105,2,0)),"",VLOOKUP($C894,tarifs!$A$4:$D$105,2,0))</f>
        <v>95</v>
      </c>
      <c r="F894" s="105">
        <f t="shared" si="13"/>
        <v>114</v>
      </c>
    </row>
    <row r="895" spans="1:6" x14ac:dyDescent="0.25">
      <c r="A895" t="s">
        <v>12</v>
      </c>
      <c r="B895" s="107">
        <v>44268</v>
      </c>
      <c r="C895">
        <v>1441</v>
      </c>
      <c r="D895" t="str">
        <f>IF(Tableau1[[#This Row],[Date]]="","",CHOOSE(MONTH(B895),"janvier","février","mars","avril","mai","juin","juillet","aout","septembre","octobre","novembre","décembre"))</f>
        <v>mars</v>
      </c>
      <c r="E895" s="105">
        <f>IF(ISERROR(VLOOKUP($C895,tarifs!$A$4:$D$105,2,0)),"",VLOOKUP($C895,tarifs!$A$4:$D$105,2,0))</f>
        <v>108</v>
      </c>
      <c r="F895" s="105">
        <f t="shared" si="13"/>
        <v>129.6</v>
      </c>
    </row>
    <row r="896" spans="1:6" x14ac:dyDescent="0.25">
      <c r="A896" t="s">
        <v>12</v>
      </c>
      <c r="B896" s="107">
        <v>44268</v>
      </c>
      <c r="C896">
        <v>1169</v>
      </c>
      <c r="D896" t="str">
        <f>IF(Tableau1[[#This Row],[Date]]="","",CHOOSE(MONTH(B896),"janvier","février","mars","avril","mai","juin","juillet","aout","septembre","octobre","novembre","décembre"))</f>
        <v>mars</v>
      </c>
      <c r="E896" s="105">
        <f>IF(ISERROR(VLOOKUP($C896,tarifs!$A$4:$D$105,2,0)),"",VLOOKUP($C896,tarifs!$A$4:$D$105,2,0))</f>
        <v>115</v>
      </c>
      <c r="F896" s="105">
        <f t="shared" si="13"/>
        <v>138</v>
      </c>
    </row>
    <row r="897" spans="1:6" x14ac:dyDescent="0.25">
      <c r="A897" t="s">
        <v>12</v>
      </c>
      <c r="B897" s="107">
        <v>44263</v>
      </c>
      <c r="C897">
        <v>1312</v>
      </c>
      <c r="D897" t="str">
        <f>IF(Tableau1[[#This Row],[Date]]="","",CHOOSE(MONTH(B897),"janvier","février","mars","avril","mai","juin","juillet","aout","septembre","octobre","novembre","décembre"))</f>
        <v>mars</v>
      </c>
      <c r="E897" s="105">
        <f>IF(ISERROR(VLOOKUP($C897,tarifs!$A$4:$D$105,2,0)),"",VLOOKUP($C897,tarifs!$A$4:$D$105,2,0))</f>
        <v>108</v>
      </c>
      <c r="F897" s="105">
        <f t="shared" si="13"/>
        <v>129.6</v>
      </c>
    </row>
    <row r="898" spans="1:6" x14ac:dyDescent="0.25">
      <c r="A898" t="s">
        <v>12</v>
      </c>
      <c r="B898" s="107">
        <v>44264</v>
      </c>
      <c r="C898">
        <v>1312</v>
      </c>
      <c r="D898" t="str">
        <f>IF(Tableau1[[#This Row],[Date]]="","",CHOOSE(MONTH(B898),"janvier","février","mars","avril","mai","juin","juillet","aout","septembre","octobre","novembre","décembre"))</f>
        <v>mars</v>
      </c>
      <c r="E898" s="105">
        <f>IF(ISERROR(VLOOKUP($C898,tarifs!$A$4:$D$105,2,0)),"",VLOOKUP($C898,tarifs!$A$4:$D$105,2,0))</f>
        <v>108</v>
      </c>
      <c r="F898" s="105">
        <f t="shared" si="13"/>
        <v>129.6</v>
      </c>
    </row>
    <row r="899" spans="1:6" x14ac:dyDescent="0.25">
      <c r="A899" t="s">
        <v>12</v>
      </c>
      <c r="B899" s="107">
        <v>44265</v>
      </c>
      <c r="C899">
        <v>1312</v>
      </c>
      <c r="D899" t="str">
        <f>IF(Tableau1[[#This Row],[Date]]="","",CHOOSE(MONTH(B899),"janvier","février","mars","avril","mai","juin","juillet","aout","septembre","octobre","novembre","décembre"))</f>
        <v>mars</v>
      </c>
      <c r="E899" s="105">
        <f>IF(ISERROR(VLOOKUP($C899,tarifs!$A$4:$D$105,2,0)),"",VLOOKUP($C899,tarifs!$A$4:$D$105,2,0))</f>
        <v>108</v>
      </c>
      <c r="F899" s="105">
        <f t="shared" si="13"/>
        <v>129.6</v>
      </c>
    </row>
    <row r="900" spans="1:6" x14ac:dyDescent="0.25">
      <c r="A900" t="s">
        <v>12</v>
      </c>
      <c r="B900" s="107">
        <v>44266</v>
      </c>
      <c r="C900">
        <v>1312</v>
      </c>
      <c r="D900" t="str">
        <f>IF(Tableau1[[#This Row],[Date]]="","",CHOOSE(MONTH(B900),"janvier","février","mars","avril","mai","juin","juillet","aout","septembre","octobre","novembre","décembre"))</f>
        <v>mars</v>
      </c>
      <c r="E900" s="105">
        <f>IF(ISERROR(VLOOKUP($C900,tarifs!$A$4:$D$105,2,0)),"",VLOOKUP($C900,tarifs!$A$4:$D$105,2,0))</f>
        <v>108</v>
      </c>
      <c r="F900" s="105">
        <f t="shared" ref="F900:F963" si="14">IF(ISERROR(E900*1.2),"",E900*1.2)</f>
        <v>129.6</v>
      </c>
    </row>
    <row r="901" spans="1:6" x14ac:dyDescent="0.25">
      <c r="A901" t="s">
        <v>12</v>
      </c>
      <c r="B901" s="107">
        <v>44267</v>
      </c>
      <c r="C901">
        <v>1312</v>
      </c>
      <c r="D901" t="str">
        <f>IF(Tableau1[[#This Row],[Date]]="","",CHOOSE(MONTH(B901),"janvier","février","mars","avril","mai","juin","juillet","aout","septembre","octobre","novembre","décembre"))</f>
        <v>mars</v>
      </c>
      <c r="E901" s="105">
        <f>IF(ISERROR(VLOOKUP($C901,tarifs!$A$4:$D$105,2,0)),"",VLOOKUP($C901,tarifs!$A$4:$D$105,2,0))</f>
        <v>108</v>
      </c>
      <c r="F901" s="105">
        <f t="shared" si="14"/>
        <v>129.6</v>
      </c>
    </row>
    <row r="902" spans="1:6" x14ac:dyDescent="0.25">
      <c r="A902" t="s">
        <v>12</v>
      </c>
      <c r="B902" s="107">
        <v>44268</v>
      </c>
      <c r="C902">
        <v>1289</v>
      </c>
      <c r="D902" t="str">
        <f>IF(Tableau1[[#This Row],[Date]]="","",CHOOSE(MONTH(B902),"janvier","février","mars","avril","mai","juin","juillet","aout","septembre","octobre","novembre","décembre"))</f>
        <v>mars</v>
      </c>
      <c r="E902" s="105">
        <f>IF(ISERROR(VLOOKUP($C902,tarifs!$A$4:$D$105,2,0)),"",VLOOKUP($C902,tarifs!$A$4:$D$105,2,0))</f>
        <v>88</v>
      </c>
      <c r="F902" s="105">
        <f t="shared" si="14"/>
        <v>105.6</v>
      </c>
    </row>
    <row r="903" spans="1:6" x14ac:dyDescent="0.25">
      <c r="A903" t="s">
        <v>12</v>
      </c>
      <c r="B903" s="107">
        <v>44263</v>
      </c>
      <c r="C903">
        <v>1252</v>
      </c>
      <c r="D903" t="str">
        <f>IF(Tableau1[[#This Row],[Date]]="","",CHOOSE(MONTH(B903),"janvier","février","mars","avril","mai","juin","juillet","aout","septembre","octobre","novembre","décembre"))</f>
        <v>mars</v>
      </c>
      <c r="E903" s="105">
        <f>IF(ISERROR(VLOOKUP($C903,tarifs!$A$4:$D$105,2,0)),"",VLOOKUP($C903,tarifs!$A$4:$D$105,2,0))</f>
        <v>91.8</v>
      </c>
      <c r="F903" s="105">
        <f t="shared" si="14"/>
        <v>110.16</v>
      </c>
    </row>
    <row r="904" spans="1:6" x14ac:dyDescent="0.25">
      <c r="A904" t="s">
        <v>12</v>
      </c>
      <c r="B904" s="107">
        <v>44264</v>
      </c>
      <c r="C904">
        <v>1252</v>
      </c>
      <c r="D904" t="str">
        <f>IF(Tableau1[[#This Row],[Date]]="","",CHOOSE(MONTH(B904),"janvier","février","mars","avril","mai","juin","juillet","aout","septembre","octobre","novembre","décembre"))</f>
        <v>mars</v>
      </c>
      <c r="E904" s="105">
        <f>IF(ISERROR(VLOOKUP($C904,tarifs!$A$4:$D$105,2,0)),"",VLOOKUP($C904,tarifs!$A$4:$D$105,2,0))</f>
        <v>91.8</v>
      </c>
      <c r="F904" s="105">
        <f t="shared" si="14"/>
        <v>110.16</v>
      </c>
    </row>
    <row r="905" spans="1:6" x14ac:dyDescent="0.25">
      <c r="A905" t="s">
        <v>12</v>
      </c>
      <c r="B905" s="107">
        <v>44265</v>
      </c>
      <c r="C905">
        <v>1252</v>
      </c>
      <c r="D905" t="str">
        <f>IF(Tableau1[[#This Row],[Date]]="","",CHOOSE(MONTH(B905),"janvier","février","mars","avril","mai","juin","juillet","aout","septembre","octobre","novembre","décembre"))</f>
        <v>mars</v>
      </c>
      <c r="E905" s="105">
        <f>IF(ISERROR(VLOOKUP($C905,tarifs!$A$4:$D$105,2,0)),"",VLOOKUP($C905,tarifs!$A$4:$D$105,2,0))</f>
        <v>91.8</v>
      </c>
      <c r="F905" s="105">
        <f t="shared" si="14"/>
        <v>110.16</v>
      </c>
    </row>
    <row r="906" spans="1:6" x14ac:dyDescent="0.25">
      <c r="A906" t="s">
        <v>12</v>
      </c>
      <c r="B906" s="107">
        <v>44266</v>
      </c>
      <c r="C906">
        <v>1252</v>
      </c>
      <c r="D906" t="str">
        <f>IF(Tableau1[[#This Row],[Date]]="","",CHOOSE(MONTH(B906),"janvier","février","mars","avril","mai","juin","juillet","aout","septembre","octobre","novembre","décembre"))</f>
        <v>mars</v>
      </c>
      <c r="E906" s="105">
        <f>IF(ISERROR(VLOOKUP($C906,tarifs!$A$4:$D$105,2,0)),"",VLOOKUP($C906,tarifs!$A$4:$D$105,2,0))</f>
        <v>91.8</v>
      </c>
      <c r="F906" s="105">
        <f t="shared" si="14"/>
        <v>110.16</v>
      </c>
    </row>
    <row r="907" spans="1:6" x14ac:dyDescent="0.25">
      <c r="A907" t="s">
        <v>12</v>
      </c>
      <c r="B907" s="107">
        <v>44267</v>
      </c>
      <c r="C907">
        <v>1252</v>
      </c>
      <c r="D907" t="str">
        <f>IF(Tableau1[[#This Row],[Date]]="","",CHOOSE(MONTH(B907),"janvier","février","mars","avril","mai","juin","juillet","aout","septembre","octobre","novembre","décembre"))</f>
        <v>mars</v>
      </c>
      <c r="E907" s="105">
        <f>IF(ISERROR(VLOOKUP($C907,tarifs!$A$4:$D$105,2,0)),"",VLOOKUP($C907,tarifs!$A$4:$D$105,2,0))</f>
        <v>91.8</v>
      </c>
      <c r="F907" s="105">
        <f t="shared" si="14"/>
        <v>110.16</v>
      </c>
    </row>
    <row r="908" spans="1:6" x14ac:dyDescent="0.25">
      <c r="A908" t="s">
        <v>12</v>
      </c>
      <c r="B908" s="107">
        <v>44268</v>
      </c>
      <c r="C908">
        <v>1319</v>
      </c>
      <c r="D908" t="str">
        <f>IF(Tableau1[[#This Row],[Date]]="","",CHOOSE(MONTH(B908),"janvier","février","mars","avril","mai","juin","juillet","aout","septembre","octobre","novembre","décembre"))</f>
        <v>mars</v>
      </c>
      <c r="E908" s="105">
        <f>IF(ISERROR(VLOOKUP($C908,tarifs!$A$4:$D$105,2,0)),"",VLOOKUP($C908,tarifs!$A$4:$D$105,2,0))</f>
        <v>95</v>
      </c>
      <c r="F908" s="105">
        <f t="shared" si="14"/>
        <v>114</v>
      </c>
    </row>
    <row r="909" spans="1:6" x14ac:dyDescent="0.25">
      <c r="A909" t="s">
        <v>12</v>
      </c>
      <c r="B909" s="107">
        <v>44268</v>
      </c>
      <c r="C909">
        <v>1349</v>
      </c>
      <c r="D909" t="str">
        <f>IF(Tableau1[[#This Row],[Date]]="","",CHOOSE(MONTH(B909),"janvier","février","mars","avril","mai","juin","juillet","aout","septembre","octobre","novembre","décembre"))</f>
        <v>mars</v>
      </c>
      <c r="E909" s="105">
        <f>IF(ISERROR(VLOOKUP($C909,tarifs!$A$4:$D$105,2,0)),"",VLOOKUP($C909,tarifs!$A$4:$D$105,2,0))</f>
        <v>115</v>
      </c>
      <c r="F909" s="105">
        <f t="shared" si="14"/>
        <v>138</v>
      </c>
    </row>
    <row r="910" spans="1:6" x14ac:dyDescent="0.25">
      <c r="A910" t="s">
        <v>13</v>
      </c>
      <c r="B910" s="107">
        <v>44263</v>
      </c>
      <c r="C910">
        <v>1640</v>
      </c>
      <c r="D910" t="str">
        <f>IF(Tableau1[[#This Row],[Date]]="","",CHOOSE(MONTH(B910),"janvier","février","mars","avril","mai","juin","juillet","aout","septembre","octobre","novembre","décembre"))</f>
        <v>mars</v>
      </c>
      <c r="E910" s="105">
        <f>IF(ISERROR(VLOOKUP($C910,tarifs!$A$4:$D$105,2,0)),"",VLOOKUP($C910,tarifs!$A$4:$D$105,2,0))</f>
        <v>156.75</v>
      </c>
      <c r="F910" s="105">
        <f t="shared" si="14"/>
        <v>188.1</v>
      </c>
    </row>
    <row r="911" spans="1:6" x14ac:dyDescent="0.25">
      <c r="A911" t="s">
        <v>13</v>
      </c>
      <c r="B911" s="107">
        <v>44268</v>
      </c>
      <c r="C911">
        <v>1411</v>
      </c>
      <c r="D911" t="str">
        <f>IF(Tableau1[[#This Row],[Date]]="","",CHOOSE(MONTH(B911),"janvier","février","mars","avril","mai","juin","juillet","aout","septembre","octobre","novembre","décembre"))</f>
        <v>mars</v>
      </c>
      <c r="E911" s="105">
        <f>IF(ISERROR(VLOOKUP($C911,tarifs!$A$4:$D$105,2,0)),"",VLOOKUP($C911,tarifs!$A$4:$D$105,2,0))</f>
        <v>101</v>
      </c>
      <c r="F911" s="105">
        <f t="shared" si="14"/>
        <v>121.19999999999999</v>
      </c>
    </row>
    <row r="912" spans="1:6" x14ac:dyDescent="0.25">
      <c r="A912" t="s">
        <v>13</v>
      </c>
      <c r="B912" s="107">
        <v>44263</v>
      </c>
      <c r="C912">
        <v>1680</v>
      </c>
      <c r="D912" t="str">
        <f>IF(Tableau1[[#This Row],[Date]]="","",CHOOSE(MONTH(B912),"janvier","février","mars","avril","mai","juin","juillet","aout","septembre","octobre","novembre","décembre"))</f>
        <v>mars</v>
      </c>
      <c r="E912" s="105">
        <f>IF(ISERROR(VLOOKUP($C912,tarifs!$A$4:$D$105,2,0)),"",VLOOKUP($C912,tarifs!$A$4:$D$105,2,0))</f>
        <v>149.75</v>
      </c>
      <c r="F912" s="105">
        <f t="shared" si="14"/>
        <v>179.7</v>
      </c>
    </row>
    <row r="913" spans="1:6" x14ac:dyDescent="0.25">
      <c r="A913" t="s">
        <v>13</v>
      </c>
      <c r="B913" s="107">
        <v>44268</v>
      </c>
      <c r="C913">
        <v>1461</v>
      </c>
      <c r="D913" t="str">
        <f>IF(Tableau1[[#This Row],[Date]]="","",CHOOSE(MONTH(B913),"janvier","février","mars","avril","mai","juin","juillet","aout","septembre","octobre","novembre","décembre"))</f>
        <v>mars</v>
      </c>
      <c r="E913" s="105">
        <f>IF(ISERROR(VLOOKUP($C913,tarifs!$A$4:$D$105,2,0)),"",VLOOKUP($C913,tarifs!$A$4:$D$105,2,0))</f>
        <v>135</v>
      </c>
      <c r="F913" s="105">
        <f t="shared" si="14"/>
        <v>162</v>
      </c>
    </row>
    <row r="914" spans="1:6" x14ac:dyDescent="0.25">
      <c r="A914" t="s">
        <v>13</v>
      </c>
      <c r="B914" s="107">
        <v>44263</v>
      </c>
      <c r="C914">
        <v>1152</v>
      </c>
      <c r="D914" t="str">
        <f>IF(Tableau1[[#This Row],[Date]]="","",CHOOSE(MONTH(B914),"janvier","février","mars","avril","mai","juin","juillet","aout","septembre","octobre","novembre","décembre"))</f>
        <v>mars</v>
      </c>
      <c r="E914" s="105">
        <f>IF(ISERROR(VLOOKUP($C914,tarifs!$A$4:$D$105,2,0)),"",VLOOKUP($C914,tarifs!$A$4:$D$105,2,0))</f>
        <v>128</v>
      </c>
      <c r="F914" s="105">
        <f t="shared" si="14"/>
        <v>153.6</v>
      </c>
    </row>
    <row r="915" spans="1:6" x14ac:dyDescent="0.25">
      <c r="A915" t="s">
        <v>13</v>
      </c>
      <c r="B915" s="107">
        <v>44268</v>
      </c>
      <c r="C915">
        <v>1119</v>
      </c>
      <c r="D915" t="str">
        <f>IF(Tableau1[[#This Row],[Date]]="","",CHOOSE(MONTH(B915),"janvier","février","mars","avril","mai","juin","juillet","aout","septembre","octobre","novembre","décembre"))</f>
        <v>mars</v>
      </c>
      <c r="E915" s="105">
        <f>IF(ISERROR(VLOOKUP($C915,tarifs!$A$4:$D$105,2,0)),"",VLOOKUP($C915,tarifs!$A$4:$D$105,2,0))</f>
        <v>135</v>
      </c>
      <c r="F915" s="105">
        <f t="shared" si="14"/>
        <v>162</v>
      </c>
    </row>
    <row r="916" spans="1:6" x14ac:dyDescent="0.25">
      <c r="A916" t="s">
        <v>13</v>
      </c>
      <c r="B916" s="107">
        <v>44268</v>
      </c>
      <c r="C916">
        <v>1049</v>
      </c>
      <c r="D916" t="str">
        <f>IF(Tableau1[[#This Row],[Date]]="","",CHOOSE(MONTH(B916),"janvier","février","mars","avril","mai","juin","juillet","aout","septembre","octobre","novembre","décembre"))</f>
        <v>mars</v>
      </c>
      <c r="E916" s="105">
        <f>IF(ISERROR(VLOOKUP($C916,tarifs!$A$4:$D$105,2,0)),"",VLOOKUP($C916,tarifs!$A$4:$D$105,2,0))</f>
        <v>95</v>
      </c>
      <c r="F916" s="105">
        <f t="shared" si="14"/>
        <v>114</v>
      </c>
    </row>
    <row r="917" spans="1:6" x14ac:dyDescent="0.25">
      <c r="A917" t="s">
        <v>14</v>
      </c>
      <c r="B917" s="107">
        <v>44263</v>
      </c>
      <c r="C917">
        <v>1100</v>
      </c>
      <c r="D917" t="str">
        <f>IF(Tableau1[[#This Row],[Date]]="","",CHOOSE(MONTH(B917),"janvier","février","mars","avril","mai","juin","juillet","aout","septembre","octobre","novembre","décembre"))</f>
        <v>mars</v>
      </c>
      <c r="E917" s="105">
        <f>IF(ISERROR(VLOOKUP($C917,tarifs!$A$4:$D$105,2,0)),"",VLOOKUP($C917,tarifs!$A$4:$D$105,2,0))</f>
        <v>122</v>
      </c>
      <c r="F917" s="105">
        <f t="shared" si="14"/>
        <v>146.4</v>
      </c>
    </row>
    <row r="918" spans="1:6" x14ac:dyDescent="0.25">
      <c r="A918" t="s">
        <v>14</v>
      </c>
      <c r="B918" s="107">
        <v>44267</v>
      </c>
      <c r="C918">
        <v>1112</v>
      </c>
      <c r="D918" t="str">
        <f>IF(Tableau1[[#This Row],[Date]]="","",CHOOSE(MONTH(B918),"janvier","février","mars","avril","mai","juin","juillet","aout","septembre","octobre","novembre","décembre"))</f>
        <v>mars</v>
      </c>
      <c r="E918" s="105">
        <f>IF(ISERROR(VLOOKUP($C918,tarifs!$A$4:$D$105,2,0)),"",VLOOKUP($C918,tarifs!$A$4:$D$105,2,0))</f>
        <v>135</v>
      </c>
      <c r="F918" s="105">
        <f t="shared" si="14"/>
        <v>162</v>
      </c>
    </row>
    <row r="919" spans="1:6" x14ac:dyDescent="0.25">
      <c r="A919" t="s">
        <v>14</v>
      </c>
      <c r="B919" s="107">
        <v>44268</v>
      </c>
      <c r="C919">
        <v>1421</v>
      </c>
      <c r="D919" t="str">
        <f>IF(Tableau1[[#This Row],[Date]]="","",CHOOSE(MONTH(B919),"janvier","février","mars","avril","mai","juin","juillet","aout","septembre","octobre","novembre","décembre"))</f>
        <v>mars</v>
      </c>
      <c r="E919" s="105">
        <f>IF(ISERROR(VLOOKUP($C919,tarifs!$A$4:$D$105,2,0)),"",VLOOKUP($C919,tarifs!$A$4:$D$105,2,0))</f>
        <v>108</v>
      </c>
      <c r="F919" s="105">
        <f t="shared" si="14"/>
        <v>129.6</v>
      </c>
    </row>
    <row r="920" spans="1:6" x14ac:dyDescent="0.25">
      <c r="A920" t="s">
        <v>14</v>
      </c>
      <c r="B920" s="107">
        <v>44268</v>
      </c>
      <c r="C920">
        <v>1629</v>
      </c>
      <c r="D920" t="str">
        <f>IF(Tableau1[[#This Row],[Date]]="","",CHOOSE(MONTH(B920),"janvier","février","mars","avril","mai","juin","juillet","aout","septembre","octobre","novembre","décembre"))</f>
        <v>mars</v>
      </c>
      <c r="E920" s="105">
        <f>IF(ISERROR(VLOOKUP($C920,tarifs!$A$4:$D$105,2,0)),"",VLOOKUP($C920,tarifs!$A$4:$D$105,2,0))</f>
        <v>121.5</v>
      </c>
      <c r="F920" s="105">
        <f t="shared" si="14"/>
        <v>145.79999999999998</v>
      </c>
    </row>
    <row r="921" spans="1:6" x14ac:dyDescent="0.25">
      <c r="A921" t="s">
        <v>14</v>
      </c>
      <c r="B921" s="107">
        <v>44268</v>
      </c>
      <c r="C921">
        <v>1159</v>
      </c>
      <c r="D921" t="str">
        <f>IF(Tableau1[[#This Row],[Date]]="","",CHOOSE(MONTH(B921),"janvier","février","mars","avril","mai","juin","juillet","aout","septembre","octobre","novembre","décembre"))</f>
        <v>mars</v>
      </c>
      <c r="E921" s="105">
        <f>IF(ISERROR(VLOOKUP($C921,tarifs!$A$4:$D$105,2,0)),"",VLOOKUP($C921,tarifs!$A$4:$D$105,2,0))</f>
        <v>115</v>
      </c>
      <c r="F921" s="105">
        <f t="shared" si="14"/>
        <v>138</v>
      </c>
    </row>
    <row r="922" spans="1:6" x14ac:dyDescent="0.25">
      <c r="A922" t="s">
        <v>14</v>
      </c>
      <c r="B922" s="107">
        <v>44263</v>
      </c>
      <c r="C922" t="s">
        <v>15</v>
      </c>
      <c r="D922" t="str">
        <f>IF(Tableau1[[#This Row],[Date]]="","",CHOOSE(MONTH(B922),"janvier","février","mars","avril","mai","juin","juillet","aout","septembre","octobre","novembre","décembre"))</f>
        <v>mars</v>
      </c>
      <c r="E922" s="105" t="str">
        <f>IF(ISERROR(VLOOKUP($C922,tarifs!$A$4:$D$105,2,0)),"",VLOOKUP($C922,tarifs!$A$4:$D$105,2,0))</f>
        <v/>
      </c>
      <c r="F922" s="105" t="str">
        <f t="shared" si="14"/>
        <v/>
      </c>
    </row>
    <row r="923" spans="1:6" x14ac:dyDescent="0.25">
      <c r="A923" t="s">
        <v>14</v>
      </c>
      <c r="B923" s="107">
        <v>44264</v>
      </c>
      <c r="C923" t="s">
        <v>15</v>
      </c>
      <c r="D923" t="str">
        <f>IF(Tableau1[[#This Row],[Date]]="","",CHOOSE(MONTH(B923),"janvier","février","mars","avril","mai","juin","juillet","aout","septembre","octobre","novembre","décembre"))</f>
        <v>mars</v>
      </c>
      <c r="E923" s="105" t="str">
        <f>IF(ISERROR(VLOOKUP($C923,tarifs!$A$4:$D$105,2,0)),"",VLOOKUP($C923,tarifs!$A$4:$D$105,2,0))</f>
        <v/>
      </c>
      <c r="F923" s="105" t="str">
        <f t="shared" si="14"/>
        <v/>
      </c>
    </row>
    <row r="924" spans="1:6" x14ac:dyDescent="0.25">
      <c r="A924" t="s">
        <v>14</v>
      </c>
      <c r="B924" s="107">
        <v>44265</v>
      </c>
      <c r="C924" t="s">
        <v>15</v>
      </c>
      <c r="D924" t="str">
        <f>IF(Tableau1[[#This Row],[Date]]="","",CHOOSE(MONTH(B924),"janvier","février","mars","avril","mai","juin","juillet","aout","septembre","octobre","novembre","décembre"))</f>
        <v>mars</v>
      </c>
      <c r="E924" s="105" t="str">
        <f>IF(ISERROR(VLOOKUP($C924,tarifs!$A$4:$D$105,2,0)),"",VLOOKUP($C924,tarifs!$A$4:$D$105,2,0))</f>
        <v/>
      </c>
      <c r="F924" s="105" t="str">
        <f t="shared" si="14"/>
        <v/>
      </c>
    </row>
    <row r="925" spans="1:6" x14ac:dyDescent="0.25">
      <c r="A925" t="s">
        <v>14</v>
      </c>
      <c r="B925" s="107">
        <v>44266</v>
      </c>
      <c r="C925" t="s">
        <v>15</v>
      </c>
      <c r="D925" t="str">
        <f>IF(Tableau1[[#This Row],[Date]]="","",CHOOSE(MONTH(B925),"janvier","février","mars","avril","mai","juin","juillet","aout","septembre","octobre","novembre","décembre"))</f>
        <v>mars</v>
      </c>
      <c r="E925" s="105" t="str">
        <f>IF(ISERROR(VLOOKUP($C925,tarifs!$A$4:$D$105,2,0)),"",VLOOKUP($C925,tarifs!$A$4:$D$105,2,0))</f>
        <v/>
      </c>
      <c r="F925" s="105" t="str">
        <f t="shared" si="14"/>
        <v/>
      </c>
    </row>
    <row r="926" spans="1:6" x14ac:dyDescent="0.25">
      <c r="A926" t="s">
        <v>14</v>
      </c>
      <c r="B926" s="107">
        <v>44267</v>
      </c>
      <c r="C926" t="s">
        <v>15</v>
      </c>
      <c r="D926" t="str">
        <f>IF(Tableau1[[#This Row],[Date]]="","",CHOOSE(MONTH(B926),"janvier","février","mars","avril","mai","juin","juillet","aout","septembre","octobre","novembre","décembre"))</f>
        <v>mars</v>
      </c>
      <c r="E926" s="105" t="str">
        <f>IF(ISERROR(VLOOKUP($C926,tarifs!$A$4:$D$105,2,0)),"",VLOOKUP($C926,tarifs!$A$4:$D$105,2,0))</f>
        <v/>
      </c>
      <c r="F926" s="105" t="str">
        <f t="shared" si="14"/>
        <v/>
      </c>
    </row>
    <row r="927" spans="1:6" x14ac:dyDescent="0.25">
      <c r="A927" t="s">
        <v>16</v>
      </c>
      <c r="B927" s="107">
        <v>44263</v>
      </c>
      <c r="C927">
        <v>1670</v>
      </c>
      <c r="D927" t="str">
        <f>IF(Tableau1[[#This Row],[Date]]="","",CHOOSE(MONTH(B927),"janvier","février","mars","avril","mai","juin","juillet","aout","septembre","octobre","novembre","décembre"))</f>
        <v>mars</v>
      </c>
      <c r="E927" s="105">
        <f>IF(ISERROR(VLOOKUP($C927,tarifs!$A$4:$D$105,2,0)),"",VLOOKUP($C927,tarifs!$A$4:$D$105,2,0))</f>
        <v>201</v>
      </c>
      <c r="F927" s="105">
        <f t="shared" si="14"/>
        <v>241.2</v>
      </c>
    </row>
    <row r="928" spans="1:6" x14ac:dyDescent="0.25">
      <c r="A928" t="s">
        <v>16</v>
      </c>
      <c r="B928" s="107">
        <v>44268</v>
      </c>
      <c r="C928">
        <v>1401</v>
      </c>
      <c r="D928" t="str">
        <f>IF(Tableau1[[#This Row],[Date]]="","",CHOOSE(MONTH(B928),"janvier","février","mars","avril","mai","juin","juillet","aout","septembre","octobre","novembre","décembre"))</f>
        <v>mars</v>
      </c>
      <c r="E928" s="105">
        <f>IF(ISERROR(VLOOKUP($C928,tarifs!$A$4:$D$105,2,0)),"",VLOOKUP($C928,tarifs!$A$4:$D$105,2,0))</f>
        <v>129</v>
      </c>
      <c r="F928" s="105">
        <f t="shared" si="14"/>
        <v>154.79999999999998</v>
      </c>
    </row>
    <row r="929" spans="1:6" x14ac:dyDescent="0.25">
      <c r="A929" t="s">
        <v>16</v>
      </c>
      <c r="B929" s="107">
        <v>44268</v>
      </c>
      <c r="C929">
        <v>1639</v>
      </c>
      <c r="D929" t="str">
        <f>IF(Tableau1[[#This Row],[Date]]="","",CHOOSE(MONTH(B929),"janvier","février","mars","avril","mai","juin","juillet","aout","septembre","octobre","novembre","décembre"))</f>
        <v>mars</v>
      </c>
      <c r="E929" s="105">
        <f>IF(ISERROR(VLOOKUP($C929,tarifs!$A$4:$D$105,2,0)),"",VLOOKUP($C929,tarifs!$A$4:$D$105,2,0))</f>
        <v>135</v>
      </c>
      <c r="F929" s="105">
        <f t="shared" si="14"/>
        <v>162</v>
      </c>
    </row>
    <row r="930" spans="1:6" x14ac:dyDescent="0.25">
      <c r="A930" t="s">
        <v>17</v>
      </c>
      <c r="B930" s="107">
        <v>44263</v>
      </c>
      <c r="C930">
        <v>1050</v>
      </c>
      <c r="D930" t="str">
        <f>IF(Tableau1[[#This Row],[Date]]="","",CHOOSE(MONTH(B930),"janvier","février","mars","avril","mai","juin","juillet","aout","septembre","octobre","novembre","décembre"))</f>
        <v>mars</v>
      </c>
      <c r="E930" s="105">
        <f>IF(ISERROR(VLOOKUP($C930,tarifs!$A$4:$D$105,2,0)),"",VLOOKUP($C930,tarifs!$A$4:$D$105,2,0))</f>
        <v>108</v>
      </c>
      <c r="F930" s="105">
        <f t="shared" si="14"/>
        <v>129.6</v>
      </c>
    </row>
    <row r="931" spans="1:6" x14ac:dyDescent="0.25">
      <c r="A931" t="s">
        <v>17</v>
      </c>
      <c r="B931" s="107">
        <v>44268</v>
      </c>
      <c r="C931">
        <v>1501</v>
      </c>
      <c r="D931" t="str">
        <f>IF(Tableau1[[#This Row],[Date]]="","",CHOOSE(MONTH(B931),"janvier","février","mars","avril","mai","juin","juillet","aout","septembre","octobre","novembre","décembre"))</f>
        <v>mars</v>
      </c>
      <c r="E931" s="105">
        <f>IF(ISERROR(VLOOKUP($C931,tarifs!$A$4:$D$105,2,0)),"",VLOOKUP($C931,tarifs!$A$4:$D$105,2,0))</f>
        <v>117</v>
      </c>
      <c r="F931" s="105">
        <f t="shared" si="14"/>
        <v>140.4</v>
      </c>
    </row>
    <row r="932" spans="1:6" x14ac:dyDescent="0.25">
      <c r="A932" t="s">
        <v>17</v>
      </c>
      <c r="B932" s="107">
        <v>44263</v>
      </c>
      <c r="C932">
        <v>1232</v>
      </c>
      <c r="D932" t="str">
        <f>IF(Tableau1[[#This Row],[Date]]="","",CHOOSE(MONTH(B932),"janvier","février","mars","avril","mai","juin","juillet","aout","septembre","octobre","novembre","décembre"))</f>
        <v>mars</v>
      </c>
      <c r="E932" s="105">
        <f>IF(ISERROR(VLOOKUP($C932,tarifs!$A$4:$D$105,2,0)),"",VLOOKUP($C932,tarifs!$A$4:$D$105,2,0))</f>
        <v>101.25</v>
      </c>
      <c r="F932" s="105">
        <f t="shared" si="14"/>
        <v>121.5</v>
      </c>
    </row>
    <row r="933" spans="1:6" x14ac:dyDescent="0.25">
      <c r="A933" t="s">
        <v>17</v>
      </c>
      <c r="B933" s="107">
        <v>44265</v>
      </c>
      <c r="C933">
        <v>1202</v>
      </c>
      <c r="D933" t="str">
        <f>IF(Tableau1[[#This Row],[Date]]="","",CHOOSE(MONTH(B933),"janvier","février","mars","avril","mai","juin","juillet","aout","septembre","octobre","novembre","décembre"))</f>
        <v>mars</v>
      </c>
      <c r="E933" s="105">
        <f>IF(ISERROR(VLOOKUP($C933,tarifs!$A$4:$D$105,2,0)),"",VLOOKUP($C933,tarifs!$A$4:$D$105,2,0))</f>
        <v>87.75</v>
      </c>
      <c r="F933" s="105">
        <f t="shared" si="14"/>
        <v>105.3</v>
      </c>
    </row>
    <row r="934" spans="1:6" x14ac:dyDescent="0.25">
      <c r="A934" t="s">
        <v>17</v>
      </c>
      <c r="B934" s="107">
        <v>44267</v>
      </c>
      <c r="C934">
        <v>1072</v>
      </c>
      <c r="D934" t="str">
        <f>IF(Tableau1[[#This Row],[Date]]="","",CHOOSE(MONTH(B934),"janvier","février","mars","avril","mai","juin","juillet","aout","septembre","octobre","novembre","décembre"))</f>
        <v>mars</v>
      </c>
      <c r="E934" s="105">
        <f>IF(ISERROR(VLOOKUP($C934,tarifs!$A$4:$D$105,2,0)),"",VLOOKUP($C934,tarifs!$A$4:$D$105,2,0))</f>
        <v>108</v>
      </c>
      <c r="F934" s="105">
        <f t="shared" si="14"/>
        <v>129.6</v>
      </c>
    </row>
    <row r="935" spans="1:6" x14ac:dyDescent="0.25">
      <c r="A935" t="s">
        <v>17</v>
      </c>
      <c r="B935" s="107">
        <v>44268</v>
      </c>
      <c r="C935">
        <v>1069</v>
      </c>
      <c r="D935" t="str">
        <f>IF(Tableau1[[#This Row],[Date]]="","",CHOOSE(MONTH(B935),"janvier","février","mars","avril","mai","juin","juillet","aout","septembre","octobre","novembre","décembre"))</f>
        <v>mars</v>
      </c>
      <c r="E935" s="105">
        <f>IF(ISERROR(VLOOKUP($C935,tarifs!$A$4:$D$105,2,0)),"",VLOOKUP($C935,tarifs!$A$4:$D$105,2,0))</f>
        <v>81</v>
      </c>
      <c r="F935" s="105">
        <f t="shared" si="14"/>
        <v>97.2</v>
      </c>
    </row>
    <row r="936" spans="1:6" x14ac:dyDescent="0.25">
      <c r="A936" t="s">
        <v>18</v>
      </c>
      <c r="B936" s="107">
        <v>44263</v>
      </c>
      <c r="C936">
        <v>1280</v>
      </c>
      <c r="D936" t="str">
        <f>IF(Tableau1[[#This Row],[Date]]="","",CHOOSE(MONTH(B936),"janvier","février","mars","avril","mai","juin","juillet","aout","septembre","octobre","novembre","décembre"))</f>
        <v>mars</v>
      </c>
      <c r="E936" s="105">
        <f>IF(ISERROR(VLOOKUP($C936,tarifs!$A$4:$D$105,2,0)),"",VLOOKUP($C936,tarifs!$A$4:$D$105,2,0))</f>
        <v>114.4</v>
      </c>
      <c r="F936" s="105">
        <f t="shared" si="14"/>
        <v>137.28</v>
      </c>
    </row>
    <row r="937" spans="1:6" x14ac:dyDescent="0.25">
      <c r="A937" t="s">
        <v>18</v>
      </c>
      <c r="B937" s="107">
        <v>44267</v>
      </c>
      <c r="C937">
        <v>1082</v>
      </c>
      <c r="D937" t="str">
        <f>IF(Tableau1[[#This Row],[Date]]="","",CHOOSE(MONTH(B937),"janvier","février","mars","avril","mai","juin","juillet","aout","septembre","octobre","novembre","décembre"))</f>
        <v>mars</v>
      </c>
      <c r="E937" s="105">
        <f>IF(ISERROR(VLOOKUP($C937,tarifs!$A$4:$D$105,2,0)),"",VLOOKUP($C937,tarifs!$A$4:$D$105,2,0))</f>
        <v>104.55</v>
      </c>
      <c r="F937" s="105">
        <f t="shared" si="14"/>
        <v>125.46</v>
      </c>
    </row>
    <row r="938" spans="1:6" x14ac:dyDescent="0.25">
      <c r="A938" t="s">
        <v>18</v>
      </c>
      <c r="B938" s="107">
        <v>44268</v>
      </c>
      <c r="C938">
        <v>1219</v>
      </c>
      <c r="D938" t="str">
        <f>IF(Tableau1[[#This Row],[Date]]="","",CHOOSE(MONTH(B938),"janvier","février","mars","avril","mai","juin","juillet","aout","septembre","octobre","novembre","décembre"))</f>
        <v>mars</v>
      </c>
      <c r="E938" s="105">
        <f>IF(ISERROR(VLOOKUP($C938,tarifs!$A$4:$D$105,2,0)),"",VLOOKUP($C938,tarifs!$A$4:$D$105,2,0))</f>
        <v>135</v>
      </c>
      <c r="F938" s="105">
        <f t="shared" si="14"/>
        <v>162</v>
      </c>
    </row>
    <row r="939" spans="1:6" x14ac:dyDescent="0.25">
      <c r="A939" t="s">
        <v>18</v>
      </c>
      <c r="B939" s="107">
        <v>44268</v>
      </c>
      <c r="C939">
        <v>1679</v>
      </c>
      <c r="D939" t="str">
        <f>IF(Tableau1[[#This Row],[Date]]="","",CHOOSE(MONTH(B939),"janvier","février","mars","avril","mai","juin","juillet","aout","septembre","octobre","novembre","décembre"))</f>
        <v>mars</v>
      </c>
      <c r="E939" s="105">
        <f>IF(ISERROR(VLOOKUP($C939,tarifs!$A$4:$D$105,2,0)),"",VLOOKUP($C939,tarifs!$A$4:$D$105,2,0))</f>
        <v>95</v>
      </c>
      <c r="F939" s="105">
        <f t="shared" si="14"/>
        <v>114</v>
      </c>
    </row>
    <row r="940" spans="1:6" x14ac:dyDescent="0.25">
      <c r="A940" t="s">
        <v>19</v>
      </c>
      <c r="B940" s="107">
        <v>44267</v>
      </c>
      <c r="C940">
        <v>1182</v>
      </c>
      <c r="D940" t="str">
        <f>IF(Tableau1[[#This Row],[Date]]="","",CHOOSE(MONTH(B940),"janvier","février","mars","avril","mai","juin","juillet","aout","septembre","octobre","novembre","décembre"))</f>
        <v>mars</v>
      </c>
      <c r="E940" s="105">
        <f>IF(ISERROR(VLOOKUP($C940,tarifs!$A$4:$D$105,2,0)),"",VLOOKUP($C940,tarifs!$A$4:$D$105,2,0))</f>
        <v>127</v>
      </c>
      <c r="F940" s="105">
        <f t="shared" si="14"/>
        <v>152.4</v>
      </c>
    </row>
    <row r="941" spans="1:6" x14ac:dyDescent="0.25">
      <c r="A941" t="s">
        <v>19</v>
      </c>
      <c r="B941" s="107">
        <v>44268</v>
      </c>
      <c r="C941">
        <v>1669</v>
      </c>
      <c r="D941" t="str">
        <f>IF(Tableau1[[#This Row],[Date]]="","",CHOOSE(MONTH(B941),"janvier","février","mars","avril","mai","juin","juillet","aout","septembre","octobre","novembre","décembre"))</f>
        <v>mars</v>
      </c>
      <c r="E941" s="105">
        <f>IF(ISERROR(VLOOKUP($C941,tarifs!$A$4:$D$105,2,0)),"",VLOOKUP($C941,tarifs!$A$4:$D$105,2,0))</f>
        <v>124</v>
      </c>
      <c r="F941" s="105">
        <f t="shared" si="14"/>
        <v>148.79999999999998</v>
      </c>
    </row>
    <row r="942" spans="1:6" x14ac:dyDescent="0.25">
      <c r="A942" t="s">
        <v>19</v>
      </c>
      <c r="B942" s="107">
        <v>44268</v>
      </c>
      <c r="C942">
        <v>1129</v>
      </c>
      <c r="D942" t="str">
        <f>IF(Tableau1[[#This Row],[Date]]="","",CHOOSE(MONTH(B942),"janvier","février","mars","avril","mai","juin","juillet","aout","septembre","octobre","novembre","décembre"))</f>
        <v>mars</v>
      </c>
      <c r="E942" s="105">
        <f>IF(ISERROR(VLOOKUP($C942,tarifs!$A$4:$D$105,2,0)),"",VLOOKUP($C942,tarifs!$A$4:$D$105,2,0))</f>
        <v>115</v>
      </c>
      <c r="F942" s="105">
        <f t="shared" si="14"/>
        <v>138</v>
      </c>
    </row>
    <row r="943" spans="1:6" x14ac:dyDescent="0.25">
      <c r="A943" t="s">
        <v>19</v>
      </c>
      <c r="B943" s="107">
        <v>44268</v>
      </c>
      <c r="C943">
        <v>1699</v>
      </c>
      <c r="D943" t="str">
        <f>IF(Tableau1[[#This Row],[Date]]="","",CHOOSE(MONTH(B943),"janvier","février","mars","avril","mai","juin","juillet","aout","septembre","octobre","novembre","décembre"))</f>
        <v>mars</v>
      </c>
      <c r="E943" s="105">
        <f>IF(ISERROR(VLOOKUP($C943,tarifs!$A$4:$D$105,2,0)),"",VLOOKUP($C943,tarifs!$A$4:$D$105,2,0))</f>
        <v>148</v>
      </c>
      <c r="F943" s="105">
        <f t="shared" si="14"/>
        <v>177.6</v>
      </c>
    </row>
    <row r="944" spans="1:6" x14ac:dyDescent="0.25">
      <c r="A944" t="s">
        <v>8</v>
      </c>
      <c r="B944" s="107">
        <v>44270</v>
      </c>
      <c r="C944">
        <v>1330</v>
      </c>
      <c r="D944" t="str">
        <f>IF(Tableau1[[#This Row],[Date]]="","",CHOOSE(MONTH(B944),"janvier","février","mars","avril","mai","juin","juillet","aout","septembre","octobre","novembre","décembre"))</f>
        <v>mars</v>
      </c>
      <c r="E944" s="105">
        <f>IF(ISERROR(VLOOKUP($C944,tarifs!$A$4:$D$105,2,0)),"",VLOOKUP($C944,tarifs!$A$4:$D$105,2,0))</f>
        <v>95</v>
      </c>
      <c r="F944" s="105">
        <f t="shared" si="14"/>
        <v>114</v>
      </c>
    </row>
    <row r="945" spans="1:6" x14ac:dyDescent="0.25">
      <c r="A945" t="s">
        <v>8</v>
      </c>
      <c r="B945" s="107">
        <v>44275</v>
      </c>
      <c r="C945">
        <v>1531</v>
      </c>
      <c r="D945" t="str">
        <f>IF(Tableau1[[#This Row],[Date]]="","",CHOOSE(MONTH(B945),"janvier","février","mars","avril","mai","juin","juillet","aout","septembre","octobre","novembre","décembre"))</f>
        <v>mars</v>
      </c>
      <c r="E945" s="105">
        <f>IF(ISERROR(VLOOKUP($C945,tarifs!$A$4:$D$105,2,0)),"",VLOOKUP($C945,tarifs!$A$4:$D$105,2,0))</f>
        <v>108</v>
      </c>
      <c r="F945" s="105">
        <f t="shared" si="14"/>
        <v>129.6</v>
      </c>
    </row>
    <row r="946" spans="1:6" x14ac:dyDescent="0.25">
      <c r="A946" t="s">
        <v>8</v>
      </c>
      <c r="B946" s="107">
        <v>44270</v>
      </c>
      <c r="C946">
        <v>1242</v>
      </c>
      <c r="D946" t="str">
        <f>IF(Tableau1[[#This Row],[Date]]="","",CHOOSE(MONTH(B946),"janvier","février","mars","avril","mai","juin","juillet","aout","septembre","octobre","novembre","décembre"))</f>
        <v>mars</v>
      </c>
      <c r="E946" s="105">
        <f>IF(ISERROR(VLOOKUP($C946,tarifs!$A$4:$D$105,2,0)),"",VLOOKUP($C946,tarifs!$A$4:$D$105,2,0))</f>
        <v>101</v>
      </c>
      <c r="F946" s="105">
        <f t="shared" si="14"/>
        <v>121.19999999999999</v>
      </c>
    </row>
    <row r="947" spans="1:6" x14ac:dyDescent="0.25">
      <c r="A947" t="s">
        <v>8</v>
      </c>
      <c r="B947" s="107">
        <v>44274</v>
      </c>
      <c r="C947">
        <v>1242</v>
      </c>
      <c r="D947" t="str">
        <f>IF(Tableau1[[#This Row],[Date]]="","",CHOOSE(MONTH(B947),"janvier","février","mars","avril","mai","juin","juillet","aout","septembre","octobre","novembre","décembre"))</f>
        <v>mars</v>
      </c>
      <c r="E947" s="105">
        <f>IF(ISERROR(VLOOKUP($C947,tarifs!$A$4:$D$105,2,0)),"",VLOOKUP($C947,tarifs!$A$4:$D$105,2,0))</f>
        <v>101</v>
      </c>
      <c r="F947" s="105">
        <f t="shared" si="14"/>
        <v>121.19999999999999</v>
      </c>
    </row>
    <row r="948" spans="1:6" x14ac:dyDescent="0.25">
      <c r="A948" t="s">
        <v>8</v>
      </c>
      <c r="B948" s="107">
        <v>44275</v>
      </c>
      <c r="C948">
        <v>1689</v>
      </c>
      <c r="D948" t="str">
        <f>IF(Tableau1[[#This Row],[Date]]="","",CHOOSE(MONTH(B948),"janvier","février","mars","avril","mai","juin","juillet","aout","septembre","octobre","novembre","décembre"))</f>
        <v>mars</v>
      </c>
      <c r="E948" s="105">
        <f>IF(ISERROR(VLOOKUP($C948,tarifs!$A$4:$D$105,2,0)),"",VLOOKUP($C948,tarifs!$A$4:$D$105,2,0))</f>
        <v>155</v>
      </c>
      <c r="F948" s="105">
        <f t="shared" si="14"/>
        <v>186</v>
      </c>
    </row>
    <row r="949" spans="1:6" x14ac:dyDescent="0.25">
      <c r="A949" t="s">
        <v>9</v>
      </c>
      <c r="B949" s="107">
        <v>44270</v>
      </c>
      <c r="C949">
        <v>1060</v>
      </c>
      <c r="D949" t="str">
        <f>IF(Tableau1[[#This Row],[Date]]="","",CHOOSE(MONTH(B949),"janvier","février","mars","avril","mai","juin","juillet","aout","septembre","octobre","novembre","décembre"))</f>
        <v>mars</v>
      </c>
      <c r="E949" s="105">
        <f>IF(ISERROR(VLOOKUP($C949,tarifs!$A$4:$D$105,2,0)),"",VLOOKUP($C949,tarifs!$A$4:$D$105,2,0))</f>
        <v>123.6</v>
      </c>
      <c r="F949" s="105">
        <f t="shared" si="14"/>
        <v>148.32</v>
      </c>
    </row>
    <row r="950" spans="1:6" x14ac:dyDescent="0.25">
      <c r="A950" t="s">
        <v>9</v>
      </c>
      <c r="B950" s="107">
        <v>44275</v>
      </c>
      <c r="C950">
        <v>1431</v>
      </c>
      <c r="D950" t="str">
        <f>IF(Tableau1[[#This Row],[Date]]="","",CHOOSE(MONTH(B950),"janvier","février","mars","avril","mai","juin","juillet","aout","septembre","octobre","novembre","décembre"))</f>
        <v>mars</v>
      </c>
      <c r="E950" s="105">
        <f>IF(ISERROR(VLOOKUP($C950,tarifs!$A$4:$D$105,2,0)),"",VLOOKUP($C950,tarifs!$A$4:$D$105,2,0))</f>
        <v>108</v>
      </c>
      <c r="F950" s="105">
        <f t="shared" si="14"/>
        <v>129.6</v>
      </c>
    </row>
    <row r="951" spans="1:6" x14ac:dyDescent="0.25">
      <c r="A951" t="s">
        <v>9</v>
      </c>
      <c r="B951" s="107">
        <v>44270</v>
      </c>
      <c r="C951">
        <v>1230</v>
      </c>
      <c r="D951" t="str">
        <f>IF(Tableau1[[#This Row],[Date]]="","",CHOOSE(MONTH(B951),"janvier","février","mars","avril","mai","juin","juillet","aout","septembre","octobre","novembre","décembre"))</f>
        <v>mars</v>
      </c>
      <c r="E951" s="105">
        <f>IF(ISERROR(VLOOKUP($C951,tarifs!$A$4:$D$105,2,0)),"",VLOOKUP($C951,tarifs!$A$4:$D$105,2,0))</f>
        <v>135.25</v>
      </c>
      <c r="F951" s="105">
        <f t="shared" si="14"/>
        <v>162.29999999999998</v>
      </c>
    </row>
    <row r="952" spans="1:6" x14ac:dyDescent="0.25">
      <c r="A952" t="s">
        <v>9</v>
      </c>
      <c r="B952" s="107">
        <v>44274</v>
      </c>
      <c r="C952">
        <v>1282</v>
      </c>
      <c r="D952" t="str">
        <f>IF(Tableau1[[#This Row],[Date]]="","",CHOOSE(MONTH(B952),"janvier","février","mars","avril","mai","juin","juillet","aout","septembre","octobre","novembre","décembre"))</f>
        <v>mars</v>
      </c>
      <c r="E952" s="105">
        <f>IF(ISERROR(VLOOKUP($C952,tarifs!$A$4:$D$105,2,0)),"",VLOOKUP($C952,tarifs!$A$4:$D$105,2,0))</f>
        <v>87.75</v>
      </c>
      <c r="F952" s="105">
        <f t="shared" si="14"/>
        <v>105.3</v>
      </c>
    </row>
    <row r="953" spans="1:6" x14ac:dyDescent="0.25">
      <c r="A953" t="s">
        <v>9</v>
      </c>
      <c r="B953" s="107">
        <v>44275</v>
      </c>
      <c r="C953">
        <v>1451</v>
      </c>
      <c r="D953" t="str">
        <f>IF(Tableau1[[#This Row],[Date]]="","",CHOOSE(MONTH(B953),"janvier","février","mars","avril","mai","juin","juillet","aout","septembre","octobre","novembre","décembre"))</f>
        <v>mars</v>
      </c>
      <c r="E953" s="105">
        <f>IF(ISERROR(VLOOKUP($C953,tarifs!$A$4:$D$105,2,0)),"",VLOOKUP($C953,tarifs!$A$4:$D$105,2,0))</f>
        <v>108</v>
      </c>
      <c r="F953" s="105">
        <f t="shared" si="14"/>
        <v>129.6</v>
      </c>
    </row>
    <row r="954" spans="1:6" x14ac:dyDescent="0.25">
      <c r="A954" t="s">
        <v>9</v>
      </c>
      <c r="B954" s="107">
        <v>44270</v>
      </c>
      <c r="C954">
        <v>1062</v>
      </c>
      <c r="D954" t="str">
        <f>IF(Tableau1[[#This Row],[Date]]="","",CHOOSE(MONTH(B954),"janvier","février","mars","avril","mai","juin","juillet","aout","septembre","octobre","novembre","décembre"))</f>
        <v>mars</v>
      </c>
      <c r="E954" s="105">
        <f>IF(ISERROR(VLOOKUP($C954,tarifs!$A$4:$D$105,2,0)),"",VLOOKUP($C954,tarifs!$A$4:$D$105,2,0))</f>
        <v>81</v>
      </c>
      <c r="F954" s="105">
        <f t="shared" si="14"/>
        <v>97.2</v>
      </c>
    </row>
    <row r="955" spans="1:6" x14ac:dyDescent="0.25">
      <c r="A955" t="s">
        <v>9</v>
      </c>
      <c r="B955" s="107">
        <v>44271</v>
      </c>
      <c r="C955">
        <v>1062</v>
      </c>
      <c r="D955" t="str">
        <f>IF(Tableau1[[#This Row],[Date]]="","",CHOOSE(MONTH(B955),"janvier","février","mars","avril","mai","juin","juillet","aout","septembre","octobre","novembre","décembre"))</f>
        <v>mars</v>
      </c>
      <c r="E955" s="105">
        <f>IF(ISERROR(VLOOKUP($C955,tarifs!$A$4:$D$105,2,0)),"",VLOOKUP($C955,tarifs!$A$4:$D$105,2,0))</f>
        <v>81</v>
      </c>
      <c r="F955" s="105">
        <f t="shared" si="14"/>
        <v>97.2</v>
      </c>
    </row>
    <row r="956" spans="1:6" x14ac:dyDescent="0.25">
      <c r="A956" t="s">
        <v>9</v>
      </c>
      <c r="B956" s="107">
        <v>44272</v>
      </c>
      <c r="C956">
        <v>1062</v>
      </c>
      <c r="D956" t="str">
        <f>IF(Tableau1[[#This Row],[Date]]="","",CHOOSE(MONTH(B956),"janvier","février","mars","avril","mai","juin","juillet","aout","septembre","octobre","novembre","décembre"))</f>
        <v>mars</v>
      </c>
      <c r="E956" s="105">
        <f>IF(ISERROR(VLOOKUP($C956,tarifs!$A$4:$D$105,2,0)),"",VLOOKUP($C956,tarifs!$A$4:$D$105,2,0))</f>
        <v>81</v>
      </c>
      <c r="F956" s="105">
        <f t="shared" si="14"/>
        <v>97.2</v>
      </c>
    </row>
    <row r="957" spans="1:6" x14ac:dyDescent="0.25">
      <c r="A957" t="s">
        <v>9</v>
      </c>
      <c r="B957" s="107">
        <v>44273</v>
      </c>
      <c r="C957">
        <v>1062</v>
      </c>
      <c r="D957" t="str">
        <f>IF(Tableau1[[#This Row],[Date]]="","",CHOOSE(MONTH(B957),"janvier","février","mars","avril","mai","juin","juillet","aout","septembre","octobre","novembre","décembre"))</f>
        <v>mars</v>
      </c>
      <c r="E957" s="105">
        <f>IF(ISERROR(VLOOKUP($C957,tarifs!$A$4:$D$105,2,0)),"",VLOOKUP($C957,tarifs!$A$4:$D$105,2,0))</f>
        <v>81</v>
      </c>
      <c r="F957" s="105">
        <f t="shared" si="14"/>
        <v>97.2</v>
      </c>
    </row>
    <row r="958" spans="1:6" x14ac:dyDescent="0.25">
      <c r="A958" t="s">
        <v>9</v>
      </c>
      <c r="B958" s="107">
        <v>44274</v>
      </c>
      <c r="C958">
        <v>1062</v>
      </c>
      <c r="D958" t="str">
        <f>IF(Tableau1[[#This Row],[Date]]="","",CHOOSE(MONTH(B958),"janvier","février","mars","avril","mai","juin","juillet","aout","septembre","octobre","novembre","décembre"))</f>
        <v>mars</v>
      </c>
      <c r="E958" s="105">
        <f>IF(ISERROR(VLOOKUP($C958,tarifs!$A$4:$D$105,2,0)),"",VLOOKUP($C958,tarifs!$A$4:$D$105,2,0))</f>
        <v>81</v>
      </c>
      <c r="F958" s="105">
        <f t="shared" si="14"/>
        <v>97.2</v>
      </c>
    </row>
    <row r="959" spans="1:6" x14ac:dyDescent="0.25">
      <c r="A959" t="s">
        <v>9</v>
      </c>
      <c r="B959" s="107">
        <v>44275</v>
      </c>
      <c r="C959">
        <v>1471</v>
      </c>
      <c r="D959" t="str">
        <f>IF(Tableau1[[#This Row],[Date]]="","",CHOOSE(MONTH(B959),"janvier","février","mars","avril","mai","juin","juillet","aout","septembre","octobre","novembre","décembre"))</f>
        <v>mars</v>
      </c>
      <c r="E959" s="105">
        <f>IF(ISERROR(VLOOKUP($C959,tarifs!$A$4:$D$105,2,0)),"",VLOOKUP($C959,tarifs!$A$4:$D$105,2,0))</f>
        <v>115</v>
      </c>
      <c r="F959" s="105">
        <f t="shared" si="14"/>
        <v>138</v>
      </c>
    </row>
    <row r="960" spans="1:6" x14ac:dyDescent="0.25">
      <c r="A960" t="s">
        <v>9</v>
      </c>
      <c r="B960" s="107">
        <v>44270</v>
      </c>
      <c r="C960">
        <v>1262</v>
      </c>
      <c r="D960" t="str">
        <f>IF(Tableau1[[#This Row],[Date]]="","",CHOOSE(MONTH(B960),"janvier","février","mars","avril","mai","juin","juillet","aout","septembre","octobre","novembre","décembre"))</f>
        <v>mars</v>
      </c>
      <c r="E960" s="105">
        <f>IF(ISERROR(VLOOKUP($C960,tarifs!$A$4:$D$105,2,0)),"",VLOOKUP($C960,tarifs!$A$4:$D$105,2,0))</f>
        <v>108</v>
      </c>
      <c r="F960" s="105">
        <f t="shared" si="14"/>
        <v>129.6</v>
      </c>
    </row>
    <row r="961" spans="1:6" x14ac:dyDescent="0.25">
      <c r="A961" t="s">
        <v>9</v>
      </c>
      <c r="B961" s="107">
        <v>44271</v>
      </c>
      <c r="C961">
        <v>1262</v>
      </c>
      <c r="D961" t="str">
        <f>IF(Tableau1[[#This Row],[Date]]="","",CHOOSE(MONTH(B961),"janvier","février","mars","avril","mai","juin","juillet","aout","septembre","octobre","novembre","décembre"))</f>
        <v>mars</v>
      </c>
      <c r="E961" s="105">
        <f>IF(ISERROR(VLOOKUP($C961,tarifs!$A$4:$D$105,2,0)),"",VLOOKUP($C961,tarifs!$A$4:$D$105,2,0))</f>
        <v>108</v>
      </c>
      <c r="F961" s="105">
        <f t="shared" si="14"/>
        <v>129.6</v>
      </c>
    </row>
    <row r="962" spans="1:6" x14ac:dyDescent="0.25">
      <c r="A962" t="s">
        <v>9</v>
      </c>
      <c r="B962" s="107">
        <v>44272</v>
      </c>
      <c r="C962">
        <v>1262</v>
      </c>
      <c r="D962" t="str">
        <f>IF(Tableau1[[#This Row],[Date]]="","",CHOOSE(MONTH(B962),"janvier","février","mars","avril","mai","juin","juillet","aout","septembre","octobre","novembre","décembre"))</f>
        <v>mars</v>
      </c>
      <c r="E962" s="105">
        <f>IF(ISERROR(VLOOKUP($C962,tarifs!$A$4:$D$105,2,0)),"",VLOOKUP($C962,tarifs!$A$4:$D$105,2,0))</f>
        <v>108</v>
      </c>
      <c r="F962" s="105">
        <f t="shared" si="14"/>
        <v>129.6</v>
      </c>
    </row>
    <row r="963" spans="1:6" x14ac:dyDescent="0.25">
      <c r="A963" t="s">
        <v>9</v>
      </c>
      <c r="B963" s="107">
        <v>44273</v>
      </c>
      <c r="C963">
        <v>1262</v>
      </c>
      <c r="D963" t="str">
        <f>IF(Tableau1[[#This Row],[Date]]="","",CHOOSE(MONTH(B963),"janvier","février","mars","avril","mai","juin","juillet","aout","septembre","octobre","novembre","décembre"))</f>
        <v>mars</v>
      </c>
      <c r="E963" s="105">
        <f>IF(ISERROR(VLOOKUP($C963,tarifs!$A$4:$D$105,2,0)),"",VLOOKUP($C963,tarifs!$A$4:$D$105,2,0))</f>
        <v>108</v>
      </c>
      <c r="F963" s="105">
        <f t="shared" si="14"/>
        <v>129.6</v>
      </c>
    </row>
    <row r="964" spans="1:6" x14ac:dyDescent="0.25">
      <c r="A964" t="s">
        <v>9</v>
      </c>
      <c r="B964" s="107">
        <v>44274</v>
      </c>
      <c r="C964">
        <v>1262</v>
      </c>
      <c r="D964" t="str">
        <f>IF(Tableau1[[#This Row],[Date]]="","",CHOOSE(MONTH(B964),"janvier","février","mars","avril","mai","juin","juillet","aout","septembre","octobre","novembre","décembre"))</f>
        <v>mars</v>
      </c>
      <c r="E964" s="105">
        <f>IF(ISERROR(VLOOKUP($C964,tarifs!$A$4:$D$105,2,0)),"",VLOOKUP($C964,tarifs!$A$4:$D$105,2,0))</f>
        <v>108</v>
      </c>
      <c r="F964" s="105">
        <f t="shared" ref="F964:F1027" si="15">IF(ISERROR(E964*1.2),"",E964*1.2)</f>
        <v>129.6</v>
      </c>
    </row>
    <row r="965" spans="1:6" x14ac:dyDescent="0.25">
      <c r="A965" t="s">
        <v>9</v>
      </c>
      <c r="B965" s="107">
        <v>44275</v>
      </c>
      <c r="C965">
        <v>1511</v>
      </c>
      <c r="D965" t="str">
        <f>IF(Tableau1[[#This Row],[Date]]="","",CHOOSE(MONTH(B965),"janvier","février","mars","avril","mai","juin","juillet","aout","septembre","octobre","novembre","décembre"))</f>
        <v>mars</v>
      </c>
      <c r="E965" s="105">
        <f>IF(ISERROR(VLOOKUP($C965,tarifs!$A$4:$D$105,2,0)),"",VLOOKUP($C965,tarifs!$A$4:$D$105,2,0))</f>
        <v>115</v>
      </c>
      <c r="F965" s="105">
        <f t="shared" si="15"/>
        <v>138</v>
      </c>
    </row>
    <row r="966" spans="1:6" x14ac:dyDescent="0.25">
      <c r="A966" t="s">
        <v>9</v>
      </c>
      <c r="B966" s="107">
        <v>44275</v>
      </c>
      <c r="C966">
        <v>1521</v>
      </c>
      <c r="D966" t="str">
        <f>IF(Tableau1[[#This Row],[Date]]="","",CHOOSE(MONTH(B966),"janvier","février","mars","avril","mai","juin","juillet","aout","septembre","octobre","novembre","décembre"))</f>
        <v>mars</v>
      </c>
      <c r="E966" s="105">
        <f>IF(ISERROR(VLOOKUP($C966,tarifs!$A$4:$D$105,2,0)),"",VLOOKUP($C966,tarifs!$A$4:$D$105,2,0))</f>
        <v>155</v>
      </c>
      <c r="F966" s="105">
        <f t="shared" si="15"/>
        <v>186</v>
      </c>
    </row>
    <row r="967" spans="1:6" x14ac:dyDescent="0.25">
      <c r="A967" t="s">
        <v>9</v>
      </c>
      <c r="B967" s="107">
        <v>44275</v>
      </c>
      <c r="C967">
        <v>1659</v>
      </c>
      <c r="D967" t="str">
        <f>IF(Tableau1[[#This Row],[Date]]="","",CHOOSE(MONTH(B967),"janvier","février","mars","avril","mai","juin","juillet","aout","septembre","octobre","novembre","décembre"))</f>
        <v>mars</v>
      </c>
      <c r="E967" s="105">
        <f>IF(ISERROR(VLOOKUP($C967,tarifs!$A$4:$D$105,2,0)),"",VLOOKUP($C967,tarifs!$A$4:$D$105,2,0))</f>
        <v>108</v>
      </c>
      <c r="F967" s="105">
        <f t="shared" si="15"/>
        <v>129.6</v>
      </c>
    </row>
    <row r="968" spans="1:6" x14ac:dyDescent="0.25">
      <c r="A968" t="s">
        <v>9</v>
      </c>
      <c r="B968" s="107">
        <v>44275</v>
      </c>
      <c r="C968">
        <v>1139</v>
      </c>
      <c r="D968" t="str">
        <f>IF(Tableau1[[#This Row],[Date]]="","",CHOOSE(MONTH(B968),"janvier","février","mars","avril","mai","juin","juillet","aout","septembre","octobre","novembre","décembre"))</f>
        <v>mars</v>
      </c>
      <c r="E968" s="105">
        <f>IF(ISERROR(VLOOKUP($C968,tarifs!$A$4:$D$105,2,0)),"",VLOOKUP($C968,tarifs!$A$4:$D$105,2,0))</f>
        <v>135</v>
      </c>
      <c r="F968" s="105">
        <f t="shared" si="15"/>
        <v>162</v>
      </c>
    </row>
    <row r="969" spans="1:6" x14ac:dyDescent="0.25">
      <c r="A969" t="s">
        <v>9</v>
      </c>
      <c r="B969" s="107">
        <v>44275</v>
      </c>
      <c r="C969">
        <v>1079</v>
      </c>
      <c r="D969" t="str">
        <f>IF(Tableau1[[#This Row],[Date]]="","",CHOOSE(MONTH(B969),"janvier","février","mars","avril","mai","juin","juillet","aout","septembre","octobre","novembre","décembre"))</f>
        <v>mars</v>
      </c>
      <c r="E969" s="105">
        <f>IF(ISERROR(VLOOKUP($C969,tarifs!$A$4:$D$105,2,0)),"",VLOOKUP($C969,tarifs!$A$4:$D$105,2,0))</f>
        <v>101</v>
      </c>
      <c r="F969" s="105">
        <f t="shared" si="15"/>
        <v>121.19999999999999</v>
      </c>
    </row>
    <row r="970" spans="1:6" x14ac:dyDescent="0.25">
      <c r="A970" t="s">
        <v>9</v>
      </c>
      <c r="B970" s="107">
        <v>44275</v>
      </c>
      <c r="C970">
        <v>1099</v>
      </c>
      <c r="D970" t="str">
        <f>IF(Tableau1[[#This Row],[Date]]="","",CHOOSE(MONTH(B970),"janvier","février","mars","avril","mai","juin","juillet","aout","septembre","octobre","novembre","décembre"))</f>
        <v>mars</v>
      </c>
      <c r="E970" s="105">
        <f>IF(ISERROR(VLOOKUP($C970,tarifs!$A$4:$D$105,2,0)),"",VLOOKUP($C970,tarifs!$A$4:$D$105,2,0))</f>
        <v>77</v>
      </c>
      <c r="F970" s="105">
        <f t="shared" si="15"/>
        <v>92.399999999999991</v>
      </c>
    </row>
    <row r="971" spans="1:6" x14ac:dyDescent="0.25">
      <c r="A971" t="s">
        <v>9</v>
      </c>
      <c r="B971" s="107">
        <v>44275</v>
      </c>
      <c r="C971">
        <v>1269</v>
      </c>
      <c r="D971" t="str">
        <f>IF(Tableau1[[#This Row],[Date]]="","",CHOOSE(MONTH(B971),"janvier","février","mars","avril","mai","juin","juillet","aout","septembre","octobre","novembre","décembre"))</f>
        <v>mars</v>
      </c>
      <c r="E971" s="105">
        <f>IF(ISERROR(VLOOKUP($C971,tarifs!$A$4:$D$105,2,0)),"",VLOOKUP($C971,tarifs!$A$4:$D$105,2,0))</f>
        <v>95</v>
      </c>
      <c r="F971" s="105">
        <f t="shared" si="15"/>
        <v>114</v>
      </c>
    </row>
    <row r="972" spans="1:6" x14ac:dyDescent="0.25">
      <c r="A972" t="s">
        <v>10</v>
      </c>
      <c r="B972" s="107">
        <v>44270</v>
      </c>
      <c r="C972">
        <v>1650</v>
      </c>
      <c r="D972" t="str">
        <f>IF(Tableau1[[#This Row],[Date]]="","",CHOOSE(MONTH(B972),"janvier","février","mars","avril","mai","juin","juillet","aout","septembre","octobre","novembre","décembre"))</f>
        <v>mars</v>
      </c>
      <c r="E972" s="105">
        <f>IF(ISERROR(VLOOKUP($C972,tarifs!$A$4:$D$105,2,0)),"",VLOOKUP($C972,tarifs!$A$4:$D$105,2,0))</f>
        <v>162</v>
      </c>
      <c r="F972" s="105">
        <f t="shared" si="15"/>
        <v>194.4</v>
      </c>
    </row>
    <row r="973" spans="1:6" x14ac:dyDescent="0.25">
      <c r="A973" t="s">
        <v>10</v>
      </c>
      <c r="B973" s="107">
        <v>44275</v>
      </c>
      <c r="C973">
        <v>1109</v>
      </c>
      <c r="D973" t="str">
        <f>IF(Tableau1[[#This Row],[Date]]="","",CHOOSE(MONTH(B973),"janvier","février","mars","avril","mai","juin","juillet","aout","septembre","octobre","novembre","décembre"))</f>
        <v>mars</v>
      </c>
      <c r="E973" s="105">
        <f>IF(ISERROR(VLOOKUP($C973,tarifs!$A$4:$D$105,2,0)),"",VLOOKUP($C973,tarifs!$A$4:$D$105,2,0))</f>
        <v>122</v>
      </c>
      <c r="F973" s="105">
        <f t="shared" si="15"/>
        <v>146.4</v>
      </c>
    </row>
    <row r="974" spans="1:6" x14ac:dyDescent="0.25">
      <c r="A974" t="s">
        <v>10</v>
      </c>
      <c r="B974" s="107">
        <v>44271</v>
      </c>
      <c r="C974">
        <v>1521</v>
      </c>
      <c r="D974" t="str">
        <f>IF(Tableau1[[#This Row],[Date]]="","",CHOOSE(MONTH(B974),"janvier","février","mars","avril","mai","juin","juillet","aout","septembre","octobre","novembre","décembre"))</f>
        <v>mars</v>
      </c>
      <c r="E974" s="105">
        <f>IF(ISERROR(VLOOKUP($C974,tarifs!$A$4:$D$105,2,0)),"",VLOOKUP($C974,tarifs!$A$4:$D$105,2,0))</f>
        <v>155</v>
      </c>
      <c r="F974" s="105">
        <f t="shared" si="15"/>
        <v>186</v>
      </c>
    </row>
    <row r="975" spans="1:6" x14ac:dyDescent="0.25">
      <c r="A975" t="s">
        <v>10</v>
      </c>
      <c r="B975" s="107">
        <v>44272</v>
      </c>
      <c r="C975">
        <v>1521</v>
      </c>
      <c r="D975" t="str">
        <f>IF(Tableau1[[#This Row],[Date]]="","",CHOOSE(MONTH(B975),"janvier","février","mars","avril","mai","juin","juillet","aout","septembre","octobre","novembre","décembre"))</f>
        <v>mars</v>
      </c>
      <c r="E975" s="105">
        <f>IF(ISERROR(VLOOKUP($C975,tarifs!$A$4:$D$105,2,0)),"",VLOOKUP($C975,tarifs!$A$4:$D$105,2,0))</f>
        <v>155</v>
      </c>
      <c r="F975" s="105">
        <f t="shared" si="15"/>
        <v>186</v>
      </c>
    </row>
    <row r="976" spans="1:6" x14ac:dyDescent="0.25">
      <c r="A976" t="s">
        <v>10</v>
      </c>
      <c r="B976" s="107">
        <v>44273</v>
      </c>
      <c r="C976">
        <v>1521</v>
      </c>
      <c r="D976" t="str">
        <f>IF(Tableau1[[#This Row],[Date]]="","",CHOOSE(MONTH(B976),"janvier","février","mars","avril","mai","juin","juillet","aout","septembre","octobre","novembre","décembre"))</f>
        <v>mars</v>
      </c>
      <c r="E976" s="105">
        <f>IF(ISERROR(VLOOKUP($C976,tarifs!$A$4:$D$105,2,0)),"",VLOOKUP($C976,tarifs!$A$4:$D$105,2,0))</f>
        <v>155</v>
      </c>
      <c r="F976" s="105">
        <f t="shared" si="15"/>
        <v>186</v>
      </c>
    </row>
    <row r="977" spans="1:6" x14ac:dyDescent="0.25">
      <c r="A977" t="s">
        <v>10</v>
      </c>
      <c r="B977" s="107">
        <v>44274</v>
      </c>
      <c r="C977">
        <v>1521</v>
      </c>
      <c r="D977" t="str">
        <f>IF(Tableau1[[#This Row],[Date]]="","",CHOOSE(MONTH(B977),"janvier","février","mars","avril","mai","juin","juillet","aout","septembre","octobre","novembre","décembre"))</f>
        <v>mars</v>
      </c>
      <c r="E977" s="105">
        <f>IF(ISERROR(VLOOKUP($C977,tarifs!$A$4:$D$105,2,0)),"",VLOOKUP($C977,tarifs!$A$4:$D$105,2,0))</f>
        <v>155</v>
      </c>
      <c r="F977" s="105">
        <f t="shared" si="15"/>
        <v>186</v>
      </c>
    </row>
    <row r="978" spans="1:6" x14ac:dyDescent="0.25">
      <c r="A978" t="s">
        <v>10</v>
      </c>
      <c r="B978" s="107">
        <v>44270</v>
      </c>
      <c r="C978">
        <v>1162</v>
      </c>
      <c r="D978" t="str">
        <f>IF(Tableau1[[#This Row],[Date]]="","",CHOOSE(MONTH(B978),"janvier","février","mars","avril","mai","juin","juillet","aout","septembre","octobre","novembre","décembre"))</f>
        <v>mars</v>
      </c>
      <c r="E978" s="105">
        <f>IF(ISERROR(VLOOKUP($C978,tarifs!$A$4:$D$105,2,0)),"",VLOOKUP($C978,tarifs!$A$4:$D$105,2,0))</f>
        <v>108</v>
      </c>
      <c r="F978" s="105">
        <f t="shared" si="15"/>
        <v>129.6</v>
      </c>
    </row>
    <row r="979" spans="1:6" x14ac:dyDescent="0.25">
      <c r="A979" t="s">
        <v>10</v>
      </c>
      <c r="B979" s="107">
        <v>44271</v>
      </c>
      <c r="C979">
        <v>1162</v>
      </c>
      <c r="D979" t="str">
        <f>IF(Tableau1[[#This Row],[Date]]="","",CHOOSE(MONTH(B979),"janvier","février","mars","avril","mai","juin","juillet","aout","septembre","octobre","novembre","décembre"))</f>
        <v>mars</v>
      </c>
      <c r="E979" s="105">
        <f>IF(ISERROR(VLOOKUP($C979,tarifs!$A$4:$D$105,2,0)),"",VLOOKUP($C979,tarifs!$A$4:$D$105,2,0))</f>
        <v>108</v>
      </c>
      <c r="F979" s="105">
        <f t="shared" si="15"/>
        <v>129.6</v>
      </c>
    </row>
    <row r="980" spans="1:6" x14ac:dyDescent="0.25">
      <c r="A980" t="s">
        <v>10</v>
      </c>
      <c r="B980" s="107">
        <v>44272</v>
      </c>
      <c r="C980">
        <v>1162</v>
      </c>
      <c r="D980" t="str">
        <f>IF(Tableau1[[#This Row],[Date]]="","",CHOOSE(MONTH(B980),"janvier","février","mars","avril","mai","juin","juillet","aout","septembre","octobre","novembre","décembre"))</f>
        <v>mars</v>
      </c>
      <c r="E980" s="105">
        <f>IF(ISERROR(VLOOKUP($C980,tarifs!$A$4:$D$105,2,0)),"",VLOOKUP($C980,tarifs!$A$4:$D$105,2,0))</f>
        <v>108</v>
      </c>
      <c r="F980" s="105">
        <f t="shared" si="15"/>
        <v>129.6</v>
      </c>
    </row>
    <row r="981" spans="1:6" x14ac:dyDescent="0.25">
      <c r="A981" t="s">
        <v>10</v>
      </c>
      <c r="B981" s="107">
        <v>44273</v>
      </c>
      <c r="C981">
        <v>1162</v>
      </c>
      <c r="D981" t="str">
        <f>IF(Tableau1[[#This Row],[Date]]="","",CHOOSE(MONTH(B981),"janvier","février","mars","avril","mai","juin","juillet","aout","septembre","octobre","novembre","décembre"))</f>
        <v>mars</v>
      </c>
      <c r="E981" s="105">
        <f>IF(ISERROR(VLOOKUP($C981,tarifs!$A$4:$D$105,2,0)),"",VLOOKUP($C981,tarifs!$A$4:$D$105,2,0))</f>
        <v>108</v>
      </c>
      <c r="F981" s="105">
        <f t="shared" si="15"/>
        <v>129.6</v>
      </c>
    </row>
    <row r="982" spans="1:6" x14ac:dyDescent="0.25">
      <c r="A982" t="s">
        <v>10</v>
      </c>
      <c r="B982" s="107">
        <v>44274</v>
      </c>
      <c r="C982">
        <v>1162</v>
      </c>
      <c r="D982" t="str">
        <f>IF(Tableau1[[#This Row],[Date]]="","",CHOOSE(MONTH(B982),"janvier","février","mars","avril","mai","juin","juillet","aout","septembre","octobre","novembre","décembre"))</f>
        <v>mars</v>
      </c>
      <c r="E982" s="105">
        <f>IF(ISERROR(VLOOKUP($C982,tarifs!$A$4:$D$105,2,0)),"",VLOOKUP($C982,tarifs!$A$4:$D$105,2,0))</f>
        <v>108</v>
      </c>
      <c r="F982" s="105">
        <f t="shared" si="15"/>
        <v>129.6</v>
      </c>
    </row>
    <row r="983" spans="1:6" x14ac:dyDescent="0.25">
      <c r="A983" t="s">
        <v>10</v>
      </c>
      <c r="B983" s="107">
        <v>44270</v>
      </c>
      <c r="C983" t="s">
        <v>11</v>
      </c>
      <c r="D983" t="str">
        <f>IF(Tableau1[[#This Row],[Date]]="","",CHOOSE(MONTH(B983),"janvier","février","mars","avril","mai","juin","juillet","aout","septembre","octobre","novembre","décembre"))</f>
        <v>mars</v>
      </c>
      <c r="E983" s="105" t="str">
        <f>IF(ISERROR(VLOOKUP($C983,tarifs!$A$4:$D$105,2,0)),"",VLOOKUP($C983,tarifs!$A$4:$D$105,2,0))</f>
        <v/>
      </c>
      <c r="F983" s="105" t="str">
        <f t="shared" si="15"/>
        <v/>
      </c>
    </row>
    <row r="984" spans="1:6" x14ac:dyDescent="0.25">
      <c r="A984" t="s">
        <v>10</v>
      </c>
      <c r="B984" s="107">
        <v>44271</v>
      </c>
      <c r="C984" t="s">
        <v>11</v>
      </c>
      <c r="D984" t="str">
        <f>IF(Tableau1[[#This Row],[Date]]="","",CHOOSE(MONTH(B984),"janvier","février","mars","avril","mai","juin","juillet","aout","septembre","octobre","novembre","décembre"))</f>
        <v>mars</v>
      </c>
      <c r="E984" s="105" t="str">
        <f>IF(ISERROR(VLOOKUP($C984,tarifs!$A$4:$D$105,2,0)),"",VLOOKUP($C984,tarifs!$A$4:$D$105,2,0))</f>
        <v/>
      </c>
      <c r="F984" s="105" t="str">
        <f t="shared" si="15"/>
        <v/>
      </c>
    </row>
    <row r="985" spans="1:6" x14ac:dyDescent="0.25">
      <c r="A985" t="s">
        <v>10</v>
      </c>
      <c r="B985" s="107">
        <v>44272</v>
      </c>
      <c r="C985" t="s">
        <v>11</v>
      </c>
      <c r="D985" t="str">
        <f>IF(Tableau1[[#This Row],[Date]]="","",CHOOSE(MONTH(B985),"janvier","février","mars","avril","mai","juin","juillet","aout","septembre","octobre","novembre","décembre"))</f>
        <v>mars</v>
      </c>
      <c r="E985" s="105" t="str">
        <f>IF(ISERROR(VLOOKUP($C985,tarifs!$A$4:$D$105,2,0)),"",VLOOKUP($C985,tarifs!$A$4:$D$105,2,0))</f>
        <v/>
      </c>
      <c r="F985" s="105" t="str">
        <f t="shared" si="15"/>
        <v/>
      </c>
    </row>
    <row r="986" spans="1:6" x14ac:dyDescent="0.25">
      <c r="A986" t="s">
        <v>10</v>
      </c>
      <c r="B986" s="107">
        <v>44273</v>
      </c>
      <c r="C986" t="s">
        <v>11</v>
      </c>
      <c r="D986" t="str">
        <f>IF(Tableau1[[#This Row],[Date]]="","",CHOOSE(MONTH(B986),"janvier","février","mars","avril","mai","juin","juillet","aout","septembre","octobre","novembre","décembre"))</f>
        <v>mars</v>
      </c>
      <c r="E986" s="105" t="str">
        <f>IF(ISERROR(VLOOKUP($C986,tarifs!$A$4:$D$105,2,0)),"",VLOOKUP($C986,tarifs!$A$4:$D$105,2,0))</f>
        <v/>
      </c>
      <c r="F986" s="105" t="str">
        <f t="shared" si="15"/>
        <v/>
      </c>
    </row>
    <row r="987" spans="1:6" x14ac:dyDescent="0.25">
      <c r="A987" t="s">
        <v>10</v>
      </c>
      <c r="B987" s="107">
        <v>44274</v>
      </c>
      <c r="C987" t="s">
        <v>11</v>
      </c>
      <c r="D987" t="str">
        <f>IF(Tableau1[[#This Row],[Date]]="","",CHOOSE(MONTH(B987),"janvier","février","mars","avril","mai","juin","juillet","aout","septembre","octobre","novembre","décembre"))</f>
        <v>mars</v>
      </c>
      <c r="E987" s="105" t="str">
        <f>IF(ISERROR(VLOOKUP($C987,tarifs!$A$4:$D$105,2,0)),"",VLOOKUP($C987,tarifs!$A$4:$D$105,2,0))</f>
        <v/>
      </c>
      <c r="F987" s="105" t="str">
        <f t="shared" si="15"/>
        <v/>
      </c>
    </row>
    <row r="988" spans="1:6" x14ac:dyDescent="0.25">
      <c r="A988" t="s">
        <v>12</v>
      </c>
      <c r="B988" s="107">
        <v>44270</v>
      </c>
      <c r="C988">
        <v>1010</v>
      </c>
      <c r="D988" t="str">
        <f>IF(Tableau1[[#This Row],[Date]]="","",CHOOSE(MONTH(B988),"janvier","février","mars","avril","mai","juin","juillet","aout","septembre","octobre","novembre","décembre"))</f>
        <v>mars</v>
      </c>
      <c r="E988" s="105">
        <f>IF(ISERROR(VLOOKUP($C988,tarifs!$A$4:$D$105,2,0)),"",VLOOKUP($C988,tarifs!$A$4:$D$105,2,0))</f>
        <v>95</v>
      </c>
      <c r="F988" s="105">
        <f t="shared" si="15"/>
        <v>114</v>
      </c>
    </row>
    <row r="989" spans="1:6" x14ac:dyDescent="0.25">
      <c r="A989" t="s">
        <v>12</v>
      </c>
      <c r="B989" s="107">
        <v>44275</v>
      </c>
      <c r="C989">
        <v>1441</v>
      </c>
      <c r="D989" t="str">
        <f>IF(Tableau1[[#This Row],[Date]]="","",CHOOSE(MONTH(B989),"janvier","février","mars","avril","mai","juin","juillet","aout","septembre","octobre","novembre","décembre"))</f>
        <v>mars</v>
      </c>
      <c r="E989" s="105">
        <f>IF(ISERROR(VLOOKUP($C989,tarifs!$A$4:$D$105,2,0)),"",VLOOKUP($C989,tarifs!$A$4:$D$105,2,0))</f>
        <v>108</v>
      </c>
      <c r="F989" s="105">
        <f t="shared" si="15"/>
        <v>129.6</v>
      </c>
    </row>
    <row r="990" spans="1:6" x14ac:dyDescent="0.25">
      <c r="A990" t="s">
        <v>12</v>
      </c>
      <c r="B990" s="107">
        <v>44275</v>
      </c>
      <c r="C990">
        <v>1169</v>
      </c>
      <c r="D990" t="str">
        <f>IF(Tableau1[[#This Row],[Date]]="","",CHOOSE(MONTH(B990),"janvier","février","mars","avril","mai","juin","juillet","aout","septembre","octobre","novembre","décembre"))</f>
        <v>mars</v>
      </c>
      <c r="E990" s="105">
        <f>IF(ISERROR(VLOOKUP($C990,tarifs!$A$4:$D$105,2,0)),"",VLOOKUP($C990,tarifs!$A$4:$D$105,2,0))</f>
        <v>115</v>
      </c>
      <c r="F990" s="105">
        <f t="shared" si="15"/>
        <v>138</v>
      </c>
    </row>
    <row r="991" spans="1:6" x14ac:dyDescent="0.25">
      <c r="A991" t="s">
        <v>12</v>
      </c>
      <c r="B991" s="107">
        <v>44270</v>
      </c>
      <c r="C991">
        <v>1312</v>
      </c>
      <c r="D991" t="str">
        <f>IF(Tableau1[[#This Row],[Date]]="","",CHOOSE(MONTH(B991),"janvier","février","mars","avril","mai","juin","juillet","aout","septembre","octobre","novembre","décembre"))</f>
        <v>mars</v>
      </c>
      <c r="E991" s="105">
        <f>IF(ISERROR(VLOOKUP($C991,tarifs!$A$4:$D$105,2,0)),"",VLOOKUP($C991,tarifs!$A$4:$D$105,2,0))</f>
        <v>108</v>
      </c>
      <c r="F991" s="105">
        <f t="shared" si="15"/>
        <v>129.6</v>
      </c>
    </row>
    <row r="992" spans="1:6" x14ac:dyDescent="0.25">
      <c r="A992" t="s">
        <v>12</v>
      </c>
      <c r="B992" s="107">
        <v>44271</v>
      </c>
      <c r="C992">
        <v>1312</v>
      </c>
      <c r="D992" t="str">
        <f>IF(Tableau1[[#This Row],[Date]]="","",CHOOSE(MONTH(B992),"janvier","février","mars","avril","mai","juin","juillet","aout","septembre","octobre","novembre","décembre"))</f>
        <v>mars</v>
      </c>
      <c r="E992" s="105">
        <f>IF(ISERROR(VLOOKUP($C992,tarifs!$A$4:$D$105,2,0)),"",VLOOKUP($C992,tarifs!$A$4:$D$105,2,0))</f>
        <v>108</v>
      </c>
      <c r="F992" s="105">
        <f t="shared" si="15"/>
        <v>129.6</v>
      </c>
    </row>
    <row r="993" spans="1:6" x14ac:dyDescent="0.25">
      <c r="A993" t="s">
        <v>12</v>
      </c>
      <c r="B993" s="107">
        <v>44272</v>
      </c>
      <c r="C993">
        <v>1312</v>
      </c>
      <c r="D993" t="str">
        <f>IF(Tableau1[[#This Row],[Date]]="","",CHOOSE(MONTH(B993),"janvier","février","mars","avril","mai","juin","juillet","aout","septembre","octobre","novembre","décembre"))</f>
        <v>mars</v>
      </c>
      <c r="E993" s="105">
        <f>IF(ISERROR(VLOOKUP($C993,tarifs!$A$4:$D$105,2,0)),"",VLOOKUP($C993,tarifs!$A$4:$D$105,2,0))</f>
        <v>108</v>
      </c>
      <c r="F993" s="105">
        <f t="shared" si="15"/>
        <v>129.6</v>
      </c>
    </row>
    <row r="994" spans="1:6" x14ac:dyDescent="0.25">
      <c r="A994" t="s">
        <v>12</v>
      </c>
      <c r="B994" s="107">
        <v>44273</v>
      </c>
      <c r="C994">
        <v>1312</v>
      </c>
      <c r="D994" t="str">
        <f>IF(Tableau1[[#This Row],[Date]]="","",CHOOSE(MONTH(B994),"janvier","février","mars","avril","mai","juin","juillet","aout","septembre","octobre","novembre","décembre"))</f>
        <v>mars</v>
      </c>
      <c r="E994" s="105">
        <f>IF(ISERROR(VLOOKUP($C994,tarifs!$A$4:$D$105,2,0)),"",VLOOKUP($C994,tarifs!$A$4:$D$105,2,0))</f>
        <v>108</v>
      </c>
      <c r="F994" s="105">
        <f t="shared" si="15"/>
        <v>129.6</v>
      </c>
    </row>
    <row r="995" spans="1:6" x14ac:dyDescent="0.25">
      <c r="A995" t="s">
        <v>12</v>
      </c>
      <c r="B995" s="107">
        <v>44274</v>
      </c>
      <c r="C995">
        <v>1312</v>
      </c>
      <c r="D995" t="str">
        <f>IF(Tableau1[[#This Row],[Date]]="","",CHOOSE(MONTH(B995),"janvier","février","mars","avril","mai","juin","juillet","aout","septembre","octobre","novembre","décembre"))</f>
        <v>mars</v>
      </c>
      <c r="E995" s="105">
        <f>IF(ISERROR(VLOOKUP($C995,tarifs!$A$4:$D$105,2,0)),"",VLOOKUP($C995,tarifs!$A$4:$D$105,2,0))</f>
        <v>108</v>
      </c>
      <c r="F995" s="105">
        <f t="shared" si="15"/>
        <v>129.6</v>
      </c>
    </row>
    <row r="996" spans="1:6" x14ac:dyDescent="0.25">
      <c r="A996" t="s">
        <v>12</v>
      </c>
      <c r="B996" s="107">
        <v>44275</v>
      </c>
      <c r="C996">
        <v>1289</v>
      </c>
      <c r="D996" t="str">
        <f>IF(Tableau1[[#This Row],[Date]]="","",CHOOSE(MONTH(B996),"janvier","février","mars","avril","mai","juin","juillet","aout","septembre","octobre","novembre","décembre"))</f>
        <v>mars</v>
      </c>
      <c r="E996" s="105">
        <f>IF(ISERROR(VLOOKUP($C996,tarifs!$A$4:$D$105,2,0)),"",VLOOKUP($C996,tarifs!$A$4:$D$105,2,0))</f>
        <v>88</v>
      </c>
      <c r="F996" s="105">
        <f t="shared" si="15"/>
        <v>105.6</v>
      </c>
    </row>
    <row r="997" spans="1:6" x14ac:dyDescent="0.25">
      <c r="A997" t="s">
        <v>12</v>
      </c>
      <c r="B997" s="107">
        <v>44270</v>
      </c>
      <c r="C997">
        <v>1252</v>
      </c>
      <c r="D997" t="str">
        <f>IF(Tableau1[[#This Row],[Date]]="","",CHOOSE(MONTH(B997),"janvier","février","mars","avril","mai","juin","juillet","aout","septembre","octobre","novembre","décembre"))</f>
        <v>mars</v>
      </c>
      <c r="E997" s="105">
        <f>IF(ISERROR(VLOOKUP($C997,tarifs!$A$4:$D$105,2,0)),"",VLOOKUP($C997,tarifs!$A$4:$D$105,2,0))</f>
        <v>91.8</v>
      </c>
      <c r="F997" s="105">
        <f t="shared" si="15"/>
        <v>110.16</v>
      </c>
    </row>
    <row r="998" spans="1:6" x14ac:dyDescent="0.25">
      <c r="A998" t="s">
        <v>12</v>
      </c>
      <c r="B998" s="107">
        <v>44271</v>
      </c>
      <c r="C998">
        <v>1252</v>
      </c>
      <c r="D998" t="str">
        <f>IF(Tableau1[[#This Row],[Date]]="","",CHOOSE(MONTH(B998),"janvier","février","mars","avril","mai","juin","juillet","aout","septembre","octobre","novembre","décembre"))</f>
        <v>mars</v>
      </c>
      <c r="E998" s="105">
        <f>IF(ISERROR(VLOOKUP($C998,tarifs!$A$4:$D$105,2,0)),"",VLOOKUP($C998,tarifs!$A$4:$D$105,2,0))</f>
        <v>91.8</v>
      </c>
      <c r="F998" s="105">
        <f t="shared" si="15"/>
        <v>110.16</v>
      </c>
    </row>
    <row r="999" spans="1:6" x14ac:dyDescent="0.25">
      <c r="A999" t="s">
        <v>12</v>
      </c>
      <c r="B999" s="107">
        <v>44272</v>
      </c>
      <c r="C999">
        <v>1252</v>
      </c>
      <c r="D999" t="str">
        <f>IF(Tableau1[[#This Row],[Date]]="","",CHOOSE(MONTH(B999),"janvier","février","mars","avril","mai","juin","juillet","aout","septembre","octobre","novembre","décembre"))</f>
        <v>mars</v>
      </c>
      <c r="E999" s="105">
        <f>IF(ISERROR(VLOOKUP($C999,tarifs!$A$4:$D$105,2,0)),"",VLOOKUP($C999,tarifs!$A$4:$D$105,2,0))</f>
        <v>91.8</v>
      </c>
      <c r="F999" s="105">
        <f t="shared" si="15"/>
        <v>110.16</v>
      </c>
    </row>
    <row r="1000" spans="1:6" x14ac:dyDescent="0.25">
      <c r="A1000" t="s">
        <v>12</v>
      </c>
      <c r="B1000" s="107">
        <v>44273</v>
      </c>
      <c r="C1000">
        <v>1252</v>
      </c>
      <c r="D1000" t="str">
        <f>IF(Tableau1[[#This Row],[Date]]="","",CHOOSE(MONTH(B1000),"janvier","février","mars","avril","mai","juin","juillet","aout","septembre","octobre","novembre","décembre"))</f>
        <v>mars</v>
      </c>
      <c r="E1000" s="105">
        <f>IF(ISERROR(VLOOKUP($C1000,tarifs!$A$4:$D$105,2,0)),"",VLOOKUP($C1000,tarifs!$A$4:$D$105,2,0))</f>
        <v>91.8</v>
      </c>
      <c r="F1000" s="105">
        <f t="shared" si="15"/>
        <v>110.16</v>
      </c>
    </row>
    <row r="1001" spans="1:6" x14ac:dyDescent="0.25">
      <c r="A1001" t="s">
        <v>12</v>
      </c>
      <c r="B1001" s="107">
        <v>44274</v>
      </c>
      <c r="C1001">
        <v>1252</v>
      </c>
      <c r="D1001" t="str">
        <f>IF(Tableau1[[#This Row],[Date]]="","",CHOOSE(MONTH(B1001),"janvier","février","mars","avril","mai","juin","juillet","aout","septembre","octobre","novembre","décembre"))</f>
        <v>mars</v>
      </c>
      <c r="E1001" s="105">
        <f>IF(ISERROR(VLOOKUP($C1001,tarifs!$A$4:$D$105,2,0)),"",VLOOKUP($C1001,tarifs!$A$4:$D$105,2,0))</f>
        <v>91.8</v>
      </c>
      <c r="F1001" s="105">
        <f t="shared" si="15"/>
        <v>110.16</v>
      </c>
    </row>
    <row r="1002" spans="1:6" x14ac:dyDescent="0.25">
      <c r="A1002" t="s">
        <v>12</v>
      </c>
      <c r="B1002" s="107">
        <v>44275</v>
      </c>
      <c r="C1002">
        <v>1319</v>
      </c>
      <c r="D1002" t="str">
        <f>IF(Tableau1[[#This Row],[Date]]="","",CHOOSE(MONTH(B1002),"janvier","février","mars","avril","mai","juin","juillet","aout","septembre","octobre","novembre","décembre"))</f>
        <v>mars</v>
      </c>
      <c r="E1002" s="105">
        <f>IF(ISERROR(VLOOKUP($C1002,tarifs!$A$4:$D$105,2,0)),"",VLOOKUP($C1002,tarifs!$A$4:$D$105,2,0))</f>
        <v>95</v>
      </c>
      <c r="F1002" s="105">
        <f t="shared" si="15"/>
        <v>114</v>
      </c>
    </row>
    <row r="1003" spans="1:6" x14ac:dyDescent="0.25">
      <c r="A1003" t="s">
        <v>12</v>
      </c>
      <c r="B1003" s="107">
        <v>44275</v>
      </c>
      <c r="C1003">
        <v>1349</v>
      </c>
      <c r="D1003" t="str">
        <f>IF(Tableau1[[#This Row],[Date]]="","",CHOOSE(MONTH(B1003),"janvier","février","mars","avril","mai","juin","juillet","aout","septembre","octobre","novembre","décembre"))</f>
        <v>mars</v>
      </c>
      <c r="E1003" s="105">
        <f>IF(ISERROR(VLOOKUP($C1003,tarifs!$A$4:$D$105,2,0)),"",VLOOKUP($C1003,tarifs!$A$4:$D$105,2,0))</f>
        <v>115</v>
      </c>
      <c r="F1003" s="105">
        <f t="shared" si="15"/>
        <v>138</v>
      </c>
    </row>
    <row r="1004" spans="1:6" x14ac:dyDescent="0.25">
      <c r="A1004" t="s">
        <v>13</v>
      </c>
      <c r="B1004" s="107">
        <v>44270</v>
      </c>
      <c r="C1004">
        <v>1640</v>
      </c>
      <c r="D1004" t="str">
        <f>IF(Tableau1[[#This Row],[Date]]="","",CHOOSE(MONTH(B1004),"janvier","février","mars","avril","mai","juin","juillet","aout","septembre","octobre","novembre","décembre"))</f>
        <v>mars</v>
      </c>
      <c r="E1004" s="105">
        <f>IF(ISERROR(VLOOKUP($C1004,tarifs!$A$4:$D$105,2,0)),"",VLOOKUP($C1004,tarifs!$A$4:$D$105,2,0))</f>
        <v>156.75</v>
      </c>
      <c r="F1004" s="105">
        <f t="shared" si="15"/>
        <v>188.1</v>
      </c>
    </row>
    <row r="1005" spans="1:6" x14ac:dyDescent="0.25">
      <c r="A1005" t="s">
        <v>13</v>
      </c>
      <c r="B1005" s="107">
        <v>44275</v>
      </c>
      <c r="C1005">
        <v>1411</v>
      </c>
      <c r="D1005" t="str">
        <f>IF(Tableau1[[#This Row],[Date]]="","",CHOOSE(MONTH(B1005),"janvier","février","mars","avril","mai","juin","juillet","aout","septembre","octobre","novembre","décembre"))</f>
        <v>mars</v>
      </c>
      <c r="E1005" s="105">
        <f>IF(ISERROR(VLOOKUP($C1005,tarifs!$A$4:$D$105,2,0)),"",VLOOKUP($C1005,tarifs!$A$4:$D$105,2,0))</f>
        <v>101</v>
      </c>
      <c r="F1005" s="105">
        <f t="shared" si="15"/>
        <v>121.19999999999999</v>
      </c>
    </row>
    <row r="1006" spans="1:6" x14ac:dyDescent="0.25">
      <c r="A1006" t="s">
        <v>13</v>
      </c>
      <c r="B1006" s="107">
        <v>44270</v>
      </c>
      <c r="C1006">
        <v>1680</v>
      </c>
      <c r="D1006" t="str">
        <f>IF(Tableau1[[#This Row],[Date]]="","",CHOOSE(MONTH(B1006),"janvier","février","mars","avril","mai","juin","juillet","aout","septembre","octobre","novembre","décembre"))</f>
        <v>mars</v>
      </c>
      <c r="E1006" s="105">
        <f>IF(ISERROR(VLOOKUP($C1006,tarifs!$A$4:$D$105,2,0)),"",VLOOKUP($C1006,tarifs!$A$4:$D$105,2,0))</f>
        <v>149.75</v>
      </c>
      <c r="F1006" s="105">
        <f t="shared" si="15"/>
        <v>179.7</v>
      </c>
    </row>
    <row r="1007" spans="1:6" x14ac:dyDescent="0.25">
      <c r="A1007" t="s">
        <v>13</v>
      </c>
      <c r="B1007" s="107">
        <v>44275</v>
      </c>
      <c r="C1007">
        <v>1461</v>
      </c>
      <c r="D1007" t="str">
        <f>IF(Tableau1[[#This Row],[Date]]="","",CHOOSE(MONTH(B1007),"janvier","février","mars","avril","mai","juin","juillet","aout","septembre","octobre","novembre","décembre"))</f>
        <v>mars</v>
      </c>
      <c r="E1007" s="105">
        <f>IF(ISERROR(VLOOKUP($C1007,tarifs!$A$4:$D$105,2,0)),"",VLOOKUP($C1007,tarifs!$A$4:$D$105,2,0))</f>
        <v>135</v>
      </c>
      <c r="F1007" s="105">
        <f t="shared" si="15"/>
        <v>162</v>
      </c>
    </row>
    <row r="1008" spans="1:6" x14ac:dyDescent="0.25">
      <c r="A1008" t="s">
        <v>13</v>
      </c>
      <c r="B1008" s="107">
        <v>44270</v>
      </c>
      <c r="C1008">
        <v>1152</v>
      </c>
      <c r="D1008" t="str">
        <f>IF(Tableau1[[#This Row],[Date]]="","",CHOOSE(MONTH(B1008),"janvier","février","mars","avril","mai","juin","juillet","aout","septembre","octobre","novembre","décembre"))</f>
        <v>mars</v>
      </c>
      <c r="E1008" s="105">
        <f>IF(ISERROR(VLOOKUP($C1008,tarifs!$A$4:$D$105,2,0)),"",VLOOKUP($C1008,tarifs!$A$4:$D$105,2,0))</f>
        <v>128</v>
      </c>
      <c r="F1008" s="105">
        <f t="shared" si="15"/>
        <v>153.6</v>
      </c>
    </row>
    <row r="1009" spans="1:6" x14ac:dyDescent="0.25">
      <c r="A1009" t="s">
        <v>13</v>
      </c>
      <c r="B1009" s="107">
        <v>44275</v>
      </c>
      <c r="C1009">
        <v>1119</v>
      </c>
      <c r="D1009" t="str">
        <f>IF(Tableau1[[#This Row],[Date]]="","",CHOOSE(MONTH(B1009),"janvier","février","mars","avril","mai","juin","juillet","aout","septembre","octobre","novembre","décembre"))</f>
        <v>mars</v>
      </c>
      <c r="E1009" s="105">
        <f>IF(ISERROR(VLOOKUP($C1009,tarifs!$A$4:$D$105,2,0)),"",VLOOKUP($C1009,tarifs!$A$4:$D$105,2,0))</f>
        <v>135</v>
      </c>
      <c r="F1009" s="105">
        <f t="shared" si="15"/>
        <v>162</v>
      </c>
    </row>
    <row r="1010" spans="1:6" x14ac:dyDescent="0.25">
      <c r="A1010" t="s">
        <v>13</v>
      </c>
      <c r="B1010" s="107">
        <v>44275</v>
      </c>
      <c r="C1010">
        <v>1049</v>
      </c>
      <c r="D1010" t="str">
        <f>IF(Tableau1[[#This Row],[Date]]="","",CHOOSE(MONTH(B1010),"janvier","février","mars","avril","mai","juin","juillet","aout","septembre","octobre","novembre","décembre"))</f>
        <v>mars</v>
      </c>
      <c r="E1010" s="105">
        <f>IF(ISERROR(VLOOKUP($C1010,tarifs!$A$4:$D$105,2,0)),"",VLOOKUP($C1010,tarifs!$A$4:$D$105,2,0))</f>
        <v>95</v>
      </c>
      <c r="F1010" s="105">
        <f t="shared" si="15"/>
        <v>114</v>
      </c>
    </row>
    <row r="1011" spans="1:6" x14ac:dyDescent="0.25">
      <c r="A1011" t="s">
        <v>14</v>
      </c>
      <c r="B1011" s="107">
        <v>44270</v>
      </c>
      <c r="C1011">
        <v>1100</v>
      </c>
      <c r="D1011" t="str">
        <f>IF(Tableau1[[#This Row],[Date]]="","",CHOOSE(MONTH(B1011),"janvier","février","mars","avril","mai","juin","juillet","aout","septembre","octobre","novembre","décembre"))</f>
        <v>mars</v>
      </c>
      <c r="E1011" s="105">
        <f>IF(ISERROR(VLOOKUP($C1011,tarifs!$A$4:$D$105,2,0)),"",VLOOKUP($C1011,tarifs!$A$4:$D$105,2,0))</f>
        <v>122</v>
      </c>
      <c r="F1011" s="105">
        <f t="shared" si="15"/>
        <v>146.4</v>
      </c>
    </row>
    <row r="1012" spans="1:6" x14ac:dyDescent="0.25">
      <c r="A1012" t="s">
        <v>14</v>
      </c>
      <c r="B1012" s="107">
        <v>44274</v>
      </c>
      <c r="C1012">
        <v>1112</v>
      </c>
      <c r="D1012" t="str">
        <f>IF(Tableau1[[#This Row],[Date]]="","",CHOOSE(MONTH(B1012),"janvier","février","mars","avril","mai","juin","juillet","aout","septembre","octobre","novembre","décembre"))</f>
        <v>mars</v>
      </c>
      <c r="E1012" s="105">
        <f>IF(ISERROR(VLOOKUP($C1012,tarifs!$A$4:$D$105,2,0)),"",VLOOKUP($C1012,tarifs!$A$4:$D$105,2,0))</f>
        <v>135</v>
      </c>
      <c r="F1012" s="105">
        <f t="shared" si="15"/>
        <v>162</v>
      </c>
    </row>
    <row r="1013" spans="1:6" x14ac:dyDescent="0.25">
      <c r="A1013" t="s">
        <v>14</v>
      </c>
      <c r="B1013" s="107">
        <v>44275</v>
      </c>
      <c r="C1013">
        <v>1421</v>
      </c>
      <c r="D1013" t="str">
        <f>IF(Tableau1[[#This Row],[Date]]="","",CHOOSE(MONTH(B1013),"janvier","février","mars","avril","mai","juin","juillet","aout","septembre","octobre","novembre","décembre"))</f>
        <v>mars</v>
      </c>
      <c r="E1013" s="105">
        <f>IF(ISERROR(VLOOKUP($C1013,tarifs!$A$4:$D$105,2,0)),"",VLOOKUP($C1013,tarifs!$A$4:$D$105,2,0))</f>
        <v>108</v>
      </c>
      <c r="F1013" s="105">
        <f t="shared" si="15"/>
        <v>129.6</v>
      </c>
    </row>
    <row r="1014" spans="1:6" x14ac:dyDescent="0.25">
      <c r="A1014" t="s">
        <v>14</v>
      </c>
      <c r="B1014" s="107">
        <v>44275</v>
      </c>
      <c r="C1014">
        <v>1629</v>
      </c>
      <c r="D1014" t="str">
        <f>IF(Tableau1[[#This Row],[Date]]="","",CHOOSE(MONTH(B1014),"janvier","février","mars","avril","mai","juin","juillet","aout","septembre","octobre","novembre","décembre"))</f>
        <v>mars</v>
      </c>
      <c r="E1014" s="105">
        <f>IF(ISERROR(VLOOKUP($C1014,tarifs!$A$4:$D$105,2,0)),"",VLOOKUP($C1014,tarifs!$A$4:$D$105,2,0))</f>
        <v>121.5</v>
      </c>
      <c r="F1014" s="105">
        <f t="shared" si="15"/>
        <v>145.79999999999998</v>
      </c>
    </row>
    <row r="1015" spans="1:6" x14ac:dyDescent="0.25">
      <c r="A1015" t="s">
        <v>14</v>
      </c>
      <c r="B1015" s="107">
        <v>44275</v>
      </c>
      <c r="C1015">
        <v>1159</v>
      </c>
      <c r="D1015" t="str">
        <f>IF(Tableau1[[#This Row],[Date]]="","",CHOOSE(MONTH(B1015),"janvier","février","mars","avril","mai","juin","juillet","aout","septembre","octobre","novembre","décembre"))</f>
        <v>mars</v>
      </c>
      <c r="E1015" s="105">
        <f>IF(ISERROR(VLOOKUP($C1015,tarifs!$A$4:$D$105,2,0)),"",VLOOKUP($C1015,tarifs!$A$4:$D$105,2,0))</f>
        <v>115</v>
      </c>
      <c r="F1015" s="105">
        <f t="shared" si="15"/>
        <v>138</v>
      </c>
    </row>
    <row r="1016" spans="1:6" x14ac:dyDescent="0.25">
      <c r="A1016" t="s">
        <v>14</v>
      </c>
      <c r="B1016" s="107">
        <v>44270</v>
      </c>
      <c r="C1016" t="s">
        <v>15</v>
      </c>
      <c r="D1016" t="str">
        <f>IF(Tableau1[[#This Row],[Date]]="","",CHOOSE(MONTH(B1016),"janvier","février","mars","avril","mai","juin","juillet","aout","septembre","octobre","novembre","décembre"))</f>
        <v>mars</v>
      </c>
      <c r="E1016" s="105" t="str">
        <f>IF(ISERROR(VLOOKUP($C1016,tarifs!$A$4:$D$105,2,0)),"",VLOOKUP($C1016,tarifs!$A$4:$D$105,2,0))</f>
        <v/>
      </c>
      <c r="F1016" s="105" t="str">
        <f t="shared" si="15"/>
        <v/>
      </c>
    </row>
    <row r="1017" spans="1:6" x14ac:dyDescent="0.25">
      <c r="A1017" t="s">
        <v>14</v>
      </c>
      <c r="B1017" s="107">
        <v>44271</v>
      </c>
      <c r="C1017" t="s">
        <v>15</v>
      </c>
      <c r="D1017" t="str">
        <f>IF(Tableau1[[#This Row],[Date]]="","",CHOOSE(MONTH(B1017),"janvier","février","mars","avril","mai","juin","juillet","aout","septembre","octobre","novembre","décembre"))</f>
        <v>mars</v>
      </c>
      <c r="E1017" s="105" t="str">
        <f>IF(ISERROR(VLOOKUP($C1017,tarifs!$A$4:$D$105,2,0)),"",VLOOKUP($C1017,tarifs!$A$4:$D$105,2,0))</f>
        <v/>
      </c>
      <c r="F1017" s="105" t="str">
        <f t="shared" si="15"/>
        <v/>
      </c>
    </row>
    <row r="1018" spans="1:6" x14ac:dyDescent="0.25">
      <c r="A1018" t="s">
        <v>14</v>
      </c>
      <c r="B1018" s="107">
        <v>44272</v>
      </c>
      <c r="C1018" t="s">
        <v>15</v>
      </c>
      <c r="D1018" t="str">
        <f>IF(Tableau1[[#This Row],[Date]]="","",CHOOSE(MONTH(B1018),"janvier","février","mars","avril","mai","juin","juillet","aout","septembre","octobre","novembre","décembre"))</f>
        <v>mars</v>
      </c>
      <c r="E1018" s="105" t="str">
        <f>IF(ISERROR(VLOOKUP($C1018,tarifs!$A$4:$D$105,2,0)),"",VLOOKUP($C1018,tarifs!$A$4:$D$105,2,0))</f>
        <v/>
      </c>
      <c r="F1018" s="105" t="str">
        <f t="shared" si="15"/>
        <v/>
      </c>
    </row>
    <row r="1019" spans="1:6" x14ac:dyDescent="0.25">
      <c r="A1019" t="s">
        <v>14</v>
      </c>
      <c r="B1019" s="107">
        <v>44273</v>
      </c>
      <c r="C1019" t="s">
        <v>15</v>
      </c>
      <c r="D1019" t="str">
        <f>IF(Tableau1[[#This Row],[Date]]="","",CHOOSE(MONTH(B1019),"janvier","février","mars","avril","mai","juin","juillet","aout","septembre","octobre","novembre","décembre"))</f>
        <v>mars</v>
      </c>
      <c r="E1019" s="105" t="str">
        <f>IF(ISERROR(VLOOKUP($C1019,tarifs!$A$4:$D$105,2,0)),"",VLOOKUP($C1019,tarifs!$A$4:$D$105,2,0))</f>
        <v/>
      </c>
      <c r="F1019" s="105" t="str">
        <f t="shared" si="15"/>
        <v/>
      </c>
    </row>
    <row r="1020" spans="1:6" x14ac:dyDescent="0.25">
      <c r="A1020" t="s">
        <v>14</v>
      </c>
      <c r="B1020" s="107">
        <v>44274</v>
      </c>
      <c r="C1020" t="s">
        <v>15</v>
      </c>
      <c r="D1020" t="str">
        <f>IF(Tableau1[[#This Row],[Date]]="","",CHOOSE(MONTH(B1020),"janvier","février","mars","avril","mai","juin","juillet","aout","septembre","octobre","novembre","décembre"))</f>
        <v>mars</v>
      </c>
      <c r="E1020" s="105" t="str">
        <f>IF(ISERROR(VLOOKUP($C1020,tarifs!$A$4:$D$105,2,0)),"",VLOOKUP($C1020,tarifs!$A$4:$D$105,2,0))</f>
        <v/>
      </c>
      <c r="F1020" s="105" t="str">
        <f t="shared" si="15"/>
        <v/>
      </c>
    </row>
    <row r="1021" spans="1:6" x14ac:dyDescent="0.25">
      <c r="A1021" t="s">
        <v>16</v>
      </c>
      <c r="B1021" s="107">
        <v>44270</v>
      </c>
      <c r="C1021">
        <v>1670</v>
      </c>
      <c r="D1021" t="str">
        <f>IF(Tableau1[[#This Row],[Date]]="","",CHOOSE(MONTH(B1021),"janvier","février","mars","avril","mai","juin","juillet","aout","septembre","octobre","novembre","décembre"))</f>
        <v>mars</v>
      </c>
      <c r="E1021" s="105">
        <f>IF(ISERROR(VLOOKUP($C1021,tarifs!$A$4:$D$105,2,0)),"",VLOOKUP($C1021,tarifs!$A$4:$D$105,2,0))</f>
        <v>201</v>
      </c>
      <c r="F1021" s="105">
        <f t="shared" si="15"/>
        <v>241.2</v>
      </c>
    </row>
    <row r="1022" spans="1:6" x14ac:dyDescent="0.25">
      <c r="A1022" t="s">
        <v>16</v>
      </c>
      <c r="B1022" s="107">
        <v>44275</v>
      </c>
      <c r="C1022">
        <v>1401</v>
      </c>
      <c r="D1022" t="str">
        <f>IF(Tableau1[[#This Row],[Date]]="","",CHOOSE(MONTH(B1022),"janvier","février","mars","avril","mai","juin","juillet","aout","septembre","octobre","novembre","décembre"))</f>
        <v>mars</v>
      </c>
      <c r="E1022" s="105">
        <f>IF(ISERROR(VLOOKUP($C1022,tarifs!$A$4:$D$105,2,0)),"",VLOOKUP($C1022,tarifs!$A$4:$D$105,2,0))</f>
        <v>129</v>
      </c>
      <c r="F1022" s="105">
        <f t="shared" si="15"/>
        <v>154.79999999999998</v>
      </c>
    </row>
    <row r="1023" spans="1:6" x14ac:dyDescent="0.25">
      <c r="A1023" t="s">
        <v>16</v>
      </c>
      <c r="B1023" s="107">
        <v>44275</v>
      </c>
      <c r="C1023">
        <v>1639</v>
      </c>
      <c r="D1023" t="str">
        <f>IF(Tableau1[[#This Row],[Date]]="","",CHOOSE(MONTH(B1023),"janvier","février","mars","avril","mai","juin","juillet","aout","septembre","octobre","novembre","décembre"))</f>
        <v>mars</v>
      </c>
      <c r="E1023" s="105">
        <f>IF(ISERROR(VLOOKUP($C1023,tarifs!$A$4:$D$105,2,0)),"",VLOOKUP($C1023,tarifs!$A$4:$D$105,2,0))</f>
        <v>135</v>
      </c>
      <c r="F1023" s="105">
        <f t="shared" si="15"/>
        <v>162</v>
      </c>
    </row>
    <row r="1024" spans="1:6" x14ac:dyDescent="0.25">
      <c r="A1024" t="s">
        <v>17</v>
      </c>
      <c r="B1024" s="107">
        <v>44270</v>
      </c>
      <c r="C1024">
        <v>1050</v>
      </c>
      <c r="D1024" t="str">
        <f>IF(Tableau1[[#This Row],[Date]]="","",CHOOSE(MONTH(B1024),"janvier","février","mars","avril","mai","juin","juillet","aout","septembre","octobre","novembre","décembre"))</f>
        <v>mars</v>
      </c>
      <c r="E1024" s="105">
        <f>IF(ISERROR(VLOOKUP($C1024,tarifs!$A$4:$D$105,2,0)),"",VLOOKUP($C1024,tarifs!$A$4:$D$105,2,0))</f>
        <v>108</v>
      </c>
      <c r="F1024" s="105">
        <f t="shared" si="15"/>
        <v>129.6</v>
      </c>
    </row>
    <row r="1025" spans="1:6" x14ac:dyDescent="0.25">
      <c r="A1025" t="s">
        <v>17</v>
      </c>
      <c r="B1025" s="107">
        <v>44275</v>
      </c>
      <c r="C1025">
        <v>1501</v>
      </c>
      <c r="D1025" t="str">
        <f>IF(Tableau1[[#This Row],[Date]]="","",CHOOSE(MONTH(B1025),"janvier","février","mars","avril","mai","juin","juillet","aout","septembre","octobre","novembre","décembre"))</f>
        <v>mars</v>
      </c>
      <c r="E1025" s="105">
        <f>IF(ISERROR(VLOOKUP($C1025,tarifs!$A$4:$D$105,2,0)),"",VLOOKUP($C1025,tarifs!$A$4:$D$105,2,0))</f>
        <v>117</v>
      </c>
      <c r="F1025" s="105">
        <f t="shared" si="15"/>
        <v>140.4</v>
      </c>
    </row>
    <row r="1026" spans="1:6" x14ac:dyDescent="0.25">
      <c r="A1026" t="s">
        <v>17</v>
      </c>
      <c r="B1026" s="107">
        <v>44270</v>
      </c>
      <c r="C1026">
        <v>1232</v>
      </c>
      <c r="D1026" t="str">
        <f>IF(Tableau1[[#This Row],[Date]]="","",CHOOSE(MONTH(B1026),"janvier","février","mars","avril","mai","juin","juillet","aout","septembre","octobre","novembre","décembre"))</f>
        <v>mars</v>
      </c>
      <c r="E1026" s="105">
        <f>IF(ISERROR(VLOOKUP($C1026,tarifs!$A$4:$D$105,2,0)),"",VLOOKUP($C1026,tarifs!$A$4:$D$105,2,0))</f>
        <v>101.25</v>
      </c>
      <c r="F1026" s="105">
        <f t="shared" si="15"/>
        <v>121.5</v>
      </c>
    </row>
    <row r="1027" spans="1:6" x14ac:dyDescent="0.25">
      <c r="A1027" t="s">
        <v>17</v>
      </c>
      <c r="B1027" s="107">
        <v>44272</v>
      </c>
      <c r="C1027">
        <v>1202</v>
      </c>
      <c r="D1027" t="str">
        <f>IF(Tableau1[[#This Row],[Date]]="","",CHOOSE(MONTH(B1027),"janvier","février","mars","avril","mai","juin","juillet","aout","septembre","octobre","novembre","décembre"))</f>
        <v>mars</v>
      </c>
      <c r="E1027" s="105">
        <f>IF(ISERROR(VLOOKUP($C1027,tarifs!$A$4:$D$105,2,0)),"",VLOOKUP($C1027,tarifs!$A$4:$D$105,2,0))</f>
        <v>87.75</v>
      </c>
      <c r="F1027" s="105">
        <f t="shared" si="15"/>
        <v>105.3</v>
      </c>
    </row>
    <row r="1028" spans="1:6" x14ac:dyDescent="0.25">
      <c r="A1028" t="s">
        <v>17</v>
      </c>
      <c r="B1028" s="107">
        <v>44274</v>
      </c>
      <c r="C1028">
        <v>1072</v>
      </c>
      <c r="D1028" t="str">
        <f>IF(Tableau1[[#This Row],[Date]]="","",CHOOSE(MONTH(B1028),"janvier","février","mars","avril","mai","juin","juillet","aout","septembre","octobre","novembre","décembre"))</f>
        <v>mars</v>
      </c>
      <c r="E1028" s="105">
        <f>IF(ISERROR(VLOOKUP($C1028,tarifs!$A$4:$D$105,2,0)),"",VLOOKUP($C1028,tarifs!$A$4:$D$105,2,0))</f>
        <v>108</v>
      </c>
      <c r="F1028" s="105">
        <f t="shared" ref="F1028:F1091" si="16">IF(ISERROR(E1028*1.2),"",E1028*1.2)</f>
        <v>129.6</v>
      </c>
    </row>
    <row r="1029" spans="1:6" x14ac:dyDescent="0.25">
      <c r="A1029" t="s">
        <v>17</v>
      </c>
      <c r="B1029" s="107">
        <v>44275</v>
      </c>
      <c r="C1029">
        <v>1069</v>
      </c>
      <c r="D1029" t="str">
        <f>IF(Tableau1[[#This Row],[Date]]="","",CHOOSE(MONTH(B1029),"janvier","février","mars","avril","mai","juin","juillet","aout","septembre","octobre","novembre","décembre"))</f>
        <v>mars</v>
      </c>
      <c r="E1029" s="105">
        <f>IF(ISERROR(VLOOKUP($C1029,tarifs!$A$4:$D$105,2,0)),"",VLOOKUP($C1029,tarifs!$A$4:$D$105,2,0))</f>
        <v>81</v>
      </c>
      <c r="F1029" s="105">
        <f t="shared" si="16"/>
        <v>97.2</v>
      </c>
    </row>
    <row r="1030" spans="1:6" x14ac:dyDescent="0.25">
      <c r="A1030" t="s">
        <v>18</v>
      </c>
      <c r="B1030" s="107">
        <v>44270</v>
      </c>
      <c r="C1030">
        <v>1280</v>
      </c>
      <c r="D1030" t="str">
        <f>IF(Tableau1[[#This Row],[Date]]="","",CHOOSE(MONTH(B1030),"janvier","février","mars","avril","mai","juin","juillet","aout","septembre","octobre","novembre","décembre"))</f>
        <v>mars</v>
      </c>
      <c r="E1030" s="105">
        <f>IF(ISERROR(VLOOKUP($C1030,tarifs!$A$4:$D$105,2,0)),"",VLOOKUP($C1030,tarifs!$A$4:$D$105,2,0))</f>
        <v>114.4</v>
      </c>
      <c r="F1030" s="105">
        <f t="shared" si="16"/>
        <v>137.28</v>
      </c>
    </row>
    <row r="1031" spans="1:6" x14ac:dyDescent="0.25">
      <c r="A1031" t="s">
        <v>18</v>
      </c>
      <c r="B1031" s="107">
        <v>44274</v>
      </c>
      <c r="C1031">
        <v>1082</v>
      </c>
      <c r="D1031" t="str">
        <f>IF(Tableau1[[#This Row],[Date]]="","",CHOOSE(MONTH(B1031),"janvier","février","mars","avril","mai","juin","juillet","aout","septembre","octobre","novembre","décembre"))</f>
        <v>mars</v>
      </c>
      <c r="E1031" s="105">
        <f>IF(ISERROR(VLOOKUP($C1031,tarifs!$A$4:$D$105,2,0)),"",VLOOKUP($C1031,tarifs!$A$4:$D$105,2,0))</f>
        <v>104.55</v>
      </c>
      <c r="F1031" s="105">
        <f t="shared" si="16"/>
        <v>125.46</v>
      </c>
    </row>
    <row r="1032" spans="1:6" x14ac:dyDescent="0.25">
      <c r="A1032" t="s">
        <v>18</v>
      </c>
      <c r="B1032" s="107">
        <v>44275</v>
      </c>
      <c r="C1032">
        <v>1219</v>
      </c>
      <c r="D1032" t="str">
        <f>IF(Tableau1[[#This Row],[Date]]="","",CHOOSE(MONTH(B1032),"janvier","février","mars","avril","mai","juin","juillet","aout","septembre","octobre","novembre","décembre"))</f>
        <v>mars</v>
      </c>
      <c r="E1032" s="105">
        <f>IF(ISERROR(VLOOKUP($C1032,tarifs!$A$4:$D$105,2,0)),"",VLOOKUP($C1032,tarifs!$A$4:$D$105,2,0))</f>
        <v>135</v>
      </c>
      <c r="F1032" s="105">
        <f t="shared" si="16"/>
        <v>162</v>
      </c>
    </row>
    <row r="1033" spans="1:6" x14ac:dyDescent="0.25">
      <c r="A1033" t="s">
        <v>18</v>
      </c>
      <c r="B1033" s="107">
        <v>44275</v>
      </c>
      <c r="C1033">
        <v>1679</v>
      </c>
      <c r="D1033" t="str">
        <f>IF(Tableau1[[#This Row],[Date]]="","",CHOOSE(MONTH(B1033),"janvier","février","mars","avril","mai","juin","juillet","aout","septembre","octobre","novembre","décembre"))</f>
        <v>mars</v>
      </c>
      <c r="E1033" s="105">
        <f>IF(ISERROR(VLOOKUP($C1033,tarifs!$A$4:$D$105,2,0)),"",VLOOKUP($C1033,tarifs!$A$4:$D$105,2,0))</f>
        <v>95</v>
      </c>
      <c r="F1033" s="105">
        <f t="shared" si="16"/>
        <v>114</v>
      </c>
    </row>
    <row r="1034" spans="1:6" x14ac:dyDescent="0.25">
      <c r="A1034" t="s">
        <v>19</v>
      </c>
      <c r="B1034" s="107">
        <v>44274</v>
      </c>
      <c r="C1034">
        <v>1182</v>
      </c>
      <c r="D1034" t="str">
        <f>IF(Tableau1[[#This Row],[Date]]="","",CHOOSE(MONTH(B1034),"janvier","février","mars","avril","mai","juin","juillet","aout","septembre","octobre","novembre","décembre"))</f>
        <v>mars</v>
      </c>
      <c r="E1034" s="105">
        <f>IF(ISERROR(VLOOKUP($C1034,tarifs!$A$4:$D$105,2,0)),"",VLOOKUP($C1034,tarifs!$A$4:$D$105,2,0))</f>
        <v>127</v>
      </c>
      <c r="F1034" s="105">
        <f t="shared" si="16"/>
        <v>152.4</v>
      </c>
    </row>
    <row r="1035" spans="1:6" x14ac:dyDescent="0.25">
      <c r="A1035" t="s">
        <v>19</v>
      </c>
      <c r="B1035" s="107">
        <v>44275</v>
      </c>
      <c r="C1035">
        <v>1669</v>
      </c>
      <c r="D1035" t="str">
        <f>IF(Tableau1[[#This Row],[Date]]="","",CHOOSE(MONTH(B1035),"janvier","février","mars","avril","mai","juin","juillet","aout","septembre","octobre","novembre","décembre"))</f>
        <v>mars</v>
      </c>
      <c r="E1035" s="105">
        <f>IF(ISERROR(VLOOKUP($C1035,tarifs!$A$4:$D$105,2,0)),"",VLOOKUP($C1035,tarifs!$A$4:$D$105,2,0))</f>
        <v>124</v>
      </c>
      <c r="F1035" s="105">
        <f t="shared" si="16"/>
        <v>148.79999999999998</v>
      </c>
    </row>
    <row r="1036" spans="1:6" x14ac:dyDescent="0.25">
      <c r="A1036" t="s">
        <v>19</v>
      </c>
      <c r="B1036" s="107">
        <v>44275</v>
      </c>
      <c r="C1036">
        <v>1129</v>
      </c>
      <c r="D1036" t="str">
        <f>IF(Tableau1[[#This Row],[Date]]="","",CHOOSE(MONTH(B1036),"janvier","février","mars","avril","mai","juin","juillet","aout","septembre","octobre","novembre","décembre"))</f>
        <v>mars</v>
      </c>
      <c r="E1036" s="105">
        <f>IF(ISERROR(VLOOKUP($C1036,tarifs!$A$4:$D$105,2,0)),"",VLOOKUP($C1036,tarifs!$A$4:$D$105,2,0))</f>
        <v>115</v>
      </c>
      <c r="F1036" s="105">
        <f t="shared" si="16"/>
        <v>138</v>
      </c>
    </row>
    <row r="1037" spans="1:6" x14ac:dyDescent="0.25">
      <c r="A1037" t="s">
        <v>19</v>
      </c>
      <c r="B1037" s="107">
        <v>44275</v>
      </c>
      <c r="C1037">
        <v>1699</v>
      </c>
      <c r="D1037" t="str">
        <f>IF(Tableau1[[#This Row],[Date]]="","",CHOOSE(MONTH(B1037),"janvier","février","mars","avril","mai","juin","juillet","aout","septembre","octobre","novembre","décembre"))</f>
        <v>mars</v>
      </c>
      <c r="E1037" s="105">
        <f>IF(ISERROR(VLOOKUP($C1037,tarifs!$A$4:$D$105,2,0)),"",VLOOKUP($C1037,tarifs!$A$4:$D$105,2,0))</f>
        <v>148</v>
      </c>
      <c r="F1037" s="105">
        <f t="shared" si="16"/>
        <v>177.6</v>
      </c>
    </row>
    <row r="1038" spans="1:6" x14ac:dyDescent="0.25">
      <c r="A1038" t="s">
        <v>8</v>
      </c>
      <c r="B1038" s="107">
        <v>44277</v>
      </c>
      <c r="C1038">
        <v>1330</v>
      </c>
      <c r="D1038" t="str">
        <f>IF(Tableau1[[#This Row],[Date]]="","",CHOOSE(MONTH(B1038),"janvier","février","mars","avril","mai","juin","juillet","aout","septembre","octobre","novembre","décembre"))</f>
        <v>mars</v>
      </c>
      <c r="E1038" s="105">
        <f>IF(ISERROR(VLOOKUP($C1038,tarifs!$A$4:$D$105,2,0)),"",VLOOKUP($C1038,tarifs!$A$4:$D$105,2,0))</f>
        <v>95</v>
      </c>
      <c r="F1038" s="105">
        <f t="shared" si="16"/>
        <v>114</v>
      </c>
    </row>
    <row r="1039" spans="1:6" x14ac:dyDescent="0.25">
      <c r="A1039" t="s">
        <v>8</v>
      </c>
      <c r="B1039" s="107">
        <v>44282</v>
      </c>
      <c r="C1039">
        <v>1531</v>
      </c>
      <c r="D1039" t="str">
        <f>IF(Tableau1[[#This Row],[Date]]="","",CHOOSE(MONTH(B1039),"janvier","février","mars","avril","mai","juin","juillet","aout","septembre","octobre","novembre","décembre"))</f>
        <v>mars</v>
      </c>
      <c r="E1039" s="105">
        <f>IF(ISERROR(VLOOKUP($C1039,tarifs!$A$4:$D$105,2,0)),"",VLOOKUP($C1039,tarifs!$A$4:$D$105,2,0))</f>
        <v>108</v>
      </c>
      <c r="F1039" s="105">
        <f t="shared" si="16"/>
        <v>129.6</v>
      </c>
    </row>
    <row r="1040" spans="1:6" x14ac:dyDescent="0.25">
      <c r="A1040" t="s">
        <v>8</v>
      </c>
      <c r="B1040" s="107">
        <v>44277</v>
      </c>
      <c r="C1040">
        <v>1242</v>
      </c>
      <c r="D1040" t="str">
        <f>IF(Tableau1[[#This Row],[Date]]="","",CHOOSE(MONTH(B1040),"janvier","février","mars","avril","mai","juin","juillet","aout","septembre","octobre","novembre","décembre"))</f>
        <v>mars</v>
      </c>
      <c r="E1040" s="105">
        <f>IF(ISERROR(VLOOKUP($C1040,tarifs!$A$4:$D$105,2,0)),"",VLOOKUP($C1040,tarifs!$A$4:$D$105,2,0))</f>
        <v>101</v>
      </c>
      <c r="F1040" s="105">
        <f t="shared" si="16"/>
        <v>121.19999999999999</v>
      </c>
    </row>
    <row r="1041" spans="1:6" x14ac:dyDescent="0.25">
      <c r="A1041" t="s">
        <v>8</v>
      </c>
      <c r="B1041" s="107">
        <v>44281</v>
      </c>
      <c r="C1041">
        <v>1242</v>
      </c>
      <c r="D1041" t="str">
        <f>IF(Tableau1[[#This Row],[Date]]="","",CHOOSE(MONTH(B1041),"janvier","février","mars","avril","mai","juin","juillet","aout","septembre","octobre","novembre","décembre"))</f>
        <v>mars</v>
      </c>
      <c r="E1041" s="105">
        <f>IF(ISERROR(VLOOKUP($C1041,tarifs!$A$4:$D$105,2,0)),"",VLOOKUP($C1041,tarifs!$A$4:$D$105,2,0))</f>
        <v>101</v>
      </c>
      <c r="F1041" s="105">
        <f t="shared" si="16"/>
        <v>121.19999999999999</v>
      </c>
    </row>
    <row r="1042" spans="1:6" x14ac:dyDescent="0.25">
      <c r="A1042" t="s">
        <v>8</v>
      </c>
      <c r="B1042" s="107">
        <v>44282</v>
      </c>
      <c r="C1042">
        <v>1689</v>
      </c>
      <c r="D1042" t="str">
        <f>IF(Tableau1[[#This Row],[Date]]="","",CHOOSE(MONTH(B1042),"janvier","février","mars","avril","mai","juin","juillet","aout","septembre","octobre","novembre","décembre"))</f>
        <v>mars</v>
      </c>
      <c r="E1042" s="105">
        <f>IF(ISERROR(VLOOKUP($C1042,tarifs!$A$4:$D$105,2,0)),"",VLOOKUP($C1042,tarifs!$A$4:$D$105,2,0))</f>
        <v>155</v>
      </c>
      <c r="F1042" s="105">
        <f t="shared" si="16"/>
        <v>186</v>
      </c>
    </row>
    <row r="1043" spans="1:6" x14ac:dyDescent="0.25">
      <c r="A1043" t="s">
        <v>9</v>
      </c>
      <c r="B1043" s="107">
        <v>44277</v>
      </c>
      <c r="C1043">
        <v>1060</v>
      </c>
      <c r="D1043" t="str">
        <f>IF(Tableau1[[#This Row],[Date]]="","",CHOOSE(MONTH(B1043),"janvier","février","mars","avril","mai","juin","juillet","aout","septembre","octobre","novembre","décembre"))</f>
        <v>mars</v>
      </c>
      <c r="E1043" s="105">
        <f>IF(ISERROR(VLOOKUP($C1043,tarifs!$A$4:$D$105,2,0)),"",VLOOKUP($C1043,tarifs!$A$4:$D$105,2,0))</f>
        <v>123.6</v>
      </c>
      <c r="F1043" s="105">
        <f t="shared" si="16"/>
        <v>148.32</v>
      </c>
    </row>
    <row r="1044" spans="1:6" x14ac:dyDescent="0.25">
      <c r="A1044" t="s">
        <v>9</v>
      </c>
      <c r="B1044" s="107">
        <v>44282</v>
      </c>
      <c r="C1044">
        <v>1431</v>
      </c>
      <c r="D1044" t="str">
        <f>IF(Tableau1[[#This Row],[Date]]="","",CHOOSE(MONTH(B1044),"janvier","février","mars","avril","mai","juin","juillet","aout","septembre","octobre","novembre","décembre"))</f>
        <v>mars</v>
      </c>
      <c r="E1044" s="105">
        <f>IF(ISERROR(VLOOKUP($C1044,tarifs!$A$4:$D$105,2,0)),"",VLOOKUP($C1044,tarifs!$A$4:$D$105,2,0))</f>
        <v>108</v>
      </c>
      <c r="F1044" s="105">
        <f t="shared" si="16"/>
        <v>129.6</v>
      </c>
    </row>
    <row r="1045" spans="1:6" x14ac:dyDescent="0.25">
      <c r="A1045" t="s">
        <v>9</v>
      </c>
      <c r="B1045" s="107">
        <v>44277</v>
      </c>
      <c r="C1045">
        <v>1230</v>
      </c>
      <c r="D1045" t="str">
        <f>IF(Tableau1[[#This Row],[Date]]="","",CHOOSE(MONTH(B1045),"janvier","février","mars","avril","mai","juin","juillet","aout","septembre","octobre","novembre","décembre"))</f>
        <v>mars</v>
      </c>
      <c r="E1045" s="105">
        <f>IF(ISERROR(VLOOKUP($C1045,tarifs!$A$4:$D$105,2,0)),"",VLOOKUP($C1045,tarifs!$A$4:$D$105,2,0))</f>
        <v>135.25</v>
      </c>
      <c r="F1045" s="105">
        <f t="shared" si="16"/>
        <v>162.29999999999998</v>
      </c>
    </row>
    <row r="1046" spans="1:6" x14ac:dyDescent="0.25">
      <c r="A1046" t="s">
        <v>9</v>
      </c>
      <c r="B1046" s="107">
        <v>44281</v>
      </c>
      <c r="C1046">
        <v>1282</v>
      </c>
      <c r="D1046" t="str">
        <f>IF(Tableau1[[#This Row],[Date]]="","",CHOOSE(MONTH(B1046),"janvier","février","mars","avril","mai","juin","juillet","aout","septembre","octobre","novembre","décembre"))</f>
        <v>mars</v>
      </c>
      <c r="E1046" s="105">
        <f>IF(ISERROR(VLOOKUP($C1046,tarifs!$A$4:$D$105,2,0)),"",VLOOKUP($C1046,tarifs!$A$4:$D$105,2,0))</f>
        <v>87.75</v>
      </c>
      <c r="F1046" s="105">
        <f t="shared" si="16"/>
        <v>105.3</v>
      </c>
    </row>
    <row r="1047" spans="1:6" x14ac:dyDescent="0.25">
      <c r="A1047" t="s">
        <v>9</v>
      </c>
      <c r="B1047" s="107">
        <v>44282</v>
      </c>
      <c r="C1047">
        <v>1451</v>
      </c>
      <c r="D1047" t="str">
        <f>IF(Tableau1[[#This Row],[Date]]="","",CHOOSE(MONTH(B1047),"janvier","février","mars","avril","mai","juin","juillet","aout","septembre","octobre","novembre","décembre"))</f>
        <v>mars</v>
      </c>
      <c r="E1047" s="105">
        <f>IF(ISERROR(VLOOKUP($C1047,tarifs!$A$4:$D$105,2,0)),"",VLOOKUP($C1047,tarifs!$A$4:$D$105,2,0))</f>
        <v>108</v>
      </c>
      <c r="F1047" s="105">
        <f t="shared" si="16"/>
        <v>129.6</v>
      </c>
    </row>
    <row r="1048" spans="1:6" x14ac:dyDescent="0.25">
      <c r="A1048" t="s">
        <v>9</v>
      </c>
      <c r="B1048" s="107">
        <v>44277</v>
      </c>
      <c r="C1048">
        <v>1062</v>
      </c>
      <c r="D1048" t="str">
        <f>IF(Tableau1[[#This Row],[Date]]="","",CHOOSE(MONTH(B1048),"janvier","février","mars","avril","mai","juin","juillet","aout","septembre","octobre","novembre","décembre"))</f>
        <v>mars</v>
      </c>
      <c r="E1048" s="105">
        <f>IF(ISERROR(VLOOKUP($C1048,tarifs!$A$4:$D$105,2,0)),"",VLOOKUP($C1048,tarifs!$A$4:$D$105,2,0))</f>
        <v>81</v>
      </c>
      <c r="F1048" s="105">
        <f t="shared" si="16"/>
        <v>97.2</v>
      </c>
    </row>
    <row r="1049" spans="1:6" x14ac:dyDescent="0.25">
      <c r="A1049" t="s">
        <v>9</v>
      </c>
      <c r="B1049" s="107">
        <v>44278</v>
      </c>
      <c r="C1049">
        <v>1062</v>
      </c>
      <c r="D1049" t="str">
        <f>IF(Tableau1[[#This Row],[Date]]="","",CHOOSE(MONTH(B1049),"janvier","février","mars","avril","mai","juin","juillet","aout","septembre","octobre","novembre","décembre"))</f>
        <v>mars</v>
      </c>
      <c r="E1049" s="105">
        <f>IF(ISERROR(VLOOKUP($C1049,tarifs!$A$4:$D$105,2,0)),"",VLOOKUP($C1049,tarifs!$A$4:$D$105,2,0))</f>
        <v>81</v>
      </c>
      <c r="F1049" s="105">
        <f t="shared" si="16"/>
        <v>97.2</v>
      </c>
    </row>
    <row r="1050" spans="1:6" x14ac:dyDescent="0.25">
      <c r="A1050" t="s">
        <v>9</v>
      </c>
      <c r="B1050" s="107">
        <v>44279</v>
      </c>
      <c r="C1050">
        <v>1062</v>
      </c>
      <c r="D1050" t="str">
        <f>IF(Tableau1[[#This Row],[Date]]="","",CHOOSE(MONTH(B1050),"janvier","février","mars","avril","mai","juin","juillet","aout","septembre","octobre","novembre","décembre"))</f>
        <v>mars</v>
      </c>
      <c r="E1050" s="105">
        <f>IF(ISERROR(VLOOKUP($C1050,tarifs!$A$4:$D$105,2,0)),"",VLOOKUP($C1050,tarifs!$A$4:$D$105,2,0))</f>
        <v>81</v>
      </c>
      <c r="F1050" s="105">
        <f t="shared" si="16"/>
        <v>97.2</v>
      </c>
    </row>
    <row r="1051" spans="1:6" x14ac:dyDescent="0.25">
      <c r="A1051" t="s">
        <v>9</v>
      </c>
      <c r="B1051" s="107">
        <v>44280</v>
      </c>
      <c r="C1051">
        <v>1062</v>
      </c>
      <c r="D1051" t="str">
        <f>IF(Tableau1[[#This Row],[Date]]="","",CHOOSE(MONTH(B1051),"janvier","février","mars","avril","mai","juin","juillet","aout","septembre","octobre","novembre","décembre"))</f>
        <v>mars</v>
      </c>
      <c r="E1051" s="105">
        <f>IF(ISERROR(VLOOKUP($C1051,tarifs!$A$4:$D$105,2,0)),"",VLOOKUP($C1051,tarifs!$A$4:$D$105,2,0))</f>
        <v>81</v>
      </c>
      <c r="F1051" s="105">
        <f t="shared" si="16"/>
        <v>97.2</v>
      </c>
    </row>
    <row r="1052" spans="1:6" x14ac:dyDescent="0.25">
      <c r="A1052" t="s">
        <v>9</v>
      </c>
      <c r="B1052" s="107">
        <v>44281</v>
      </c>
      <c r="C1052">
        <v>1062</v>
      </c>
      <c r="D1052" t="str">
        <f>IF(Tableau1[[#This Row],[Date]]="","",CHOOSE(MONTH(B1052),"janvier","février","mars","avril","mai","juin","juillet","aout","septembre","octobre","novembre","décembre"))</f>
        <v>mars</v>
      </c>
      <c r="E1052" s="105">
        <f>IF(ISERROR(VLOOKUP($C1052,tarifs!$A$4:$D$105,2,0)),"",VLOOKUP($C1052,tarifs!$A$4:$D$105,2,0))</f>
        <v>81</v>
      </c>
      <c r="F1052" s="105">
        <f t="shared" si="16"/>
        <v>97.2</v>
      </c>
    </row>
    <row r="1053" spans="1:6" x14ac:dyDescent="0.25">
      <c r="A1053" t="s">
        <v>9</v>
      </c>
      <c r="B1053" s="107">
        <v>44282</v>
      </c>
      <c r="C1053">
        <v>1471</v>
      </c>
      <c r="D1053" t="str">
        <f>IF(Tableau1[[#This Row],[Date]]="","",CHOOSE(MONTH(B1053),"janvier","février","mars","avril","mai","juin","juillet","aout","septembre","octobre","novembre","décembre"))</f>
        <v>mars</v>
      </c>
      <c r="E1053" s="105">
        <f>IF(ISERROR(VLOOKUP($C1053,tarifs!$A$4:$D$105,2,0)),"",VLOOKUP($C1053,tarifs!$A$4:$D$105,2,0))</f>
        <v>115</v>
      </c>
      <c r="F1053" s="105">
        <f t="shared" si="16"/>
        <v>138</v>
      </c>
    </row>
    <row r="1054" spans="1:6" x14ac:dyDescent="0.25">
      <c r="A1054" t="s">
        <v>9</v>
      </c>
      <c r="B1054" s="107">
        <v>44277</v>
      </c>
      <c r="C1054">
        <v>1262</v>
      </c>
      <c r="D1054" t="str">
        <f>IF(Tableau1[[#This Row],[Date]]="","",CHOOSE(MONTH(B1054),"janvier","février","mars","avril","mai","juin","juillet","aout","septembre","octobre","novembre","décembre"))</f>
        <v>mars</v>
      </c>
      <c r="E1054" s="105">
        <f>IF(ISERROR(VLOOKUP($C1054,tarifs!$A$4:$D$105,2,0)),"",VLOOKUP($C1054,tarifs!$A$4:$D$105,2,0))</f>
        <v>108</v>
      </c>
      <c r="F1054" s="105">
        <f t="shared" si="16"/>
        <v>129.6</v>
      </c>
    </row>
    <row r="1055" spans="1:6" x14ac:dyDescent="0.25">
      <c r="A1055" t="s">
        <v>9</v>
      </c>
      <c r="B1055" s="107">
        <v>44278</v>
      </c>
      <c r="C1055">
        <v>1262</v>
      </c>
      <c r="D1055" t="str">
        <f>IF(Tableau1[[#This Row],[Date]]="","",CHOOSE(MONTH(B1055),"janvier","février","mars","avril","mai","juin","juillet","aout","septembre","octobre","novembre","décembre"))</f>
        <v>mars</v>
      </c>
      <c r="E1055" s="105">
        <f>IF(ISERROR(VLOOKUP($C1055,tarifs!$A$4:$D$105,2,0)),"",VLOOKUP($C1055,tarifs!$A$4:$D$105,2,0))</f>
        <v>108</v>
      </c>
      <c r="F1055" s="105">
        <f t="shared" si="16"/>
        <v>129.6</v>
      </c>
    </row>
    <row r="1056" spans="1:6" x14ac:dyDescent="0.25">
      <c r="A1056" t="s">
        <v>9</v>
      </c>
      <c r="B1056" s="107">
        <v>44279</v>
      </c>
      <c r="C1056">
        <v>1262</v>
      </c>
      <c r="D1056" t="str">
        <f>IF(Tableau1[[#This Row],[Date]]="","",CHOOSE(MONTH(B1056),"janvier","février","mars","avril","mai","juin","juillet","aout","septembre","octobre","novembre","décembre"))</f>
        <v>mars</v>
      </c>
      <c r="E1056" s="105">
        <f>IF(ISERROR(VLOOKUP($C1056,tarifs!$A$4:$D$105,2,0)),"",VLOOKUP($C1056,tarifs!$A$4:$D$105,2,0))</f>
        <v>108</v>
      </c>
      <c r="F1056" s="105">
        <f t="shared" si="16"/>
        <v>129.6</v>
      </c>
    </row>
    <row r="1057" spans="1:6" x14ac:dyDescent="0.25">
      <c r="A1057" t="s">
        <v>9</v>
      </c>
      <c r="B1057" s="107">
        <v>44280</v>
      </c>
      <c r="C1057">
        <v>1262</v>
      </c>
      <c r="D1057" t="str">
        <f>IF(Tableau1[[#This Row],[Date]]="","",CHOOSE(MONTH(B1057),"janvier","février","mars","avril","mai","juin","juillet","aout","septembre","octobre","novembre","décembre"))</f>
        <v>mars</v>
      </c>
      <c r="E1057" s="105">
        <f>IF(ISERROR(VLOOKUP($C1057,tarifs!$A$4:$D$105,2,0)),"",VLOOKUP($C1057,tarifs!$A$4:$D$105,2,0))</f>
        <v>108</v>
      </c>
      <c r="F1057" s="105">
        <f t="shared" si="16"/>
        <v>129.6</v>
      </c>
    </row>
    <row r="1058" spans="1:6" x14ac:dyDescent="0.25">
      <c r="A1058" t="s">
        <v>9</v>
      </c>
      <c r="B1058" s="107">
        <v>44281</v>
      </c>
      <c r="C1058">
        <v>1262</v>
      </c>
      <c r="D1058" t="str">
        <f>IF(Tableau1[[#This Row],[Date]]="","",CHOOSE(MONTH(B1058),"janvier","février","mars","avril","mai","juin","juillet","aout","septembre","octobre","novembre","décembre"))</f>
        <v>mars</v>
      </c>
      <c r="E1058" s="105">
        <f>IF(ISERROR(VLOOKUP($C1058,tarifs!$A$4:$D$105,2,0)),"",VLOOKUP($C1058,tarifs!$A$4:$D$105,2,0))</f>
        <v>108</v>
      </c>
      <c r="F1058" s="105">
        <f t="shared" si="16"/>
        <v>129.6</v>
      </c>
    </row>
    <row r="1059" spans="1:6" x14ac:dyDescent="0.25">
      <c r="A1059" t="s">
        <v>9</v>
      </c>
      <c r="B1059" s="107">
        <v>44282</v>
      </c>
      <c r="C1059">
        <v>1511</v>
      </c>
      <c r="D1059" t="str">
        <f>IF(Tableau1[[#This Row],[Date]]="","",CHOOSE(MONTH(B1059),"janvier","février","mars","avril","mai","juin","juillet","aout","septembre","octobre","novembre","décembre"))</f>
        <v>mars</v>
      </c>
      <c r="E1059" s="105">
        <f>IF(ISERROR(VLOOKUP($C1059,tarifs!$A$4:$D$105,2,0)),"",VLOOKUP($C1059,tarifs!$A$4:$D$105,2,0))</f>
        <v>115</v>
      </c>
      <c r="F1059" s="105">
        <f t="shared" si="16"/>
        <v>138</v>
      </c>
    </row>
    <row r="1060" spans="1:6" x14ac:dyDescent="0.25">
      <c r="A1060" t="s">
        <v>9</v>
      </c>
      <c r="B1060" s="107">
        <v>44282</v>
      </c>
      <c r="C1060">
        <v>1521</v>
      </c>
      <c r="D1060" t="str">
        <f>IF(Tableau1[[#This Row],[Date]]="","",CHOOSE(MONTH(B1060),"janvier","février","mars","avril","mai","juin","juillet","aout","septembre","octobre","novembre","décembre"))</f>
        <v>mars</v>
      </c>
      <c r="E1060" s="105">
        <f>IF(ISERROR(VLOOKUP($C1060,tarifs!$A$4:$D$105,2,0)),"",VLOOKUP($C1060,tarifs!$A$4:$D$105,2,0))</f>
        <v>155</v>
      </c>
      <c r="F1060" s="105">
        <f t="shared" si="16"/>
        <v>186</v>
      </c>
    </row>
    <row r="1061" spans="1:6" x14ac:dyDescent="0.25">
      <c r="A1061" t="s">
        <v>9</v>
      </c>
      <c r="B1061" s="107">
        <v>44282</v>
      </c>
      <c r="C1061">
        <v>1659</v>
      </c>
      <c r="D1061" t="str">
        <f>IF(Tableau1[[#This Row],[Date]]="","",CHOOSE(MONTH(B1061),"janvier","février","mars","avril","mai","juin","juillet","aout","septembre","octobre","novembre","décembre"))</f>
        <v>mars</v>
      </c>
      <c r="E1061" s="105">
        <f>IF(ISERROR(VLOOKUP($C1061,tarifs!$A$4:$D$105,2,0)),"",VLOOKUP($C1061,tarifs!$A$4:$D$105,2,0))</f>
        <v>108</v>
      </c>
      <c r="F1061" s="105">
        <f t="shared" si="16"/>
        <v>129.6</v>
      </c>
    </row>
    <row r="1062" spans="1:6" x14ac:dyDescent="0.25">
      <c r="A1062" t="s">
        <v>9</v>
      </c>
      <c r="B1062" s="107">
        <v>44282</v>
      </c>
      <c r="C1062">
        <v>1139</v>
      </c>
      <c r="D1062" t="str">
        <f>IF(Tableau1[[#This Row],[Date]]="","",CHOOSE(MONTH(B1062),"janvier","février","mars","avril","mai","juin","juillet","aout","septembre","octobre","novembre","décembre"))</f>
        <v>mars</v>
      </c>
      <c r="E1062" s="105">
        <f>IF(ISERROR(VLOOKUP($C1062,tarifs!$A$4:$D$105,2,0)),"",VLOOKUP($C1062,tarifs!$A$4:$D$105,2,0))</f>
        <v>135</v>
      </c>
      <c r="F1062" s="105">
        <f t="shared" si="16"/>
        <v>162</v>
      </c>
    </row>
    <row r="1063" spans="1:6" x14ac:dyDescent="0.25">
      <c r="A1063" t="s">
        <v>9</v>
      </c>
      <c r="B1063" s="107">
        <v>44282</v>
      </c>
      <c r="C1063">
        <v>1079</v>
      </c>
      <c r="D1063" t="str">
        <f>IF(Tableau1[[#This Row],[Date]]="","",CHOOSE(MONTH(B1063),"janvier","février","mars","avril","mai","juin","juillet","aout","septembre","octobre","novembre","décembre"))</f>
        <v>mars</v>
      </c>
      <c r="E1063" s="105">
        <f>IF(ISERROR(VLOOKUP($C1063,tarifs!$A$4:$D$105,2,0)),"",VLOOKUP($C1063,tarifs!$A$4:$D$105,2,0))</f>
        <v>101</v>
      </c>
      <c r="F1063" s="105">
        <f t="shared" si="16"/>
        <v>121.19999999999999</v>
      </c>
    </row>
    <row r="1064" spans="1:6" x14ac:dyDescent="0.25">
      <c r="A1064" t="s">
        <v>9</v>
      </c>
      <c r="B1064" s="107">
        <v>44282</v>
      </c>
      <c r="C1064">
        <v>1099</v>
      </c>
      <c r="D1064" t="str">
        <f>IF(Tableau1[[#This Row],[Date]]="","",CHOOSE(MONTH(B1064),"janvier","février","mars","avril","mai","juin","juillet","aout","septembre","octobre","novembre","décembre"))</f>
        <v>mars</v>
      </c>
      <c r="E1064" s="105">
        <f>IF(ISERROR(VLOOKUP($C1064,tarifs!$A$4:$D$105,2,0)),"",VLOOKUP($C1064,tarifs!$A$4:$D$105,2,0))</f>
        <v>77</v>
      </c>
      <c r="F1064" s="105">
        <f t="shared" si="16"/>
        <v>92.399999999999991</v>
      </c>
    </row>
    <row r="1065" spans="1:6" x14ac:dyDescent="0.25">
      <c r="A1065" t="s">
        <v>9</v>
      </c>
      <c r="B1065" s="107">
        <v>44282</v>
      </c>
      <c r="C1065">
        <v>1269</v>
      </c>
      <c r="D1065" t="str">
        <f>IF(Tableau1[[#This Row],[Date]]="","",CHOOSE(MONTH(B1065),"janvier","février","mars","avril","mai","juin","juillet","aout","septembre","octobre","novembre","décembre"))</f>
        <v>mars</v>
      </c>
      <c r="E1065" s="105">
        <f>IF(ISERROR(VLOOKUP($C1065,tarifs!$A$4:$D$105,2,0)),"",VLOOKUP($C1065,tarifs!$A$4:$D$105,2,0))</f>
        <v>95</v>
      </c>
      <c r="F1065" s="105">
        <f t="shared" si="16"/>
        <v>114</v>
      </c>
    </row>
    <row r="1066" spans="1:6" x14ac:dyDescent="0.25">
      <c r="A1066" t="s">
        <v>10</v>
      </c>
      <c r="B1066" s="107">
        <v>44277</v>
      </c>
      <c r="C1066">
        <v>1650</v>
      </c>
      <c r="D1066" t="str">
        <f>IF(Tableau1[[#This Row],[Date]]="","",CHOOSE(MONTH(B1066),"janvier","février","mars","avril","mai","juin","juillet","aout","septembre","octobre","novembre","décembre"))</f>
        <v>mars</v>
      </c>
      <c r="E1066" s="105">
        <f>IF(ISERROR(VLOOKUP($C1066,tarifs!$A$4:$D$105,2,0)),"",VLOOKUP($C1066,tarifs!$A$4:$D$105,2,0))</f>
        <v>162</v>
      </c>
      <c r="F1066" s="105">
        <f t="shared" si="16"/>
        <v>194.4</v>
      </c>
    </row>
    <row r="1067" spans="1:6" x14ac:dyDescent="0.25">
      <c r="A1067" t="s">
        <v>10</v>
      </c>
      <c r="B1067" s="107">
        <v>44282</v>
      </c>
      <c r="C1067">
        <v>1109</v>
      </c>
      <c r="D1067" t="str">
        <f>IF(Tableau1[[#This Row],[Date]]="","",CHOOSE(MONTH(B1067),"janvier","février","mars","avril","mai","juin","juillet","aout","septembre","octobre","novembre","décembre"))</f>
        <v>mars</v>
      </c>
      <c r="E1067" s="105">
        <f>IF(ISERROR(VLOOKUP($C1067,tarifs!$A$4:$D$105,2,0)),"",VLOOKUP($C1067,tarifs!$A$4:$D$105,2,0))</f>
        <v>122</v>
      </c>
      <c r="F1067" s="105">
        <f t="shared" si="16"/>
        <v>146.4</v>
      </c>
    </row>
    <row r="1068" spans="1:6" x14ac:dyDescent="0.25">
      <c r="A1068" t="s">
        <v>10</v>
      </c>
      <c r="B1068" s="107">
        <v>44278</v>
      </c>
      <c r="C1068">
        <v>1521</v>
      </c>
      <c r="D1068" t="str">
        <f>IF(Tableau1[[#This Row],[Date]]="","",CHOOSE(MONTH(B1068),"janvier","février","mars","avril","mai","juin","juillet","aout","septembre","octobre","novembre","décembre"))</f>
        <v>mars</v>
      </c>
      <c r="E1068" s="105">
        <f>IF(ISERROR(VLOOKUP($C1068,tarifs!$A$4:$D$105,2,0)),"",VLOOKUP($C1068,tarifs!$A$4:$D$105,2,0))</f>
        <v>155</v>
      </c>
      <c r="F1068" s="105">
        <f t="shared" si="16"/>
        <v>186</v>
      </c>
    </row>
    <row r="1069" spans="1:6" x14ac:dyDescent="0.25">
      <c r="A1069" t="s">
        <v>10</v>
      </c>
      <c r="B1069" s="107">
        <v>44279</v>
      </c>
      <c r="C1069">
        <v>1521</v>
      </c>
      <c r="D1069" t="str">
        <f>IF(Tableau1[[#This Row],[Date]]="","",CHOOSE(MONTH(B1069),"janvier","février","mars","avril","mai","juin","juillet","aout","septembre","octobre","novembre","décembre"))</f>
        <v>mars</v>
      </c>
      <c r="E1069" s="105">
        <f>IF(ISERROR(VLOOKUP($C1069,tarifs!$A$4:$D$105,2,0)),"",VLOOKUP($C1069,tarifs!$A$4:$D$105,2,0))</f>
        <v>155</v>
      </c>
      <c r="F1069" s="105">
        <f t="shared" si="16"/>
        <v>186</v>
      </c>
    </row>
    <row r="1070" spans="1:6" x14ac:dyDescent="0.25">
      <c r="A1070" t="s">
        <v>10</v>
      </c>
      <c r="B1070" s="107">
        <v>44280</v>
      </c>
      <c r="C1070">
        <v>1521</v>
      </c>
      <c r="D1070" t="str">
        <f>IF(Tableau1[[#This Row],[Date]]="","",CHOOSE(MONTH(B1070),"janvier","février","mars","avril","mai","juin","juillet","aout","septembre","octobre","novembre","décembre"))</f>
        <v>mars</v>
      </c>
      <c r="E1070" s="105">
        <f>IF(ISERROR(VLOOKUP($C1070,tarifs!$A$4:$D$105,2,0)),"",VLOOKUP($C1070,tarifs!$A$4:$D$105,2,0))</f>
        <v>155</v>
      </c>
      <c r="F1070" s="105">
        <f t="shared" si="16"/>
        <v>186</v>
      </c>
    </row>
    <row r="1071" spans="1:6" x14ac:dyDescent="0.25">
      <c r="A1071" t="s">
        <v>10</v>
      </c>
      <c r="B1071" s="107">
        <v>44281</v>
      </c>
      <c r="C1071">
        <v>1521</v>
      </c>
      <c r="D1071" t="str">
        <f>IF(Tableau1[[#This Row],[Date]]="","",CHOOSE(MONTH(B1071),"janvier","février","mars","avril","mai","juin","juillet","aout","septembre","octobre","novembre","décembre"))</f>
        <v>mars</v>
      </c>
      <c r="E1071" s="105">
        <f>IF(ISERROR(VLOOKUP($C1071,tarifs!$A$4:$D$105,2,0)),"",VLOOKUP($C1071,tarifs!$A$4:$D$105,2,0))</f>
        <v>155</v>
      </c>
      <c r="F1071" s="105">
        <f t="shared" si="16"/>
        <v>186</v>
      </c>
    </row>
    <row r="1072" spans="1:6" x14ac:dyDescent="0.25">
      <c r="A1072" t="s">
        <v>10</v>
      </c>
      <c r="B1072" s="107">
        <v>44277</v>
      </c>
      <c r="C1072">
        <v>1162</v>
      </c>
      <c r="D1072" t="str">
        <f>IF(Tableau1[[#This Row],[Date]]="","",CHOOSE(MONTH(B1072),"janvier","février","mars","avril","mai","juin","juillet","aout","septembre","octobre","novembre","décembre"))</f>
        <v>mars</v>
      </c>
      <c r="E1072" s="105">
        <f>IF(ISERROR(VLOOKUP($C1072,tarifs!$A$4:$D$105,2,0)),"",VLOOKUP($C1072,tarifs!$A$4:$D$105,2,0))</f>
        <v>108</v>
      </c>
      <c r="F1072" s="105">
        <f t="shared" si="16"/>
        <v>129.6</v>
      </c>
    </row>
    <row r="1073" spans="1:6" x14ac:dyDescent="0.25">
      <c r="A1073" t="s">
        <v>10</v>
      </c>
      <c r="B1073" s="107">
        <v>44278</v>
      </c>
      <c r="C1073">
        <v>1162</v>
      </c>
      <c r="D1073" t="str">
        <f>IF(Tableau1[[#This Row],[Date]]="","",CHOOSE(MONTH(B1073),"janvier","février","mars","avril","mai","juin","juillet","aout","septembre","octobre","novembre","décembre"))</f>
        <v>mars</v>
      </c>
      <c r="E1073" s="105">
        <f>IF(ISERROR(VLOOKUP($C1073,tarifs!$A$4:$D$105,2,0)),"",VLOOKUP($C1073,tarifs!$A$4:$D$105,2,0))</f>
        <v>108</v>
      </c>
      <c r="F1073" s="105">
        <f t="shared" si="16"/>
        <v>129.6</v>
      </c>
    </row>
    <row r="1074" spans="1:6" x14ac:dyDescent="0.25">
      <c r="A1074" t="s">
        <v>10</v>
      </c>
      <c r="B1074" s="107">
        <v>44279</v>
      </c>
      <c r="C1074">
        <v>1162</v>
      </c>
      <c r="D1074" t="str">
        <f>IF(Tableau1[[#This Row],[Date]]="","",CHOOSE(MONTH(B1074),"janvier","février","mars","avril","mai","juin","juillet","aout","septembre","octobre","novembre","décembre"))</f>
        <v>mars</v>
      </c>
      <c r="E1074" s="105">
        <f>IF(ISERROR(VLOOKUP($C1074,tarifs!$A$4:$D$105,2,0)),"",VLOOKUP($C1074,tarifs!$A$4:$D$105,2,0))</f>
        <v>108</v>
      </c>
      <c r="F1074" s="105">
        <f t="shared" si="16"/>
        <v>129.6</v>
      </c>
    </row>
    <row r="1075" spans="1:6" x14ac:dyDescent="0.25">
      <c r="A1075" t="s">
        <v>10</v>
      </c>
      <c r="B1075" s="107">
        <v>44280</v>
      </c>
      <c r="C1075">
        <v>1162</v>
      </c>
      <c r="D1075" t="str">
        <f>IF(Tableau1[[#This Row],[Date]]="","",CHOOSE(MONTH(B1075),"janvier","février","mars","avril","mai","juin","juillet","aout","septembre","octobre","novembre","décembre"))</f>
        <v>mars</v>
      </c>
      <c r="E1075" s="105">
        <f>IF(ISERROR(VLOOKUP($C1075,tarifs!$A$4:$D$105,2,0)),"",VLOOKUP($C1075,tarifs!$A$4:$D$105,2,0))</f>
        <v>108</v>
      </c>
      <c r="F1075" s="105">
        <f t="shared" si="16"/>
        <v>129.6</v>
      </c>
    </row>
    <row r="1076" spans="1:6" x14ac:dyDescent="0.25">
      <c r="A1076" t="s">
        <v>10</v>
      </c>
      <c r="B1076" s="107">
        <v>44281</v>
      </c>
      <c r="C1076">
        <v>1162</v>
      </c>
      <c r="D1076" t="str">
        <f>IF(Tableau1[[#This Row],[Date]]="","",CHOOSE(MONTH(B1076),"janvier","février","mars","avril","mai","juin","juillet","aout","septembre","octobre","novembre","décembre"))</f>
        <v>mars</v>
      </c>
      <c r="E1076" s="105">
        <f>IF(ISERROR(VLOOKUP($C1076,tarifs!$A$4:$D$105,2,0)),"",VLOOKUP($C1076,tarifs!$A$4:$D$105,2,0))</f>
        <v>108</v>
      </c>
      <c r="F1076" s="105">
        <f t="shared" si="16"/>
        <v>129.6</v>
      </c>
    </row>
    <row r="1077" spans="1:6" x14ac:dyDescent="0.25">
      <c r="A1077" t="s">
        <v>10</v>
      </c>
      <c r="B1077" s="107">
        <v>44277</v>
      </c>
      <c r="C1077" t="s">
        <v>11</v>
      </c>
      <c r="D1077" t="str">
        <f>IF(Tableau1[[#This Row],[Date]]="","",CHOOSE(MONTH(B1077),"janvier","février","mars","avril","mai","juin","juillet","aout","septembre","octobre","novembre","décembre"))</f>
        <v>mars</v>
      </c>
      <c r="E1077" s="105" t="str">
        <f>IF(ISERROR(VLOOKUP($C1077,tarifs!$A$4:$D$105,2,0)),"",VLOOKUP($C1077,tarifs!$A$4:$D$105,2,0))</f>
        <v/>
      </c>
      <c r="F1077" s="105" t="str">
        <f t="shared" si="16"/>
        <v/>
      </c>
    </row>
    <row r="1078" spans="1:6" x14ac:dyDescent="0.25">
      <c r="A1078" t="s">
        <v>10</v>
      </c>
      <c r="B1078" s="107">
        <v>44278</v>
      </c>
      <c r="C1078" t="s">
        <v>11</v>
      </c>
      <c r="D1078" t="str">
        <f>IF(Tableau1[[#This Row],[Date]]="","",CHOOSE(MONTH(B1078),"janvier","février","mars","avril","mai","juin","juillet","aout","septembre","octobre","novembre","décembre"))</f>
        <v>mars</v>
      </c>
      <c r="E1078" s="105" t="str">
        <f>IF(ISERROR(VLOOKUP($C1078,tarifs!$A$4:$D$105,2,0)),"",VLOOKUP($C1078,tarifs!$A$4:$D$105,2,0))</f>
        <v/>
      </c>
      <c r="F1078" s="105" t="str">
        <f t="shared" si="16"/>
        <v/>
      </c>
    </row>
    <row r="1079" spans="1:6" x14ac:dyDescent="0.25">
      <c r="A1079" t="s">
        <v>10</v>
      </c>
      <c r="B1079" s="107">
        <v>44279</v>
      </c>
      <c r="C1079" t="s">
        <v>11</v>
      </c>
      <c r="D1079" t="str">
        <f>IF(Tableau1[[#This Row],[Date]]="","",CHOOSE(MONTH(B1079),"janvier","février","mars","avril","mai","juin","juillet","aout","septembre","octobre","novembre","décembre"))</f>
        <v>mars</v>
      </c>
      <c r="E1079" s="105" t="str">
        <f>IF(ISERROR(VLOOKUP($C1079,tarifs!$A$4:$D$105,2,0)),"",VLOOKUP($C1079,tarifs!$A$4:$D$105,2,0))</f>
        <v/>
      </c>
      <c r="F1079" s="105" t="str">
        <f t="shared" si="16"/>
        <v/>
      </c>
    </row>
    <row r="1080" spans="1:6" x14ac:dyDescent="0.25">
      <c r="A1080" t="s">
        <v>10</v>
      </c>
      <c r="B1080" s="107">
        <v>44280</v>
      </c>
      <c r="C1080" t="s">
        <v>11</v>
      </c>
      <c r="D1080" t="str">
        <f>IF(Tableau1[[#This Row],[Date]]="","",CHOOSE(MONTH(B1080),"janvier","février","mars","avril","mai","juin","juillet","aout","septembre","octobre","novembre","décembre"))</f>
        <v>mars</v>
      </c>
      <c r="E1080" s="105" t="str">
        <f>IF(ISERROR(VLOOKUP($C1080,tarifs!$A$4:$D$105,2,0)),"",VLOOKUP($C1080,tarifs!$A$4:$D$105,2,0))</f>
        <v/>
      </c>
      <c r="F1080" s="105" t="str">
        <f t="shared" si="16"/>
        <v/>
      </c>
    </row>
    <row r="1081" spans="1:6" x14ac:dyDescent="0.25">
      <c r="A1081" t="s">
        <v>10</v>
      </c>
      <c r="B1081" s="107">
        <v>44281</v>
      </c>
      <c r="C1081" t="s">
        <v>11</v>
      </c>
      <c r="D1081" t="str">
        <f>IF(Tableau1[[#This Row],[Date]]="","",CHOOSE(MONTH(B1081),"janvier","février","mars","avril","mai","juin","juillet","aout","septembre","octobre","novembre","décembre"))</f>
        <v>mars</v>
      </c>
      <c r="E1081" s="105" t="str">
        <f>IF(ISERROR(VLOOKUP($C1081,tarifs!$A$4:$D$105,2,0)),"",VLOOKUP($C1081,tarifs!$A$4:$D$105,2,0))</f>
        <v/>
      </c>
      <c r="F1081" s="105" t="str">
        <f t="shared" si="16"/>
        <v/>
      </c>
    </row>
    <row r="1082" spans="1:6" x14ac:dyDescent="0.25">
      <c r="A1082" t="s">
        <v>12</v>
      </c>
      <c r="B1082" s="107">
        <v>44277</v>
      </c>
      <c r="C1082">
        <v>1010</v>
      </c>
      <c r="D1082" t="str">
        <f>IF(Tableau1[[#This Row],[Date]]="","",CHOOSE(MONTH(B1082),"janvier","février","mars","avril","mai","juin","juillet","aout","septembre","octobre","novembre","décembre"))</f>
        <v>mars</v>
      </c>
      <c r="E1082" s="105">
        <f>IF(ISERROR(VLOOKUP($C1082,tarifs!$A$4:$D$105,2,0)),"",VLOOKUP($C1082,tarifs!$A$4:$D$105,2,0))</f>
        <v>95</v>
      </c>
      <c r="F1082" s="105">
        <f t="shared" si="16"/>
        <v>114</v>
      </c>
    </row>
    <row r="1083" spans="1:6" x14ac:dyDescent="0.25">
      <c r="A1083" t="s">
        <v>12</v>
      </c>
      <c r="B1083" s="107">
        <v>44282</v>
      </c>
      <c r="C1083">
        <v>1441</v>
      </c>
      <c r="D1083" t="str">
        <f>IF(Tableau1[[#This Row],[Date]]="","",CHOOSE(MONTH(B1083),"janvier","février","mars","avril","mai","juin","juillet","aout","septembre","octobre","novembre","décembre"))</f>
        <v>mars</v>
      </c>
      <c r="E1083" s="105">
        <f>IF(ISERROR(VLOOKUP($C1083,tarifs!$A$4:$D$105,2,0)),"",VLOOKUP($C1083,tarifs!$A$4:$D$105,2,0))</f>
        <v>108</v>
      </c>
      <c r="F1083" s="105">
        <f t="shared" si="16"/>
        <v>129.6</v>
      </c>
    </row>
    <row r="1084" spans="1:6" x14ac:dyDescent="0.25">
      <c r="A1084" t="s">
        <v>12</v>
      </c>
      <c r="B1084" s="107">
        <v>44282</v>
      </c>
      <c r="C1084">
        <v>1169</v>
      </c>
      <c r="D1084" t="str">
        <f>IF(Tableau1[[#This Row],[Date]]="","",CHOOSE(MONTH(B1084),"janvier","février","mars","avril","mai","juin","juillet","aout","septembre","octobre","novembre","décembre"))</f>
        <v>mars</v>
      </c>
      <c r="E1084" s="105">
        <f>IF(ISERROR(VLOOKUP($C1084,tarifs!$A$4:$D$105,2,0)),"",VLOOKUP($C1084,tarifs!$A$4:$D$105,2,0))</f>
        <v>115</v>
      </c>
      <c r="F1084" s="105">
        <f t="shared" si="16"/>
        <v>138</v>
      </c>
    </row>
    <row r="1085" spans="1:6" x14ac:dyDescent="0.25">
      <c r="A1085" t="s">
        <v>12</v>
      </c>
      <c r="B1085" s="107">
        <v>44277</v>
      </c>
      <c r="C1085">
        <v>1312</v>
      </c>
      <c r="D1085" t="str">
        <f>IF(Tableau1[[#This Row],[Date]]="","",CHOOSE(MONTH(B1085),"janvier","février","mars","avril","mai","juin","juillet","aout","septembre","octobre","novembre","décembre"))</f>
        <v>mars</v>
      </c>
      <c r="E1085" s="105">
        <f>IF(ISERROR(VLOOKUP($C1085,tarifs!$A$4:$D$105,2,0)),"",VLOOKUP($C1085,tarifs!$A$4:$D$105,2,0))</f>
        <v>108</v>
      </c>
      <c r="F1085" s="105">
        <f t="shared" si="16"/>
        <v>129.6</v>
      </c>
    </row>
    <row r="1086" spans="1:6" x14ac:dyDescent="0.25">
      <c r="A1086" t="s">
        <v>12</v>
      </c>
      <c r="B1086" s="107">
        <v>44278</v>
      </c>
      <c r="C1086">
        <v>1312</v>
      </c>
      <c r="D1086" t="str">
        <f>IF(Tableau1[[#This Row],[Date]]="","",CHOOSE(MONTH(B1086),"janvier","février","mars","avril","mai","juin","juillet","aout","septembre","octobre","novembre","décembre"))</f>
        <v>mars</v>
      </c>
      <c r="E1086" s="105">
        <f>IF(ISERROR(VLOOKUP($C1086,tarifs!$A$4:$D$105,2,0)),"",VLOOKUP($C1086,tarifs!$A$4:$D$105,2,0))</f>
        <v>108</v>
      </c>
      <c r="F1086" s="105">
        <f t="shared" si="16"/>
        <v>129.6</v>
      </c>
    </row>
    <row r="1087" spans="1:6" x14ac:dyDescent="0.25">
      <c r="A1087" t="s">
        <v>12</v>
      </c>
      <c r="B1087" s="107">
        <v>44279</v>
      </c>
      <c r="C1087">
        <v>1312</v>
      </c>
      <c r="D1087" t="str">
        <f>IF(Tableau1[[#This Row],[Date]]="","",CHOOSE(MONTH(B1087),"janvier","février","mars","avril","mai","juin","juillet","aout","septembre","octobre","novembre","décembre"))</f>
        <v>mars</v>
      </c>
      <c r="E1087" s="105">
        <f>IF(ISERROR(VLOOKUP($C1087,tarifs!$A$4:$D$105,2,0)),"",VLOOKUP($C1087,tarifs!$A$4:$D$105,2,0))</f>
        <v>108</v>
      </c>
      <c r="F1087" s="105">
        <f t="shared" si="16"/>
        <v>129.6</v>
      </c>
    </row>
    <row r="1088" spans="1:6" x14ac:dyDescent="0.25">
      <c r="A1088" t="s">
        <v>12</v>
      </c>
      <c r="B1088" s="107">
        <v>44280</v>
      </c>
      <c r="C1088">
        <v>1312</v>
      </c>
      <c r="D1088" t="str">
        <f>IF(Tableau1[[#This Row],[Date]]="","",CHOOSE(MONTH(B1088),"janvier","février","mars","avril","mai","juin","juillet","aout","septembre","octobre","novembre","décembre"))</f>
        <v>mars</v>
      </c>
      <c r="E1088" s="105">
        <f>IF(ISERROR(VLOOKUP($C1088,tarifs!$A$4:$D$105,2,0)),"",VLOOKUP($C1088,tarifs!$A$4:$D$105,2,0))</f>
        <v>108</v>
      </c>
      <c r="F1088" s="105">
        <f t="shared" si="16"/>
        <v>129.6</v>
      </c>
    </row>
    <row r="1089" spans="1:6" x14ac:dyDescent="0.25">
      <c r="A1089" t="s">
        <v>12</v>
      </c>
      <c r="B1089" s="107">
        <v>44281</v>
      </c>
      <c r="C1089">
        <v>1312</v>
      </c>
      <c r="D1089" t="str">
        <f>IF(Tableau1[[#This Row],[Date]]="","",CHOOSE(MONTH(B1089),"janvier","février","mars","avril","mai","juin","juillet","aout","septembre","octobre","novembre","décembre"))</f>
        <v>mars</v>
      </c>
      <c r="E1089" s="105">
        <f>IF(ISERROR(VLOOKUP($C1089,tarifs!$A$4:$D$105,2,0)),"",VLOOKUP($C1089,tarifs!$A$4:$D$105,2,0))</f>
        <v>108</v>
      </c>
      <c r="F1089" s="105">
        <f t="shared" si="16"/>
        <v>129.6</v>
      </c>
    </row>
    <row r="1090" spans="1:6" x14ac:dyDescent="0.25">
      <c r="A1090" t="s">
        <v>12</v>
      </c>
      <c r="B1090" s="107">
        <v>44282</v>
      </c>
      <c r="C1090">
        <v>1289</v>
      </c>
      <c r="D1090" t="str">
        <f>IF(Tableau1[[#This Row],[Date]]="","",CHOOSE(MONTH(B1090),"janvier","février","mars","avril","mai","juin","juillet","aout","septembre","octobre","novembre","décembre"))</f>
        <v>mars</v>
      </c>
      <c r="E1090" s="105">
        <f>IF(ISERROR(VLOOKUP($C1090,tarifs!$A$4:$D$105,2,0)),"",VLOOKUP($C1090,tarifs!$A$4:$D$105,2,0))</f>
        <v>88</v>
      </c>
      <c r="F1090" s="105">
        <f t="shared" si="16"/>
        <v>105.6</v>
      </c>
    </row>
    <row r="1091" spans="1:6" x14ac:dyDescent="0.25">
      <c r="A1091" t="s">
        <v>12</v>
      </c>
      <c r="B1091" s="107">
        <v>44277</v>
      </c>
      <c r="C1091">
        <v>1252</v>
      </c>
      <c r="D1091" t="str">
        <f>IF(Tableau1[[#This Row],[Date]]="","",CHOOSE(MONTH(B1091),"janvier","février","mars","avril","mai","juin","juillet","aout","septembre","octobre","novembre","décembre"))</f>
        <v>mars</v>
      </c>
      <c r="E1091" s="105">
        <f>IF(ISERROR(VLOOKUP($C1091,tarifs!$A$4:$D$105,2,0)),"",VLOOKUP($C1091,tarifs!$A$4:$D$105,2,0))</f>
        <v>91.8</v>
      </c>
      <c r="F1091" s="105">
        <f t="shared" si="16"/>
        <v>110.16</v>
      </c>
    </row>
    <row r="1092" spans="1:6" x14ac:dyDescent="0.25">
      <c r="A1092" t="s">
        <v>12</v>
      </c>
      <c r="B1092" s="107">
        <v>44278</v>
      </c>
      <c r="C1092">
        <v>1252</v>
      </c>
      <c r="D1092" t="str">
        <f>IF(Tableau1[[#This Row],[Date]]="","",CHOOSE(MONTH(B1092),"janvier","février","mars","avril","mai","juin","juillet","aout","septembre","octobre","novembre","décembre"))</f>
        <v>mars</v>
      </c>
      <c r="E1092" s="105">
        <f>IF(ISERROR(VLOOKUP($C1092,tarifs!$A$4:$D$105,2,0)),"",VLOOKUP($C1092,tarifs!$A$4:$D$105,2,0))</f>
        <v>91.8</v>
      </c>
      <c r="F1092" s="105">
        <f t="shared" ref="F1092:F1155" si="17">IF(ISERROR(E1092*1.2),"",E1092*1.2)</f>
        <v>110.16</v>
      </c>
    </row>
    <row r="1093" spans="1:6" x14ac:dyDescent="0.25">
      <c r="A1093" t="s">
        <v>12</v>
      </c>
      <c r="B1093" s="107">
        <v>44279</v>
      </c>
      <c r="C1093">
        <v>1252</v>
      </c>
      <c r="D1093" t="str">
        <f>IF(Tableau1[[#This Row],[Date]]="","",CHOOSE(MONTH(B1093),"janvier","février","mars","avril","mai","juin","juillet","aout","septembre","octobre","novembre","décembre"))</f>
        <v>mars</v>
      </c>
      <c r="E1093" s="105">
        <f>IF(ISERROR(VLOOKUP($C1093,tarifs!$A$4:$D$105,2,0)),"",VLOOKUP($C1093,tarifs!$A$4:$D$105,2,0))</f>
        <v>91.8</v>
      </c>
      <c r="F1093" s="105">
        <f t="shared" si="17"/>
        <v>110.16</v>
      </c>
    </row>
    <row r="1094" spans="1:6" x14ac:dyDescent="0.25">
      <c r="A1094" t="s">
        <v>12</v>
      </c>
      <c r="B1094" s="107">
        <v>44280</v>
      </c>
      <c r="C1094">
        <v>1252</v>
      </c>
      <c r="D1094" t="str">
        <f>IF(Tableau1[[#This Row],[Date]]="","",CHOOSE(MONTH(B1094),"janvier","février","mars","avril","mai","juin","juillet","aout","septembre","octobre","novembre","décembre"))</f>
        <v>mars</v>
      </c>
      <c r="E1094" s="105">
        <f>IF(ISERROR(VLOOKUP($C1094,tarifs!$A$4:$D$105,2,0)),"",VLOOKUP($C1094,tarifs!$A$4:$D$105,2,0))</f>
        <v>91.8</v>
      </c>
      <c r="F1094" s="105">
        <f t="shared" si="17"/>
        <v>110.16</v>
      </c>
    </row>
    <row r="1095" spans="1:6" x14ac:dyDescent="0.25">
      <c r="A1095" t="s">
        <v>12</v>
      </c>
      <c r="B1095" s="107">
        <v>44281</v>
      </c>
      <c r="C1095">
        <v>1252</v>
      </c>
      <c r="D1095" t="str">
        <f>IF(Tableau1[[#This Row],[Date]]="","",CHOOSE(MONTH(B1095),"janvier","février","mars","avril","mai","juin","juillet","aout","septembre","octobre","novembre","décembre"))</f>
        <v>mars</v>
      </c>
      <c r="E1095" s="105">
        <f>IF(ISERROR(VLOOKUP($C1095,tarifs!$A$4:$D$105,2,0)),"",VLOOKUP($C1095,tarifs!$A$4:$D$105,2,0))</f>
        <v>91.8</v>
      </c>
      <c r="F1095" s="105">
        <f t="shared" si="17"/>
        <v>110.16</v>
      </c>
    </row>
    <row r="1096" spans="1:6" x14ac:dyDescent="0.25">
      <c r="A1096" t="s">
        <v>12</v>
      </c>
      <c r="B1096" s="107">
        <v>44282</v>
      </c>
      <c r="C1096">
        <v>1319</v>
      </c>
      <c r="D1096" t="str">
        <f>IF(Tableau1[[#This Row],[Date]]="","",CHOOSE(MONTH(B1096),"janvier","février","mars","avril","mai","juin","juillet","aout","septembre","octobre","novembre","décembre"))</f>
        <v>mars</v>
      </c>
      <c r="E1096" s="105">
        <f>IF(ISERROR(VLOOKUP($C1096,tarifs!$A$4:$D$105,2,0)),"",VLOOKUP($C1096,tarifs!$A$4:$D$105,2,0))</f>
        <v>95</v>
      </c>
      <c r="F1096" s="105">
        <f t="shared" si="17"/>
        <v>114</v>
      </c>
    </row>
    <row r="1097" spans="1:6" x14ac:dyDescent="0.25">
      <c r="A1097" t="s">
        <v>12</v>
      </c>
      <c r="B1097" s="107">
        <v>44282</v>
      </c>
      <c r="C1097">
        <v>1349</v>
      </c>
      <c r="D1097" t="str">
        <f>IF(Tableau1[[#This Row],[Date]]="","",CHOOSE(MONTH(B1097),"janvier","février","mars","avril","mai","juin","juillet","aout","septembre","octobre","novembre","décembre"))</f>
        <v>mars</v>
      </c>
      <c r="E1097" s="105">
        <f>IF(ISERROR(VLOOKUP($C1097,tarifs!$A$4:$D$105,2,0)),"",VLOOKUP($C1097,tarifs!$A$4:$D$105,2,0))</f>
        <v>115</v>
      </c>
      <c r="F1097" s="105">
        <f t="shared" si="17"/>
        <v>138</v>
      </c>
    </row>
    <row r="1098" spans="1:6" x14ac:dyDescent="0.25">
      <c r="A1098" t="s">
        <v>13</v>
      </c>
      <c r="B1098" s="107">
        <v>44277</v>
      </c>
      <c r="C1098">
        <v>1640</v>
      </c>
      <c r="D1098" t="str">
        <f>IF(Tableau1[[#This Row],[Date]]="","",CHOOSE(MONTH(B1098),"janvier","février","mars","avril","mai","juin","juillet","aout","septembre","octobre","novembre","décembre"))</f>
        <v>mars</v>
      </c>
      <c r="E1098" s="105">
        <f>IF(ISERROR(VLOOKUP($C1098,tarifs!$A$4:$D$105,2,0)),"",VLOOKUP($C1098,tarifs!$A$4:$D$105,2,0))</f>
        <v>156.75</v>
      </c>
      <c r="F1098" s="105">
        <f t="shared" si="17"/>
        <v>188.1</v>
      </c>
    </row>
    <row r="1099" spans="1:6" x14ac:dyDescent="0.25">
      <c r="A1099" t="s">
        <v>13</v>
      </c>
      <c r="B1099" s="107">
        <v>44282</v>
      </c>
      <c r="C1099">
        <v>1411</v>
      </c>
      <c r="D1099" t="str">
        <f>IF(Tableau1[[#This Row],[Date]]="","",CHOOSE(MONTH(B1099),"janvier","février","mars","avril","mai","juin","juillet","aout","septembre","octobre","novembre","décembre"))</f>
        <v>mars</v>
      </c>
      <c r="E1099" s="105">
        <f>IF(ISERROR(VLOOKUP($C1099,tarifs!$A$4:$D$105,2,0)),"",VLOOKUP($C1099,tarifs!$A$4:$D$105,2,0))</f>
        <v>101</v>
      </c>
      <c r="F1099" s="105">
        <f t="shared" si="17"/>
        <v>121.19999999999999</v>
      </c>
    </row>
    <row r="1100" spans="1:6" x14ac:dyDescent="0.25">
      <c r="A1100" t="s">
        <v>13</v>
      </c>
      <c r="B1100" s="107">
        <v>44277</v>
      </c>
      <c r="C1100">
        <v>1680</v>
      </c>
      <c r="D1100" t="str">
        <f>IF(Tableau1[[#This Row],[Date]]="","",CHOOSE(MONTH(B1100),"janvier","février","mars","avril","mai","juin","juillet","aout","septembre","octobre","novembre","décembre"))</f>
        <v>mars</v>
      </c>
      <c r="E1100" s="105">
        <f>IF(ISERROR(VLOOKUP($C1100,tarifs!$A$4:$D$105,2,0)),"",VLOOKUP($C1100,tarifs!$A$4:$D$105,2,0))</f>
        <v>149.75</v>
      </c>
      <c r="F1100" s="105">
        <f t="shared" si="17"/>
        <v>179.7</v>
      </c>
    </row>
    <row r="1101" spans="1:6" x14ac:dyDescent="0.25">
      <c r="A1101" t="s">
        <v>13</v>
      </c>
      <c r="B1101" s="107">
        <v>44282</v>
      </c>
      <c r="C1101">
        <v>1461</v>
      </c>
      <c r="D1101" t="str">
        <f>IF(Tableau1[[#This Row],[Date]]="","",CHOOSE(MONTH(B1101),"janvier","février","mars","avril","mai","juin","juillet","aout","septembre","octobre","novembre","décembre"))</f>
        <v>mars</v>
      </c>
      <c r="E1101" s="105">
        <f>IF(ISERROR(VLOOKUP($C1101,tarifs!$A$4:$D$105,2,0)),"",VLOOKUP($C1101,tarifs!$A$4:$D$105,2,0))</f>
        <v>135</v>
      </c>
      <c r="F1101" s="105">
        <f t="shared" si="17"/>
        <v>162</v>
      </c>
    </row>
    <row r="1102" spans="1:6" x14ac:dyDescent="0.25">
      <c r="A1102" t="s">
        <v>13</v>
      </c>
      <c r="B1102" s="107">
        <v>44277</v>
      </c>
      <c r="C1102">
        <v>1152</v>
      </c>
      <c r="D1102" t="str">
        <f>IF(Tableau1[[#This Row],[Date]]="","",CHOOSE(MONTH(B1102),"janvier","février","mars","avril","mai","juin","juillet","aout","septembre","octobre","novembre","décembre"))</f>
        <v>mars</v>
      </c>
      <c r="E1102" s="105">
        <f>IF(ISERROR(VLOOKUP($C1102,tarifs!$A$4:$D$105,2,0)),"",VLOOKUP($C1102,tarifs!$A$4:$D$105,2,0))</f>
        <v>128</v>
      </c>
      <c r="F1102" s="105">
        <f t="shared" si="17"/>
        <v>153.6</v>
      </c>
    </row>
    <row r="1103" spans="1:6" x14ac:dyDescent="0.25">
      <c r="A1103" t="s">
        <v>13</v>
      </c>
      <c r="B1103" s="107">
        <v>44282</v>
      </c>
      <c r="C1103">
        <v>1119</v>
      </c>
      <c r="D1103" t="str">
        <f>IF(Tableau1[[#This Row],[Date]]="","",CHOOSE(MONTH(B1103),"janvier","février","mars","avril","mai","juin","juillet","aout","septembre","octobre","novembre","décembre"))</f>
        <v>mars</v>
      </c>
      <c r="E1103" s="105">
        <f>IF(ISERROR(VLOOKUP($C1103,tarifs!$A$4:$D$105,2,0)),"",VLOOKUP($C1103,tarifs!$A$4:$D$105,2,0))</f>
        <v>135</v>
      </c>
      <c r="F1103" s="105">
        <f t="shared" si="17"/>
        <v>162</v>
      </c>
    </row>
    <row r="1104" spans="1:6" x14ac:dyDescent="0.25">
      <c r="A1104" t="s">
        <v>13</v>
      </c>
      <c r="B1104" s="107">
        <v>44282</v>
      </c>
      <c r="C1104">
        <v>1049</v>
      </c>
      <c r="D1104" t="str">
        <f>IF(Tableau1[[#This Row],[Date]]="","",CHOOSE(MONTH(B1104),"janvier","février","mars","avril","mai","juin","juillet","aout","septembre","octobre","novembre","décembre"))</f>
        <v>mars</v>
      </c>
      <c r="E1104" s="105">
        <f>IF(ISERROR(VLOOKUP($C1104,tarifs!$A$4:$D$105,2,0)),"",VLOOKUP($C1104,tarifs!$A$4:$D$105,2,0))</f>
        <v>95</v>
      </c>
      <c r="F1104" s="105">
        <f t="shared" si="17"/>
        <v>114</v>
      </c>
    </row>
    <row r="1105" spans="1:6" x14ac:dyDescent="0.25">
      <c r="A1105" t="s">
        <v>14</v>
      </c>
      <c r="B1105" s="107">
        <v>44277</v>
      </c>
      <c r="C1105">
        <v>1100</v>
      </c>
      <c r="D1105" t="str">
        <f>IF(Tableau1[[#This Row],[Date]]="","",CHOOSE(MONTH(B1105),"janvier","février","mars","avril","mai","juin","juillet","aout","septembre","octobre","novembre","décembre"))</f>
        <v>mars</v>
      </c>
      <c r="E1105" s="105">
        <f>IF(ISERROR(VLOOKUP($C1105,tarifs!$A$4:$D$105,2,0)),"",VLOOKUP($C1105,tarifs!$A$4:$D$105,2,0))</f>
        <v>122</v>
      </c>
      <c r="F1105" s="105">
        <f t="shared" si="17"/>
        <v>146.4</v>
      </c>
    </row>
    <row r="1106" spans="1:6" x14ac:dyDescent="0.25">
      <c r="A1106" t="s">
        <v>14</v>
      </c>
      <c r="B1106" s="107">
        <v>44281</v>
      </c>
      <c r="C1106">
        <v>1112</v>
      </c>
      <c r="D1106" t="str">
        <f>IF(Tableau1[[#This Row],[Date]]="","",CHOOSE(MONTH(B1106),"janvier","février","mars","avril","mai","juin","juillet","aout","septembre","octobre","novembre","décembre"))</f>
        <v>mars</v>
      </c>
      <c r="E1106" s="105">
        <f>IF(ISERROR(VLOOKUP($C1106,tarifs!$A$4:$D$105,2,0)),"",VLOOKUP($C1106,tarifs!$A$4:$D$105,2,0))</f>
        <v>135</v>
      </c>
      <c r="F1106" s="105">
        <f t="shared" si="17"/>
        <v>162</v>
      </c>
    </row>
    <row r="1107" spans="1:6" x14ac:dyDescent="0.25">
      <c r="A1107" t="s">
        <v>14</v>
      </c>
      <c r="B1107" s="107">
        <v>44282</v>
      </c>
      <c r="C1107">
        <v>1421</v>
      </c>
      <c r="D1107" t="str">
        <f>IF(Tableau1[[#This Row],[Date]]="","",CHOOSE(MONTH(B1107),"janvier","février","mars","avril","mai","juin","juillet","aout","septembre","octobre","novembre","décembre"))</f>
        <v>mars</v>
      </c>
      <c r="E1107" s="105">
        <f>IF(ISERROR(VLOOKUP($C1107,tarifs!$A$4:$D$105,2,0)),"",VLOOKUP($C1107,tarifs!$A$4:$D$105,2,0))</f>
        <v>108</v>
      </c>
      <c r="F1107" s="105">
        <f t="shared" si="17"/>
        <v>129.6</v>
      </c>
    </row>
    <row r="1108" spans="1:6" x14ac:dyDescent="0.25">
      <c r="A1108" t="s">
        <v>14</v>
      </c>
      <c r="B1108" s="107">
        <v>44282</v>
      </c>
      <c r="C1108">
        <v>1629</v>
      </c>
      <c r="D1108" t="str">
        <f>IF(Tableau1[[#This Row],[Date]]="","",CHOOSE(MONTH(B1108),"janvier","février","mars","avril","mai","juin","juillet","aout","septembre","octobre","novembre","décembre"))</f>
        <v>mars</v>
      </c>
      <c r="E1108" s="105">
        <f>IF(ISERROR(VLOOKUP($C1108,tarifs!$A$4:$D$105,2,0)),"",VLOOKUP($C1108,tarifs!$A$4:$D$105,2,0))</f>
        <v>121.5</v>
      </c>
      <c r="F1108" s="105">
        <f t="shared" si="17"/>
        <v>145.79999999999998</v>
      </c>
    </row>
    <row r="1109" spans="1:6" x14ac:dyDescent="0.25">
      <c r="A1109" t="s">
        <v>14</v>
      </c>
      <c r="B1109" s="107">
        <v>44282</v>
      </c>
      <c r="C1109">
        <v>1159</v>
      </c>
      <c r="D1109" t="str">
        <f>IF(Tableau1[[#This Row],[Date]]="","",CHOOSE(MONTH(B1109),"janvier","février","mars","avril","mai","juin","juillet","aout","septembre","octobre","novembre","décembre"))</f>
        <v>mars</v>
      </c>
      <c r="E1109" s="105">
        <f>IF(ISERROR(VLOOKUP($C1109,tarifs!$A$4:$D$105,2,0)),"",VLOOKUP($C1109,tarifs!$A$4:$D$105,2,0))</f>
        <v>115</v>
      </c>
      <c r="F1109" s="105">
        <f t="shared" si="17"/>
        <v>138</v>
      </c>
    </row>
    <row r="1110" spans="1:6" x14ac:dyDescent="0.25">
      <c r="A1110" t="s">
        <v>14</v>
      </c>
      <c r="B1110" s="107">
        <v>44277</v>
      </c>
      <c r="C1110" t="s">
        <v>15</v>
      </c>
      <c r="D1110" t="str">
        <f>IF(Tableau1[[#This Row],[Date]]="","",CHOOSE(MONTH(B1110),"janvier","février","mars","avril","mai","juin","juillet","aout","septembre","octobre","novembre","décembre"))</f>
        <v>mars</v>
      </c>
      <c r="E1110" s="105" t="str">
        <f>IF(ISERROR(VLOOKUP($C1110,tarifs!$A$4:$D$105,2,0)),"",VLOOKUP($C1110,tarifs!$A$4:$D$105,2,0))</f>
        <v/>
      </c>
      <c r="F1110" s="105" t="str">
        <f t="shared" si="17"/>
        <v/>
      </c>
    </row>
    <row r="1111" spans="1:6" x14ac:dyDescent="0.25">
      <c r="A1111" t="s">
        <v>14</v>
      </c>
      <c r="B1111" s="107">
        <v>44278</v>
      </c>
      <c r="C1111" t="s">
        <v>15</v>
      </c>
      <c r="D1111" t="str">
        <f>IF(Tableau1[[#This Row],[Date]]="","",CHOOSE(MONTH(B1111),"janvier","février","mars","avril","mai","juin","juillet","aout","septembre","octobre","novembre","décembre"))</f>
        <v>mars</v>
      </c>
      <c r="E1111" s="105" t="str">
        <f>IF(ISERROR(VLOOKUP($C1111,tarifs!$A$4:$D$105,2,0)),"",VLOOKUP($C1111,tarifs!$A$4:$D$105,2,0))</f>
        <v/>
      </c>
      <c r="F1111" s="105" t="str">
        <f t="shared" si="17"/>
        <v/>
      </c>
    </row>
    <row r="1112" spans="1:6" x14ac:dyDescent="0.25">
      <c r="A1112" t="s">
        <v>14</v>
      </c>
      <c r="B1112" s="107">
        <v>44279</v>
      </c>
      <c r="C1112" t="s">
        <v>15</v>
      </c>
      <c r="D1112" t="str">
        <f>IF(Tableau1[[#This Row],[Date]]="","",CHOOSE(MONTH(B1112),"janvier","février","mars","avril","mai","juin","juillet","aout","septembre","octobre","novembre","décembre"))</f>
        <v>mars</v>
      </c>
      <c r="E1112" s="105" t="str">
        <f>IF(ISERROR(VLOOKUP($C1112,tarifs!$A$4:$D$105,2,0)),"",VLOOKUP($C1112,tarifs!$A$4:$D$105,2,0))</f>
        <v/>
      </c>
      <c r="F1112" s="105" t="str">
        <f t="shared" si="17"/>
        <v/>
      </c>
    </row>
    <row r="1113" spans="1:6" x14ac:dyDescent="0.25">
      <c r="A1113" t="s">
        <v>14</v>
      </c>
      <c r="B1113" s="107">
        <v>44280</v>
      </c>
      <c r="C1113" t="s">
        <v>15</v>
      </c>
      <c r="D1113" t="str">
        <f>IF(Tableau1[[#This Row],[Date]]="","",CHOOSE(MONTH(B1113),"janvier","février","mars","avril","mai","juin","juillet","aout","septembre","octobre","novembre","décembre"))</f>
        <v>mars</v>
      </c>
      <c r="E1113" s="105" t="str">
        <f>IF(ISERROR(VLOOKUP($C1113,tarifs!$A$4:$D$105,2,0)),"",VLOOKUP($C1113,tarifs!$A$4:$D$105,2,0))</f>
        <v/>
      </c>
      <c r="F1113" s="105" t="str">
        <f t="shared" si="17"/>
        <v/>
      </c>
    </row>
    <row r="1114" spans="1:6" x14ac:dyDescent="0.25">
      <c r="A1114" t="s">
        <v>14</v>
      </c>
      <c r="B1114" s="107">
        <v>44281</v>
      </c>
      <c r="C1114" t="s">
        <v>15</v>
      </c>
      <c r="D1114" t="str">
        <f>IF(Tableau1[[#This Row],[Date]]="","",CHOOSE(MONTH(B1114),"janvier","février","mars","avril","mai","juin","juillet","aout","septembre","octobre","novembre","décembre"))</f>
        <v>mars</v>
      </c>
      <c r="E1114" s="105" t="str">
        <f>IF(ISERROR(VLOOKUP($C1114,tarifs!$A$4:$D$105,2,0)),"",VLOOKUP($C1114,tarifs!$A$4:$D$105,2,0))</f>
        <v/>
      </c>
      <c r="F1114" s="105" t="str">
        <f t="shared" si="17"/>
        <v/>
      </c>
    </row>
    <row r="1115" spans="1:6" x14ac:dyDescent="0.25">
      <c r="A1115" t="s">
        <v>16</v>
      </c>
      <c r="B1115" s="107">
        <v>44277</v>
      </c>
      <c r="C1115">
        <v>1670</v>
      </c>
      <c r="D1115" t="str">
        <f>IF(Tableau1[[#This Row],[Date]]="","",CHOOSE(MONTH(B1115),"janvier","février","mars","avril","mai","juin","juillet","aout","septembre","octobre","novembre","décembre"))</f>
        <v>mars</v>
      </c>
      <c r="E1115" s="105">
        <f>IF(ISERROR(VLOOKUP($C1115,tarifs!$A$4:$D$105,2,0)),"",VLOOKUP($C1115,tarifs!$A$4:$D$105,2,0))</f>
        <v>201</v>
      </c>
      <c r="F1115" s="105">
        <f t="shared" si="17"/>
        <v>241.2</v>
      </c>
    </row>
    <row r="1116" spans="1:6" x14ac:dyDescent="0.25">
      <c r="A1116" t="s">
        <v>16</v>
      </c>
      <c r="B1116" s="107">
        <v>44282</v>
      </c>
      <c r="C1116">
        <v>1401</v>
      </c>
      <c r="D1116" t="str">
        <f>IF(Tableau1[[#This Row],[Date]]="","",CHOOSE(MONTH(B1116),"janvier","février","mars","avril","mai","juin","juillet","aout","septembre","octobre","novembre","décembre"))</f>
        <v>mars</v>
      </c>
      <c r="E1116" s="105">
        <f>IF(ISERROR(VLOOKUP($C1116,tarifs!$A$4:$D$105,2,0)),"",VLOOKUP($C1116,tarifs!$A$4:$D$105,2,0))</f>
        <v>129</v>
      </c>
      <c r="F1116" s="105">
        <f t="shared" si="17"/>
        <v>154.79999999999998</v>
      </c>
    </row>
    <row r="1117" spans="1:6" x14ac:dyDescent="0.25">
      <c r="A1117" t="s">
        <v>16</v>
      </c>
      <c r="B1117" s="107">
        <v>44282</v>
      </c>
      <c r="C1117">
        <v>1639</v>
      </c>
      <c r="D1117" t="str">
        <f>IF(Tableau1[[#This Row],[Date]]="","",CHOOSE(MONTH(B1117),"janvier","février","mars","avril","mai","juin","juillet","aout","septembre","octobre","novembre","décembre"))</f>
        <v>mars</v>
      </c>
      <c r="E1117" s="105">
        <f>IF(ISERROR(VLOOKUP($C1117,tarifs!$A$4:$D$105,2,0)),"",VLOOKUP($C1117,tarifs!$A$4:$D$105,2,0))</f>
        <v>135</v>
      </c>
      <c r="F1117" s="105">
        <f t="shared" si="17"/>
        <v>162</v>
      </c>
    </row>
    <row r="1118" spans="1:6" x14ac:dyDescent="0.25">
      <c r="A1118" t="s">
        <v>17</v>
      </c>
      <c r="B1118" s="107">
        <v>44277</v>
      </c>
      <c r="C1118">
        <v>1050</v>
      </c>
      <c r="D1118" t="str">
        <f>IF(Tableau1[[#This Row],[Date]]="","",CHOOSE(MONTH(B1118),"janvier","février","mars","avril","mai","juin","juillet","aout","septembre","octobre","novembre","décembre"))</f>
        <v>mars</v>
      </c>
      <c r="E1118" s="105">
        <f>IF(ISERROR(VLOOKUP($C1118,tarifs!$A$4:$D$105,2,0)),"",VLOOKUP($C1118,tarifs!$A$4:$D$105,2,0))</f>
        <v>108</v>
      </c>
      <c r="F1118" s="105">
        <f t="shared" si="17"/>
        <v>129.6</v>
      </c>
    </row>
    <row r="1119" spans="1:6" x14ac:dyDescent="0.25">
      <c r="A1119" t="s">
        <v>17</v>
      </c>
      <c r="B1119" s="107">
        <v>44282</v>
      </c>
      <c r="C1119">
        <v>1501</v>
      </c>
      <c r="D1119" t="str">
        <f>IF(Tableau1[[#This Row],[Date]]="","",CHOOSE(MONTH(B1119),"janvier","février","mars","avril","mai","juin","juillet","aout","septembre","octobre","novembre","décembre"))</f>
        <v>mars</v>
      </c>
      <c r="E1119" s="105">
        <f>IF(ISERROR(VLOOKUP($C1119,tarifs!$A$4:$D$105,2,0)),"",VLOOKUP($C1119,tarifs!$A$4:$D$105,2,0))</f>
        <v>117</v>
      </c>
      <c r="F1119" s="105">
        <f t="shared" si="17"/>
        <v>140.4</v>
      </c>
    </row>
    <row r="1120" spans="1:6" x14ac:dyDescent="0.25">
      <c r="A1120" t="s">
        <v>17</v>
      </c>
      <c r="B1120" s="107">
        <v>44277</v>
      </c>
      <c r="C1120">
        <v>1232</v>
      </c>
      <c r="D1120" t="str">
        <f>IF(Tableau1[[#This Row],[Date]]="","",CHOOSE(MONTH(B1120),"janvier","février","mars","avril","mai","juin","juillet","aout","septembre","octobre","novembre","décembre"))</f>
        <v>mars</v>
      </c>
      <c r="E1120" s="105">
        <f>IF(ISERROR(VLOOKUP($C1120,tarifs!$A$4:$D$105,2,0)),"",VLOOKUP($C1120,tarifs!$A$4:$D$105,2,0))</f>
        <v>101.25</v>
      </c>
      <c r="F1120" s="105">
        <f t="shared" si="17"/>
        <v>121.5</v>
      </c>
    </row>
    <row r="1121" spans="1:6" x14ac:dyDescent="0.25">
      <c r="A1121" t="s">
        <v>17</v>
      </c>
      <c r="B1121" s="107">
        <v>44279</v>
      </c>
      <c r="C1121">
        <v>1202</v>
      </c>
      <c r="D1121" t="str">
        <f>IF(Tableau1[[#This Row],[Date]]="","",CHOOSE(MONTH(B1121),"janvier","février","mars","avril","mai","juin","juillet","aout","septembre","octobre","novembre","décembre"))</f>
        <v>mars</v>
      </c>
      <c r="E1121" s="105">
        <f>IF(ISERROR(VLOOKUP($C1121,tarifs!$A$4:$D$105,2,0)),"",VLOOKUP($C1121,tarifs!$A$4:$D$105,2,0))</f>
        <v>87.75</v>
      </c>
      <c r="F1121" s="105">
        <f t="shared" si="17"/>
        <v>105.3</v>
      </c>
    </row>
    <row r="1122" spans="1:6" x14ac:dyDescent="0.25">
      <c r="A1122" t="s">
        <v>17</v>
      </c>
      <c r="B1122" s="107">
        <v>44281</v>
      </c>
      <c r="C1122">
        <v>1072</v>
      </c>
      <c r="D1122" t="str">
        <f>IF(Tableau1[[#This Row],[Date]]="","",CHOOSE(MONTH(B1122),"janvier","février","mars","avril","mai","juin","juillet","aout","septembre","octobre","novembre","décembre"))</f>
        <v>mars</v>
      </c>
      <c r="E1122" s="105">
        <f>IF(ISERROR(VLOOKUP($C1122,tarifs!$A$4:$D$105,2,0)),"",VLOOKUP($C1122,tarifs!$A$4:$D$105,2,0))</f>
        <v>108</v>
      </c>
      <c r="F1122" s="105">
        <f t="shared" si="17"/>
        <v>129.6</v>
      </c>
    </row>
    <row r="1123" spans="1:6" x14ac:dyDescent="0.25">
      <c r="A1123" t="s">
        <v>17</v>
      </c>
      <c r="B1123" s="107">
        <v>44282</v>
      </c>
      <c r="C1123">
        <v>1069</v>
      </c>
      <c r="D1123" t="str">
        <f>IF(Tableau1[[#This Row],[Date]]="","",CHOOSE(MONTH(B1123),"janvier","février","mars","avril","mai","juin","juillet","aout","septembre","octobre","novembre","décembre"))</f>
        <v>mars</v>
      </c>
      <c r="E1123" s="105">
        <f>IF(ISERROR(VLOOKUP($C1123,tarifs!$A$4:$D$105,2,0)),"",VLOOKUP($C1123,tarifs!$A$4:$D$105,2,0))</f>
        <v>81</v>
      </c>
      <c r="F1123" s="105">
        <f t="shared" si="17"/>
        <v>97.2</v>
      </c>
    </row>
    <row r="1124" spans="1:6" x14ac:dyDescent="0.25">
      <c r="A1124" t="s">
        <v>18</v>
      </c>
      <c r="B1124" s="107">
        <v>44277</v>
      </c>
      <c r="C1124">
        <v>1280</v>
      </c>
      <c r="D1124" t="str">
        <f>IF(Tableau1[[#This Row],[Date]]="","",CHOOSE(MONTH(B1124),"janvier","février","mars","avril","mai","juin","juillet","aout","septembre","octobre","novembre","décembre"))</f>
        <v>mars</v>
      </c>
      <c r="E1124" s="105">
        <f>IF(ISERROR(VLOOKUP($C1124,tarifs!$A$4:$D$105,2,0)),"",VLOOKUP($C1124,tarifs!$A$4:$D$105,2,0))</f>
        <v>114.4</v>
      </c>
      <c r="F1124" s="105">
        <f t="shared" si="17"/>
        <v>137.28</v>
      </c>
    </row>
    <row r="1125" spans="1:6" x14ac:dyDescent="0.25">
      <c r="A1125" t="s">
        <v>18</v>
      </c>
      <c r="B1125" s="107">
        <v>44281</v>
      </c>
      <c r="C1125">
        <v>1082</v>
      </c>
      <c r="D1125" t="str">
        <f>IF(Tableau1[[#This Row],[Date]]="","",CHOOSE(MONTH(B1125),"janvier","février","mars","avril","mai","juin","juillet","aout","septembre","octobre","novembre","décembre"))</f>
        <v>mars</v>
      </c>
      <c r="E1125" s="105">
        <f>IF(ISERROR(VLOOKUP($C1125,tarifs!$A$4:$D$105,2,0)),"",VLOOKUP($C1125,tarifs!$A$4:$D$105,2,0))</f>
        <v>104.55</v>
      </c>
      <c r="F1125" s="105">
        <f t="shared" si="17"/>
        <v>125.46</v>
      </c>
    </row>
    <row r="1126" spans="1:6" x14ac:dyDescent="0.25">
      <c r="A1126" t="s">
        <v>18</v>
      </c>
      <c r="B1126" s="107">
        <v>44282</v>
      </c>
      <c r="C1126">
        <v>1219</v>
      </c>
      <c r="D1126" t="str">
        <f>IF(Tableau1[[#This Row],[Date]]="","",CHOOSE(MONTH(B1126),"janvier","février","mars","avril","mai","juin","juillet","aout","septembre","octobre","novembre","décembre"))</f>
        <v>mars</v>
      </c>
      <c r="E1126" s="105">
        <f>IF(ISERROR(VLOOKUP($C1126,tarifs!$A$4:$D$105,2,0)),"",VLOOKUP($C1126,tarifs!$A$4:$D$105,2,0))</f>
        <v>135</v>
      </c>
      <c r="F1126" s="105">
        <f t="shared" si="17"/>
        <v>162</v>
      </c>
    </row>
    <row r="1127" spans="1:6" x14ac:dyDescent="0.25">
      <c r="A1127" t="s">
        <v>18</v>
      </c>
      <c r="B1127" s="107">
        <v>44282</v>
      </c>
      <c r="C1127">
        <v>1679</v>
      </c>
      <c r="D1127" t="str">
        <f>IF(Tableau1[[#This Row],[Date]]="","",CHOOSE(MONTH(B1127),"janvier","février","mars","avril","mai","juin","juillet","aout","septembre","octobre","novembre","décembre"))</f>
        <v>mars</v>
      </c>
      <c r="E1127" s="105">
        <f>IF(ISERROR(VLOOKUP($C1127,tarifs!$A$4:$D$105,2,0)),"",VLOOKUP($C1127,tarifs!$A$4:$D$105,2,0))</f>
        <v>95</v>
      </c>
      <c r="F1127" s="105">
        <f t="shared" si="17"/>
        <v>114</v>
      </c>
    </row>
    <row r="1128" spans="1:6" x14ac:dyDescent="0.25">
      <c r="A1128" t="s">
        <v>19</v>
      </c>
      <c r="B1128" s="107">
        <v>44281</v>
      </c>
      <c r="C1128">
        <v>1182</v>
      </c>
      <c r="D1128" t="str">
        <f>IF(Tableau1[[#This Row],[Date]]="","",CHOOSE(MONTH(B1128),"janvier","février","mars","avril","mai","juin","juillet","aout","septembre","octobre","novembre","décembre"))</f>
        <v>mars</v>
      </c>
      <c r="E1128" s="105">
        <f>IF(ISERROR(VLOOKUP($C1128,tarifs!$A$4:$D$105,2,0)),"",VLOOKUP($C1128,tarifs!$A$4:$D$105,2,0))</f>
        <v>127</v>
      </c>
      <c r="F1128" s="105">
        <f t="shared" si="17"/>
        <v>152.4</v>
      </c>
    </row>
    <row r="1129" spans="1:6" x14ac:dyDescent="0.25">
      <c r="A1129" t="s">
        <v>19</v>
      </c>
      <c r="B1129" s="107">
        <v>44282</v>
      </c>
      <c r="C1129">
        <v>1669</v>
      </c>
      <c r="D1129" t="str">
        <f>IF(Tableau1[[#This Row],[Date]]="","",CHOOSE(MONTH(B1129),"janvier","février","mars","avril","mai","juin","juillet","aout","septembre","octobre","novembre","décembre"))</f>
        <v>mars</v>
      </c>
      <c r="E1129" s="105">
        <f>IF(ISERROR(VLOOKUP($C1129,tarifs!$A$4:$D$105,2,0)),"",VLOOKUP($C1129,tarifs!$A$4:$D$105,2,0))</f>
        <v>124</v>
      </c>
      <c r="F1129" s="105">
        <f t="shared" si="17"/>
        <v>148.79999999999998</v>
      </c>
    </row>
    <row r="1130" spans="1:6" x14ac:dyDescent="0.25">
      <c r="A1130" t="s">
        <v>19</v>
      </c>
      <c r="B1130" s="107">
        <v>44282</v>
      </c>
      <c r="C1130">
        <v>1129</v>
      </c>
      <c r="D1130" t="str">
        <f>IF(Tableau1[[#This Row],[Date]]="","",CHOOSE(MONTH(B1130),"janvier","février","mars","avril","mai","juin","juillet","aout","septembre","octobre","novembre","décembre"))</f>
        <v>mars</v>
      </c>
      <c r="E1130" s="105">
        <f>IF(ISERROR(VLOOKUP($C1130,tarifs!$A$4:$D$105,2,0)),"",VLOOKUP($C1130,tarifs!$A$4:$D$105,2,0))</f>
        <v>115</v>
      </c>
      <c r="F1130" s="105">
        <f t="shared" si="17"/>
        <v>138</v>
      </c>
    </row>
    <row r="1131" spans="1:6" x14ac:dyDescent="0.25">
      <c r="A1131" t="s">
        <v>19</v>
      </c>
      <c r="B1131" s="107">
        <v>44282</v>
      </c>
      <c r="C1131">
        <v>1699</v>
      </c>
      <c r="D1131" t="str">
        <f>IF(Tableau1[[#This Row],[Date]]="","",CHOOSE(MONTH(B1131),"janvier","février","mars","avril","mai","juin","juillet","aout","septembre","octobre","novembre","décembre"))</f>
        <v>mars</v>
      </c>
      <c r="E1131" s="105">
        <f>IF(ISERROR(VLOOKUP($C1131,tarifs!$A$4:$D$105,2,0)),"",VLOOKUP($C1131,tarifs!$A$4:$D$105,2,0))</f>
        <v>148</v>
      </c>
      <c r="F1131" s="105">
        <f t="shared" si="17"/>
        <v>177.6</v>
      </c>
    </row>
    <row r="1132" spans="1:6" x14ac:dyDescent="0.25">
      <c r="A1132" t="s">
        <v>8</v>
      </c>
      <c r="B1132" s="107">
        <v>44284</v>
      </c>
      <c r="C1132">
        <v>1330</v>
      </c>
      <c r="D1132" t="str">
        <f>IF(Tableau1[[#This Row],[Date]]="","",CHOOSE(MONTH(B1132),"janvier","février","mars","avril","mai","juin","juillet","aout","septembre","octobre","novembre","décembre"))</f>
        <v>mars</v>
      </c>
      <c r="E1132" s="105">
        <f>IF(ISERROR(VLOOKUP($C1132,tarifs!$A$4:$D$105,2,0)),"",VLOOKUP($C1132,tarifs!$A$4:$D$105,2,0))</f>
        <v>95</v>
      </c>
      <c r="F1132" s="105">
        <f t="shared" si="17"/>
        <v>114</v>
      </c>
    </row>
    <row r="1133" spans="1:6" x14ac:dyDescent="0.25">
      <c r="A1133" t="s">
        <v>8</v>
      </c>
      <c r="B1133" s="107">
        <v>44289</v>
      </c>
      <c r="C1133">
        <v>1531</v>
      </c>
      <c r="D1133" t="str">
        <f>IF(Tableau1[[#This Row],[Date]]="","",CHOOSE(MONTH(B1133),"janvier","février","mars","avril","mai","juin","juillet","aout","septembre","octobre","novembre","décembre"))</f>
        <v>avril</v>
      </c>
      <c r="E1133" s="105">
        <f>IF(ISERROR(VLOOKUP($C1133,tarifs!$A$4:$D$105,2,0)),"",VLOOKUP($C1133,tarifs!$A$4:$D$105,2,0))</f>
        <v>108</v>
      </c>
      <c r="F1133" s="105">
        <f t="shared" si="17"/>
        <v>129.6</v>
      </c>
    </row>
    <row r="1134" spans="1:6" x14ac:dyDescent="0.25">
      <c r="A1134" t="s">
        <v>8</v>
      </c>
      <c r="B1134" s="107">
        <v>44284</v>
      </c>
      <c r="C1134">
        <v>1242</v>
      </c>
      <c r="D1134" t="str">
        <f>IF(Tableau1[[#This Row],[Date]]="","",CHOOSE(MONTH(B1134),"janvier","février","mars","avril","mai","juin","juillet","aout","septembre","octobre","novembre","décembre"))</f>
        <v>mars</v>
      </c>
      <c r="E1134" s="105">
        <f>IF(ISERROR(VLOOKUP($C1134,tarifs!$A$4:$D$105,2,0)),"",VLOOKUP($C1134,tarifs!$A$4:$D$105,2,0))</f>
        <v>101</v>
      </c>
      <c r="F1134" s="105">
        <f t="shared" si="17"/>
        <v>121.19999999999999</v>
      </c>
    </row>
    <row r="1135" spans="1:6" x14ac:dyDescent="0.25">
      <c r="A1135" t="s">
        <v>8</v>
      </c>
      <c r="B1135" s="107">
        <v>44288</v>
      </c>
      <c r="C1135">
        <v>1242</v>
      </c>
      <c r="D1135" t="str">
        <f>IF(Tableau1[[#This Row],[Date]]="","",CHOOSE(MONTH(B1135),"janvier","février","mars","avril","mai","juin","juillet","aout","septembre","octobre","novembre","décembre"))</f>
        <v>avril</v>
      </c>
      <c r="E1135" s="105">
        <f>IF(ISERROR(VLOOKUP($C1135,tarifs!$A$4:$D$105,2,0)),"",VLOOKUP($C1135,tarifs!$A$4:$D$105,2,0))</f>
        <v>101</v>
      </c>
      <c r="F1135" s="105">
        <f t="shared" si="17"/>
        <v>121.19999999999999</v>
      </c>
    </row>
    <row r="1136" spans="1:6" x14ac:dyDescent="0.25">
      <c r="A1136" t="s">
        <v>8</v>
      </c>
      <c r="B1136" s="107">
        <v>44289</v>
      </c>
      <c r="C1136">
        <v>1689</v>
      </c>
      <c r="D1136" t="str">
        <f>IF(Tableau1[[#This Row],[Date]]="","",CHOOSE(MONTH(B1136),"janvier","février","mars","avril","mai","juin","juillet","aout","septembre","octobre","novembre","décembre"))</f>
        <v>avril</v>
      </c>
      <c r="E1136" s="105">
        <f>IF(ISERROR(VLOOKUP($C1136,tarifs!$A$4:$D$105,2,0)),"",VLOOKUP($C1136,tarifs!$A$4:$D$105,2,0))</f>
        <v>155</v>
      </c>
      <c r="F1136" s="105">
        <f t="shared" si="17"/>
        <v>186</v>
      </c>
    </row>
    <row r="1137" spans="1:6" x14ac:dyDescent="0.25">
      <c r="A1137" t="s">
        <v>9</v>
      </c>
      <c r="B1137" s="107">
        <v>44284</v>
      </c>
      <c r="C1137">
        <v>1060</v>
      </c>
      <c r="D1137" t="str">
        <f>IF(Tableau1[[#This Row],[Date]]="","",CHOOSE(MONTH(B1137),"janvier","février","mars","avril","mai","juin","juillet","aout","septembre","octobre","novembre","décembre"))</f>
        <v>mars</v>
      </c>
      <c r="E1137" s="105">
        <f>IF(ISERROR(VLOOKUP($C1137,tarifs!$A$4:$D$105,2,0)),"",VLOOKUP($C1137,tarifs!$A$4:$D$105,2,0))</f>
        <v>123.6</v>
      </c>
      <c r="F1137" s="105">
        <f t="shared" si="17"/>
        <v>148.32</v>
      </c>
    </row>
    <row r="1138" spans="1:6" x14ac:dyDescent="0.25">
      <c r="A1138" t="s">
        <v>9</v>
      </c>
      <c r="B1138" s="107">
        <v>44289</v>
      </c>
      <c r="C1138">
        <v>1431</v>
      </c>
      <c r="D1138" t="str">
        <f>IF(Tableau1[[#This Row],[Date]]="","",CHOOSE(MONTH(B1138),"janvier","février","mars","avril","mai","juin","juillet","aout","septembre","octobre","novembre","décembre"))</f>
        <v>avril</v>
      </c>
      <c r="E1138" s="105">
        <f>IF(ISERROR(VLOOKUP($C1138,tarifs!$A$4:$D$105,2,0)),"",VLOOKUP($C1138,tarifs!$A$4:$D$105,2,0))</f>
        <v>108</v>
      </c>
      <c r="F1138" s="105">
        <f t="shared" si="17"/>
        <v>129.6</v>
      </c>
    </row>
    <row r="1139" spans="1:6" x14ac:dyDescent="0.25">
      <c r="A1139" t="s">
        <v>9</v>
      </c>
      <c r="B1139" s="107">
        <v>44284</v>
      </c>
      <c r="C1139">
        <v>1230</v>
      </c>
      <c r="D1139" t="str">
        <f>IF(Tableau1[[#This Row],[Date]]="","",CHOOSE(MONTH(B1139),"janvier","février","mars","avril","mai","juin","juillet","aout","septembre","octobre","novembre","décembre"))</f>
        <v>mars</v>
      </c>
      <c r="E1139" s="105">
        <f>IF(ISERROR(VLOOKUP($C1139,tarifs!$A$4:$D$105,2,0)),"",VLOOKUP($C1139,tarifs!$A$4:$D$105,2,0))</f>
        <v>135.25</v>
      </c>
      <c r="F1139" s="105">
        <f t="shared" si="17"/>
        <v>162.29999999999998</v>
      </c>
    </row>
    <row r="1140" spans="1:6" x14ac:dyDescent="0.25">
      <c r="A1140" t="s">
        <v>9</v>
      </c>
      <c r="B1140" s="107">
        <v>44288</v>
      </c>
      <c r="C1140">
        <v>1282</v>
      </c>
      <c r="D1140" t="str">
        <f>IF(Tableau1[[#This Row],[Date]]="","",CHOOSE(MONTH(B1140),"janvier","février","mars","avril","mai","juin","juillet","aout","septembre","octobre","novembre","décembre"))</f>
        <v>avril</v>
      </c>
      <c r="E1140" s="105">
        <f>IF(ISERROR(VLOOKUP($C1140,tarifs!$A$4:$D$105,2,0)),"",VLOOKUP($C1140,tarifs!$A$4:$D$105,2,0))</f>
        <v>87.75</v>
      </c>
      <c r="F1140" s="105">
        <f t="shared" si="17"/>
        <v>105.3</v>
      </c>
    </row>
    <row r="1141" spans="1:6" x14ac:dyDescent="0.25">
      <c r="A1141" t="s">
        <v>9</v>
      </c>
      <c r="B1141" s="107">
        <v>44289</v>
      </c>
      <c r="C1141">
        <v>1451</v>
      </c>
      <c r="D1141" t="str">
        <f>IF(Tableau1[[#This Row],[Date]]="","",CHOOSE(MONTH(B1141),"janvier","février","mars","avril","mai","juin","juillet","aout","septembre","octobre","novembre","décembre"))</f>
        <v>avril</v>
      </c>
      <c r="E1141" s="105">
        <f>IF(ISERROR(VLOOKUP($C1141,tarifs!$A$4:$D$105,2,0)),"",VLOOKUP($C1141,tarifs!$A$4:$D$105,2,0))</f>
        <v>108</v>
      </c>
      <c r="F1141" s="105">
        <f t="shared" si="17"/>
        <v>129.6</v>
      </c>
    </row>
    <row r="1142" spans="1:6" x14ac:dyDescent="0.25">
      <c r="A1142" t="s">
        <v>9</v>
      </c>
      <c r="B1142" s="107">
        <v>44284</v>
      </c>
      <c r="C1142">
        <v>1062</v>
      </c>
      <c r="D1142" t="str">
        <f>IF(Tableau1[[#This Row],[Date]]="","",CHOOSE(MONTH(B1142),"janvier","février","mars","avril","mai","juin","juillet","aout","septembre","octobre","novembre","décembre"))</f>
        <v>mars</v>
      </c>
      <c r="E1142" s="105">
        <f>IF(ISERROR(VLOOKUP($C1142,tarifs!$A$4:$D$105,2,0)),"",VLOOKUP($C1142,tarifs!$A$4:$D$105,2,0))</f>
        <v>81</v>
      </c>
      <c r="F1142" s="105">
        <f t="shared" si="17"/>
        <v>97.2</v>
      </c>
    </row>
    <row r="1143" spans="1:6" x14ac:dyDescent="0.25">
      <c r="A1143" t="s">
        <v>9</v>
      </c>
      <c r="B1143" s="107">
        <v>44285</v>
      </c>
      <c r="C1143">
        <v>1062</v>
      </c>
      <c r="D1143" t="str">
        <f>IF(Tableau1[[#This Row],[Date]]="","",CHOOSE(MONTH(B1143),"janvier","février","mars","avril","mai","juin","juillet","aout","septembre","octobre","novembre","décembre"))</f>
        <v>mars</v>
      </c>
      <c r="E1143" s="105">
        <f>IF(ISERROR(VLOOKUP($C1143,tarifs!$A$4:$D$105,2,0)),"",VLOOKUP($C1143,tarifs!$A$4:$D$105,2,0))</f>
        <v>81</v>
      </c>
      <c r="F1143" s="105">
        <f t="shared" si="17"/>
        <v>97.2</v>
      </c>
    </row>
    <row r="1144" spans="1:6" x14ac:dyDescent="0.25">
      <c r="A1144" t="s">
        <v>9</v>
      </c>
      <c r="B1144" s="107">
        <v>44286</v>
      </c>
      <c r="C1144">
        <v>1062</v>
      </c>
      <c r="D1144" t="str">
        <f>IF(Tableau1[[#This Row],[Date]]="","",CHOOSE(MONTH(B1144),"janvier","février","mars","avril","mai","juin","juillet","aout","septembre","octobre","novembre","décembre"))</f>
        <v>mars</v>
      </c>
      <c r="E1144" s="105">
        <f>IF(ISERROR(VLOOKUP($C1144,tarifs!$A$4:$D$105,2,0)),"",VLOOKUP($C1144,tarifs!$A$4:$D$105,2,0))</f>
        <v>81</v>
      </c>
      <c r="F1144" s="105">
        <f t="shared" si="17"/>
        <v>97.2</v>
      </c>
    </row>
    <row r="1145" spans="1:6" x14ac:dyDescent="0.25">
      <c r="A1145" t="s">
        <v>9</v>
      </c>
      <c r="B1145" s="107">
        <v>44287</v>
      </c>
      <c r="C1145">
        <v>1062</v>
      </c>
      <c r="D1145" t="str">
        <f>IF(Tableau1[[#This Row],[Date]]="","",CHOOSE(MONTH(B1145),"janvier","février","mars","avril","mai","juin","juillet","aout","septembre","octobre","novembre","décembre"))</f>
        <v>avril</v>
      </c>
      <c r="E1145" s="105">
        <f>IF(ISERROR(VLOOKUP($C1145,tarifs!$A$4:$D$105,2,0)),"",VLOOKUP($C1145,tarifs!$A$4:$D$105,2,0))</f>
        <v>81</v>
      </c>
      <c r="F1145" s="105">
        <f t="shared" si="17"/>
        <v>97.2</v>
      </c>
    </row>
    <row r="1146" spans="1:6" x14ac:dyDescent="0.25">
      <c r="A1146" t="s">
        <v>9</v>
      </c>
      <c r="B1146" s="107">
        <v>44288</v>
      </c>
      <c r="C1146">
        <v>1062</v>
      </c>
      <c r="D1146" t="str">
        <f>IF(Tableau1[[#This Row],[Date]]="","",CHOOSE(MONTH(B1146),"janvier","février","mars","avril","mai","juin","juillet","aout","septembre","octobre","novembre","décembre"))</f>
        <v>avril</v>
      </c>
      <c r="E1146" s="105">
        <f>IF(ISERROR(VLOOKUP($C1146,tarifs!$A$4:$D$105,2,0)),"",VLOOKUP($C1146,tarifs!$A$4:$D$105,2,0))</f>
        <v>81</v>
      </c>
      <c r="F1146" s="105">
        <f t="shared" si="17"/>
        <v>97.2</v>
      </c>
    </row>
    <row r="1147" spans="1:6" x14ac:dyDescent="0.25">
      <c r="A1147" t="s">
        <v>9</v>
      </c>
      <c r="B1147" s="107">
        <v>44289</v>
      </c>
      <c r="C1147">
        <v>1471</v>
      </c>
      <c r="D1147" t="str">
        <f>IF(Tableau1[[#This Row],[Date]]="","",CHOOSE(MONTH(B1147),"janvier","février","mars","avril","mai","juin","juillet","aout","septembre","octobre","novembre","décembre"))</f>
        <v>avril</v>
      </c>
      <c r="E1147" s="105">
        <f>IF(ISERROR(VLOOKUP($C1147,tarifs!$A$4:$D$105,2,0)),"",VLOOKUP($C1147,tarifs!$A$4:$D$105,2,0))</f>
        <v>115</v>
      </c>
      <c r="F1147" s="105">
        <f t="shared" si="17"/>
        <v>138</v>
      </c>
    </row>
    <row r="1148" spans="1:6" x14ac:dyDescent="0.25">
      <c r="A1148" t="s">
        <v>9</v>
      </c>
      <c r="B1148" s="107">
        <v>44284</v>
      </c>
      <c r="C1148">
        <v>1262</v>
      </c>
      <c r="D1148" t="str">
        <f>IF(Tableau1[[#This Row],[Date]]="","",CHOOSE(MONTH(B1148),"janvier","février","mars","avril","mai","juin","juillet","aout","septembre","octobre","novembre","décembre"))</f>
        <v>mars</v>
      </c>
      <c r="E1148" s="105">
        <f>IF(ISERROR(VLOOKUP($C1148,tarifs!$A$4:$D$105,2,0)),"",VLOOKUP($C1148,tarifs!$A$4:$D$105,2,0))</f>
        <v>108</v>
      </c>
      <c r="F1148" s="105">
        <f t="shared" si="17"/>
        <v>129.6</v>
      </c>
    </row>
    <row r="1149" spans="1:6" x14ac:dyDescent="0.25">
      <c r="A1149" t="s">
        <v>9</v>
      </c>
      <c r="B1149" s="107">
        <v>44285</v>
      </c>
      <c r="C1149">
        <v>1262</v>
      </c>
      <c r="D1149" t="str">
        <f>IF(Tableau1[[#This Row],[Date]]="","",CHOOSE(MONTH(B1149),"janvier","février","mars","avril","mai","juin","juillet","aout","septembre","octobre","novembre","décembre"))</f>
        <v>mars</v>
      </c>
      <c r="E1149" s="105">
        <f>IF(ISERROR(VLOOKUP($C1149,tarifs!$A$4:$D$105,2,0)),"",VLOOKUP($C1149,tarifs!$A$4:$D$105,2,0))</f>
        <v>108</v>
      </c>
      <c r="F1149" s="105">
        <f t="shared" si="17"/>
        <v>129.6</v>
      </c>
    </row>
    <row r="1150" spans="1:6" x14ac:dyDescent="0.25">
      <c r="A1150" t="s">
        <v>9</v>
      </c>
      <c r="B1150" s="107">
        <v>44286</v>
      </c>
      <c r="C1150">
        <v>1262</v>
      </c>
      <c r="D1150" t="str">
        <f>IF(Tableau1[[#This Row],[Date]]="","",CHOOSE(MONTH(B1150),"janvier","février","mars","avril","mai","juin","juillet","aout","septembre","octobre","novembre","décembre"))</f>
        <v>mars</v>
      </c>
      <c r="E1150" s="105">
        <f>IF(ISERROR(VLOOKUP($C1150,tarifs!$A$4:$D$105,2,0)),"",VLOOKUP($C1150,tarifs!$A$4:$D$105,2,0))</f>
        <v>108</v>
      </c>
      <c r="F1150" s="105">
        <f t="shared" si="17"/>
        <v>129.6</v>
      </c>
    </row>
    <row r="1151" spans="1:6" x14ac:dyDescent="0.25">
      <c r="A1151" t="s">
        <v>9</v>
      </c>
      <c r="B1151" s="107">
        <v>44287</v>
      </c>
      <c r="C1151">
        <v>1262</v>
      </c>
      <c r="D1151" t="str">
        <f>IF(Tableau1[[#This Row],[Date]]="","",CHOOSE(MONTH(B1151),"janvier","février","mars","avril","mai","juin","juillet","aout","septembre","octobre","novembre","décembre"))</f>
        <v>avril</v>
      </c>
      <c r="E1151" s="105">
        <f>IF(ISERROR(VLOOKUP($C1151,tarifs!$A$4:$D$105,2,0)),"",VLOOKUP($C1151,tarifs!$A$4:$D$105,2,0))</f>
        <v>108</v>
      </c>
      <c r="F1151" s="105">
        <f t="shared" si="17"/>
        <v>129.6</v>
      </c>
    </row>
    <row r="1152" spans="1:6" x14ac:dyDescent="0.25">
      <c r="A1152" t="s">
        <v>9</v>
      </c>
      <c r="B1152" s="107">
        <v>44288</v>
      </c>
      <c r="C1152">
        <v>1262</v>
      </c>
      <c r="D1152" t="str">
        <f>IF(Tableau1[[#This Row],[Date]]="","",CHOOSE(MONTH(B1152),"janvier","février","mars","avril","mai","juin","juillet","aout","septembre","octobre","novembre","décembre"))</f>
        <v>avril</v>
      </c>
      <c r="E1152" s="105">
        <f>IF(ISERROR(VLOOKUP($C1152,tarifs!$A$4:$D$105,2,0)),"",VLOOKUP($C1152,tarifs!$A$4:$D$105,2,0))</f>
        <v>108</v>
      </c>
      <c r="F1152" s="105">
        <f t="shared" si="17"/>
        <v>129.6</v>
      </c>
    </row>
    <row r="1153" spans="1:6" x14ac:dyDescent="0.25">
      <c r="A1153" t="s">
        <v>9</v>
      </c>
      <c r="B1153" s="107">
        <v>44289</v>
      </c>
      <c r="C1153">
        <v>1511</v>
      </c>
      <c r="D1153" t="str">
        <f>IF(Tableau1[[#This Row],[Date]]="","",CHOOSE(MONTH(B1153),"janvier","février","mars","avril","mai","juin","juillet","aout","septembre","octobre","novembre","décembre"))</f>
        <v>avril</v>
      </c>
      <c r="E1153" s="105">
        <f>IF(ISERROR(VLOOKUP($C1153,tarifs!$A$4:$D$105,2,0)),"",VLOOKUP($C1153,tarifs!$A$4:$D$105,2,0))</f>
        <v>115</v>
      </c>
      <c r="F1153" s="105">
        <f t="shared" si="17"/>
        <v>138</v>
      </c>
    </row>
    <row r="1154" spans="1:6" x14ac:dyDescent="0.25">
      <c r="A1154" t="s">
        <v>9</v>
      </c>
      <c r="B1154" s="107">
        <v>44289</v>
      </c>
      <c r="C1154">
        <v>1521</v>
      </c>
      <c r="D1154" t="str">
        <f>IF(Tableau1[[#This Row],[Date]]="","",CHOOSE(MONTH(B1154),"janvier","février","mars","avril","mai","juin","juillet","aout","septembre","octobre","novembre","décembre"))</f>
        <v>avril</v>
      </c>
      <c r="E1154" s="105">
        <f>IF(ISERROR(VLOOKUP($C1154,tarifs!$A$4:$D$105,2,0)),"",VLOOKUP($C1154,tarifs!$A$4:$D$105,2,0))</f>
        <v>155</v>
      </c>
      <c r="F1154" s="105">
        <f t="shared" si="17"/>
        <v>186</v>
      </c>
    </row>
    <row r="1155" spans="1:6" x14ac:dyDescent="0.25">
      <c r="A1155" t="s">
        <v>9</v>
      </c>
      <c r="B1155" s="107">
        <v>44289</v>
      </c>
      <c r="C1155">
        <v>1659</v>
      </c>
      <c r="D1155" t="str">
        <f>IF(Tableau1[[#This Row],[Date]]="","",CHOOSE(MONTH(B1155),"janvier","février","mars","avril","mai","juin","juillet","aout","septembre","octobre","novembre","décembre"))</f>
        <v>avril</v>
      </c>
      <c r="E1155" s="105">
        <f>IF(ISERROR(VLOOKUP($C1155,tarifs!$A$4:$D$105,2,0)),"",VLOOKUP($C1155,tarifs!$A$4:$D$105,2,0))</f>
        <v>108</v>
      </c>
      <c r="F1155" s="105">
        <f t="shared" si="17"/>
        <v>129.6</v>
      </c>
    </row>
    <row r="1156" spans="1:6" x14ac:dyDescent="0.25">
      <c r="A1156" t="s">
        <v>9</v>
      </c>
      <c r="B1156" s="107">
        <v>44289</v>
      </c>
      <c r="C1156">
        <v>1139</v>
      </c>
      <c r="D1156" t="str">
        <f>IF(Tableau1[[#This Row],[Date]]="","",CHOOSE(MONTH(B1156),"janvier","février","mars","avril","mai","juin","juillet","aout","septembre","octobre","novembre","décembre"))</f>
        <v>avril</v>
      </c>
      <c r="E1156" s="105">
        <f>IF(ISERROR(VLOOKUP($C1156,tarifs!$A$4:$D$105,2,0)),"",VLOOKUP($C1156,tarifs!$A$4:$D$105,2,0))</f>
        <v>135</v>
      </c>
      <c r="F1156" s="105">
        <f t="shared" ref="F1156:F1219" si="18">IF(ISERROR(E1156*1.2),"",E1156*1.2)</f>
        <v>162</v>
      </c>
    </row>
    <row r="1157" spans="1:6" x14ac:dyDescent="0.25">
      <c r="A1157" t="s">
        <v>9</v>
      </c>
      <c r="B1157" s="107">
        <v>44289</v>
      </c>
      <c r="C1157">
        <v>1079</v>
      </c>
      <c r="D1157" t="str">
        <f>IF(Tableau1[[#This Row],[Date]]="","",CHOOSE(MONTH(B1157),"janvier","février","mars","avril","mai","juin","juillet","aout","septembre","octobre","novembre","décembre"))</f>
        <v>avril</v>
      </c>
      <c r="E1157" s="105">
        <f>IF(ISERROR(VLOOKUP($C1157,tarifs!$A$4:$D$105,2,0)),"",VLOOKUP($C1157,tarifs!$A$4:$D$105,2,0))</f>
        <v>101</v>
      </c>
      <c r="F1157" s="105">
        <f t="shared" si="18"/>
        <v>121.19999999999999</v>
      </c>
    </row>
    <row r="1158" spans="1:6" x14ac:dyDescent="0.25">
      <c r="A1158" t="s">
        <v>9</v>
      </c>
      <c r="B1158" s="107">
        <v>44289</v>
      </c>
      <c r="C1158">
        <v>1099</v>
      </c>
      <c r="D1158" t="str">
        <f>IF(Tableau1[[#This Row],[Date]]="","",CHOOSE(MONTH(B1158),"janvier","février","mars","avril","mai","juin","juillet","aout","septembre","octobre","novembre","décembre"))</f>
        <v>avril</v>
      </c>
      <c r="E1158" s="105">
        <f>IF(ISERROR(VLOOKUP($C1158,tarifs!$A$4:$D$105,2,0)),"",VLOOKUP($C1158,tarifs!$A$4:$D$105,2,0))</f>
        <v>77</v>
      </c>
      <c r="F1158" s="105">
        <f t="shared" si="18"/>
        <v>92.399999999999991</v>
      </c>
    </row>
    <row r="1159" spans="1:6" x14ac:dyDescent="0.25">
      <c r="A1159" t="s">
        <v>9</v>
      </c>
      <c r="B1159" s="107">
        <v>44289</v>
      </c>
      <c r="C1159">
        <v>1269</v>
      </c>
      <c r="D1159" t="str">
        <f>IF(Tableau1[[#This Row],[Date]]="","",CHOOSE(MONTH(B1159),"janvier","février","mars","avril","mai","juin","juillet","aout","septembre","octobre","novembre","décembre"))</f>
        <v>avril</v>
      </c>
      <c r="E1159" s="105">
        <f>IF(ISERROR(VLOOKUP($C1159,tarifs!$A$4:$D$105,2,0)),"",VLOOKUP($C1159,tarifs!$A$4:$D$105,2,0))</f>
        <v>95</v>
      </c>
      <c r="F1159" s="105">
        <f t="shared" si="18"/>
        <v>114</v>
      </c>
    </row>
    <row r="1160" spans="1:6" x14ac:dyDescent="0.25">
      <c r="A1160" t="s">
        <v>10</v>
      </c>
      <c r="B1160" s="107">
        <v>44284</v>
      </c>
      <c r="C1160">
        <v>1650</v>
      </c>
      <c r="D1160" t="str">
        <f>IF(Tableau1[[#This Row],[Date]]="","",CHOOSE(MONTH(B1160),"janvier","février","mars","avril","mai","juin","juillet","aout","septembre","octobre","novembre","décembre"))</f>
        <v>mars</v>
      </c>
      <c r="E1160" s="105">
        <f>IF(ISERROR(VLOOKUP($C1160,tarifs!$A$4:$D$105,2,0)),"",VLOOKUP($C1160,tarifs!$A$4:$D$105,2,0))</f>
        <v>162</v>
      </c>
      <c r="F1160" s="105">
        <f t="shared" si="18"/>
        <v>194.4</v>
      </c>
    </row>
    <row r="1161" spans="1:6" x14ac:dyDescent="0.25">
      <c r="A1161" t="s">
        <v>10</v>
      </c>
      <c r="B1161" s="107">
        <v>44289</v>
      </c>
      <c r="C1161">
        <v>1109</v>
      </c>
      <c r="D1161" t="str">
        <f>IF(Tableau1[[#This Row],[Date]]="","",CHOOSE(MONTH(B1161),"janvier","février","mars","avril","mai","juin","juillet","aout","septembre","octobre","novembre","décembre"))</f>
        <v>avril</v>
      </c>
      <c r="E1161" s="105">
        <f>IF(ISERROR(VLOOKUP($C1161,tarifs!$A$4:$D$105,2,0)),"",VLOOKUP($C1161,tarifs!$A$4:$D$105,2,0))</f>
        <v>122</v>
      </c>
      <c r="F1161" s="105">
        <f t="shared" si="18"/>
        <v>146.4</v>
      </c>
    </row>
    <row r="1162" spans="1:6" x14ac:dyDescent="0.25">
      <c r="A1162" t="s">
        <v>10</v>
      </c>
      <c r="B1162" s="107">
        <v>44285</v>
      </c>
      <c r="C1162">
        <v>1521</v>
      </c>
      <c r="D1162" t="str">
        <f>IF(Tableau1[[#This Row],[Date]]="","",CHOOSE(MONTH(B1162),"janvier","février","mars","avril","mai","juin","juillet","aout","septembre","octobre","novembre","décembre"))</f>
        <v>mars</v>
      </c>
      <c r="E1162" s="105">
        <f>IF(ISERROR(VLOOKUP($C1162,tarifs!$A$4:$D$105,2,0)),"",VLOOKUP($C1162,tarifs!$A$4:$D$105,2,0))</f>
        <v>155</v>
      </c>
      <c r="F1162" s="105">
        <f t="shared" si="18"/>
        <v>186</v>
      </c>
    </row>
    <row r="1163" spans="1:6" x14ac:dyDescent="0.25">
      <c r="A1163" t="s">
        <v>10</v>
      </c>
      <c r="B1163" s="107">
        <v>44286</v>
      </c>
      <c r="C1163">
        <v>1521</v>
      </c>
      <c r="D1163" t="str">
        <f>IF(Tableau1[[#This Row],[Date]]="","",CHOOSE(MONTH(B1163),"janvier","février","mars","avril","mai","juin","juillet","aout","septembre","octobre","novembre","décembre"))</f>
        <v>mars</v>
      </c>
      <c r="E1163" s="105">
        <f>IF(ISERROR(VLOOKUP($C1163,tarifs!$A$4:$D$105,2,0)),"",VLOOKUP($C1163,tarifs!$A$4:$D$105,2,0))</f>
        <v>155</v>
      </c>
      <c r="F1163" s="105">
        <f t="shared" si="18"/>
        <v>186</v>
      </c>
    </row>
    <row r="1164" spans="1:6" x14ac:dyDescent="0.25">
      <c r="A1164" t="s">
        <v>10</v>
      </c>
      <c r="B1164" s="107">
        <v>44287</v>
      </c>
      <c r="C1164">
        <v>1521</v>
      </c>
      <c r="D1164" t="str">
        <f>IF(Tableau1[[#This Row],[Date]]="","",CHOOSE(MONTH(B1164),"janvier","février","mars","avril","mai","juin","juillet","aout","septembre","octobre","novembre","décembre"))</f>
        <v>avril</v>
      </c>
      <c r="E1164" s="105">
        <f>IF(ISERROR(VLOOKUP($C1164,tarifs!$A$4:$D$105,2,0)),"",VLOOKUP($C1164,tarifs!$A$4:$D$105,2,0))</f>
        <v>155</v>
      </c>
      <c r="F1164" s="105">
        <f t="shared" si="18"/>
        <v>186</v>
      </c>
    </row>
    <row r="1165" spans="1:6" x14ac:dyDescent="0.25">
      <c r="A1165" t="s">
        <v>10</v>
      </c>
      <c r="B1165" s="107">
        <v>44288</v>
      </c>
      <c r="C1165">
        <v>1521</v>
      </c>
      <c r="D1165" t="str">
        <f>IF(Tableau1[[#This Row],[Date]]="","",CHOOSE(MONTH(B1165),"janvier","février","mars","avril","mai","juin","juillet","aout","septembre","octobre","novembre","décembre"))</f>
        <v>avril</v>
      </c>
      <c r="E1165" s="105">
        <f>IF(ISERROR(VLOOKUP($C1165,tarifs!$A$4:$D$105,2,0)),"",VLOOKUP($C1165,tarifs!$A$4:$D$105,2,0))</f>
        <v>155</v>
      </c>
      <c r="F1165" s="105">
        <f t="shared" si="18"/>
        <v>186</v>
      </c>
    </row>
    <row r="1166" spans="1:6" x14ac:dyDescent="0.25">
      <c r="A1166" t="s">
        <v>10</v>
      </c>
      <c r="B1166" s="107">
        <v>44284</v>
      </c>
      <c r="C1166">
        <v>1162</v>
      </c>
      <c r="D1166" t="str">
        <f>IF(Tableau1[[#This Row],[Date]]="","",CHOOSE(MONTH(B1166),"janvier","février","mars","avril","mai","juin","juillet","aout","septembre","octobre","novembre","décembre"))</f>
        <v>mars</v>
      </c>
      <c r="E1166" s="105">
        <f>IF(ISERROR(VLOOKUP($C1166,tarifs!$A$4:$D$105,2,0)),"",VLOOKUP($C1166,tarifs!$A$4:$D$105,2,0))</f>
        <v>108</v>
      </c>
      <c r="F1166" s="105">
        <f t="shared" si="18"/>
        <v>129.6</v>
      </c>
    </row>
    <row r="1167" spans="1:6" x14ac:dyDescent="0.25">
      <c r="A1167" t="s">
        <v>10</v>
      </c>
      <c r="B1167" s="107">
        <v>44285</v>
      </c>
      <c r="C1167">
        <v>1162</v>
      </c>
      <c r="D1167" t="str">
        <f>IF(Tableau1[[#This Row],[Date]]="","",CHOOSE(MONTH(B1167),"janvier","février","mars","avril","mai","juin","juillet","aout","septembre","octobre","novembre","décembre"))</f>
        <v>mars</v>
      </c>
      <c r="E1167" s="105">
        <f>IF(ISERROR(VLOOKUP($C1167,tarifs!$A$4:$D$105,2,0)),"",VLOOKUP($C1167,tarifs!$A$4:$D$105,2,0))</f>
        <v>108</v>
      </c>
      <c r="F1167" s="105">
        <f t="shared" si="18"/>
        <v>129.6</v>
      </c>
    </row>
    <row r="1168" spans="1:6" x14ac:dyDescent="0.25">
      <c r="A1168" t="s">
        <v>10</v>
      </c>
      <c r="B1168" s="107">
        <v>44286</v>
      </c>
      <c r="C1168">
        <v>1162</v>
      </c>
      <c r="D1168" t="str">
        <f>IF(Tableau1[[#This Row],[Date]]="","",CHOOSE(MONTH(B1168),"janvier","février","mars","avril","mai","juin","juillet","aout","septembre","octobre","novembre","décembre"))</f>
        <v>mars</v>
      </c>
      <c r="E1168" s="105">
        <f>IF(ISERROR(VLOOKUP($C1168,tarifs!$A$4:$D$105,2,0)),"",VLOOKUP($C1168,tarifs!$A$4:$D$105,2,0))</f>
        <v>108</v>
      </c>
      <c r="F1168" s="105">
        <f t="shared" si="18"/>
        <v>129.6</v>
      </c>
    </row>
    <row r="1169" spans="1:6" x14ac:dyDescent="0.25">
      <c r="A1169" t="s">
        <v>10</v>
      </c>
      <c r="B1169" s="107">
        <v>44287</v>
      </c>
      <c r="C1169">
        <v>1162</v>
      </c>
      <c r="D1169" t="str">
        <f>IF(Tableau1[[#This Row],[Date]]="","",CHOOSE(MONTH(B1169),"janvier","février","mars","avril","mai","juin","juillet","aout","septembre","octobre","novembre","décembre"))</f>
        <v>avril</v>
      </c>
      <c r="E1169" s="105">
        <f>IF(ISERROR(VLOOKUP($C1169,tarifs!$A$4:$D$105,2,0)),"",VLOOKUP($C1169,tarifs!$A$4:$D$105,2,0))</f>
        <v>108</v>
      </c>
      <c r="F1169" s="105">
        <f t="shared" si="18"/>
        <v>129.6</v>
      </c>
    </row>
    <row r="1170" spans="1:6" x14ac:dyDescent="0.25">
      <c r="A1170" t="s">
        <v>10</v>
      </c>
      <c r="B1170" s="107">
        <v>44288</v>
      </c>
      <c r="C1170">
        <v>1162</v>
      </c>
      <c r="D1170" t="str">
        <f>IF(Tableau1[[#This Row],[Date]]="","",CHOOSE(MONTH(B1170),"janvier","février","mars","avril","mai","juin","juillet","aout","septembre","octobre","novembre","décembre"))</f>
        <v>avril</v>
      </c>
      <c r="E1170" s="105">
        <f>IF(ISERROR(VLOOKUP($C1170,tarifs!$A$4:$D$105,2,0)),"",VLOOKUP($C1170,tarifs!$A$4:$D$105,2,0))</f>
        <v>108</v>
      </c>
      <c r="F1170" s="105">
        <f t="shared" si="18"/>
        <v>129.6</v>
      </c>
    </row>
    <row r="1171" spans="1:6" x14ac:dyDescent="0.25">
      <c r="A1171" t="s">
        <v>10</v>
      </c>
      <c r="B1171" s="107">
        <v>44284</v>
      </c>
      <c r="C1171" t="s">
        <v>11</v>
      </c>
      <c r="D1171" t="str">
        <f>IF(Tableau1[[#This Row],[Date]]="","",CHOOSE(MONTH(B1171),"janvier","février","mars","avril","mai","juin","juillet","aout","septembre","octobre","novembre","décembre"))</f>
        <v>mars</v>
      </c>
      <c r="E1171" s="105" t="str">
        <f>IF(ISERROR(VLOOKUP($C1171,tarifs!$A$4:$D$105,2,0)),"",VLOOKUP($C1171,tarifs!$A$4:$D$105,2,0))</f>
        <v/>
      </c>
      <c r="F1171" s="105" t="str">
        <f t="shared" si="18"/>
        <v/>
      </c>
    </row>
    <row r="1172" spans="1:6" x14ac:dyDescent="0.25">
      <c r="A1172" t="s">
        <v>10</v>
      </c>
      <c r="B1172" s="107">
        <v>44285</v>
      </c>
      <c r="C1172" t="s">
        <v>11</v>
      </c>
      <c r="D1172" t="str">
        <f>IF(Tableau1[[#This Row],[Date]]="","",CHOOSE(MONTH(B1172),"janvier","février","mars","avril","mai","juin","juillet","aout","septembre","octobre","novembre","décembre"))</f>
        <v>mars</v>
      </c>
      <c r="E1172" s="105" t="str">
        <f>IF(ISERROR(VLOOKUP($C1172,tarifs!$A$4:$D$105,2,0)),"",VLOOKUP($C1172,tarifs!$A$4:$D$105,2,0))</f>
        <v/>
      </c>
      <c r="F1172" s="105" t="str">
        <f t="shared" si="18"/>
        <v/>
      </c>
    </row>
    <row r="1173" spans="1:6" x14ac:dyDescent="0.25">
      <c r="A1173" t="s">
        <v>10</v>
      </c>
      <c r="B1173" s="107">
        <v>44286</v>
      </c>
      <c r="C1173" t="s">
        <v>11</v>
      </c>
      <c r="D1173" t="str">
        <f>IF(Tableau1[[#This Row],[Date]]="","",CHOOSE(MONTH(B1173),"janvier","février","mars","avril","mai","juin","juillet","aout","septembre","octobre","novembre","décembre"))</f>
        <v>mars</v>
      </c>
      <c r="E1173" s="105" t="str">
        <f>IF(ISERROR(VLOOKUP($C1173,tarifs!$A$4:$D$105,2,0)),"",VLOOKUP($C1173,tarifs!$A$4:$D$105,2,0))</f>
        <v/>
      </c>
      <c r="F1173" s="105" t="str">
        <f t="shared" si="18"/>
        <v/>
      </c>
    </row>
    <row r="1174" spans="1:6" x14ac:dyDescent="0.25">
      <c r="A1174" t="s">
        <v>10</v>
      </c>
      <c r="B1174" s="107">
        <v>44287</v>
      </c>
      <c r="C1174" t="s">
        <v>11</v>
      </c>
      <c r="D1174" t="str">
        <f>IF(Tableau1[[#This Row],[Date]]="","",CHOOSE(MONTH(B1174),"janvier","février","mars","avril","mai","juin","juillet","aout","septembre","octobre","novembre","décembre"))</f>
        <v>avril</v>
      </c>
      <c r="E1174" s="105" t="str">
        <f>IF(ISERROR(VLOOKUP($C1174,tarifs!$A$4:$D$105,2,0)),"",VLOOKUP($C1174,tarifs!$A$4:$D$105,2,0))</f>
        <v/>
      </c>
      <c r="F1174" s="105" t="str">
        <f t="shared" si="18"/>
        <v/>
      </c>
    </row>
    <row r="1175" spans="1:6" x14ac:dyDescent="0.25">
      <c r="A1175" t="s">
        <v>10</v>
      </c>
      <c r="B1175" s="107">
        <v>44288</v>
      </c>
      <c r="C1175" t="s">
        <v>11</v>
      </c>
      <c r="D1175" t="str">
        <f>IF(Tableau1[[#This Row],[Date]]="","",CHOOSE(MONTH(B1175),"janvier","février","mars","avril","mai","juin","juillet","aout","septembre","octobre","novembre","décembre"))</f>
        <v>avril</v>
      </c>
      <c r="E1175" s="105" t="str">
        <f>IF(ISERROR(VLOOKUP($C1175,tarifs!$A$4:$D$105,2,0)),"",VLOOKUP($C1175,tarifs!$A$4:$D$105,2,0))</f>
        <v/>
      </c>
      <c r="F1175" s="105" t="str">
        <f t="shared" si="18"/>
        <v/>
      </c>
    </row>
    <row r="1176" spans="1:6" x14ac:dyDescent="0.25">
      <c r="A1176" t="s">
        <v>12</v>
      </c>
      <c r="B1176" s="107">
        <v>44284</v>
      </c>
      <c r="C1176">
        <v>1010</v>
      </c>
      <c r="D1176" t="str">
        <f>IF(Tableau1[[#This Row],[Date]]="","",CHOOSE(MONTH(B1176),"janvier","février","mars","avril","mai","juin","juillet","aout","septembre","octobre","novembre","décembre"))</f>
        <v>mars</v>
      </c>
      <c r="E1176" s="105">
        <f>IF(ISERROR(VLOOKUP($C1176,tarifs!$A$4:$D$105,2,0)),"",VLOOKUP($C1176,tarifs!$A$4:$D$105,2,0))</f>
        <v>95</v>
      </c>
      <c r="F1176" s="105">
        <f t="shared" si="18"/>
        <v>114</v>
      </c>
    </row>
    <row r="1177" spans="1:6" x14ac:dyDescent="0.25">
      <c r="A1177" t="s">
        <v>12</v>
      </c>
      <c r="B1177" s="107">
        <v>44289</v>
      </c>
      <c r="C1177">
        <v>1441</v>
      </c>
      <c r="D1177" t="str">
        <f>IF(Tableau1[[#This Row],[Date]]="","",CHOOSE(MONTH(B1177),"janvier","février","mars","avril","mai","juin","juillet","aout","septembre","octobre","novembre","décembre"))</f>
        <v>avril</v>
      </c>
      <c r="E1177" s="105">
        <f>IF(ISERROR(VLOOKUP($C1177,tarifs!$A$4:$D$105,2,0)),"",VLOOKUP($C1177,tarifs!$A$4:$D$105,2,0))</f>
        <v>108</v>
      </c>
      <c r="F1177" s="105">
        <f t="shared" si="18"/>
        <v>129.6</v>
      </c>
    </row>
    <row r="1178" spans="1:6" x14ac:dyDescent="0.25">
      <c r="A1178" t="s">
        <v>12</v>
      </c>
      <c r="B1178" s="107">
        <v>44289</v>
      </c>
      <c r="C1178">
        <v>1169</v>
      </c>
      <c r="D1178" t="str">
        <f>IF(Tableau1[[#This Row],[Date]]="","",CHOOSE(MONTH(B1178),"janvier","février","mars","avril","mai","juin","juillet","aout","septembre","octobre","novembre","décembre"))</f>
        <v>avril</v>
      </c>
      <c r="E1178" s="105">
        <f>IF(ISERROR(VLOOKUP($C1178,tarifs!$A$4:$D$105,2,0)),"",VLOOKUP($C1178,tarifs!$A$4:$D$105,2,0))</f>
        <v>115</v>
      </c>
      <c r="F1178" s="105">
        <f t="shared" si="18"/>
        <v>138</v>
      </c>
    </row>
    <row r="1179" spans="1:6" x14ac:dyDescent="0.25">
      <c r="A1179" t="s">
        <v>12</v>
      </c>
      <c r="B1179" s="107">
        <v>44284</v>
      </c>
      <c r="C1179">
        <v>1312</v>
      </c>
      <c r="D1179" t="str">
        <f>IF(Tableau1[[#This Row],[Date]]="","",CHOOSE(MONTH(B1179),"janvier","février","mars","avril","mai","juin","juillet","aout","septembre","octobre","novembre","décembre"))</f>
        <v>mars</v>
      </c>
      <c r="E1179" s="105">
        <f>IF(ISERROR(VLOOKUP($C1179,tarifs!$A$4:$D$105,2,0)),"",VLOOKUP($C1179,tarifs!$A$4:$D$105,2,0))</f>
        <v>108</v>
      </c>
      <c r="F1179" s="105">
        <f t="shared" si="18"/>
        <v>129.6</v>
      </c>
    </row>
    <row r="1180" spans="1:6" x14ac:dyDescent="0.25">
      <c r="A1180" t="s">
        <v>12</v>
      </c>
      <c r="B1180" s="107">
        <v>44285</v>
      </c>
      <c r="C1180">
        <v>1312</v>
      </c>
      <c r="D1180" t="str">
        <f>IF(Tableau1[[#This Row],[Date]]="","",CHOOSE(MONTH(B1180),"janvier","février","mars","avril","mai","juin","juillet","aout","septembre","octobre","novembre","décembre"))</f>
        <v>mars</v>
      </c>
      <c r="E1180" s="105">
        <f>IF(ISERROR(VLOOKUP($C1180,tarifs!$A$4:$D$105,2,0)),"",VLOOKUP($C1180,tarifs!$A$4:$D$105,2,0))</f>
        <v>108</v>
      </c>
      <c r="F1180" s="105">
        <f t="shared" si="18"/>
        <v>129.6</v>
      </c>
    </row>
    <row r="1181" spans="1:6" x14ac:dyDescent="0.25">
      <c r="A1181" t="s">
        <v>12</v>
      </c>
      <c r="B1181" s="107">
        <v>44286</v>
      </c>
      <c r="C1181">
        <v>1312</v>
      </c>
      <c r="D1181" t="str">
        <f>IF(Tableau1[[#This Row],[Date]]="","",CHOOSE(MONTH(B1181),"janvier","février","mars","avril","mai","juin","juillet","aout","septembre","octobre","novembre","décembre"))</f>
        <v>mars</v>
      </c>
      <c r="E1181" s="105">
        <f>IF(ISERROR(VLOOKUP($C1181,tarifs!$A$4:$D$105,2,0)),"",VLOOKUP($C1181,tarifs!$A$4:$D$105,2,0))</f>
        <v>108</v>
      </c>
      <c r="F1181" s="105">
        <f t="shared" si="18"/>
        <v>129.6</v>
      </c>
    </row>
    <row r="1182" spans="1:6" x14ac:dyDescent="0.25">
      <c r="A1182" t="s">
        <v>12</v>
      </c>
      <c r="B1182" s="107">
        <v>44287</v>
      </c>
      <c r="C1182">
        <v>1312</v>
      </c>
      <c r="D1182" t="str">
        <f>IF(Tableau1[[#This Row],[Date]]="","",CHOOSE(MONTH(B1182),"janvier","février","mars","avril","mai","juin","juillet","aout","septembre","octobre","novembre","décembre"))</f>
        <v>avril</v>
      </c>
      <c r="E1182" s="105">
        <f>IF(ISERROR(VLOOKUP($C1182,tarifs!$A$4:$D$105,2,0)),"",VLOOKUP($C1182,tarifs!$A$4:$D$105,2,0))</f>
        <v>108</v>
      </c>
      <c r="F1182" s="105">
        <f t="shared" si="18"/>
        <v>129.6</v>
      </c>
    </row>
    <row r="1183" spans="1:6" x14ac:dyDescent="0.25">
      <c r="A1183" t="s">
        <v>12</v>
      </c>
      <c r="B1183" s="107">
        <v>44288</v>
      </c>
      <c r="C1183">
        <v>1312</v>
      </c>
      <c r="D1183" t="str">
        <f>IF(Tableau1[[#This Row],[Date]]="","",CHOOSE(MONTH(B1183),"janvier","février","mars","avril","mai","juin","juillet","aout","septembre","octobre","novembre","décembre"))</f>
        <v>avril</v>
      </c>
      <c r="E1183" s="105">
        <f>IF(ISERROR(VLOOKUP($C1183,tarifs!$A$4:$D$105,2,0)),"",VLOOKUP($C1183,tarifs!$A$4:$D$105,2,0))</f>
        <v>108</v>
      </c>
      <c r="F1183" s="105">
        <f t="shared" si="18"/>
        <v>129.6</v>
      </c>
    </row>
    <row r="1184" spans="1:6" x14ac:dyDescent="0.25">
      <c r="A1184" t="s">
        <v>12</v>
      </c>
      <c r="B1184" s="107">
        <v>44289</v>
      </c>
      <c r="C1184">
        <v>1289</v>
      </c>
      <c r="D1184" t="str">
        <f>IF(Tableau1[[#This Row],[Date]]="","",CHOOSE(MONTH(B1184),"janvier","février","mars","avril","mai","juin","juillet","aout","septembre","octobre","novembre","décembre"))</f>
        <v>avril</v>
      </c>
      <c r="E1184" s="105">
        <f>IF(ISERROR(VLOOKUP($C1184,tarifs!$A$4:$D$105,2,0)),"",VLOOKUP($C1184,tarifs!$A$4:$D$105,2,0))</f>
        <v>88</v>
      </c>
      <c r="F1184" s="105">
        <f t="shared" si="18"/>
        <v>105.6</v>
      </c>
    </row>
    <row r="1185" spans="1:6" x14ac:dyDescent="0.25">
      <c r="A1185" t="s">
        <v>12</v>
      </c>
      <c r="B1185" s="107">
        <v>44284</v>
      </c>
      <c r="C1185">
        <v>1252</v>
      </c>
      <c r="D1185" t="str">
        <f>IF(Tableau1[[#This Row],[Date]]="","",CHOOSE(MONTH(B1185),"janvier","février","mars","avril","mai","juin","juillet","aout","septembre","octobre","novembre","décembre"))</f>
        <v>mars</v>
      </c>
      <c r="E1185" s="105">
        <f>IF(ISERROR(VLOOKUP($C1185,tarifs!$A$4:$D$105,2,0)),"",VLOOKUP($C1185,tarifs!$A$4:$D$105,2,0))</f>
        <v>91.8</v>
      </c>
      <c r="F1185" s="105">
        <f t="shared" si="18"/>
        <v>110.16</v>
      </c>
    </row>
    <row r="1186" spans="1:6" x14ac:dyDescent="0.25">
      <c r="A1186" t="s">
        <v>12</v>
      </c>
      <c r="B1186" s="107">
        <v>44285</v>
      </c>
      <c r="C1186">
        <v>1252</v>
      </c>
      <c r="D1186" t="str">
        <f>IF(Tableau1[[#This Row],[Date]]="","",CHOOSE(MONTH(B1186),"janvier","février","mars","avril","mai","juin","juillet","aout","septembre","octobre","novembre","décembre"))</f>
        <v>mars</v>
      </c>
      <c r="E1186" s="105">
        <f>IF(ISERROR(VLOOKUP($C1186,tarifs!$A$4:$D$105,2,0)),"",VLOOKUP($C1186,tarifs!$A$4:$D$105,2,0))</f>
        <v>91.8</v>
      </c>
      <c r="F1186" s="105">
        <f t="shared" si="18"/>
        <v>110.16</v>
      </c>
    </row>
    <row r="1187" spans="1:6" x14ac:dyDescent="0.25">
      <c r="A1187" t="s">
        <v>12</v>
      </c>
      <c r="B1187" s="107">
        <v>44286</v>
      </c>
      <c r="C1187">
        <v>1252</v>
      </c>
      <c r="D1187" t="str">
        <f>IF(Tableau1[[#This Row],[Date]]="","",CHOOSE(MONTH(B1187),"janvier","février","mars","avril","mai","juin","juillet","aout","septembre","octobre","novembre","décembre"))</f>
        <v>mars</v>
      </c>
      <c r="E1187" s="105">
        <f>IF(ISERROR(VLOOKUP($C1187,tarifs!$A$4:$D$105,2,0)),"",VLOOKUP($C1187,tarifs!$A$4:$D$105,2,0))</f>
        <v>91.8</v>
      </c>
      <c r="F1187" s="105">
        <f t="shared" si="18"/>
        <v>110.16</v>
      </c>
    </row>
    <row r="1188" spans="1:6" x14ac:dyDescent="0.25">
      <c r="A1188" t="s">
        <v>12</v>
      </c>
      <c r="B1188" s="107">
        <v>44287</v>
      </c>
      <c r="C1188">
        <v>1252</v>
      </c>
      <c r="D1188" t="str">
        <f>IF(Tableau1[[#This Row],[Date]]="","",CHOOSE(MONTH(B1188),"janvier","février","mars","avril","mai","juin","juillet","aout","septembre","octobre","novembre","décembre"))</f>
        <v>avril</v>
      </c>
      <c r="E1188" s="105">
        <f>IF(ISERROR(VLOOKUP($C1188,tarifs!$A$4:$D$105,2,0)),"",VLOOKUP($C1188,tarifs!$A$4:$D$105,2,0))</f>
        <v>91.8</v>
      </c>
      <c r="F1188" s="105">
        <f t="shared" si="18"/>
        <v>110.16</v>
      </c>
    </row>
    <row r="1189" spans="1:6" x14ac:dyDescent="0.25">
      <c r="A1189" t="s">
        <v>12</v>
      </c>
      <c r="B1189" s="107">
        <v>44288</v>
      </c>
      <c r="C1189">
        <v>1252</v>
      </c>
      <c r="D1189" t="str">
        <f>IF(Tableau1[[#This Row],[Date]]="","",CHOOSE(MONTH(B1189),"janvier","février","mars","avril","mai","juin","juillet","aout","septembre","octobre","novembre","décembre"))</f>
        <v>avril</v>
      </c>
      <c r="E1189" s="105">
        <f>IF(ISERROR(VLOOKUP($C1189,tarifs!$A$4:$D$105,2,0)),"",VLOOKUP($C1189,tarifs!$A$4:$D$105,2,0))</f>
        <v>91.8</v>
      </c>
      <c r="F1189" s="105">
        <f t="shared" si="18"/>
        <v>110.16</v>
      </c>
    </row>
    <row r="1190" spans="1:6" x14ac:dyDescent="0.25">
      <c r="A1190" t="s">
        <v>12</v>
      </c>
      <c r="B1190" s="107">
        <v>44289</v>
      </c>
      <c r="C1190">
        <v>1319</v>
      </c>
      <c r="D1190" t="str">
        <f>IF(Tableau1[[#This Row],[Date]]="","",CHOOSE(MONTH(B1190),"janvier","février","mars","avril","mai","juin","juillet","aout","septembre","octobre","novembre","décembre"))</f>
        <v>avril</v>
      </c>
      <c r="E1190" s="105">
        <f>IF(ISERROR(VLOOKUP($C1190,tarifs!$A$4:$D$105,2,0)),"",VLOOKUP($C1190,tarifs!$A$4:$D$105,2,0))</f>
        <v>95</v>
      </c>
      <c r="F1190" s="105">
        <f t="shared" si="18"/>
        <v>114</v>
      </c>
    </row>
    <row r="1191" spans="1:6" x14ac:dyDescent="0.25">
      <c r="A1191" t="s">
        <v>12</v>
      </c>
      <c r="B1191" s="107">
        <v>44289</v>
      </c>
      <c r="C1191">
        <v>1349</v>
      </c>
      <c r="D1191" t="str">
        <f>IF(Tableau1[[#This Row],[Date]]="","",CHOOSE(MONTH(B1191),"janvier","février","mars","avril","mai","juin","juillet","aout","septembre","octobre","novembre","décembre"))</f>
        <v>avril</v>
      </c>
      <c r="E1191" s="105">
        <f>IF(ISERROR(VLOOKUP($C1191,tarifs!$A$4:$D$105,2,0)),"",VLOOKUP($C1191,tarifs!$A$4:$D$105,2,0))</f>
        <v>115</v>
      </c>
      <c r="F1191" s="105">
        <f t="shared" si="18"/>
        <v>138</v>
      </c>
    </row>
    <row r="1192" spans="1:6" x14ac:dyDescent="0.25">
      <c r="A1192" t="s">
        <v>13</v>
      </c>
      <c r="B1192" s="107">
        <v>44284</v>
      </c>
      <c r="C1192">
        <v>1640</v>
      </c>
      <c r="D1192" t="str">
        <f>IF(Tableau1[[#This Row],[Date]]="","",CHOOSE(MONTH(B1192),"janvier","février","mars","avril","mai","juin","juillet","aout","septembre","octobre","novembre","décembre"))</f>
        <v>mars</v>
      </c>
      <c r="E1192" s="105">
        <f>IF(ISERROR(VLOOKUP($C1192,tarifs!$A$4:$D$105,2,0)),"",VLOOKUP($C1192,tarifs!$A$4:$D$105,2,0))</f>
        <v>156.75</v>
      </c>
      <c r="F1192" s="105">
        <f t="shared" si="18"/>
        <v>188.1</v>
      </c>
    </row>
    <row r="1193" spans="1:6" x14ac:dyDescent="0.25">
      <c r="A1193" t="s">
        <v>13</v>
      </c>
      <c r="B1193" s="107">
        <v>44289</v>
      </c>
      <c r="C1193">
        <v>1411</v>
      </c>
      <c r="D1193" t="str">
        <f>IF(Tableau1[[#This Row],[Date]]="","",CHOOSE(MONTH(B1193),"janvier","février","mars","avril","mai","juin","juillet","aout","septembre","octobre","novembre","décembre"))</f>
        <v>avril</v>
      </c>
      <c r="E1193" s="105">
        <f>IF(ISERROR(VLOOKUP($C1193,tarifs!$A$4:$D$105,2,0)),"",VLOOKUP($C1193,tarifs!$A$4:$D$105,2,0))</f>
        <v>101</v>
      </c>
      <c r="F1193" s="105">
        <f t="shared" si="18"/>
        <v>121.19999999999999</v>
      </c>
    </row>
    <row r="1194" spans="1:6" x14ac:dyDescent="0.25">
      <c r="A1194" t="s">
        <v>13</v>
      </c>
      <c r="B1194" s="107">
        <v>44284</v>
      </c>
      <c r="C1194">
        <v>1680</v>
      </c>
      <c r="D1194" t="str">
        <f>IF(Tableau1[[#This Row],[Date]]="","",CHOOSE(MONTH(B1194),"janvier","février","mars","avril","mai","juin","juillet","aout","septembre","octobre","novembre","décembre"))</f>
        <v>mars</v>
      </c>
      <c r="E1194" s="105">
        <f>IF(ISERROR(VLOOKUP($C1194,tarifs!$A$4:$D$105,2,0)),"",VLOOKUP($C1194,tarifs!$A$4:$D$105,2,0))</f>
        <v>149.75</v>
      </c>
      <c r="F1194" s="105">
        <f t="shared" si="18"/>
        <v>179.7</v>
      </c>
    </row>
    <row r="1195" spans="1:6" x14ac:dyDescent="0.25">
      <c r="A1195" t="s">
        <v>13</v>
      </c>
      <c r="B1195" s="107">
        <v>44289</v>
      </c>
      <c r="C1195">
        <v>1461</v>
      </c>
      <c r="D1195" t="str">
        <f>IF(Tableau1[[#This Row],[Date]]="","",CHOOSE(MONTH(B1195),"janvier","février","mars","avril","mai","juin","juillet","aout","septembre","octobre","novembre","décembre"))</f>
        <v>avril</v>
      </c>
      <c r="E1195" s="105">
        <f>IF(ISERROR(VLOOKUP($C1195,tarifs!$A$4:$D$105,2,0)),"",VLOOKUP($C1195,tarifs!$A$4:$D$105,2,0))</f>
        <v>135</v>
      </c>
      <c r="F1195" s="105">
        <f t="shared" si="18"/>
        <v>162</v>
      </c>
    </row>
    <row r="1196" spans="1:6" x14ac:dyDescent="0.25">
      <c r="A1196" t="s">
        <v>13</v>
      </c>
      <c r="B1196" s="107">
        <v>44284</v>
      </c>
      <c r="C1196">
        <v>1152</v>
      </c>
      <c r="D1196" t="str">
        <f>IF(Tableau1[[#This Row],[Date]]="","",CHOOSE(MONTH(B1196),"janvier","février","mars","avril","mai","juin","juillet","aout","septembre","octobre","novembre","décembre"))</f>
        <v>mars</v>
      </c>
      <c r="E1196" s="105">
        <f>IF(ISERROR(VLOOKUP($C1196,tarifs!$A$4:$D$105,2,0)),"",VLOOKUP($C1196,tarifs!$A$4:$D$105,2,0))</f>
        <v>128</v>
      </c>
      <c r="F1196" s="105">
        <f t="shared" si="18"/>
        <v>153.6</v>
      </c>
    </row>
    <row r="1197" spans="1:6" x14ac:dyDescent="0.25">
      <c r="A1197" t="s">
        <v>13</v>
      </c>
      <c r="B1197" s="107">
        <v>44289</v>
      </c>
      <c r="C1197">
        <v>1119</v>
      </c>
      <c r="D1197" t="str">
        <f>IF(Tableau1[[#This Row],[Date]]="","",CHOOSE(MONTH(B1197),"janvier","février","mars","avril","mai","juin","juillet","aout","septembre","octobre","novembre","décembre"))</f>
        <v>avril</v>
      </c>
      <c r="E1197" s="105">
        <f>IF(ISERROR(VLOOKUP($C1197,tarifs!$A$4:$D$105,2,0)),"",VLOOKUP($C1197,tarifs!$A$4:$D$105,2,0))</f>
        <v>135</v>
      </c>
      <c r="F1197" s="105">
        <f t="shared" si="18"/>
        <v>162</v>
      </c>
    </row>
    <row r="1198" spans="1:6" x14ac:dyDescent="0.25">
      <c r="A1198" t="s">
        <v>13</v>
      </c>
      <c r="B1198" s="107">
        <v>44289</v>
      </c>
      <c r="C1198">
        <v>1049</v>
      </c>
      <c r="D1198" t="str">
        <f>IF(Tableau1[[#This Row],[Date]]="","",CHOOSE(MONTH(B1198),"janvier","février","mars","avril","mai","juin","juillet","aout","septembre","octobre","novembre","décembre"))</f>
        <v>avril</v>
      </c>
      <c r="E1198" s="105">
        <f>IF(ISERROR(VLOOKUP($C1198,tarifs!$A$4:$D$105,2,0)),"",VLOOKUP($C1198,tarifs!$A$4:$D$105,2,0))</f>
        <v>95</v>
      </c>
      <c r="F1198" s="105">
        <f t="shared" si="18"/>
        <v>114</v>
      </c>
    </row>
    <row r="1199" spans="1:6" x14ac:dyDescent="0.25">
      <c r="A1199" t="s">
        <v>14</v>
      </c>
      <c r="B1199" s="107">
        <v>44284</v>
      </c>
      <c r="C1199">
        <v>1100</v>
      </c>
      <c r="D1199" t="str">
        <f>IF(Tableau1[[#This Row],[Date]]="","",CHOOSE(MONTH(B1199),"janvier","février","mars","avril","mai","juin","juillet","aout","septembre","octobre","novembre","décembre"))</f>
        <v>mars</v>
      </c>
      <c r="E1199" s="105">
        <f>IF(ISERROR(VLOOKUP($C1199,tarifs!$A$4:$D$105,2,0)),"",VLOOKUP($C1199,tarifs!$A$4:$D$105,2,0))</f>
        <v>122</v>
      </c>
      <c r="F1199" s="105">
        <f t="shared" si="18"/>
        <v>146.4</v>
      </c>
    </row>
    <row r="1200" spans="1:6" x14ac:dyDescent="0.25">
      <c r="A1200" t="s">
        <v>14</v>
      </c>
      <c r="B1200" s="107">
        <v>44288</v>
      </c>
      <c r="C1200">
        <v>1112</v>
      </c>
      <c r="D1200" t="str">
        <f>IF(Tableau1[[#This Row],[Date]]="","",CHOOSE(MONTH(B1200),"janvier","février","mars","avril","mai","juin","juillet","aout","septembre","octobre","novembre","décembre"))</f>
        <v>avril</v>
      </c>
      <c r="E1200" s="105">
        <f>IF(ISERROR(VLOOKUP($C1200,tarifs!$A$4:$D$105,2,0)),"",VLOOKUP($C1200,tarifs!$A$4:$D$105,2,0))</f>
        <v>135</v>
      </c>
      <c r="F1200" s="105">
        <f t="shared" si="18"/>
        <v>162</v>
      </c>
    </row>
    <row r="1201" spans="1:6" x14ac:dyDescent="0.25">
      <c r="A1201" t="s">
        <v>14</v>
      </c>
      <c r="B1201" s="107">
        <v>44289</v>
      </c>
      <c r="C1201">
        <v>1421</v>
      </c>
      <c r="D1201" t="str">
        <f>IF(Tableau1[[#This Row],[Date]]="","",CHOOSE(MONTH(B1201),"janvier","février","mars","avril","mai","juin","juillet","aout","septembre","octobre","novembre","décembre"))</f>
        <v>avril</v>
      </c>
      <c r="E1201" s="105">
        <f>IF(ISERROR(VLOOKUP($C1201,tarifs!$A$4:$D$105,2,0)),"",VLOOKUP($C1201,tarifs!$A$4:$D$105,2,0))</f>
        <v>108</v>
      </c>
      <c r="F1201" s="105">
        <f t="shared" si="18"/>
        <v>129.6</v>
      </c>
    </row>
    <row r="1202" spans="1:6" x14ac:dyDescent="0.25">
      <c r="A1202" t="s">
        <v>14</v>
      </c>
      <c r="B1202" s="107">
        <v>44289</v>
      </c>
      <c r="C1202">
        <v>1629</v>
      </c>
      <c r="D1202" t="str">
        <f>IF(Tableau1[[#This Row],[Date]]="","",CHOOSE(MONTH(B1202),"janvier","février","mars","avril","mai","juin","juillet","aout","septembre","octobre","novembre","décembre"))</f>
        <v>avril</v>
      </c>
      <c r="E1202" s="105">
        <f>IF(ISERROR(VLOOKUP($C1202,tarifs!$A$4:$D$105,2,0)),"",VLOOKUP($C1202,tarifs!$A$4:$D$105,2,0))</f>
        <v>121.5</v>
      </c>
      <c r="F1202" s="105">
        <f t="shared" si="18"/>
        <v>145.79999999999998</v>
      </c>
    </row>
    <row r="1203" spans="1:6" x14ac:dyDescent="0.25">
      <c r="A1203" t="s">
        <v>14</v>
      </c>
      <c r="B1203" s="107">
        <v>44289</v>
      </c>
      <c r="C1203">
        <v>1159</v>
      </c>
      <c r="D1203" t="str">
        <f>IF(Tableau1[[#This Row],[Date]]="","",CHOOSE(MONTH(B1203),"janvier","février","mars","avril","mai","juin","juillet","aout","septembre","octobre","novembre","décembre"))</f>
        <v>avril</v>
      </c>
      <c r="E1203" s="105">
        <f>IF(ISERROR(VLOOKUP($C1203,tarifs!$A$4:$D$105,2,0)),"",VLOOKUP($C1203,tarifs!$A$4:$D$105,2,0))</f>
        <v>115</v>
      </c>
      <c r="F1203" s="105">
        <f t="shared" si="18"/>
        <v>138</v>
      </c>
    </row>
    <row r="1204" spans="1:6" x14ac:dyDescent="0.25">
      <c r="A1204" t="s">
        <v>14</v>
      </c>
      <c r="B1204" s="107">
        <v>44284</v>
      </c>
      <c r="C1204" t="s">
        <v>15</v>
      </c>
      <c r="D1204" t="str">
        <f>IF(Tableau1[[#This Row],[Date]]="","",CHOOSE(MONTH(B1204),"janvier","février","mars","avril","mai","juin","juillet","aout","septembre","octobre","novembre","décembre"))</f>
        <v>mars</v>
      </c>
      <c r="E1204" s="105" t="str">
        <f>IF(ISERROR(VLOOKUP($C1204,tarifs!$A$4:$D$105,2,0)),"",VLOOKUP($C1204,tarifs!$A$4:$D$105,2,0))</f>
        <v/>
      </c>
      <c r="F1204" s="105" t="str">
        <f t="shared" si="18"/>
        <v/>
      </c>
    </row>
    <row r="1205" spans="1:6" x14ac:dyDescent="0.25">
      <c r="A1205" t="s">
        <v>14</v>
      </c>
      <c r="B1205" s="107">
        <v>44285</v>
      </c>
      <c r="C1205" t="s">
        <v>15</v>
      </c>
      <c r="D1205" t="str">
        <f>IF(Tableau1[[#This Row],[Date]]="","",CHOOSE(MONTH(B1205),"janvier","février","mars","avril","mai","juin","juillet","aout","septembre","octobre","novembre","décembre"))</f>
        <v>mars</v>
      </c>
      <c r="E1205" s="105" t="str">
        <f>IF(ISERROR(VLOOKUP($C1205,tarifs!$A$4:$D$105,2,0)),"",VLOOKUP($C1205,tarifs!$A$4:$D$105,2,0))</f>
        <v/>
      </c>
      <c r="F1205" s="105" t="str">
        <f t="shared" si="18"/>
        <v/>
      </c>
    </row>
    <row r="1206" spans="1:6" x14ac:dyDescent="0.25">
      <c r="A1206" t="s">
        <v>14</v>
      </c>
      <c r="B1206" s="107">
        <v>44286</v>
      </c>
      <c r="C1206" t="s">
        <v>15</v>
      </c>
      <c r="D1206" t="str">
        <f>IF(Tableau1[[#This Row],[Date]]="","",CHOOSE(MONTH(B1206),"janvier","février","mars","avril","mai","juin","juillet","aout","septembre","octobre","novembre","décembre"))</f>
        <v>mars</v>
      </c>
      <c r="E1206" s="105" t="str">
        <f>IF(ISERROR(VLOOKUP($C1206,tarifs!$A$4:$D$105,2,0)),"",VLOOKUP($C1206,tarifs!$A$4:$D$105,2,0))</f>
        <v/>
      </c>
      <c r="F1206" s="105" t="str">
        <f t="shared" si="18"/>
        <v/>
      </c>
    </row>
    <row r="1207" spans="1:6" x14ac:dyDescent="0.25">
      <c r="A1207" t="s">
        <v>14</v>
      </c>
      <c r="B1207" s="107">
        <v>44287</v>
      </c>
      <c r="C1207" t="s">
        <v>15</v>
      </c>
      <c r="D1207" t="str">
        <f>IF(Tableau1[[#This Row],[Date]]="","",CHOOSE(MONTH(B1207),"janvier","février","mars","avril","mai","juin","juillet","aout","septembre","octobre","novembre","décembre"))</f>
        <v>avril</v>
      </c>
      <c r="E1207" s="105" t="str">
        <f>IF(ISERROR(VLOOKUP($C1207,tarifs!$A$4:$D$105,2,0)),"",VLOOKUP($C1207,tarifs!$A$4:$D$105,2,0))</f>
        <v/>
      </c>
      <c r="F1207" s="105" t="str">
        <f t="shared" si="18"/>
        <v/>
      </c>
    </row>
    <row r="1208" spans="1:6" x14ac:dyDescent="0.25">
      <c r="A1208" t="s">
        <v>14</v>
      </c>
      <c r="B1208" s="107">
        <v>44288</v>
      </c>
      <c r="C1208" t="s">
        <v>15</v>
      </c>
      <c r="D1208" t="str">
        <f>IF(Tableau1[[#This Row],[Date]]="","",CHOOSE(MONTH(B1208),"janvier","février","mars","avril","mai","juin","juillet","aout","septembre","octobre","novembre","décembre"))</f>
        <v>avril</v>
      </c>
      <c r="E1208" s="105" t="str">
        <f>IF(ISERROR(VLOOKUP($C1208,tarifs!$A$4:$D$105,2,0)),"",VLOOKUP($C1208,tarifs!$A$4:$D$105,2,0))</f>
        <v/>
      </c>
      <c r="F1208" s="105" t="str">
        <f t="shared" si="18"/>
        <v/>
      </c>
    </row>
    <row r="1209" spans="1:6" x14ac:dyDescent="0.25">
      <c r="A1209" t="s">
        <v>16</v>
      </c>
      <c r="B1209" s="107">
        <v>44284</v>
      </c>
      <c r="C1209">
        <v>1670</v>
      </c>
      <c r="D1209" t="str">
        <f>IF(Tableau1[[#This Row],[Date]]="","",CHOOSE(MONTH(B1209),"janvier","février","mars","avril","mai","juin","juillet","aout","septembre","octobre","novembre","décembre"))</f>
        <v>mars</v>
      </c>
      <c r="E1209" s="105">
        <f>IF(ISERROR(VLOOKUP($C1209,tarifs!$A$4:$D$105,2,0)),"",VLOOKUP($C1209,tarifs!$A$4:$D$105,2,0))</f>
        <v>201</v>
      </c>
      <c r="F1209" s="105">
        <f t="shared" si="18"/>
        <v>241.2</v>
      </c>
    </row>
    <row r="1210" spans="1:6" x14ac:dyDescent="0.25">
      <c r="A1210" t="s">
        <v>16</v>
      </c>
      <c r="B1210" s="107">
        <v>44289</v>
      </c>
      <c r="C1210">
        <v>1401</v>
      </c>
      <c r="D1210" t="str">
        <f>IF(Tableau1[[#This Row],[Date]]="","",CHOOSE(MONTH(B1210),"janvier","février","mars","avril","mai","juin","juillet","aout","septembre","octobre","novembre","décembre"))</f>
        <v>avril</v>
      </c>
      <c r="E1210" s="105">
        <f>IF(ISERROR(VLOOKUP($C1210,tarifs!$A$4:$D$105,2,0)),"",VLOOKUP($C1210,tarifs!$A$4:$D$105,2,0))</f>
        <v>129</v>
      </c>
      <c r="F1210" s="105">
        <f t="shared" si="18"/>
        <v>154.79999999999998</v>
      </c>
    </row>
    <row r="1211" spans="1:6" x14ac:dyDescent="0.25">
      <c r="A1211" t="s">
        <v>16</v>
      </c>
      <c r="B1211" s="107">
        <v>44289</v>
      </c>
      <c r="C1211">
        <v>1639</v>
      </c>
      <c r="D1211" t="str">
        <f>IF(Tableau1[[#This Row],[Date]]="","",CHOOSE(MONTH(B1211),"janvier","février","mars","avril","mai","juin","juillet","aout","septembre","octobre","novembre","décembre"))</f>
        <v>avril</v>
      </c>
      <c r="E1211" s="105">
        <f>IF(ISERROR(VLOOKUP($C1211,tarifs!$A$4:$D$105,2,0)),"",VLOOKUP($C1211,tarifs!$A$4:$D$105,2,0))</f>
        <v>135</v>
      </c>
      <c r="F1211" s="105">
        <f t="shared" si="18"/>
        <v>162</v>
      </c>
    </row>
    <row r="1212" spans="1:6" x14ac:dyDescent="0.25">
      <c r="A1212" t="s">
        <v>17</v>
      </c>
      <c r="B1212" s="107">
        <v>44284</v>
      </c>
      <c r="C1212">
        <v>1050</v>
      </c>
      <c r="D1212" t="str">
        <f>IF(Tableau1[[#This Row],[Date]]="","",CHOOSE(MONTH(B1212),"janvier","février","mars","avril","mai","juin","juillet","aout","septembre","octobre","novembre","décembre"))</f>
        <v>mars</v>
      </c>
      <c r="E1212" s="105">
        <f>IF(ISERROR(VLOOKUP($C1212,tarifs!$A$4:$D$105,2,0)),"",VLOOKUP($C1212,tarifs!$A$4:$D$105,2,0))</f>
        <v>108</v>
      </c>
      <c r="F1212" s="105">
        <f t="shared" si="18"/>
        <v>129.6</v>
      </c>
    </row>
    <row r="1213" spans="1:6" x14ac:dyDescent="0.25">
      <c r="A1213" t="s">
        <v>17</v>
      </c>
      <c r="B1213" s="107">
        <v>44289</v>
      </c>
      <c r="C1213">
        <v>1501</v>
      </c>
      <c r="D1213" t="str">
        <f>IF(Tableau1[[#This Row],[Date]]="","",CHOOSE(MONTH(B1213),"janvier","février","mars","avril","mai","juin","juillet","aout","septembre","octobre","novembre","décembre"))</f>
        <v>avril</v>
      </c>
      <c r="E1213" s="105">
        <f>IF(ISERROR(VLOOKUP($C1213,tarifs!$A$4:$D$105,2,0)),"",VLOOKUP($C1213,tarifs!$A$4:$D$105,2,0))</f>
        <v>117</v>
      </c>
      <c r="F1213" s="105">
        <f t="shared" si="18"/>
        <v>140.4</v>
      </c>
    </row>
    <row r="1214" spans="1:6" x14ac:dyDescent="0.25">
      <c r="A1214" t="s">
        <v>17</v>
      </c>
      <c r="B1214" s="107">
        <v>44284</v>
      </c>
      <c r="C1214">
        <v>1232</v>
      </c>
      <c r="D1214" t="str">
        <f>IF(Tableau1[[#This Row],[Date]]="","",CHOOSE(MONTH(B1214),"janvier","février","mars","avril","mai","juin","juillet","aout","septembre","octobre","novembre","décembre"))</f>
        <v>mars</v>
      </c>
      <c r="E1214" s="105">
        <f>IF(ISERROR(VLOOKUP($C1214,tarifs!$A$4:$D$105,2,0)),"",VLOOKUP($C1214,tarifs!$A$4:$D$105,2,0))</f>
        <v>101.25</v>
      </c>
      <c r="F1214" s="105">
        <f t="shared" si="18"/>
        <v>121.5</v>
      </c>
    </row>
    <row r="1215" spans="1:6" x14ac:dyDescent="0.25">
      <c r="A1215" t="s">
        <v>17</v>
      </c>
      <c r="B1215" s="107">
        <v>44286</v>
      </c>
      <c r="C1215">
        <v>1202</v>
      </c>
      <c r="D1215" t="str">
        <f>IF(Tableau1[[#This Row],[Date]]="","",CHOOSE(MONTH(B1215),"janvier","février","mars","avril","mai","juin","juillet","aout","septembre","octobre","novembre","décembre"))</f>
        <v>mars</v>
      </c>
      <c r="E1215" s="105">
        <f>IF(ISERROR(VLOOKUP($C1215,tarifs!$A$4:$D$105,2,0)),"",VLOOKUP($C1215,tarifs!$A$4:$D$105,2,0))</f>
        <v>87.75</v>
      </c>
      <c r="F1215" s="105">
        <f t="shared" si="18"/>
        <v>105.3</v>
      </c>
    </row>
    <row r="1216" spans="1:6" x14ac:dyDescent="0.25">
      <c r="A1216" t="s">
        <v>17</v>
      </c>
      <c r="B1216" s="107">
        <v>44288</v>
      </c>
      <c r="C1216">
        <v>1072</v>
      </c>
      <c r="D1216" t="str">
        <f>IF(Tableau1[[#This Row],[Date]]="","",CHOOSE(MONTH(B1216),"janvier","février","mars","avril","mai","juin","juillet","aout","septembre","octobre","novembre","décembre"))</f>
        <v>avril</v>
      </c>
      <c r="E1216" s="105">
        <f>IF(ISERROR(VLOOKUP($C1216,tarifs!$A$4:$D$105,2,0)),"",VLOOKUP($C1216,tarifs!$A$4:$D$105,2,0))</f>
        <v>108</v>
      </c>
      <c r="F1216" s="105">
        <f t="shared" si="18"/>
        <v>129.6</v>
      </c>
    </row>
    <row r="1217" spans="1:6" x14ac:dyDescent="0.25">
      <c r="A1217" t="s">
        <v>17</v>
      </c>
      <c r="B1217" s="107">
        <v>44289</v>
      </c>
      <c r="C1217">
        <v>1069</v>
      </c>
      <c r="D1217" t="str">
        <f>IF(Tableau1[[#This Row],[Date]]="","",CHOOSE(MONTH(B1217),"janvier","février","mars","avril","mai","juin","juillet","aout","septembre","octobre","novembre","décembre"))</f>
        <v>avril</v>
      </c>
      <c r="E1217" s="105">
        <f>IF(ISERROR(VLOOKUP($C1217,tarifs!$A$4:$D$105,2,0)),"",VLOOKUP($C1217,tarifs!$A$4:$D$105,2,0))</f>
        <v>81</v>
      </c>
      <c r="F1217" s="105">
        <f t="shared" si="18"/>
        <v>97.2</v>
      </c>
    </row>
    <row r="1218" spans="1:6" x14ac:dyDescent="0.25">
      <c r="A1218" t="s">
        <v>18</v>
      </c>
      <c r="B1218" s="107">
        <v>44284</v>
      </c>
      <c r="C1218">
        <v>1280</v>
      </c>
      <c r="D1218" t="str">
        <f>IF(Tableau1[[#This Row],[Date]]="","",CHOOSE(MONTH(B1218),"janvier","février","mars","avril","mai","juin","juillet","aout","septembre","octobre","novembre","décembre"))</f>
        <v>mars</v>
      </c>
      <c r="E1218" s="105">
        <f>IF(ISERROR(VLOOKUP($C1218,tarifs!$A$4:$D$105,2,0)),"",VLOOKUP($C1218,tarifs!$A$4:$D$105,2,0))</f>
        <v>114.4</v>
      </c>
      <c r="F1218" s="105">
        <f t="shared" si="18"/>
        <v>137.28</v>
      </c>
    </row>
    <row r="1219" spans="1:6" x14ac:dyDescent="0.25">
      <c r="A1219" t="s">
        <v>18</v>
      </c>
      <c r="B1219" s="107">
        <v>44288</v>
      </c>
      <c r="C1219">
        <v>1082</v>
      </c>
      <c r="D1219" t="str">
        <f>IF(Tableau1[[#This Row],[Date]]="","",CHOOSE(MONTH(B1219),"janvier","février","mars","avril","mai","juin","juillet","aout","septembre","octobre","novembre","décembre"))</f>
        <v>avril</v>
      </c>
      <c r="E1219" s="105">
        <f>IF(ISERROR(VLOOKUP($C1219,tarifs!$A$4:$D$105,2,0)),"",VLOOKUP($C1219,tarifs!$A$4:$D$105,2,0))</f>
        <v>104.55</v>
      </c>
      <c r="F1219" s="105">
        <f t="shared" si="18"/>
        <v>125.46</v>
      </c>
    </row>
    <row r="1220" spans="1:6" x14ac:dyDescent="0.25">
      <c r="A1220" t="s">
        <v>18</v>
      </c>
      <c r="B1220" s="107">
        <v>44289</v>
      </c>
      <c r="C1220">
        <v>1219</v>
      </c>
      <c r="D1220" t="str">
        <f>IF(Tableau1[[#This Row],[Date]]="","",CHOOSE(MONTH(B1220),"janvier","février","mars","avril","mai","juin","juillet","aout","septembre","octobre","novembre","décembre"))</f>
        <v>avril</v>
      </c>
      <c r="E1220" s="105">
        <f>IF(ISERROR(VLOOKUP($C1220,tarifs!$A$4:$D$105,2,0)),"",VLOOKUP($C1220,tarifs!$A$4:$D$105,2,0))</f>
        <v>135</v>
      </c>
      <c r="F1220" s="105">
        <f t="shared" ref="F1220:F1283" si="19">IF(ISERROR(E1220*1.2),"",E1220*1.2)</f>
        <v>162</v>
      </c>
    </row>
    <row r="1221" spans="1:6" x14ac:dyDescent="0.25">
      <c r="A1221" t="s">
        <v>18</v>
      </c>
      <c r="B1221" s="107">
        <v>44289</v>
      </c>
      <c r="C1221">
        <v>1679</v>
      </c>
      <c r="D1221" t="str">
        <f>IF(Tableau1[[#This Row],[Date]]="","",CHOOSE(MONTH(B1221),"janvier","février","mars","avril","mai","juin","juillet","aout","septembre","octobre","novembre","décembre"))</f>
        <v>avril</v>
      </c>
      <c r="E1221" s="105">
        <f>IF(ISERROR(VLOOKUP($C1221,tarifs!$A$4:$D$105,2,0)),"",VLOOKUP($C1221,tarifs!$A$4:$D$105,2,0))</f>
        <v>95</v>
      </c>
      <c r="F1221" s="105">
        <f t="shared" si="19"/>
        <v>114</v>
      </c>
    </row>
    <row r="1222" spans="1:6" x14ac:dyDescent="0.25">
      <c r="A1222" t="s">
        <v>19</v>
      </c>
      <c r="B1222" s="107">
        <v>44288</v>
      </c>
      <c r="C1222">
        <v>1182</v>
      </c>
      <c r="D1222" t="str">
        <f>IF(Tableau1[[#This Row],[Date]]="","",CHOOSE(MONTH(B1222),"janvier","février","mars","avril","mai","juin","juillet","aout","septembre","octobre","novembre","décembre"))</f>
        <v>avril</v>
      </c>
      <c r="E1222" s="105">
        <f>IF(ISERROR(VLOOKUP($C1222,tarifs!$A$4:$D$105,2,0)),"",VLOOKUP($C1222,tarifs!$A$4:$D$105,2,0))</f>
        <v>127</v>
      </c>
      <c r="F1222" s="105">
        <f t="shared" si="19"/>
        <v>152.4</v>
      </c>
    </row>
    <row r="1223" spans="1:6" x14ac:dyDescent="0.25">
      <c r="A1223" t="s">
        <v>19</v>
      </c>
      <c r="B1223" s="107">
        <v>44289</v>
      </c>
      <c r="C1223">
        <v>1669</v>
      </c>
      <c r="D1223" t="str">
        <f>IF(Tableau1[[#This Row],[Date]]="","",CHOOSE(MONTH(B1223),"janvier","février","mars","avril","mai","juin","juillet","aout","septembre","octobre","novembre","décembre"))</f>
        <v>avril</v>
      </c>
      <c r="E1223" s="105">
        <f>IF(ISERROR(VLOOKUP($C1223,tarifs!$A$4:$D$105,2,0)),"",VLOOKUP($C1223,tarifs!$A$4:$D$105,2,0))</f>
        <v>124</v>
      </c>
      <c r="F1223" s="105">
        <f t="shared" si="19"/>
        <v>148.79999999999998</v>
      </c>
    </row>
    <row r="1224" spans="1:6" x14ac:dyDescent="0.25">
      <c r="A1224" t="s">
        <v>19</v>
      </c>
      <c r="B1224" s="107">
        <v>44289</v>
      </c>
      <c r="C1224">
        <v>1129</v>
      </c>
      <c r="D1224" t="str">
        <f>IF(Tableau1[[#This Row],[Date]]="","",CHOOSE(MONTH(B1224),"janvier","février","mars","avril","mai","juin","juillet","aout","septembre","octobre","novembre","décembre"))</f>
        <v>avril</v>
      </c>
      <c r="E1224" s="105">
        <f>IF(ISERROR(VLOOKUP($C1224,tarifs!$A$4:$D$105,2,0)),"",VLOOKUP($C1224,tarifs!$A$4:$D$105,2,0))</f>
        <v>115</v>
      </c>
      <c r="F1224" s="105">
        <f t="shared" si="19"/>
        <v>138</v>
      </c>
    </row>
    <row r="1225" spans="1:6" x14ac:dyDescent="0.25">
      <c r="A1225" t="s">
        <v>19</v>
      </c>
      <c r="B1225" s="107">
        <v>44289</v>
      </c>
      <c r="C1225">
        <v>1699</v>
      </c>
      <c r="D1225" t="str">
        <f>IF(Tableau1[[#This Row],[Date]]="","",CHOOSE(MONTH(B1225),"janvier","février","mars","avril","mai","juin","juillet","aout","septembre","octobre","novembre","décembre"))</f>
        <v>avril</v>
      </c>
      <c r="E1225" s="105">
        <f>IF(ISERROR(VLOOKUP($C1225,tarifs!$A$4:$D$105,2,0)),"",VLOOKUP($C1225,tarifs!$A$4:$D$105,2,0))</f>
        <v>148</v>
      </c>
      <c r="F1225" s="105">
        <f t="shared" si="19"/>
        <v>177.6</v>
      </c>
    </row>
    <row r="1226" spans="1:6" x14ac:dyDescent="0.25">
      <c r="A1226" t="s">
        <v>8</v>
      </c>
      <c r="B1226" s="107">
        <v>44296</v>
      </c>
      <c r="C1226">
        <v>1531</v>
      </c>
      <c r="D1226" t="str">
        <f>IF(Tableau1[[#This Row],[Date]]="","",CHOOSE(MONTH(B1226),"janvier","février","mars","avril","mai","juin","juillet","aout","septembre","octobre","novembre","décembre"))</f>
        <v>avril</v>
      </c>
      <c r="E1226" s="105">
        <f>IF(ISERROR(VLOOKUP($C1226,tarifs!$A$4:$D$105,2,0)),"",VLOOKUP($C1226,tarifs!$A$4:$D$105,2,0))</f>
        <v>108</v>
      </c>
      <c r="F1226" s="105">
        <f t="shared" si="19"/>
        <v>129.6</v>
      </c>
    </row>
    <row r="1227" spans="1:6" x14ac:dyDescent="0.25">
      <c r="A1227" t="s">
        <v>8</v>
      </c>
      <c r="B1227" s="107">
        <v>44295</v>
      </c>
      <c r="C1227">
        <v>1242</v>
      </c>
      <c r="D1227" t="str">
        <f>IF(Tableau1[[#This Row],[Date]]="","",CHOOSE(MONTH(B1227),"janvier","février","mars","avril","mai","juin","juillet","aout","septembre","octobre","novembre","décembre"))</f>
        <v>avril</v>
      </c>
      <c r="E1227" s="105">
        <f>IF(ISERROR(VLOOKUP($C1227,tarifs!$A$4:$D$105,2,0)),"",VLOOKUP($C1227,tarifs!$A$4:$D$105,2,0))</f>
        <v>101</v>
      </c>
      <c r="F1227" s="105">
        <f t="shared" si="19"/>
        <v>121.19999999999999</v>
      </c>
    </row>
    <row r="1228" spans="1:6" x14ac:dyDescent="0.25">
      <c r="A1228" t="s">
        <v>8</v>
      </c>
      <c r="B1228" s="107">
        <v>44296</v>
      </c>
      <c r="C1228">
        <v>1689</v>
      </c>
      <c r="D1228" t="str">
        <f>IF(Tableau1[[#This Row],[Date]]="","",CHOOSE(MONTH(B1228),"janvier","février","mars","avril","mai","juin","juillet","aout","septembre","octobre","novembre","décembre"))</f>
        <v>avril</v>
      </c>
      <c r="E1228" s="105">
        <f>IF(ISERROR(VLOOKUP($C1228,tarifs!$A$4:$D$105,2,0)),"",VLOOKUP($C1228,tarifs!$A$4:$D$105,2,0))</f>
        <v>155</v>
      </c>
      <c r="F1228" s="105">
        <f t="shared" si="19"/>
        <v>186</v>
      </c>
    </row>
    <row r="1229" spans="1:6" x14ac:dyDescent="0.25">
      <c r="A1229" t="s">
        <v>9</v>
      </c>
      <c r="B1229" s="107">
        <v>44296</v>
      </c>
      <c r="C1229">
        <v>1431</v>
      </c>
      <c r="D1229" t="str">
        <f>IF(Tableau1[[#This Row],[Date]]="","",CHOOSE(MONTH(B1229),"janvier","février","mars","avril","mai","juin","juillet","aout","septembre","octobre","novembre","décembre"))</f>
        <v>avril</v>
      </c>
      <c r="E1229" s="105">
        <f>IF(ISERROR(VLOOKUP($C1229,tarifs!$A$4:$D$105,2,0)),"",VLOOKUP($C1229,tarifs!$A$4:$D$105,2,0))</f>
        <v>108</v>
      </c>
      <c r="F1229" s="105">
        <f t="shared" si="19"/>
        <v>129.6</v>
      </c>
    </row>
    <row r="1230" spans="1:6" x14ac:dyDescent="0.25">
      <c r="A1230" t="s">
        <v>9</v>
      </c>
      <c r="B1230" s="107">
        <v>44295</v>
      </c>
      <c r="C1230">
        <v>1282</v>
      </c>
      <c r="D1230" t="str">
        <f>IF(Tableau1[[#This Row],[Date]]="","",CHOOSE(MONTH(B1230),"janvier","février","mars","avril","mai","juin","juillet","aout","septembre","octobre","novembre","décembre"))</f>
        <v>avril</v>
      </c>
      <c r="E1230" s="105">
        <f>IF(ISERROR(VLOOKUP($C1230,tarifs!$A$4:$D$105,2,0)),"",VLOOKUP($C1230,tarifs!$A$4:$D$105,2,0))</f>
        <v>87.75</v>
      </c>
      <c r="F1230" s="105">
        <f t="shared" si="19"/>
        <v>105.3</v>
      </c>
    </row>
    <row r="1231" spans="1:6" x14ac:dyDescent="0.25">
      <c r="A1231" t="s">
        <v>9</v>
      </c>
      <c r="B1231" s="107">
        <v>44296</v>
      </c>
      <c r="C1231">
        <v>1451</v>
      </c>
      <c r="D1231" t="str">
        <f>IF(Tableau1[[#This Row],[Date]]="","",CHOOSE(MONTH(B1231),"janvier","février","mars","avril","mai","juin","juillet","aout","septembre","octobre","novembre","décembre"))</f>
        <v>avril</v>
      </c>
      <c r="E1231" s="105">
        <f>IF(ISERROR(VLOOKUP($C1231,tarifs!$A$4:$D$105,2,0)),"",VLOOKUP($C1231,tarifs!$A$4:$D$105,2,0))</f>
        <v>108</v>
      </c>
      <c r="F1231" s="105">
        <f t="shared" si="19"/>
        <v>129.6</v>
      </c>
    </row>
    <row r="1232" spans="1:6" x14ac:dyDescent="0.25">
      <c r="A1232" t="s">
        <v>9</v>
      </c>
      <c r="B1232" s="107">
        <v>44292</v>
      </c>
      <c r="C1232">
        <v>1062</v>
      </c>
      <c r="D1232" t="str">
        <f>IF(Tableau1[[#This Row],[Date]]="","",CHOOSE(MONTH(B1232),"janvier","février","mars","avril","mai","juin","juillet","aout","septembre","octobre","novembre","décembre"))</f>
        <v>avril</v>
      </c>
      <c r="E1232" s="105">
        <f>IF(ISERROR(VLOOKUP($C1232,tarifs!$A$4:$D$105,2,0)),"",VLOOKUP($C1232,tarifs!$A$4:$D$105,2,0))</f>
        <v>81</v>
      </c>
      <c r="F1232" s="105">
        <f t="shared" si="19"/>
        <v>97.2</v>
      </c>
    </row>
    <row r="1233" spans="1:6" x14ac:dyDescent="0.25">
      <c r="A1233" t="s">
        <v>9</v>
      </c>
      <c r="B1233" s="107">
        <v>44293</v>
      </c>
      <c r="C1233">
        <v>1062</v>
      </c>
      <c r="D1233" t="str">
        <f>IF(Tableau1[[#This Row],[Date]]="","",CHOOSE(MONTH(B1233),"janvier","février","mars","avril","mai","juin","juillet","aout","septembre","octobre","novembre","décembre"))</f>
        <v>avril</v>
      </c>
      <c r="E1233" s="105">
        <f>IF(ISERROR(VLOOKUP($C1233,tarifs!$A$4:$D$105,2,0)),"",VLOOKUP($C1233,tarifs!$A$4:$D$105,2,0))</f>
        <v>81</v>
      </c>
      <c r="F1233" s="105">
        <f t="shared" si="19"/>
        <v>97.2</v>
      </c>
    </row>
    <row r="1234" spans="1:6" x14ac:dyDescent="0.25">
      <c r="A1234" t="s">
        <v>9</v>
      </c>
      <c r="B1234" s="107">
        <v>44294</v>
      </c>
      <c r="C1234">
        <v>1062</v>
      </c>
      <c r="D1234" t="str">
        <f>IF(Tableau1[[#This Row],[Date]]="","",CHOOSE(MONTH(B1234),"janvier","février","mars","avril","mai","juin","juillet","aout","septembre","octobre","novembre","décembre"))</f>
        <v>avril</v>
      </c>
      <c r="E1234" s="105">
        <f>IF(ISERROR(VLOOKUP($C1234,tarifs!$A$4:$D$105,2,0)),"",VLOOKUP($C1234,tarifs!$A$4:$D$105,2,0))</f>
        <v>81</v>
      </c>
      <c r="F1234" s="105">
        <f t="shared" si="19"/>
        <v>97.2</v>
      </c>
    </row>
    <row r="1235" spans="1:6" x14ac:dyDescent="0.25">
      <c r="A1235" t="s">
        <v>9</v>
      </c>
      <c r="B1235" s="107">
        <v>44295</v>
      </c>
      <c r="C1235">
        <v>1062</v>
      </c>
      <c r="D1235" t="str">
        <f>IF(Tableau1[[#This Row],[Date]]="","",CHOOSE(MONTH(B1235),"janvier","février","mars","avril","mai","juin","juillet","aout","septembre","octobre","novembre","décembre"))</f>
        <v>avril</v>
      </c>
      <c r="E1235" s="105">
        <f>IF(ISERROR(VLOOKUP($C1235,tarifs!$A$4:$D$105,2,0)),"",VLOOKUP($C1235,tarifs!$A$4:$D$105,2,0))</f>
        <v>81</v>
      </c>
      <c r="F1235" s="105">
        <f t="shared" si="19"/>
        <v>97.2</v>
      </c>
    </row>
    <row r="1236" spans="1:6" x14ac:dyDescent="0.25">
      <c r="A1236" t="s">
        <v>9</v>
      </c>
      <c r="B1236" s="107">
        <v>44296</v>
      </c>
      <c r="C1236">
        <v>1471</v>
      </c>
      <c r="D1236" t="str">
        <f>IF(Tableau1[[#This Row],[Date]]="","",CHOOSE(MONTH(B1236),"janvier","février","mars","avril","mai","juin","juillet","aout","septembre","octobre","novembre","décembre"))</f>
        <v>avril</v>
      </c>
      <c r="E1236" s="105">
        <f>IF(ISERROR(VLOOKUP($C1236,tarifs!$A$4:$D$105,2,0)),"",VLOOKUP($C1236,tarifs!$A$4:$D$105,2,0))</f>
        <v>115</v>
      </c>
      <c r="F1236" s="105">
        <f t="shared" si="19"/>
        <v>138</v>
      </c>
    </row>
    <row r="1237" spans="1:6" x14ac:dyDescent="0.25">
      <c r="A1237" t="s">
        <v>9</v>
      </c>
      <c r="B1237" s="107">
        <v>44292</v>
      </c>
      <c r="C1237">
        <v>1262</v>
      </c>
      <c r="D1237" t="str">
        <f>IF(Tableau1[[#This Row],[Date]]="","",CHOOSE(MONTH(B1237),"janvier","février","mars","avril","mai","juin","juillet","aout","septembre","octobre","novembre","décembre"))</f>
        <v>avril</v>
      </c>
      <c r="E1237" s="105">
        <f>IF(ISERROR(VLOOKUP($C1237,tarifs!$A$4:$D$105,2,0)),"",VLOOKUP($C1237,tarifs!$A$4:$D$105,2,0))</f>
        <v>108</v>
      </c>
      <c r="F1237" s="105">
        <f t="shared" si="19"/>
        <v>129.6</v>
      </c>
    </row>
    <row r="1238" spans="1:6" x14ac:dyDescent="0.25">
      <c r="A1238" t="s">
        <v>9</v>
      </c>
      <c r="B1238" s="107">
        <v>44293</v>
      </c>
      <c r="C1238">
        <v>1262</v>
      </c>
      <c r="D1238" t="str">
        <f>IF(Tableau1[[#This Row],[Date]]="","",CHOOSE(MONTH(B1238),"janvier","février","mars","avril","mai","juin","juillet","aout","septembre","octobre","novembre","décembre"))</f>
        <v>avril</v>
      </c>
      <c r="E1238" s="105">
        <f>IF(ISERROR(VLOOKUP($C1238,tarifs!$A$4:$D$105,2,0)),"",VLOOKUP($C1238,tarifs!$A$4:$D$105,2,0))</f>
        <v>108</v>
      </c>
      <c r="F1238" s="105">
        <f t="shared" si="19"/>
        <v>129.6</v>
      </c>
    </row>
    <row r="1239" spans="1:6" x14ac:dyDescent="0.25">
      <c r="A1239" t="s">
        <v>9</v>
      </c>
      <c r="B1239" s="107">
        <v>44294</v>
      </c>
      <c r="C1239">
        <v>1262</v>
      </c>
      <c r="D1239" t="str">
        <f>IF(Tableau1[[#This Row],[Date]]="","",CHOOSE(MONTH(B1239),"janvier","février","mars","avril","mai","juin","juillet","aout","septembre","octobre","novembre","décembre"))</f>
        <v>avril</v>
      </c>
      <c r="E1239" s="105">
        <f>IF(ISERROR(VLOOKUP($C1239,tarifs!$A$4:$D$105,2,0)),"",VLOOKUP($C1239,tarifs!$A$4:$D$105,2,0))</f>
        <v>108</v>
      </c>
      <c r="F1239" s="105">
        <f t="shared" si="19"/>
        <v>129.6</v>
      </c>
    </row>
    <row r="1240" spans="1:6" x14ac:dyDescent="0.25">
      <c r="A1240" t="s">
        <v>9</v>
      </c>
      <c r="B1240" s="107">
        <v>44295</v>
      </c>
      <c r="C1240">
        <v>1262</v>
      </c>
      <c r="D1240" t="str">
        <f>IF(Tableau1[[#This Row],[Date]]="","",CHOOSE(MONTH(B1240),"janvier","février","mars","avril","mai","juin","juillet","aout","septembre","octobre","novembre","décembre"))</f>
        <v>avril</v>
      </c>
      <c r="E1240" s="105">
        <f>IF(ISERROR(VLOOKUP($C1240,tarifs!$A$4:$D$105,2,0)),"",VLOOKUP($C1240,tarifs!$A$4:$D$105,2,0))</f>
        <v>108</v>
      </c>
      <c r="F1240" s="105">
        <f t="shared" si="19"/>
        <v>129.6</v>
      </c>
    </row>
    <row r="1241" spans="1:6" x14ac:dyDescent="0.25">
      <c r="A1241" t="s">
        <v>9</v>
      </c>
      <c r="B1241" s="107">
        <v>44296</v>
      </c>
      <c r="C1241">
        <v>1511</v>
      </c>
      <c r="D1241" t="str">
        <f>IF(Tableau1[[#This Row],[Date]]="","",CHOOSE(MONTH(B1241),"janvier","février","mars","avril","mai","juin","juillet","aout","septembre","octobre","novembre","décembre"))</f>
        <v>avril</v>
      </c>
      <c r="E1241" s="105">
        <f>IF(ISERROR(VLOOKUP($C1241,tarifs!$A$4:$D$105,2,0)),"",VLOOKUP($C1241,tarifs!$A$4:$D$105,2,0))</f>
        <v>115</v>
      </c>
      <c r="F1241" s="105">
        <f t="shared" si="19"/>
        <v>138</v>
      </c>
    </row>
    <row r="1242" spans="1:6" x14ac:dyDescent="0.25">
      <c r="A1242" t="s">
        <v>9</v>
      </c>
      <c r="B1242" s="107">
        <v>44296</v>
      </c>
      <c r="C1242">
        <v>1521</v>
      </c>
      <c r="D1242" t="str">
        <f>IF(Tableau1[[#This Row],[Date]]="","",CHOOSE(MONTH(B1242),"janvier","février","mars","avril","mai","juin","juillet","aout","septembre","octobre","novembre","décembre"))</f>
        <v>avril</v>
      </c>
      <c r="E1242" s="105">
        <f>IF(ISERROR(VLOOKUP($C1242,tarifs!$A$4:$D$105,2,0)),"",VLOOKUP($C1242,tarifs!$A$4:$D$105,2,0))</f>
        <v>155</v>
      </c>
      <c r="F1242" s="105">
        <f t="shared" si="19"/>
        <v>186</v>
      </c>
    </row>
    <row r="1243" spans="1:6" x14ac:dyDescent="0.25">
      <c r="A1243" t="s">
        <v>9</v>
      </c>
      <c r="B1243" s="107">
        <v>44296</v>
      </c>
      <c r="C1243">
        <v>1659</v>
      </c>
      <c r="D1243" t="str">
        <f>IF(Tableau1[[#This Row],[Date]]="","",CHOOSE(MONTH(B1243),"janvier","février","mars","avril","mai","juin","juillet","aout","septembre","octobre","novembre","décembre"))</f>
        <v>avril</v>
      </c>
      <c r="E1243" s="105">
        <f>IF(ISERROR(VLOOKUP($C1243,tarifs!$A$4:$D$105,2,0)),"",VLOOKUP($C1243,tarifs!$A$4:$D$105,2,0))</f>
        <v>108</v>
      </c>
      <c r="F1243" s="105">
        <f t="shared" si="19"/>
        <v>129.6</v>
      </c>
    </row>
    <row r="1244" spans="1:6" x14ac:dyDescent="0.25">
      <c r="A1244" t="s">
        <v>9</v>
      </c>
      <c r="B1244" s="107">
        <v>44296</v>
      </c>
      <c r="C1244">
        <v>1139</v>
      </c>
      <c r="D1244" t="str">
        <f>IF(Tableau1[[#This Row],[Date]]="","",CHOOSE(MONTH(B1244),"janvier","février","mars","avril","mai","juin","juillet","aout","septembre","octobre","novembre","décembre"))</f>
        <v>avril</v>
      </c>
      <c r="E1244" s="105">
        <f>IF(ISERROR(VLOOKUP($C1244,tarifs!$A$4:$D$105,2,0)),"",VLOOKUP($C1244,tarifs!$A$4:$D$105,2,0))</f>
        <v>135</v>
      </c>
      <c r="F1244" s="105">
        <f t="shared" si="19"/>
        <v>162</v>
      </c>
    </row>
    <row r="1245" spans="1:6" x14ac:dyDescent="0.25">
      <c r="A1245" t="s">
        <v>9</v>
      </c>
      <c r="B1245" s="107">
        <v>44296</v>
      </c>
      <c r="C1245">
        <v>1079</v>
      </c>
      <c r="D1245" t="str">
        <f>IF(Tableau1[[#This Row],[Date]]="","",CHOOSE(MONTH(B1245),"janvier","février","mars","avril","mai","juin","juillet","aout","septembre","octobre","novembre","décembre"))</f>
        <v>avril</v>
      </c>
      <c r="E1245" s="105">
        <f>IF(ISERROR(VLOOKUP($C1245,tarifs!$A$4:$D$105,2,0)),"",VLOOKUP($C1245,tarifs!$A$4:$D$105,2,0))</f>
        <v>101</v>
      </c>
      <c r="F1245" s="105">
        <f t="shared" si="19"/>
        <v>121.19999999999999</v>
      </c>
    </row>
    <row r="1246" spans="1:6" x14ac:dyDescent="0.25">
      <c r="A1246" t="s">
        <v>9</v>
      </c>
      <c r="B1246" s="107">
        <v>44296</v>
      </c>
      <c r="C1246">
        <v>1099</v>
      </c>
      <c r="D1246" t="str">
        <f>IF(Tableau1[[#This Row],[Date]]="","",CHOOSE(MONTH(B1246),"janvier","février","mars","avril","mai","juin","juillet","aout","septembre","octobre","novembre","décembre"))</f>
        <v>avril</v>
      </c>
      <c r="E1246" s="105">
        <f>IF(ISERROR(VLOOKUP($C1246,tarifs!$A$4:$D$105,2,0)),"",VLOOKUP($C1246,tarifs!$A$4:$D$105,2,0))</f>
        <v>77</v>
      </c>
      <c r="F1246" s="105">
        <f t="shared" si="19"/>
        <v>92.399999999999991</v>
      </c>
    </row>
    <row r="1247" spans="1:6" x14ac:dyDescent="0.25">
      <c r="A1247" t="s">
        <v>9</v>
      </c>
      <c r="B1247" s="107">
        <v>44296</v>
      </c>
      <c r="C1247">
        <v>1269</v>
      </c>
      <c r="D1247" t="str">
        <f>IF(Tableau1[[#This Row],[Date]]="","",CHOOSE(MONTH(B1247),"janvier","février","mars","avril","mai","juin","juillet","aout","septembre","octobre","novembre","décembre"))</f>
        <v>avril</v>
      </c>
      <c r="E1247" s="105">
        <f>IF(ISERROR(VLOOKUP($C1247,tarifs!$A$4:$D$105,2,0)),"",VLOOKUP($C1247,tarifs!$A$4:$D$105,2,0))</f>
        <v>95</v>
      </c>
      <c r="F1247" s="105">
        <f t="shared" si="19"/>
        <v>114</v>
      </c>
    </row>
    <row r="1248" spans="1:6" x14ac:dyDescent="0.25">
      <c r="A1248" t="s">
        <v>10</v>
      </c>
      <c r="B1248" s="107">
        <v>44296</v>
      </c>
      <c r="C1248">
        <v>1109</v>
      </c>
      <c r="D1248" t="str">
        <f>IF(Tableau1[[#This Row],[Date]]="","",CHOOSE(MONTH(B1248),"janvier","février","mars","avril","mai","juin","juillet","aout","septembre","octobre","novembre","décembre"))</f>
        <v>avril</v>
      </c>
      <c r="E1248" s="105">
        <f>IF(ISERROR(VLOOKUP($C1248,tarifs!$A$4:$D$105,2,0)),"",VLOOKUP($C1248,tarifs!$A$4:$D$105,2,0))</f>
        <v>122</v>
      </c>
      <c r="F1248" s="105">
        <f t="shared" si="19"/>
        <v>146.4</v>
      </c>
    </row>
    <row r="1249" spans="1:6" x14ac:dyDescent="0.25">
      <c r="A1249" t="s">
        <v>10</v>
      </c>
      <c r="B1249" s="107">
        <v>44292</v>
      </c>
      <c r="C1249">
        <v>1521</v>
      </c>
      <c r="D1249" t="str">
        <f>IF(Tableau1[[#This Row],[Date]]="","",CHOOSE(MONTH(B1249),"janvier","février","mars","avril","mai","juin","juillet","aout","septembre","octobre","novembre","décembre"))</f>
        <v>avril</v>
      </c>
      <c r="E1249" s="105">
        <f>IF(ISERROR(VLOOKUP($C1249,tarifs!$A$4:$D$105,2,0)),"",VLOOKUP($C1249,tarifs!$A$4:$D$105,2,0))</f>
        <v>155</v>
      </c>
      <c r="F1249" s="105">
        <f t="shared" si="19"/>
        <v>186</v>
      </c>
    </row>
    <row r="1250" spans="1:6" x14ac:dyDescent="0.25">
      <c r="A1250" t="s">
        <v>10</v>
      </c>
      <c r="B1250" s="107">
        <v>44293</v>
      </c>
      <c r="C1250">
        <v>1521</v>
      </c>
      <c r="D1250" t="str">
        <f>IF(Tableau1[[#This Row],[Date]]="","",CHOOSE(MONTH(B1250),"janvier","février","mars","avril","mai","juin","juillet","aout","septembre","octobre","novembre","décembre"))</f>
        <v>avril</v>
      </c>
      <c r="E1250" s="105">
        <f>IF(ISERROR(VLOOKUP($C1250,tarifs!$A$4:$D$105,2,0)),"",VLOOKUP($C1250,tarifs!$A$4:$D$105,2,0))</f>
        <v>155</v>
      </c>
      <c r="F1250" s="105">
        <f t="shared" si="19"/>
        <v>186</v>
      </c>
    </row>
    <row r="1251" spans="1:6" x14ac:dyDescent="0.25">
      <c r="A1251" t="s">
        <v>10</v>
      </c>
      <c r="B1251" s="107">
        <v>44294</v>
      </c>
      <c r="C1251">
        <v>1521</v>
      </c>
      <c r="D1251" t="str">
        <f>IF(Tableau1[[#This Row],[Date]]="","",CHOOSE(MONTH(B1251),"janvier","février","mars","avril","mai","juin","juillet","aout","septembre","octobre","novembre","décembre"))</f>
        <v>avril</v>
      </c>
      <c r="E1251" s="105">
        <f>IF(ISERROR(VLOOKUP($C1251,tarifs!$A$4:$D$105,2,0)),"",VLOOKUP($C1251,tarifs!$A$4:$D$105,2,0))</f>
        <v>155</v>
      </c>
      <c r="F1251" s="105">
        <f t="shared" si="19"/>
        <v>186</v>
      </c>
    </row>
    <row r="1252" spans="1:6" x14ac:dyDescent="0.25">
      <c r="A1252" t="s">
        <v>10</v>
      </c>
      <c r="B1252" s="107">
        <v>44295</v>
      </c>
      <c r="C1252">
        <v>1521</v>
      </c>
      <c r="D1252" t="str">
        <f>IF(Tableau1[[#This Row],[Date]]="","",CHOOSE(MONTH(B1252),"janvier","février","mars","avril","mai","juin","juillet","aout","septembre","octobre","novembre","décembre"))</f>
        <v>avril</v>
      </c>
      <c r="E1252" s="105">
        <f>IF(ISERROR(VLOOKUP($C1252,tarifs!$A$4:$D$105,2,0)),"",VLOOKUP($C1252,tarifs!$A$4:$D$105,2,0))</f>
        <v>155</v>
      </c>
      <c r="F1252" s="105">
        <f t="shared" si="19"/>
        <v>186</v>
      </c>
    </row>
    <row r="1253" spans="1:6" x14ac:dyDescent="0.25">
      <c r="A1253" t="s">
        <v>10</v>
      </c>
      <c r="B1253" s="107">
        <v>44292</v>
      </c>
      <c r="C1253">
        <v>1162</v>
      </c>
      <c r="D1253" t="str">
        <f>IF(Tableau1[[#This Row],[Date]]="","",CHOOSE(MONTH(B1253),"janvier","février","mars","avril","mai","juin","juillet","aout","septembre","octobre","novembre","décembre"))</f>
        <v>avril</v>
      </c>
      <c r="E1253" s="105">
        <f>IF(ISERROR(VLOOKUP($C1253,tarifs!$A$4:$D$105,2,0)),"",VLOOKUP($C1253,tarifs!$A$4:$D$105,2,0))</f>
        <v>108</v>
      </c>
      <c r="F1253" s="105">
        <f t="shared" si="19"/>
        <v>129.6</v>
      </c>
    </row>
    <row r="1254" spans="1:6" x14ac:dyDescent="0.25">
      <c r="A1254" t="s">
        <v>10</v>
      </c>
      <c r="B1254" s="107">
        <v>44293</v>
      </c>
      <c r="C1254">
        <v>1162</v>
      </c>
      <c r="D1254" t="str">
        <f>IF(Tableau1[[#This Row],[Date]]="","",CHOOSE(MONTH(B1254),"janvier","février","mars","avril","mai","juin","juillet","aout","septembre","octobre","novembre","décembre"))</f>
        <v>avril</v>
      </c>
      <c r="E1254" s="105">
        <f>IF(ISERROR(VLOOKUP($C1254,tarifs!$A$4:$D$105,2,0)),"",VLOOKUP($C1254,tarifs!$A$4:$D$105,2,0))</f>
        <v>108</v>
      </c>
      <c r="F1254" s="105">
        <f t="shared" si="19"/>
        <v>129.6</v>
      </c>
    </row>
    <row r="1255" spans="1:6" x14ac:dyDescent="0.25">
      <c r="A1255" t="s">
        <v>10</v>
      </c>
      <c r="B1255" s="107">
        <v>44294</v>
      </c>
      <c r="C1255">
        <v>1162</v>
      </c>
      <c r="D1255" t="str">
        <f>IF(Tableau1[[#This Row],[Date]]="","",CHOOSE(MONTH(B1255),"janvier","février","mars","avril","mai","juin","juillet","aout","septembre","octobre","novembre","décembre"))</f>
        <v>avril</v>
      </c>
      <c r="E1255" s="105">
        <f>IF(ISERROR(VLOOKUP($C1255,tarifs!$A$4:$D$105,2,0)),"",VLOOKUP($C1255,tarifs!$A$4:$D$105,2,0))</f>
        <v>108</v>
      </c>
      <c r="F1255" s="105">
        <f t="shared" si="19"/>
        <v>129.6</v>
      </c>
    </row>
    <row r="1256" spans="1:6" x14ac:dyDescent="0.25">
      <c r="A1256" t="s">
        <v>10</v>
      </c>
      <c r="B1256" s="107">
        <v>44295</v>
      </c>
      <c r="C1256">
        <v>1162</v>
      </c>
      <c r="D1256" t="str">
        <f>IF(Tableau1[[#This Row],[Date]]="","",CHOOSE(MONTH(B1256),"janvier","février","mars","avril","mai","juin","juillet","aout","septembre","octobre","novembre","décembre"))</f>
        <v>avril</v>
      </c>
      <c r="E1256" s="105">
        <f>IF(ISERROR(VLOOKUP($C1256,tarifs!$A$4:$D$105,2,0)),"",VLOOKUP($C1256,tarifs!$A$4:$D$105,2,0))</f>
        <v>108</v>
      </c>
      <c r="F1256" s="105">
        <f t="shared" si="19"/>
        <v>129.6</v>
      </c>
    </row>
    <row r="1257" spans="1:6" x14ac:dyDescent="0.25">
      <c r="A1257" t="s">
        <v>10</v>
      </c>
      <c r="B1257" s="107">
        <v>44292</v>
      </c>
      <c r="C1257" t="s">
        <v>11</v>
      </c>
      <c r="D1257" t="str">
        <f>IF(Tableau1[[#This Row],[Date]]="","",CHOOSE(MONTH(B1257),"janvier","février","mars","avril","mai","juin","juillet","aout","septembre","octobre","novembre","décembre"))</f>
        <v>avril</v>
      </c>
      <c r="E1257" s="105" t="str">
        <f>IF(ISERROR(VLOOKUP($C1257,tarifs!$A$4:$D$105,2,0)),"",VLOOKUP($C1257,tarifs!$A$4:$D$105,2,0))</f>
        <v/>
      </c>
      <c r="F1257" s="105" t="str">
        <f t="shared" si="19"/>
        <v/>
      </c>
    </row>
    <row r="1258" spans="1:6" x14ac:dyDescent="0.25">
      <c r="A1258" t="s">
        <v>10</v>
      </c>
      <c r="B1258" s="107">
        <v>44293</v>
      </c>
      <c r="C1258" t="s">
        <v>11</v>
      </c>
      <c r="D1258" t="str">
        <f>IF(Tableau1[[#This Row],[Date]]="","",CHOOSE(MONTH(B1258),"janvier","février","mars","avril","mai","juin","juillet","aout","septembre","octobre","novembre","décembre"))</f>
        <v>avril</v>
      </c>
      <c r="E1258" s="105" t="str">
        <f>IF(ISERROR(VLOOKUP($C1258,tarifs!$A$4:$D$105,2,0)),"",VLOOKUP($C1258,tarifs!$A$4:$D$105,2,0))</f>
        <v/>
      </c>
      <c r="F1258" s="105" t="str">
        <f t="shared" si="19"/>
        <v/>
      </c>
    </row>
    <row r="1259" spans="1:6" x14ac:dyDescent="0.25">
      <c r="A1259" t="s">
        <v>10</v>
      </c>
      <c r="B1259" s="107">
        <v>44294</v>
      </c>
      <c r="C1259" t="s">
        <v>11</v>
      </c>
      <c r="D1259" t="str">
        <f>IF(Tableau1[[#This Row],[Date]]="","",CHOOSE(MONTH(B1259),"janvier","février","mars","avril","mai","juin","juillet","aout","septembre","octobre","novembre","décembre"))</f>
        <v>avril</v>
      </c>
      <c r="E1259" s="105" t="str">
        <f>IF(ISERROR(VLOOKUP($C1259,tarifs!$A$4:$D$105,2,0)),"",VLOOKUP($C1259,tarifs!$A$4:$D$105,2,0))</f>
        <v/>
      </c>
      <c r="F1259" s="105" t="str">
        <f t="shared" si="19"/>
        <v/>
      </c>
    </row>
    <row r="1260" spans="1:6" x14ac:dyDescent="0.25">
      <c r="A1260" t="s">
        <v>10</v>
      </c>
      <c r="B1260" s="107">
        <v>44295</v>
      </c>
      <c r="C1260" t="s">
        <v>11</v>
      </c>
      <c r="D1260" t="str">
        <f>IF(Tableau1[[#This Row],[Date]]="","",CHOOSE(MONTH(B1260),"janvier","février","mars","avril","mai","juin","juillet","aout","septembre","octobre","novembre","décembre"))</f>
        <v>avril</v>
      </c>
      <c r="E1260" s="105" t="str">
        <f>IF(ISERROR(VLOOKUP($C1260,tarifs!$A$4:$D$105,2,0)),"",VLOOKUP($C1260,tarifs!$A$4:$D$105,2,0))</f>
        <v/>
      </c>
      <c r="F1260" s="105" t="str">
        <f t="shared" si="19"/>
        <v/>
      </c>
    </row>
    <row r="1261" spans="1:6" x14ac:dyDescent="0.25">
      <c r="A1261" t="s">
        <v>12</v>
      </c>
      <c r="B1261" s="107">
        <v>44296</v>
      </c>
      <c r="C1261">
        <v>1441</v>
      </c>
      <c r="D1261" t="str">
        <f>IF(Tableau1[[#This Row],[Date]]="","",CHOOSE(MONTH(B1261),"janvier","février","mars","avril","mai","juin","juillet","aout","septembre","octobre","novembre","décembre"))</f>
        <v>avril</v>
      </c>
      <c r="E1261" s="105">
        <f>IF(ISERROR(VLOOKUP($C1261,tarifs!$A$4:$D$105,2,0)),"",VLOOKUP($C1261,tarifs!$A$4:$D$105,2,0))</f>
        <v>108</v>
      </c>
      <c r="F1261" s="105">
        <f t="shared" si="19"/>
        <v>129.6</v>
      </c>
    </row>
    <row r="1262" spans="1:6" x14ac:dyDescent="0.25">
      <c r="A1262" t="s">
        <v>12</v>
      </c>
      <c r="B1262" s="107">
        <v>44296</v>
      </c>
      <c r="C1262">
        <v>1169</v>
      </c>
      <c r="D1262" t="str">
        <f>IF(Tableau1[[#This Row],[Date]]="","",CHOOSE(MONTH(B1262),"janvier","février","mars","avril","mai","juin","juillet","aout","septembre","octobre","novembre","décembre"))</f>
        <v>avril</v>
      </c>
      <c r="E1262" s="105">
        <f>IF(ISERROR(VLOOKUP($C1262,tarifs!$A$4:$D$105,2,0)),"",VLOOKUP($C1262,tarifs!$A$4:$D$105,2,0))</f>
        <v>115</v>
      </c>
      <c r="F1262" s="105">
        <f t="shared" si="19"/>
        <v>138</v>
      </c>
    </row>
    <row r="1263" spans="1:6" x14ac:dyDescent="0.25">
      <c r="A1263" t="s">
        <v>12</v>
      </c>
      <c r="B1263" s="107">
        <v>44292</v>
      </c>
      <c r="C1263">
        <v>1312</v>
      </c>
      <c r="D1263" t="str">
        <f>IF(Tableau1[[#This Row],[Date]]="","",CHOOSE(MONTH(B1263),"janvier","février","mars","avril","mai","juin","juillet","aout","septembre","octobre","novembre","décembre"))</f>
        <v>avril</v>
      </c>
      <c r="E1263" s="105">
        <f>IF(ISERROR(VLOOKUP($C1263,tarifs!$A$4:$D$105,2,0)),"",VLOOKUP($C1263,tarifs!$A$4:$D$105,2,0))</f>
        <v>108</v>
      </c>
      <c r="F1263" s="105">
        <f t="shared" si="19"/>
        <v>129.6</v>
      </c>
    </row>
    <row r="1264" spans="1:6" x14ac:dyDescent="0.25">
      <c r="A1264" t="s">
        <v>12</v>
      </c>
      <c r="B1264" s="107">
        <v>44293</v>
      </c>
      <c r="C1264">
        <v>1312</v>
      </c>
      <c r="D1264" t="str">
        <f>IF(Tableau1[[#This Row],[Date]]="","",CHOOSE(MONTH(B1264),"janvier","février","mars","avril","mai","juin","juillet","aout","septembre","octobre","novembre","décembre"))</f>
        <v>avril</v>
      </c>
      <c r="E1264" s="105">
        <f>IF(ISERROR(VLOOKUP($C1264,tarifs!$A$4:$D$105,2,0)),"",VLOOKUP($C1264,tarifs!$A$4:$D$105,2,0))</f>
        <v>108</v>
      </c>
      <c r="F1264" s="105">
        <f t="shared" si="19"/>
        <v>129.6</v>
      </c>
    </row>
    <row r="1265" spans="1:6" x14ac:dyDescent="0.25">
      <c r="A1265" t="s">
        <v>12</v>
      </c>
      <c r="B1265" s="107">
        <v>44294</v>
      </c>
      <c r="C1265">
        <v>1312</v>
      </c>
      <c r="D1265" t="str">
        <f>IF(Tableau1[[#This Row],[Date]]="","",CHOOSE(MONTH(B1265),"janvier","février","mars","avril","mai","juin","juillet","aout","septembre","octobre","novembre","décembre"))</f>
        <v>avril</v>
      </c>
      <c r="E1265" s="105">
        <f>IF(ISERROR(VLOOKUP($C1265,tarifs!$A$4:$D$105,2,0)),"",VLOOKUP($C1265,tarifs!$A$4:$D$105,2,0))</f>
        <v>108</v>
      </c>
      <c r="F1265" s="105">
        <f t="shared" si="19"/>
        <v>129.6</v>
      </c>
    </row>
    <row r="1266" spans="1:6" x14ac:dyDescent="0.25">
      <c r="A1266" t="s">
        <v>12</v>
      </c>
      <c r="B1266" s="107">
        <v>44295</v>
      </c>
      <c r="C1266">
        <v>1312</v>
      </c>
      <c r="D1266" t="str">
        <f>IF(Tableau1[[#This Row],[Date]]="","",CHOOSE(MONTH(B1266),"janvier","février","mars","avril","mai","juin","juillet","aout","septembre","octobre","novembre","décembre"))</f>
        <v>avril</v>
      </c>
      <c r="E1266" s="105">
        <f>IF(ISERROR(VLOOKUP($C1266,tarifs!$A$4:$D$105,2,0)),"",VLOOKUP($C1266,tarifs!$A$4:$D$105,2,0))</f>
        <v>108</v>
      </c>
      <c r="F1266" s="105">
        <f t="shared" si="19"/>
        <v>129.6</v>
      </c>
    </row>
    <row r="1267" spans="1:6" x14ac:dyDescent="0.25">
      <c r="A1267" t="s">
        <v>12</v>
      </c>
      <c r="B1267" s="107">
        <v>44296</v>
      </c>
      <c r="C1267">
        <v>1289</v>
      </c>
      <c r="D1267" t="str">
        <f>IF(Tableau1[[#This Row],[Date]]="","",CHOOSE(MONTH(B1267),"janvier","février","mars","avril","mai","juin","juillet","aout","septembre","octobre","novembre","décembre"))</f>
        <v>avril</v>
      </c>
      <c r="E1267" s="105">
        <f>IF(ISERROR(VLOOKUP($C1267,tarifs!$A$4:$D$105,2,0)),"",VLOOKUP($C1267,tarifs!$A$4:$D$105,2,0))</f>
        <v>88</v>
      </c>
      <c r="F1267" s="105">
        <f t="shared" si="19"/>
        <v>105.6</v>
      </c>
    </row>
    <row r="1268" spans="1:6" x14ac:dyDescent="0.25">
      <c r="A1268" t="s">
        <v>12</v>
      </c>
      <c r="B1268" s="107">
        <v>44292</v>
      </c>
      <c r="C1268">
        <v>1252</v>
      </c>
      <c r="D1268" t="str">
        <f>IF(Tableau1[[#This Row],[Date]]="","",CHOOSE(MONTH(B1268),"janvier","février","mars","avril","mai","juin","juillet","aout","septembre","octobre","novembre","décembre"))</f>
        <v>avril</v>
      </c>
      <c r="E1268" s="105">
        <f>IF(ISERROR(VLOOKUP($C1268,tarifs!$A$4:$D$105,2,0)),"",VLOOKUP($C1268,tarifs!$A$4:$D$105,2,0))</f>
        <v>91.8</v>
      </c>
      <c r="F1268" s="105">
        <f t="shared" si="19"/>
        <v>110.16</v>
      </c>
    </row>
    <row r="1269" spans="1:6" x14ac:dyDescent="0.25">
      <c r="A1269" t="s">
        <v>12</v>
      </c>
      <c r="B1269" s="107">
        <v>44293</v>
      </c>
      <c r="C1269">
        <v>1252</v>
      </c>
      <c r="D1269" t="str">
        <f>IF(Tableau1[[#This Row],[Date]]="","",CHOOSE(MONTH(B1269),"janvier","février","mars","avril","mai","juin","juillet","aout","septembre","octobre","novembre","décembre"))</f>
        <v>avril</v>
      </c>
      <c r="E1269" s="105">
        <f>IF(ISERROR(VLOOKUP($C1269,tarifs!$A$4:$D$105,2,0)),"",VLOOKUP($C1269,tarifs!$A$4:$D$105,2,0))</f>
        <v>91.8</v>
      </c>
      <c r="F1269" s="105">
        <f t="shared" si="19"/>
        <v>110.16</v>
      </c>
    </row>
    <row r="1270" spans="1:6" x14ac:dyDescent="0.25">
      <c r="A1270" t="s">
        <v>12</v>
      </c>
      <c r="B1270" s="107">
        <v>44294</v>
      </c>
      <c r="C1270">
        <v>1252</v>
      </c>
      <c r="D1270" t="str">
        <f>IF(Tableau1[[#This Row],[Date]]="","",CHOOSE(MONTH(B1270),"janvier","février","mars","avril","mai","juin","juillet","aout","septembre","octobre","novembre","décembre"))</f>
        <v>avril</v>
      </c>
      <c r="E1270" s="105">
        <f>IF(ISERROR(VLOOKUP($C1270,tarifs!$A$4:$D$105,2,0)),"",VLOOKUP($C1270,tarifs!$A$4:$D$105,2,0))</f>
        <v>91.8</v>
      </c>
      <c r="F1270" s="105">
        <f t="shared" si="19"/>
        <v>110.16</v>
      </c>
    </row>
    <row r="1271" spans="1:6" x14ac:dyDescent="0.25">
      <c r="A1271" t="s">
        <v>12</v>
      </c>
      <c r="B1271" s="107">
        <v>44295</v>
      </c>
      <c r="C1271">
        <v>1252</v>
      </c>
      <c r="D1271" t="str">
        <f>IF(Tableau1[[#This Row],[Date]]="","",CHOOSE(MONTH(B1271),"janvier","février","mars","avril","mai","juin","juillet","aout","septembre","octobre","novembre","décembre"))</f>
        <v>avril</v>
      </c>
      <c r="E1271" s="105">
        <f>IF(ISERROR(VLOOKUP($C1271,tarifs!$A$4:$D$105,2,0)),"",VLOOKUP($C1271,tarifs!$A$4:$D$105,2,0))</f>
        <v>91.8</v>
      </c>
      <c r="F1271" s="105">
        <f t="shared" si="19"/>
        <v>110.16</v>
      </c>
    </row>
    <row r="1272" spans="1:6" x14ac:dyDescent="0.25">
      <c r="A1272" t="s">
        <v>12</v>
      </c>
      <c r="B1272" s="107">
        <v>44296</v>
      </c>
      <c r="C1272">
        <v>1319</v>
      </c>
      <c r="D1272" t="str">
        <f>IF(Tableau1[[#This Row],[Date]]="","",CHOOSE(MONTH(B1272),"janvier","février","mars","avril","mai","juin","juillet","aout","septembre","octobre","novembre","décembre"))</f>
        <v>avril</v>
      </c>
      <c r="E1272" s="105">
        <f>IF(ISERROR(VLOOKUP($C1272,tarifs!$A$4:$D$105,2,0)),"",VLOOKUP($C1272,tarifs!$A$4:$D$105,2,0))</f>
        <v>95</v>
      </c>
      <c r="F1272" s="105">
        <f t="shared" si="19"/>
        <v>114</v>
      </c>
    </row>
    <row r="1273" spans="1:6" x14ac:dyDescent="0.25">
      <c r="A1273" t="s">
        <v>12</v>
      </c>
      <c r="B1273" s="107">
        <v>44296</v>
      </c>
      <c r="C1273">
        <v>1349</v>
      </c>
      <c r="D1273" t="str">
        <f>IF(Tableau1[[#This Row],[Date]]="","",CHOOSE(MONTH(B1273),"janvier","février","mars","avril","mai","juin","juillet","aout","septembre","octobre","novembre","décembre"))</f>
        <v>avril</v>
      </c>
      <c r="E1273" s="105">
        <f>IF(ISERROR(VLOOKUP($C1273,tarifs!$A$4:$D$105,2,0)),"",VLOOKUP($C1273,tarifs!$A$4:$D$105,2,0))</f>
        <v>115</v>
      </c>
      <c r="F1273" s="105">
        <f t="shared" si="19"/>
        <v>138</v>
      </c>
    </row>
    <row r="1274" spans="1:6" x14ac:dyDescent="0.25">
      <c r="A1274" t="s">
        <v>13</v>
      </c>
      <c r="B1274" s="107">
        <v>44296</v>
      </c>
      <c r="C1274">
        <v>1411</v>
      </c>
      <c r="D1274" t="str">
        <f>IF(Tableau1[[#This Row],[Date]]="","",CHOOSE(MONTH(B1274),"janvier","février","mars","avril","mai","juin","juillet","aout","septembre","octobre","novembre","décembre"))</f>
        <v>avril</v>
      </c>
      <c r="E1274" s="105">
        <f>IF(ISERROR(VLOOKUP($C1274,tarifs!$A$4:$D$105,2,0)),"",VLOOKUP($C1274,tarifs!$A$4:$D$105,2,0))</f>
        <v>101</v>
      </c>
      <c r="F1274" s="105">
        <f t="shared" si="19"/>
        <v>121.19999999999999</v>
      </c>
    </row>
    <row r="1275" spans="1:6" x14ac:dyDescent="0.25">
      <c r="A1275" t="s">
        <v>13</v>
      </c>
      <c r="B1275" s="107">
        <v>44296</v>
      </c>
      <c r="C1275">
        <v>1461</v>
      </c>
      <c r="D1275" t="str">
        <f>IF(Tableau1[[#This Row],[Date]]="","",CHOOSE(MONTH(B1275),"janvier","février","mars","avril","mai","juin","juillet","aout","septembre","octobre","novembre","décembre"))</f>
        <v>avril</v>
      </c>
      <c r="E1275" s="105">
        <f>IF(ISERROR(VLOOKUP($C1275,tarifs!$A$4:$D$105,2,0)),"",VLOOKUP($C1275,tarifs!$A$4:$D$105,2,0))</f>
        <v>135</v>
      </c>
      <c r="F1275" s="105">
        <f t="shared" si="19"/>
        <v>162</v>
      </c>
    </row>
    <row r="1276" spans="1:6" x14ac:dyDescent="0.25">
      <c r="A1276" t="s">
        <v>13</v>
      </c>
      <c r="B1276" s="107">
        <v>44296</v>
      </c>
      <c r="C1276">
        <v>1119</v>
      </c>
      <c r="D1276" t="str">
        <f>IF(Tableau1[[#This Row],[Date]]="","",CHOOSE(MONTH(B1276),"janvier","février","mars","avril","mai","juin","juillet","aout","septembre","octobre","novembre","décembre"))</f>
        <v>avril</v>
      </c>
      <c r="E1276" s="105">
        <f>IF(ISERROR(VLOOKUP($C1276,tarifs!$A$4:$D$105,2,0)),"",VLOOKUP($C1276,tarifs!$A$4:$D$105,2,0))</f>
        <v>135</v>
      </c>
      <c r="F1276" s="105">
        <f t="shared" si="19"/>
        <v>162</v>
      </c>
    </row>
    <row r="1277" spans="1:6" x14ac:dyDescent="0.25">
      <c r="A1277" t="s">
        <v>13</v>
      </c>
      <c r="B1277" s="107">
        <v>44296</v>
      </c>
      <c r="C1277">
        <v>1049</v>
      </c>
      <c r="D1277" t="str">
        <f>IF(Tableau1[[#This Row],[Date]]="","",CHOOSE(MONTH(B1277),"janvier","février","mars","avril","mai","juin","juillet","aout","septembre","octobre","novembre","décembre"))</f>
        <v>avril</v>
      </c>
      <c r="E1277" s="105">
        <f>IF(ISERROR(VLOOKUP($C1277,tarifs!$A$4:$D$105,2,0)),"",VLOOKUP($C1277,tarifs!$A$4:$D$105,2,0))</f>
        <v>95</v>
      </c>
      <c r="F1277" s="105">
        <f t="shared" si="19"/>
        <v>114</v>
      </c>
    </row>
    <row r="1278" spans="1:6" x14ac:dyDescent="0.25">
      <c r="A1278" t="s">
        <v>14</v>
      </c>
      <c r="B1278" s="107">
        <v>44295</v>
      </c>
      <c r="C1278">
        <v>1112</v>
      </c>
      <c r="D1278" t="str">
        <f>IF(Tableau1[[#This Row],[Date]]="","",CHOOSE(MONTH(B1278),"janvier","février","mars","avril","mai","juin","juillet","aout","septembre","octobre","novembre","décembre"))</f>
        <v>avril</v>
      </c>
      <c r="E1278" s="105">
        <f>IF(ISERROR(VLOOKUP($C1278,tarifs!$A$4:$D$105,2,0)),"",VLOOKUP($C1278,tarifs!$A$4:$D$105,2,0))</f>
        <v>135</v>
      </c>
      <c r="F1278" s="105">
        <f t="shared" si="19"/>
        <v>162</v>
      </c>
    </row>
    <row r="1279" spans="1:6" x14ac:dyDescent="0.25">
      <c r="A1279" t="s">
        <v>14</v>
      </c>
      <c r="B1279" s="107">
        <v>44296</v>
      </c>
      <c r="C1279">
        <v>1421</v>
      </c>
      <c r="D1279" t="str">
        <f>IF(Tableau1[[#This Row],[Date]]="","",CHOOSE(MONTH(B1279),"janvier","février","mars","avril","mai","juin","juillet","aout","septembre","octobre","novembre","décembre"))</f>
        <v>avril</v>
      </c>
      <c r="E1279" s="105">
        <f>IF(ISERROR(VLOOKUP($C1279,tarifs!$A$4:$D$105,2,0)),"",VLOOKUP($C1279,tarifs!$A$4:$D$105,2,0))</f>
        <v>108</v>
      </c>
      <c r="F1279" s="105">
        <f t="shared" si="19"/>
        <v>129.6</v>
      </c>
    </row>
    <row r="1280" spans="1:6" x14ac:dyDescent="0.25">
      <c r="A1280" t="s">
        <v>14</v>
      </c>
      <c r="B1280" s="107">
        <v>44296</v>
      </c>
      <c r="C1280">
        <v>1629</v>
      </c>
      <c r="D1280" t="str">
        <f>IF(Tableau1[[#This Row],[Date]]="","",CHOOSE(MONTH(B1280),"janvier","février","mars","avril","mai","juin","juillet","aout","septembre","octobre","novembre","décembre"))</f>
        <v>avril</v>
      </c>
      <c r="E1280" s="105">
        <f>IF(ISERROR(VLOOKUP($C1280,tarifs!$A$4:$D$105,2,0)),"",VLOOKUP($C1280,tarifs!$A$4:$D$105,2,0))</f>
        <v>121.5</v>
      </c>
      <c r="F1280" s="105">
        <f t="shared" si="19"/>
        <v>145.79999999999998</v>
      </c>
    </row>
    <row r="1281" spans="1:6" x14ac:dyDescent="0.25">
      <c r="A1281" t="s">
        <v>14</v>
      </c>
      <c r="B1281" s="107">
        <v>44296</v>
      </c>
      <c r="C1281">
        <v>1159</v>
      </c>
      <c r="D1281" t="str">
        <f>IF(Tableau1[[#This Row],[Date]]="","",CHOOSE(MONTH(B1281),"janvier","février","mars","avril","mai","juin","juillet","aout","septembre","octobre","novembre","décembre"))</f>
        <v>avril</v>
      </c>
      <c r="E1281" s="105">
        <f>IF(ISERROR(VLOOKUP($C1281,tarifs!$A$4:$D$105,2,0)),"",VLOOKUP($C1281,tarifs!$A$4:$D$105,2,0))</f>
        <v>115</v>
      </c>
      <c r="F1281" s="105">
        <f t="shared" si="19"/>
        <v>138</v>
      </c>
    </row>
    <row r="1282" spans="1:6" x14ac:dyDescent="0.25">
      <c r="A1282" t="s">
        <v>14</v>
      </c>
      <c r="B1282" s="107">
        <v>44292</v>
      </c>
      <c r="C1282" t="s">
        <v>15</v>
      </c>
      <c r="D1282" t="str">
        <f>IF(Tableau1[[#This Row],[Date]]="","",CHOOSE(MONTH(B1282),"janvier","février","mars","avril","mai","juin","juillet","aout","septembre","octobre","novembre","décembre"))</f>
        <v>avril</v>
      </c>
      <c r="E1282" s="105" t="str">
        <f>IF(ISERROR(VLOOKUP($C1282,tarifs!$A$4:$D$105,2,0)),"",VLOOKUP($C1282,tarifs!$A$4:$D$105,2,0))</f>
        <v/>
      </c>
      <c r="F1282" s="105" t="str">
        <f t="shared" si="19"/>
        <v/>
      </c>
    </row>
    <row r="1283" spans="1:6" x14ac:dyDescent="0.25">
      <c r="A1283" t="s">
        <v>14</v>
      </c>
      <c r="B1283" s="107">
        <v>44293</v>
      </c>
      <c r="C1283" t="s">
        <v>15</v>
      </c>
      <c r="D1283" t="str">
        <f>IF(Tableau1[[#This Row],[Date]]="","",CHOOSE(MONTH(B1283),"janvier","février","mars","avril","mai","juin","juillet","aout","septembre","octobre","novembre","décembre"))</f>
        <v>avril</v>
      </c>
      <c r="E1283" s="105" t="str">
        <f>IF(ISERROR(VLOOKUP($C1283,tarifs!$A$4:$D$105,2,0)),"",VLOOKUP($C1283,tarifs!$A$4:$D$105,2,0))</f>
        <v/>
      </c>
      <c r="F1283" s="105" t="str">
        <f t="shared" si="19"/>
        <v/>
      </c>
    </row>
    <row r="1284" spans="1:6" x14ac:dyDescent="0.25">
      <c r="A1284" t="s">
        <v>14</v>
      </c>
      <c r="B1284" s="107">
        <v>44294</v>
      </c>
      <c r="C1284" t="s">
        <v>15</v>
      </c>
      <c r="D1284" t="str">
        <f>IF(Tableau1[[#This Row],[Date]]="","",CHOOSE(MONTH(B1284),"janvier","février","mars","avril","mai","juin","juillet","aout","septembre","octobre","novembre","décembre"))</f>
        <v>avril</v>
      </c>
      <c r="E1284" s="105" t="str">
        <f>IF(ISERROR(VLOOKUP($C1284,tarifs!$A$4:$D$105,2,0)),"",VLOOKUP($C1284,tarifs!$A$4:$D$105,2,0))</f>
        <v/>
      </c>
      <c r="F1284" s="105" t="str">
        <f t="shared" ref="F1284:F1347" si="20">IF(ISERROR(E1284*1.2),"",E1284*1.2)</f>
        <v/>
      </c>
    </row>
    <row r="1285" spans="1:6" x14ac:dyDescent="0.25">
      <c r="A1285" t="s">
        <v>14</v>
      </c>
      <c r="B1285" s="107">
        <v>44295</v>
      </c>
      <c r="C1285" t="s">
        <v>15</v>
      </c>
      <c r="D1285" t="str">
        <f>IF(Tableau1[[#This Row],[Date]]="","",CHOOSE(MONTH(B1285),"janvier","février","mars","avril","mai","juin","juillet","aout","septembre","octobre","novembre","décembre"))</f>
        <v>avril</v>
      </c>
      <c r="E1285" s="105" t="str">
        <f>IF(ISERROR(VLOOKUP($C1285,tarifs!$A$4:$D$105,2,0)),"",VLOOKUP($C1285,tarifs!$A$4:$D$105,2,0))</f>
        <v/>
      </c>
      <c r="F1285" s="105" t="str">
        <f t="shared" si="20"/>
        <v/>
      </c>
    </row>
    <row r="1286" spans="1:6" x14ac:dyDescent="0.25">
      <c r="A1286" t="s">
        <v>16</v>
      </c>
      <c r="B1286" s="107">
        <v>44296</v>
      </c>
      <c r="C1286">
        <v>1401</v>
      </c>
      <c r="D1286" t="str">
        <f>IF(Tableau1[[#This Row],[Date]]="","",CHOOSE(MONTH(B1286),"janvier","février","mars","avril","mai","juin","juillet","aout","septembre","octobre","novembre","décembre"))</f>
        <v>avril</v>
      </c>
      <c r="E1286" s="105">
        <f>IF(ISERROR(VLOOKUP($C1286,tarifs!$A$4:$D$105,2,0)),"",VLOOKUP($C1286,tarifs!$A$4:$D$105,2,0))</f>
        <v>129</v>
      </c>
      <c r="F1286" s="105">
        <f t="shared" si="20"/>
        <v>154.79999999999998</v>
      </c>
    </row>
    <row r="1287" spans="1:6" x14ac:dyDescent="0.25">
      <c r="A1287" t="s">
        <v>16</v>
      </c>
      <c r="B1287" s="107">
        <v>44296</v>
      </c>
      <c r="C1287">
        <v>1639</v>
      </c>
      <c r="D1287" t="str">
        <f>IF(Tableau1[[#This Row],[Date]]="","",CHOOSE(MONTH(B1287),"janvier","février","mars","avril","mai","juin","juillet","aout","septembre","octobre","novembre","décembre"))</f>
        <v>avril</v>
      </c>
      <c r="E1287" s="105">
        <f>IF(ISERROR(VLOOKUP($C1287,tarifs!$A$4:$D$105,2,0)),"",VLOOKUP($C1287,tarifs!$A$4:$D$105,2,0))</f>
        <v>135</v>
      </c>
      <c r="F1287" s="105">
        <f t="shared" si="20"/>
        <v>162</v>
      </c>
    </row>
    <row r="1288" spans="1:6" x14ac:dyDescent="0.25">
      <c r="A1288" t="s">
        <v>17</v>
      </c>
      <c r="B1288" s="107">
        <v>44296</v>
      </c>
      <c r="C1288">
        <v>1501</v>
      </c>
      <c r="D1288" t="str">
        <f>IF(Tableau1[[#This Row],[Date]]="","",CHOOSE(MONTH(B1288),"janvier","février","mars","avril","mai","juin","juillet","aout","septembre","octobre","novembre","décembre"))</f>
        <v>avril</v>
      </c>
      <c r="E1288" s="105">
        <f>IF(ISERROR(VLOOKUP($C1288,tarifs!$A$4:$D$105,2,0)),"",VLOOKUP($C1288,tarifs!$A$4:$D$105,2,0))</f>
        <v>117</v>
      </c>
      <c r="F1288" s="105">
        <f t="shared" si="20"/>
        <v>140.4</v>
      </c>
    </row>
    <row r="1289" spans="1:6" x14ac:dyDescent="0.25">
      <c r="A1289" t="s">
        <v>17</v>
      </c>
      <c r="B1289" s="107">
        <v>44293</v>
      </c>
      <c r="C1289">
        <v>1202</v>
      </c>
      <c r="D1289" t="str">
        <f>IF(Tableau1[[#This Row],[Date]]="","",CHOOSE(MONTH(B1289),"janvier","février","mars","avril","mai","juin","juillet","aout","septembre","octobre","novembre","décembre"))</f>
        <v>avril</v>
      </c>
      <c r="E1289" s="105">
        <f>IF(ISERROR(VLOOKUP($C1289,tarifs!$A$4:$D$105,2,0)),"",VLOOKUP($C1289,tarifs!$A$4:$D$105,2,0))</f>
        <v>87.75</v>
      </c>
      <c r="F1289" s="105">
        <f t="shared" si="20"/>
        <v>105.3</v>
      </c>
    </row>
    <row r="1290" spans="1:6" x14ac:dyDescent="0.25">
      <c r="A1290" t="s">
        <v>17</v>
      </c>
      <c r="B1290" s="107">
        <v>44295</v>
      </c>
      <c r="C1290">
        <v>1072</v>
      </c>
      <c r="D1290" t="str">
        <f>IF(Tableau1[[#This Row],[Date]]="","",CHOOSE(MONTH(B1290),"janvier","février","mars","avril","mai","juin","juillet","aout","septembre","octobre","novembre","décembre"))</f>
        <v>avril</v>
      </c>
      <c r="E1290" s="105">
        <f>IF(ISERROR(VLOOKUP($C1290,tarifs!$A$4:$D$105,2,0)),"",VLOOKUP($C1290,tarifs!$A$4:$D$105,2,0))</f>
        <v>108</v>
      </c>
      <c r="F1290" s="105">
        <f t="shared" si="20"/>
        <v>129.6</v>
      </c>
    </row>
    <row r="1291" spans="1:6" x14ac:dyDescent="0.25">
      <c r="A1291" t="s">
        <v>17</v>
      </c>
      <c r="B1291" s="107">
        <v>44296</v>
      </c>
      <c r="C1291">
        <v>1069</v>
      </c>
      <c r="D1291" t="str">
        <f>IF(Tableau1[[#This Row],[Date]]="","",CHOOSE(MONTH(B1291),"janvier","février","mars","avril","mai","juin","juillet","aout","septembre","octobre","novembre","décembre"))</f>
        <v>avril</v>
      </c>
      <c r="E1291" s="105">
        <f>IF(ISERROR(VLOOKUP($C1291,tarifs!$A$4:$D$105,2,0)),"",VLOOKUP($C1291,tarifs!$A$4:$D$105,2,0))</f>
        <v>81</v>
      </c>
      <c r="F1291" s="105">
        <f t="shared" si="20"/>
        <v>97.2</v>
      </c>
    </row>
    <row r="1292" spans="1:6" x14ac:dyDescent="0.25">
      <c r="A1292" t="s">
        <v>18</v>
      </c>
      <c r="B1292" s="107">
        <v>44295</v>
      </c>
      <c r="C1292">
        <v>1082</v>
      </c>
      <c r="D1292" t="str">
        <f>IF(Tableau1[[#This Row],[Date]]="","",CHOOSE(MONTH(B1292),"janvier","février","mars","avril","mai","juin","juillet","aout","septembre","octobre","novembre","décembre"))</f>
        <v>avril</v>
      </c>
      <c r="E1292" s="105">
        <f>IF(ISERROR(VLOOKUP($C1292,tarifs!$A$4:$D$105,2,0)),"",VLOOKUP($C1292,tarifs!$A$4:$D$105,2,0))</f>
        <v>104.55</v>
      </c>
      <c r="F1292" s="105">
        <f t="shared" si="20"/>
        <v>125.46</v>
      </c>
    </row>
    <row r="1293" spans="1:6" x14ac:dyDescent="0.25">
      <c r="A1293" t="s">
        <v>18</v>
      </c>
      <c r="B1293" s="107">
        <v>44296</v>
      </c>
      <c r="C1293">
        <v>1219</v>
      </c>
      <c r="D1293" t="str">
        <f>IF(Tableau1[[#This Row],[Date]]="","",CHOOSE(MONTH(B1293),"janvier","février","mars","avril","mai","juin","juillet","aout","septembre","octobre","novembre","décembre"))</f>
        <v>avril</v>
      </c>
      <c r="E1293" s="105">
        <f>IF(ISERROR(VLOOKUP($C1293,tarifs!$A$4:$D$105,2,0)),"",VLOOKUP($C1293,tarifs!$A$4:$D$105,2,0))</f>
        <v>135</v>
      </c>
      <c r="F1293" s="105">
        <f t="shared" si="20"/>
        <v>162</v>
      </c>
    </row>
    <row r="1294" spans="1:6" x14ac:dyDescent="0.25">
      <c r="A1294" t="s">
        <v>18</v>
      </c>
      <c r="B1294" s="107">
        <v>44296</v>
      </c>
      <c r="C1294">
        <v>1679</v>
      </c>
      <c r="D1294" t="str">
        <f>IF(Tableau1[[#This Row],[Date]]="","",CHOOSE(MONTH(B1294),"janvier","février","mars","avril","mai","juin","juillet","aout","septembre","octobre","novembre","décembre"))</f>
        <v>avril</v>
      </c>
      <c r="E1294" s="105">
        <f>IF(ISERROR(VLOOKUP($C1294,tarifs!$A$4:$D$105,2,0)),"",VLOOKUP($C1294,tarifs!$A$4:$D$105,2,0))</f>
        <v>95</v>
      </c>
      <c r="F1294" s="105">
        <f t="shared" si="20"/>
        <v>114</v>
      </c>
    </row>
    <row r="1295" spans="1:6" x14ac:dyDescent="0.25">
      <c r="A1295" t="s">
        <v>19</v>
      </c>
      <c r="B1295" s="107">
        <v>44295</v>
      </c>
      <c r="C1295">
        <v>1182</v>
      </c>
      <c r="D1295" t="str">
        <f>IF(Tableau1[[#This Row],[Date]]="","",CHOOSE(MONTH(B1295),"janvier","février","mars","avril","mai","juin","juillet","aout","septembre","octobre","novembre","décembre"))</f>
        <v>avril</v>
      </c>
      <c r="E1295" s="105">
        <f>IF(ISERROR(VLOOKUP($C1295,tarifs!$A$4:$D$105,2,0)),"",VLOOKUP($C1295,tarifs!$A$4:$D$105,2,0))</f>
        <v>127</v>
      </c>
      <c r="F1295" s="105">
        <f t="shared" si="20"/>
        <v>152.4</v>
      </c>
    </row>
    <row r="1296" spans="1:6" x14ac:dyDescent="0.25">
      <c r="A1296" t="s">
        <v>19</v>
      </c>
      <c r="B1296" s="107">
        <v>44296</v>
      </c>
      <c r="C1296">
        <v>1669</v>
      </c>
      <c r="D1296" t="str">
        <f>IF(Tableau1[[#This Row],[Date]]="","",CHOOSE(MONTH(B1296),"janvier","février","mars","avril","mai","juin","juillet","aout","septembre","octobre","novembre","décembre"))</f>
        <v>avril</v>
      </c>
      <c r="E1296" s="105">
        <f>IF(ISERROR(VLOOKUP($C1296,tarifs!$A$4:$D$105,2,0)),"",VLOOKUP($C1296,tarifs!$A$4:$D$105,2,0))</f>
        <v>124</v>
      </c>
      <c r="F1296" s="105">
        <f t="shared" si="20"/>
        <v>148.79999999999998</v>
      </c>
    </row>
    <row r="1297" spans="1:6" x14ac:dyDescent="0.25">
      <c r="A1297" t="s">
        <v>19</v>
      </c>
      <c r="B1297" s="107">
        <v>44296</v>
      </c>
      <c r="C1297">
        <v>1129</v>
      </c>
      <c r="D1297" t="str">
        <f>IF(Tableau1[[#This Row],[Date]]="","",CHOOSE(MONTH(B1297),"janvier","février","mars","avril","mai","juin","juillet","aout","septembre","octobre","novembre","décembre"))</f>
        <v>avril</v>
      </c>
      <c r="E1297" s="105">
        <f>IF(ISERROR(VLOOKUP($C1297,tarifs!$A$4:$D$105,2,0)),"",VLOOKUP($C1297,tarifs!$A$4:$D$105,2,0))</f>
        <v>115</v>
      </c>
      <c r="F1297" s="105">
        <f t="shared" si="20"/>
        <v>138</v>
      </c>
    </row>
    <row r="1298" spans="1:6" x14ac:dyDescent="0.25">
      <c r="A1298" t="s">
        <v>19</v>
      </c>
      <c r="B1298" s="107">
        <v>44296</v>
      </c>
      <c r="C1298">
        <v>1699</v>
      </c>
      <c r="D1298" t="str">
        <f>IF(Tableau1[[#This Row],[Date]]="","",CHOOSE(MONTH(B1298),"janvier","février","mars","avril","mai","juin","juillet","aout","septembre","octobre","novembre","décembre"))</f>
        <v>avril</v>
      </c>
      <c r="E1298" s="105">
        <f>IF(ISERROR(VLOOKUP($C1298,tarifs!$A$4:$D$105,2,0)),"",VLOOKUP($C1298,tarifs!$A$4:$D$105,2,0))</f>
        <v>148</v>
      </c>
      <c r="F1298" s="105">
        <f t="shared" si="20"/>
        <v>177.6</v>
      </c>
    </row>
    <row r="1299" spans="1:6" x14ac:dyDescent="0.25">
      <c r="A1299" t="s">
        <v>8</v>
      </c>
      <c r="B1299" s="107">
        <v>44298</v>
      </c>
      <c r="C1299">
        <v>1330</v>
      </c>
      <c r="D1299" t="str">
        <f>IF(Tableau1[[#This Row],[Date]]="","",CHOOSE(MONTH(B1299),"janvier","février","mars","avril","mai","juin","juillet","aout","septembre","octobre","novembre","décembre"))</f>
        <v>avril</v>
      </c>
      <c r="E1299" s="105">
        <f>IF(ISERROR(VLOOKUP($C1299,tarifs!$A$4:$D$105,2,0)),"",VLOOKUP($C1299,tarifs!$A$4:$D$105,2,0))</f>
        <v>95</v>
      </c>
      <c r="F1299" s="105">
        <f t="shared" si="20"/>
        <v>114</v>
      </c>
    </row>
    <row r="1300" spans="1:6" x14ac:dyDescent="0.25">
      <c r="A1300" t="s">
        <v>8</v>
      </c>
      <c r="B1300" s="107">
        <v>44303</v>
      </c>
      <c r="C1300">
        <v>1531</v>
      </c>
      <c r="D1300" t="str">
        <f>IF(Tableau1[[#This Row],[Date]]="","",CHOOSE(MONTH(B1300),"janvier","février","mars","avril","mai","juin","juillet","aout","septembre","octobre","novembre","décembre"))</f>
        <v>avril</v>
      </c>
      <c r="E1300" s="105">
        <f>IF(ISERROR(VLOOKUP($C1300,tarifs!$A$4:$D$105,2,0)),"",VLOOKUP($C1300,tarifs!$A$4:$D$105,2,0))</f>
        <v>108</v>
      </c>
      <c r="F1300" s="105">
        <f t="shared" si="20"/>
        <v>129.6</v>
      </c>
    </row>
    <row r="1301" spans="1:6" x14ac:dyDescent="0.25">
      <c r="A1301" t="s">
        <v>8</v>
      </c>
      <c r="B1301" s="107">
        <v>44298</v>
      </c>
      <c r="C1301">
        <v>1242</v>
      </c>
      <c r="D1301" t="str">
        <f>IF(Tableau1[[#This Row],[Date]]="","",CHOOSE(MONTH(B1301),"janvier","février","mars","avril","mai","juin","juillet","aout","septembre","octobre","novembre","décembre"))</f>
        <v>avril</v>
      </c>
      <c r="E1301" s="105">
        <f>IF(ISERROR(VLOOKUP($C1301,tarifs!$A$4:$D$105,2,0)),"",VLOOKUP($C1301,tarifs!$A$4:$D$105,2,0))</f>
        <v>101</v>
      </c>
      <c r="F1301" s="105">
        <f t="shared" si="20"/>
        <v>121.19999999999999</v>
      </c>
    </row>
    <row r="1302" spans="1:6" x14ac:dyDescent="0.25">
      <c r="A1302" t="s">
        <v>8</v>
      </c>
      <c r="B1302" s="107">
        <v>44302</v>
      </c>
      <c r="C1302">
        <v>1242</v>
      </c>
      <c r="D1302" t="str">
        <f>IF(Tableau1[[#This Row],[Date]]="","",CHOOSE(MONTH(B1302),"janvier","février","mars","avril","mai","juin","juillet","aout","septembre","octobre","novembre","décembre"))</f>
        <v>avril</v>
      </c>
      <c r="E1302" s="105">
        <f>IF(ISERROR(VLOOKUP($C1302,tarifs!$A$4:$D$105,2,0)),"",VLOOKUP($C1302,tarifs!$A$4:$D$105,2,0))</f>
        <v>101</v>
      </c>
      <c r="F1302" s="105">
        <f t="shared" si="20"/>
        <v>121.19999999999999</v>
      </c>
    </row>
    <row r="1303" spans="1:6" x14ac:dyDescent="0.25">
      <c r="A1303" t="s">
        <v>8</v>
      </c>
      <c r="B1303" s="107">
        <v>44303</v>
      </c>
      <c r="C1303">
        <v>1689</v>
      </c>
      <c r="D1303" t="str">
        <f>IF(Tableau1[[#This Row],[Date]]="","",CHOOSE(MONTH(B1303),"janvier","février","mars","avril","mai","juin","juillet","aout","septembre","octobre","novembre","décembre"))</f>
        <v>avril</v>
      </c>
      <c r="E1303" s="105">
        <f>IF(ISERROR(VLOOKUP($C1303,tarifs!$A$4:$D$105,2,0)),"",VLOOKUP($C1303,tarifs!$A$4:$D$105,2,0))</f>
        <v>155</v>
      </c>
      <c r="F1303" s="105">
        <f t="shared" si="20"/>
        <v>186</v>
      </c>
    </row>
    <row r="1304" spans="1:6" x14ac:dyDescent="0.25">
      <c r="A1304" t="s">
        <v>9</v>
      </c>
      <c r="B1304" s="107">
        <v>44298</v>
      </c>
      <c r="C1304">
        <v>1060</v>
      </c>
      <c r="D1304" t="str">
        <f>IF(Tableau1[[#This Row],[Date]]="","",CHOOSE(MONTH(B1304),"janvier","février","mars","avril","mai","juin","juillet","aout","septembre","octobre","novembre","décembre"))</f>
        <v>avril</v>
      </c>
      <c r="E1304" s="105">
        <f>IF(ISERROR(VLOOKUP($C1304,tarifs!$A$4:$D$105,2,0)),"",VLOOKUP($C1304,tarifs!$A$4:$D$105,2,0))</f>
        <v>123.6</v>
      </c>
      <c r="F1304" s="105">
        <f t="shared" si="20"/>
        <v>148.32</v>
      </c>
    </row>
    <row r="1305" spans="1:6" x14ac:dyDescent="0.25">
      <c r="A1305" t="s">
        <v>9</v>
      </c>
      <c r="B1305" s="107">
        <v>44303</v>
      </c>
      <c r="C1305">
        <v>1431</v>
      </c>
      <c r="D1305" t="str">
        <f>IF(Tableau1[[#This Row],[Date]]="","",CHOOSE(MONTH(B1305),"janvier","février","mars","avril","mai","juin","juillet","aout","septembre","octobre","novembre","décembre"))</f>
        <v>avril</v>
      </c>
      <c r="E1305" s="105">
        <f>IF(ISERROR(VLOOKUP($C1305,tarifs!$A$4:$D$105,2,0)),"",VLOOKUP($C1305,tarifs!$A$4:$D$105,2,0))</f>
        <v>108</v>
      </c>
      <c r="F1305" s="105">
        <f t="shared" si="20"/>
        <v>129.6</v>
      </c>
    </row>
    <row r="1306" spans="1:6" x14ac:dyDescent="0.25">
      <c r="A1306" t="s">
        <v>9</v>
      </c>
      <c r="B1306" s="107">
        <v>44298</v>
      </c>
      <c r="C1306">
        <v>1230</v>
      </c>
      <c r="D1306" t="str">
        <f>IF(Tableau1[[#This Row],[Date]]="","",CHOOSE(MONTH(B1306),"janvier","février","mars","avril","mai","juin","juillet","aout","septembre","octobre","novembre","décembre"))</f>
        <v>avril</v>
      </c>
      <c r="E1306" s="105">
        <f>IF(ISERROR(VLOOKUP($C1306,tarifs!$A$4:$D$105,2,0)),"",VLOOKUP($C1306,tarifs!$A$4:$D$105,2,0))</f>
        <v>135.25</v>
      </c>
      <c r="F1306" s="105">
        <f t="shared" si="20"/>
        <v>162.29999999999998</v>
      </c>
    </row>
    <row r="1307" spans="1:6" x14ac:dyDescent="0.25">
      <c r="A1307" t="s">
        <v>9</v>
      </c>
      <c r="B1307" s="107">
        <v>44302</v>
      </c>
      <c r="C1307">
        <v>1282</v>
      </c>
      <c r="D1307" t="str">
        <f>IF(Tableau1[[#This Row],[Date]]="","",CHOOSE(MONTH(B1307),"janvier","février","mars","avril","mai","juin","juillet","aout","septembre","octobre","novembre","décembre"))</f>
        <v>avril</v>
      </c>
      <c r="E1307" s="105">
        <f>IF(ISERROR(VLOOKUP($C1307,tarifs!$A$4:$D$105,2,0)),"",VLOOKUP($C1307,tarifs!$A$4:$D$105,2,0))</f>
        <v>87.75</v>
      </c>
      <c r="F1307" s="105">
        <f t="shared" si="20"/>
        <v>105.3</v>
      </c>
    </row>
    <row r="1308" spans="1:6" x14ac:dyDescent="0.25">
      <c r="A1308" t="s">
        <v>9</v>
      </c>
      <c r="B1308" s="107">
        <v>44303</v>
      </c>
      <c r="C1308">
        <v>1451</v>
      </c>
      <c r="D1308" t="str">
        <f>IF(Tableau1[[#This Row],[Date]]="","",CHOOSE(MONTH(B1308),"janvier","février","mars","avril","mai","juin","juillet","aout","septembre","octobre","novembre","décembre"))</f>
        <v>avril</v>
      </c>
      <c r="E1308" s="105">
        <f>IF(ISERROR(VLOOKUP($C1308,tarifs!$A$4:$D$105,2,0)),"",VLOOKUP($C1308,tarifs!$A$4:$D$105,2,0))</f>
        <v>108</v>
      </c>
      <c r="F1308" s="105">
        <f t="shared" si="20"/>
        <v>129.6</v>
      </c>
    </row>
    <row r="1309" spans="1:6" x14ac:dyDescent="0.25">
      <c r="A1309" t="s">
        <v>9</v>
      </c>
      <c r="B1309" s="107">
        <v>44298</v>
      </c>
      <c r="C1309">
        <v>1062</v>
      </c>
      <c r="D1309" t="str">
        <f>IF(Tableau1[[#This Row],[Date]]="","",CHOOSE(MONTH(B1309),"janvier","février","mars","avril","mai","juin","juillet","aout","septembre","octobre","novembre","décembre"))</f>
        <v>avril</v>
      </c>
      <c r="E1309" s="105">
        <f>IF(ISERROR(VLOOKUP($C1309,tarifs!$A$4:$D$105,2,0)),"",VLOOKUP($C1309,tarifs!$A$4:$D$105,2,0))</f>
        <v>81</v>
      </c>
      <c r="F1309" s="105">
        <f t="shared" si="20"/>
        <v>97.2</v>
      </c>
    </row>
    <row r="1310" spans="1:6" x14ac:dyDescent="0.25">
      <c r="A1310" t="s">
        <v>9</v>
      </c>
      <c r="B1310" s="107">
        <v>44299</v>
      </c>
      <c r="C1310">
        <v>1062</v>
      </c>
      <c r="D1310" t="str">
        <f>IF(Tableau1[[#This Row],[Date]]="","",CHOOSE(MONTH(B1310),"janvier","février","mars","avril","mai","juin","juillet","aout","septembre","octobre","novembre","décembre"))</f>
        <v>avril</v>
      </c>
      <c r="E1310" s="105">
        <f>IF(ISERROR(VLOOKUP($C1310,tarifs!$A$4:$D$105,2,0)),"",VLOOKUP($C1310,tarifs!$A$4:$D$105,2,0))</f>
        <v>81</v>
      </c>
      <c r="F1310" s="105">
        <f t="shared" si="20"/>
        <v>97.2</v>
      </c>
    </row>
    <row r="1311" spans="1:6" x14ac:dyDescent="0.25">
      <c r="A1311" t="s">
        <v>9</v>
      </c>
      <c r="B1311" s="107">
        <v>44300</v>
      </c>
      <c r="C1311">
        <v>1062</v>
      </c>
      <c r="D1311" t="str">
        <f>IF(Tableau1[[#This Row],[Date]]="","",CHOOSE(MONTH(B1311),"janvier","février","mars","avril","mai","juin","juillet","aout","septembre","octobre","novembre","décembre"))</f>
        <v>avril</v>
      </c>
      <c r="E1311" s="105">
        <f>IF(ISERROR(VLOOKUP($C1311,tarifs!$A$4:$D$105,2,0)),"",VLOOKUP($C1311,tarifs!$A$4:$D$105,2,0))</f>
        <v>81</v>
      </c>
      <c r="F1311" s="105">
        <f t="shared" si="20"/>
        <v>97.2</v>
      </c>
    </row>
    <row r="1312" spans="1:6" x14ac:dyDescent="0.25">
      <c r="A1312" t="s">
        <v>9</v>
      </c>
      <c r="B1312" s="107">
        <v>44301</v>
      </c>
      <c r="C1312">
        <v>1062</v>
      </c>
      <c r="D1312" t="str">
        <f>IF(Tableau1[[#This Row],[Date]]="","",CHOOSE(MONTH(B1312),"janvier","février","mars","avril","mai","juin","juillet","aout","septembre","octobre","novembre","décembre"))</f>
        <v>avril</v>
      </c>
      <c r="E1312" s="105">
        <f>IF(ISERROR(VLOOKUP($C1312,tarifs!$A$4:$D$105,2,0)),"",VLOOKUP($C1312,tarifs!$A$4:$D$105,2,0))</f>
        <v>81</v>
      </c>
      <c r="F1312" s="105">
        <f t="shared" si="20"/>
        <v>97.2</v>
      </c>
    </row>
    <row r="1313" spans="1:6" x14ac:dyDescent="0.25">
      <c r="A1313" t="s">
        <v>9</v>
      </c>
      <c r="B1313" s="107">
        <v>44302</v>
      </c>
      <c r="C1313">
        <v>1062</v>
      </c>
      <c r="D1313" t="str">
        <f>IF(Tableau1[[#This Row],[Date]]="","",CHOOSE(MONTH(B1313),"janvier","février","mars","avril","mai","juin","juillet","aout","septembre","octobre","novembre","décembre"))</f>
        <v>avril</v>
      </c>
      <c r="E1313" s="105">
        <f>IF(ISERROR(VLOOKUP($C1313,tarifs!$A$4:$D$105,2,0)),"",VLOOKUP($C1313,tarifs!$A$4:$D$105,2,0))</f>
        <v>81</v>
      </c>
      <c r="F1313" s="105">
        <f t="shared" si="20"/>
        <v>97.2</v>
      </c>
    </row>
    <row r="1314" spans="1:6" x14ac:dyDescent="0.25">
      <c r="A1314" t="s">
        <v>9</v>
      </c>
      <c r="B1314" s="107">
        <v>44303</v>
      </c>
      <c r="C1314">
        <v>1471</v>
      </c>
      <c r="D1314" t="str">
        <f>IF(Tableau1[[#This Row],[Date]]="","",CHOOSE(MONTH(B1314),"janvier","février","mars","avril","mai","juin","juillet","aout","septembre","octobre","novembre","décembre"))</f>
        <v>avril</v>
      </c>
      <c r="E1314" s="105">
        <f>IF(ISERROR(VLOOKUP($C1314,tarifs!$A$4:$D$105,2,0)),"",VLOOKUP($C1314,tarifs!$A$4:$D$105,2,0))</f>
        <v>115</v>
      </c>
      <c r="F1314" s="105">
        <f t="shared" si="20"/>
        <v>138</v>
      </c>
    </row>
    <row r="1315" spans="1:6" x14ac:dyDescent="0.25">
      <c r="A1315" t="s">
        <v>9</v>
      </c>
      <c r="B1315" s="107">
        <v>44298</v>
      </c>
      <c r="C1315">
        <v>1262</v>
      </c>
      <c r="D1315" t="str">
        <f>IF(Tableau1[[#This Row],[Date]]="","",CHOOSE(MONTH(B1315),"janvier","février","mars","avril","mai","juin","juillet","aout","septembre","octobre","novembre","décembre"))</f>
        <v>avril</v>
      </c>
      <c r="E1315" s="105">
        <f>IF(ISERROR(VLOOKUP($C1315,tarifs!$A$4:$D$105,2,0)),"",VLOOKUP($C1315,tarifs!$A$4:$D$105,2,0))</f>
        <v>108</v>
      </c>
      <c r="F1315" s="105">
        <f t="shared" si="20"/>
        <v>129.6</v>
      </c>
    </row>
    <row r="1316" spans="1:6" x14ac:dyDescent="0.25">
      <c r="A1316" t="s">
        <v>9</v>
      </c>
      <c r="B1316" s="107">
        <v>44299</v>
      </c>
      <c r="C1316">
        <v>1262</v>
      </c>
      <c r="D1316" t="str">
        <f>IF(Tableau1[[#This Row],[Date]]="","",CHOOSE(MONTH(B1316),"janvier","février","mars","avril","mai","juin","juillet","aout","septembre","octobre","novembre","décembre"))</f>
        <v>avril</v>
      </c>
      <c r="E1316" s="105">
        <f>IF(ISERROR(VLOOKUP($C1316,tarifs!$A$4:$D$105,2,0)),"",VLOOKUP($C1316,tarifs!$A$4:$D$105,2,0))</f>
        <v>108</v>
      </c>
      <c r="F1316" s="105">
        <f t="shared" si="20"/>
        <v>129.6</v>
      </c>
    </row>
    <row r="1317" spans="1:6" x14ac:dyDescent="0.25">
      <c r="A1317" t="s">
        <v>9</v>
      </c>
      <c r="B1317" s="107">
        <v>44300</v>
      </c>
      <c r="C1317">
        <v>1262</v>
      </c>
      <c r="D1317" t="str">
        <f>IF(Tableau1[[#This Row],[Date]]="","",CHOOSE(MONTH(B1317),"janvier","février","mars","avril","mai","juin","juillet","aout","septembre","octobre","novembre","décembre"))</f>
        <v>avril</v>
      </c>
      <c r="E1317" s="105">
        <f>IF(ISERROR(VLOOKUP($C1317,tarifs!$A$4:$D$105,2,0)),"",VLOOKUP($C1317,tarifs!$A$4:$D$105,2,0))</f>
        <v>108</v>
      </c>
      <c r="F1317" s="105">
        <f t="shared" si="20"/>
        <v>129.6</v>
      </c>
    </row>
    <row r="1318" spans="1:6" x14ac:dyDescent="0.25">
      <c r="A1318" t="s">
        <v>9</v>
      </c>
      <c r="B1318" s="107">
        <v>44301</v>
      </c>
      <c r="C1318">
        <v>1262</v>
      </c>
      <c r="D1318" t="str">
        <f>IF(Tableau1[[#This Row],[Date]]="","",CHOOSE(MONTH(B1318),"janvier","février","mars","avril","mai","juin","juillet","aout","septembre","octobre","novembre","décembre"))</f>
        <v>avril</v>
      </c>
      <c r="E1318" s="105">
        <f>IF(ISERROR(VLOOKUP($C1318,tarifs!$A$4:$D$105,2,0)),"",VLOOKUP($C1318,tarifs!$A$4:$D$105,2,0))</f>
        <v>108</v>
      </c>
      <c r="F1318" s="105">
        <f t="shared" si="20"/>
        <v>129.6</v>
      </c>
    </row>
    <row r="1319" spans="1:6" x14ac:dyDescent="0.25">
      <c r="A1319" t="s">
        <v>9</v>
      </c>
      <c r="B1319" s="107">
        <v>44302</v>
      </c>
      <c r="C1319">
        <v>1262</v>
      </c>
      <c r="D1319" t="str">
        <f>IF(Tableau1[[#This Row],[Date]]="","",CHOOSE(MONTH(B1319),"janvier","février","mars","avril","mai","juin","juillet","aout","septembre","octobre","novembre","décembre"))</f>
        <v>avril</v>
      </c>
      <c r="E1319" s="105">
        <f>IF(ISERROR(VLOOKUP($C1319,tarifs!$A$4:$D$105,2,0)),"",VLOOKUP($C1319,tarifs!$A$4:$D$105,2,0))</f>
        <v>108</v>
      </c>
      <c r="F1319" s="105">
        <f t="shared" si="20"/>
        <v>129.6</v>
      </c>
    </row>
    <row r="1320" spans="1:6" x14ac:dyDescent="0.25">
      <c r="A1320" t="s">
        <v>9</v>
      </c>
      <c r="B1320" s="107">
        <v>44303</v>
      </c>
      <c r="C1320">
        <v>1511</v>
      </c>
      <c r="D1320" t="str">
        <f>IF(Tableau1[[#This Row],[Date]]="","",CHOOSE(MONTH(B1320),"janvier","février","mars","avril","mai","juin","juillet","aout","septembre","octobre","novembre","décembre"))</f>
        <v>avril</v>
      </c>
      <c r="E1320" s="105">
        <f>IF(ISERROR(VLOOKUP($C1320,tarifs!$A$4:$D$105,2,0)),"",VLOOKUP($C1320,tarifs!$A$4:$D$105,2,0))</f>
        <v>115</v>
      </c>
      <c r="F1320" s="105">
        <f t="shared" si="20"/>
        <v>138</v>
      </c>
    </row>
    <row r="1321" spans="1:6" x14ac:dyDescent="0.25">
      <c r="A1321" t="s">
        <v>9</v>
      </c>
      <c r="B1321" s="107">
        <v>44303</v>
      </c>
      <c r="C1321">
        <v>1521</v>
      </c>
      <c r="D1321" t="str">
        <f>IF(Tableau1[[#This Row],[Date]]="","",CHOOSE(MONTH(B1321),"janvier","février","mars","avril","mai","juin","juillet","aout","septembre","octobre","novembre","décembre"))</f>
        <v>avril</v>
      </c>
      <c r="E1321" s="105">
        <f>IF(ISERROR(VLOOKUP($C1321,tarifs!$A$4:$D$105,2,0)),"",VLOOKUP($C1321,tarifs!$A$4:$D$105,2,0))</f>
        <v>155</v>
      </c>
      <c r="F1321" s="105">
        <f t="shared" si="20"/>
        <v>186</v>
      </c>
    </row>
    <row r="1322" spans="1:6" x14ac:dyDescent="0.25">
      <c r="A1322" t="s">
        <v>9</v>
      </c>
      <c r="B1322" s="107">
        <v>44303</v>
      </c>
      <c r="C1322">
        <v>1659</v>
      </c>
      <c r="D1322" t="str">
        <f>IF(Tableau1[[#This Row],[Date]]="","",CHOOSE(MONTH(B1322),"janvier","février","mars","avril","mai","juin","juillet","aout","septembre","octobre","novembre","décembre"))</f>
        <v>avril</v>
      </c>
      <c r="E1322" s="105">
        <f>IF(ISERROR(VLOOKUP($C1322,tarifs!$A$4:$D$105,2,0)),"",VLOOKUP($C1322,tarifs!$A$4:$D$105,2,0))</f>
        <v>108</v>
      </c>
      <c r="F1322" s="105">
        <f t="shared" si="20"/>
        <v>129.6</v>
      </c>
    </row>
    <row r="1323" spans="1:6" x14ac:dyDescent="0.25">
      <c r="A1323" t="s">
        <v>9</v>
      </c>
      <c r="B1323" s="107">
        <v>44303</v>
      </c>
      <c r="C1323">
        <v>1139</v>
      </c>
      <c r="D1323" t="str">
        <f>IF(Tableau1[[#This Row],[Date]]="","",CHOOSE(MONTH(B1323),"janvier","février","mars","avril","mai","juin","juillet","aout","septembre","octobre","novembre","décembre"))</f>
        <v>avril</v>
      </c>
      <c r="E1323" s="105">
        <f>IF(ISERROR(VLOOKUP($C1323,tarifs!$A$4:$D$105,2,0)),"",VLOOKUP($C1323,tarifs!$A$4:$D$105,2,0))</f>
        <v>135</v>
      </c>
      <c r="F1323" s="105">
        <f t="shared" si="20"/>
        <v>162</v>
      </c>
    </row>
    <row r="1324" spans="1:6" x14ac:dyDescent="0.25">
      <c r="A1324" t="s">
        <v>9</v>
      </c>
      <c r="B1324" s="107">
        <v>44303</v>
      </c>
      <c r="C1324">
        <v>1079</v>
      </c>
      <c r="D1324" t="str">
        <f>IF(Tableau1[[#This Row],[Date]]="","",CHOOSE(MONTH(B1324),"janvier","février","mars","avril","mai","juin","juillet","aout","septembre","octobre","novembre","décembre"))</f>
        <v>avril</v>
      </c>
      <c r="E1324" s="105">
        <f>IF(ISERROR(VLOOKUP($C1324,tarifs!$A$4:$D$105,2,0)),"",VLOOKUP($C1324,tarifs!$A$4:$D$105,2,0))</f>
        <v>101</v>
      </c>
      <c r="F1324" s="105">
        <f t="shared" si="20"/>
        <v>121.19999999999999</v>
      </c>
    </row>
    <row r="1325" spans="1:6" x14ac:dyDescent="0.25">
      <c r="A1325" t="s">
        <v>9</v>
      </c>
      <c r="B1325" s="107">
        <v>44303</v>
      </c>
      <c r="C1325">
        <v>1099</v>
      </c>
      <c r="D1325" t="str">
        <f>IF(Tableau1[[#This Row],[Date]]="","",CHOOSE(MONTH(B1325),"janvier","février","mars","avril","mai","juin","juillet","aout","septembre","octobre","novembre","décembre"))</f>
        <v>avril</v>
      </c>
      <c r="E1325" s="105">
        <f>IF(ISERROR(VLOOKUP($C1325,tarifs!$A$4:$D$105,2,0)),"",VLOOKUP($C1325,tarifs!$A$4:$D$105,2,0))</f>
        <v>77</v>
      </c>
      <c r="F1325" s="105">
        <f t="shared" si="20"/>
        <v>92.399999999999991</v>
      </c>
    </row>
    <row r="1326" spans="1:6" x14ac:dyDescent="0.25">
      <c r="A1326" t="s">
        <v>9</v>
      </c>
      <c r="B1326" s="107">
        <v>44303</v>
      </c>
      <c r="C1326">
        <v>1269</v>
      </c>
      <c r="D1326" t="str">
        <f>IF(Tableau1[[#This Row],[Date]]="","",CHOOSE(MONTH(B1326),"janvier","février","mars","avril","mai","juin","juillet","aout","septembre","octobre","novembre","décembre"))</f>
        <v>avril</v>
      </c>
      <c r="E1326" s="105">
        <f>IF(ISERROR(VLOOKUP($C1326,tarifs!$A$4:$D$105,2,0)),"",VLOOKUP($C1326,tarifs!$A$4:$D$105,2,0))</f>
        <v>95</v>
      </c>
      <c r="F1326" s="105">
        <f t="shared" si="20"/>
        <v>114</v>
      </c>
    </row>
    <row r="1327" spans="1:6" x14ac:dyDescent="0.25">
      <c r="A1327" t="s">
        <v>10</v>
      </c>
      <c r="B1327" s="107">
        <v>44298</v>
      </c>
      <c r="C1327">
        <v>1650</v>
      </c>
      <c r="D1327" t="str">
        <f>IF(Tableau1[[#This Row],[Date]]="","",CHOOSE(MONTH(B1327),"janvier","février","mars","avril","mai","juin","juillet","aout","septembre","octobre","novembre","décembre"))</f>
        <v>avril</v>
      </c>
      <c r="E1327" s="105">
        <f>IF(ISERROR(VLOOKUP($C1327,tarifs!$A$4:$D$105,2,0)),"",VLOOKUP($C1327,tarifs!$A$4:$D$105,2,0))</f>
        <v>162</v>
      </c>
      <c r="F1327" s="105">
        <f t="shared" si="20"/>
        <v>194.4</v>
      </c>
    </row>
    <row r="1328" spans="1:6" x14ac:dyDescent="0.25">
      <c r="A1328" t="s">
        <v>10</v>
      </c>
      <c r="B1328" s="107">
        <v>44303</v>
      </c>
      <c r="C1328">
        <v>1109</v>
      </c>
      <c r="D1328" t="str">
        <f>IF(Tableau1[[#This Row],[Date]]="","",CHOOSE(MONTH(B1328),"janvier","février","mars","avril","mai","juin","juillet","aout","septembre","octobre","novembre","décembre"))</f>
        <v>avril</v>
      </c>
      <c r="E1328" s="105">
        <f>IF(ISERROR(VLOOKUP($C1328,tarifs!$A$4:$D$105,2,0)),"",VLOOKUP($C1328,tarifs!$A$4:$D$105,2,0))</f>
        <v>122</v>
      </c>
      <c r="F1328" s="105">
        <f t="shared" si="20"/>
        <v>146.4</v>
      </c>
    </row>
    <row r="1329" spans="1:8" x14ac:dyDescent="0.25">
      <c r="A1329" t="s">
        <v>10</v>
      </c>
      <c r="B1329" s="107">
        <v>44299</v>
      </c>
      <c r="C1329">
        <v>1521</v>
      </c>
      <c r="D1329" t="str">
        <f>IF(Tableau1[[#This Row],[Date]]="","",CHOOSE(MONTH(B1329),"janvier","février","mars","avril","mai","juin","juillet","aout","septembre","octobre","novembre","décembre"))</f>
        <v>avril</v>
      </c>
      <c r="E1329" s="105">
        <f>IF(ISERROR(VLOOKUP($C1329,tarifs!$A$4:$D$105,2,0)),"",VLOOKUP($C1329,tarifs!$A$4:$D$105,2,0))</f>
        <v>155</v>
      </c>
      <c r="F1329" s="105">
        <f t="shared" si="20"/>
        <v>186</v>
      </c>
    </row>
    <row r="1330" spans="1:8" x14ac:dyDescent="0.25">
      <c r="A1330" t="s">
        <v>10</v>
      </c>
      <c r="B1330" s="107">
        <v>44300</v>
      </c>
      <c r="C1330">
        <v>1521</v>
      </c>
      <c r="D1330" t="str">
        <f>IF(Tableau1[[#This Row],[Date]]="","",CHOOSE(MONTH(B1330),"janvier","février","mars","avril","mai","juin","juillet","aout","septembre","octobre","novembre","décembre"))</f>
        <v>avril</v>
      </c>
      <c r="E1330" s="105">
        <f>IF(ISERROR(VLOOKUP($C1330,tarifs!$A$4:$D$105,2,0)),"",VLOOKUP($C1330,tarifs!$A$4:$D$105,2,0))</f>
        <v>155</v>
      </c>
      <c r="F1330" s="105">
        <f t="shared" si="20"/>
        <v>186</v>
      </c>
    </row>
    <row r="1331" spans="1:8" x14ac:dyDescent="0.25">
      <c r="A1331" t="s">
        <v>10</v>
      </c>
      <c r="B1331" s="107">
        <v>44301</v>
      </c>
      <c r="C1331">
        <v>1521</v>
      </c>
      <c r="D1331" t="str">
        <f>IF(Tableau1[[#This Row],[Date]]="","",CHOOSE(MONTH(B1331),"janvier","février","mars","avril","mai","juin","juillet","aout","septembre","octobre","novembre","décembre"))</f>
        <v>avril</v>
      </c>
      <c r="E1331" s="105">
        <f>IF(ISERROR(VLOOKUP($C1331,tarifs!$A$4:$D$105,2,0)),"",VLOOKUP($C1331,tarifs!$A$4:$D$105,2,0))</f>
        <v>155</v>
      </c>
      <c r="F1331" s="105">
        <f t="shared" si="20"/>
        <v>186</v>
      </c>
    </row>
    <row r="1332" spans="1:8" x14ac:dyDescent="0.25">
      <c r="A1332" t="s">
        <v>10</v>
      </c>
      <c r="B1332" s="107">
        <v>44302</v>
      </c>
      <c r="C1332">
        <v>1521</v>
      </c>
      <c r="D1332" t="str">
        <f>IF(Tableau1[[#This Row],[Date]]="","",CHOOSE(MONTH(B1332),"janvier","février","mars","avril","mai","juin","juillet","aout","septembre","octobre","novembre","décembre"))</f>
        <v>avril</v>
      </c>
      <c r="E1332" s="105">
        <f>IF(ISERROR(VLOOKUP($C1332,tarifs!$A$4:$D$105,2,0)),"",VLOOKUP($C1332,tarifs!$A$4:$D$105,2,0))</f>
        <v>155</v>
      </c>
      <c r="F1332" s="105">
        <f t="shared" si="20"/>
        <v>186</v>
      </c>
    </row>
    <row r="1333" spans="1:8" x14ac:dyDescent="0.25">
      <c r="A1333" t="s">
        <v>10</v>
      </c>
      <c r="B1333" s="107">
        <v>44298</v>
      </c>
      <c r="C1333">
        <v>1162</v>
      </c>
      <c r="D1333" t="str">
        <f>IF(Tableau1[[#This Row],[Date]]="","",CHOOSE(MONTH(B1333),"janvier","février","mars","avril","mai","juin","juillet","aout","septembre","octobre","novembre","décembre"))</f>
        <v>avril</v>
      </c>
      <c r="E1333" s="105">
        <f>IF(ISERROR(VLOOKUP($C1333,tarifs!$A$4:$D$105,2,0)),"",VLOOKUP($C1333,tarifs!$A$4:$D$105,2,0))</f>
        <v>108</v>
      </c>
      <c r="F1333" s="105">
        <f t="shared" si="20"/>
        <v>129.6</v>
      </c>
    </row>
    <row r="1334" spans="1:8" x14ac:dyDescent="0.25">
      <c r="A1334" t="s">
        <v>10</v>
      </c>
      <c r="B1334" s="107">
        <v>44299</v>
      </c>
      <c r="C1334">
        <v>1162</v>
      </c>
      <c r="D1334" t="str">
        <f>IF(Tableau1[[#This Row],[Date]]="","",CHOOSE(MONTH(B1334),"janvier","février","mars","avril","mai","juin","juillet","aout","septembre","octobre","novembre","décembre"))</f>
        <v>avril</v>
      </c>
      <c r="E1334" s="105">
        <f>IF(ISERROR(VLOOKUP($C1334,tarifs!$A$4:$D$105,2,0)),"",VLOOKUP($C1334,tarifs!$A$4:$D$105,2,0))</f>
        <v>108</v>
      </c>
      <c r="F1334" s="105">
        <f t="shared" si="20"/>
        <v>129.6</v>
      </c>
    </row>
    <row r="1335" spans="1:8" x14ac:dyDescent="0.25">
      <c r="A1335" t="s">
        <v>10</v>
      </c>
      <c r="B1335" s="107">
        <v>44300</v>
      </c>
      <c r="C1335">
        <v>1162</v>
      </c>
      <c r="D1335" t="str">
        <f>IF(Tableau1[[#This Row],[Date]]="","",CHOOSE(MONTH(B1335),"janvier","février","mars","avril","mai","juin","juillet","aout","septembre","octobre","novembre","décembre"))</f>
        <v>avril</v>
      </c>
      <c r="E1335" s="105">
        <f>IF(ISERROR(VLOOKUP($C1335,tarifs!$A$4:$D$105,2,0)),"",VLOOKUP($C1335,tarifs!$A$4:$D$105,2,0))</f>
        <v>108</v>
      </c>
      <c r="F1335" s="105">
        <f t="shared" si="20"/>
        <v>129.6</v>
      </c>
    </row>
    <row r="1336" spans="1:8" x14ac:dyDescent="0.25">
      <c r="A1336" t="s">
        <v>10</v>
      </c>
      <c r="B1336" s="107">
        <v>44301</v>
      </c>
      <c r="C1336">
        <v>1162</v>
      </c>
      <c r="D1336" t="str">
        <f>IF(Tableau1[[#This Row],[Date]]="","",CHOOSE(MONTH(B1336),"janvier","février","mars","avril","mai","juin","juillet","aout","septembre","octobre","novembre","décembre"))</f>
        <v>avril</v>
      </c>
      <c r="E1336" s="105">
        <f>IF(ISERROR(VLOOKUP($C1336,tarifs!$A$4:$D$105,2,0)),"",VLOOKUP($C1336,tarifs!$A$4:$D$105,2,0))</f>
        <v>108</v>
      </c>
      <c r="F1336" s="105">
        <f t="shared" si="20"/>
        <v>129.6</v>
      </c>
    </row>
    <row r="1337" spans="1:8" x14ac:dyDescent="0.25">
      <c r="A1337" t="s">
        <v>10</v>
      </c>
      <c r="B1337" s="107">
        <v>44302</v>
      </c>
      <c r="C1337">
        <v>1162</v>
      </c>
      <c r="D1337" t="str">
        <f>IF(Tableau1[[#This Row],[Date]]="","",CHOOSE(MONTH(B1337),"janvier","février","mars","avril","mai","juin","juillet","aout","septembre","octobre","novembre","décembre"))</f>
        <v>avril</v>
      </c>
      <c r="E1337" s="105">
        <f>IF(ISERROR(VLOOKUP($C1337,tarifs!$A$4:$D$105,2,0)),"",VLOOKUP($C1337,tarifs!$A$4:$D$105,2,0))</f>
        <v>108</v>
      </c>
      <c r="F1337" s="105">
        <f t="shared" si="20"/>
        <v>129.6</v>
      </c>
    </row>
    <row r="1338" spans="1:8" x14ac:dyDescent="0.25">
      <c r="A1338" t="s">
        <v>10</v>
      </c>
      <c r="B1338" s="107">
        <v>44298</v>
      </c>
      <c r="C1338" t="s">
        <v>11</v>
      </c>
      <c r="D1338" t="str">
        <f>IF(Tableau1[[#This Row],[Date]]="","",CHOOSE(MONTH(B1338),"janvier","février","mars","avril","mai","juin","juillet","aout","septembre","octobre","novembre","décembre"))</f>
        <v>avril</v>
      </c>
      <c r="E1338" s="105" t="str">
        <f>IF(ISERROR(VLOOKUP($C1338,tarifs!$A$4:$D$105,2,0)),"",VLOOKUP($C1338,tarifs!$A$4:$D$105,2,0))</f>
        <v/>
      </c>
      <c r="F1338" s="105" t="str">
        <f t="shared" si="20"/>
        <v/>
      </c>
      <c r="H1338" s="170"/>
    </row>
    <row r="1339" spans="1:8" x14ac:dyDescent="0.25">
      <c r="A1339" t="s">
        <v>10</v>
      </c>
      <c r="B1339" s="107">
        <v>44299</v>
      </c>
      <c r="C1339" t="s">
        <v>11</v>
      </c>
      <c r="D1339" t="str">
        <f>IF(Tableau1[[#This Row],[Date]]="","",CHOOSE(MONTH(B1339),"janvier","février","mars","avril","mai","juin","juillet","aout","septembre","octobre","novembre","décembre"))</f>
        <v>avril</v>
      </c>
      <c r="E1339" s="105" t="str">
        <f>IF(ISERROR(VLOOKUP($C1339,tarifs!$A$4:$D$105,2,0)),"",VLOOKUP($C1339,tarifs!$A$4:$D$105,2,0))</f>
        <v/>
      </c>
      <c r="F1339" s="105" t="str">
        <f t="shared" si="20"/>
        <v/>
      </c>
    </row>
    <row r="1340" spans="1:8" x14ac:dyDescent="0.25">
      <c r="A1340" t="s">
        <v>10</v>
      </c>
      <c r="B1340" s="107">
        <v>44300</v>
      </c>
      <c r="C1340" t="s">
        <v>11</v>
      </c>
      <c r="D1340" t="str">
        <f>IF(Tableau1[[#This Row],[Date]]="","",CHOOSE(MONTH(B1340),"janvier","février","mars","avril","mai","juin","juillet","aout","septembre","octobre","novembre","décembre"))</f>
        <v>avril</v>
      </c>
      <c r="E1340" s="105" t="str">
        <f>IF(ISERROR(VLOOKUP($C1340,tarifs!$A$4:$D$105,2,0)),"",VLOOKUP($C1340,tarifs!$A$4:$D$105,2,0))</f>
        <v/>
      </c>
      <c r="F1340" s="105" t="str">
        <f t="shared" si="20"/>
        <v/>
      </c>
    </row>
    <row r="1341" spans="1:8" x14ac:dyDescent="0.25">
      <c r="A1341" t="s">
        <v>10</v>
      </c>
      <c r="B1341" s="107">
        <v>44301</v>
      </c>
      <c r="C1341" t="s">
        <v>11</v>
      </c>
      <c r="D1341" t="str">
        <f>IF(Tableau1[[#This Row],[Date]]="","",CHOOSE(MONTH(B1341),"janvier","février","mars","avril","mai","juin","juillet","aout","septembre","octobre","novembre","décembre"))</f>
        <v>avril</v>
      </c>
      <c r="E1341" s="105" t="str">
        <f>IF(ISERROR(VLOOKUP($C1341,tarifs!$A$4:$D$105,2,0)),"",VLOOKUP($C1341,tarifs!$A$4:$D$105,2,0))</f>
        <v/>
      </c>
      <c r="F1341" s="105" t="str">
        <f t="shared" si="20"/>
        <v/>
      </c>
    </row>
    <row r="1342" spans="1:8" x14ac:dyDescent="0.25">
      <c r="A1342" t="s">
        <v>10</v>
      </c>
      <c r="B1342" s="107">
        <v>44302</v>
      </c>
      <c r="C1342" t="s">
        <v>11</v>
      </c>
      <c r="D1342" t="str">
        <f>IF(Tableau1[[#This Row],[Date]]="","",CHOOSE(MONTH(B1342),"janvier","février","mars","avril","mai","juin","juillet","aout","septembre","octobre","novembre","décembre"))</f>
        <v>avril</v>
      </c>
      <c r="E1342" s="105" t="str">
        <f>IF(ISERROR(VLOOKUP($C1342,tarifs!$A$4:$D$105,2,0)),"",VLOOKUP($C1342,tarifs!$A$4:$D$105,2,0))</f>
        <v/>
      </c>
      <c r="F1342" s="105" t="str">
        <f t="shared" si="20"/>
        <v/>
      </c>
    </row>
    <row r="1343" spans="1:8" x14ac:dyDescent="0.25">
      <c r="A1343" t="s">
        <v>12</v>
      </c>
      <c r="B1343" s="107">
        <v>44298</v>
      </c>
      <c r="C1343">
        <v>1010</v>
      </c>
      <c r="D1343" t="str">
        <f>IF(Tableau1[[#This Row],[Date]]="","",CHOOSE(MONTH(B1343),"janvier","février","mars","avril","mai","juin","juillet","aout","septembre","octobre","novembre","décembre"))</f>
        <v>avril</v>
      </c>
      <c r="E1343" s="105">
        <f>IF(ISERROR(VLOOKUP($C1343,tarifs!$A$4:$D$105,2,0)),"",VLOOKUP($C1343,tarifs!$A$4:$D$105,2,0))</f>
        <v>95</v>
      </c>
      <c r="F1343" s="105">
        <f t="shared" si="20"/>
        <v>114</v>
      </c>
    </row>
    <row r="1344" spans="1:8" x14ac:dyDescent="0.25">
      <c r="A1344" t="s">
        <v>12</v>
      </c>
      <c r="B1344" s="107">
        <v>44303</v>
      </c>
      <c r="C1344">
        <v>1441</v>
      </c>
      <c r="D1344" t="str">
        <f>IF(Tableau1[[#This Row],[Date]]="","",CHOOSE(MONTH(B1344),"janvier","février","mars","avril","mai","juin","juillet","aout","septembre","octobre","novembre","décembre"))</f>
        <v>avril</v>
      </c>
      <c r="E1344" s="105">
        <f>IF(ISERROR(VLOOKUP($C1344,tarifs!$A$4:$D$105,2,0)),"",VLOOKUP($C1344,tarifs!$A$4:$D$105,2,0))</f>
        <v>108</v>
      </c>
      <c r="F1344" s="105">
        <f t="shared" si="20"/>
        <v>129.6</v>
      </c>
    </row>
    <row r="1345" spans="1:6" x14ac:dyDescent="0.25">
      <c r="A1345" t="s">
        <v>12</v>
      </c>
      <c r="B1345" s="107">
        <v>44303</v>
      </c>
      <c r="C1345">
        <v>1169</v>
      </c>
      <c r="D1345" t="str">
        <f>IF(Tableau1[[#This Row],[Date]]="","",CHOOSE(MONTH(B1345),"janvier","février","mars","avril","mai","juin","juillet","aout","septembre","octobre","novembre","décembre"))</f>
        <v>avril</v>
      </c>
      <c r="E1345" s="105">
        <f>IF(ISERROR(VLOOKUP($C1345,tarifs!$A$4:$D$105,2,0)),"",VLOOKUP($C1345,tarifs!$A$4:$D$105,2,0))</f>
        <v>115</v>
      </c>
      <c r="F1345" s="105">
        <f t="shared" si="20"/>
        <v>138</v>
      </c>
    </row>
    <row r="1346" spans="1:6" x14ac:dyDescent="0.25">
      <c r="A1346" t="s">
        <v>12</v>
      </c>
      <c r="B1346" s="107">
        <v>44298</v>
      </c>
      <c r="C1346">
        <v>1312</v>
      </c>
      <c r="D1346" t="str">
        <f>IF(Tableau1[[#This Row],[Date]]="","",CHOOSE(MONTH(B1346),"janvier","février","mars","avril","mai","juin","juillet","aout","septembre","octobre","novembre","décembre"))</f>
        <v>avril</v>
      </c>
      <c r="E1346" s="105">
        <f>IF(ISERROR(VLOOKUP($C1346,tarifs!$A$4:$D$105,2,0)),"",VLOOKUP($C1346,tarifs!$A$4:$D$105,2,0))</f>
        <v>108</v>
      </c>
      <c r="F1346" s="105">
        <f t="shared" si="20"/>
        <v>129.6</v>
      </c>
    </row>
    <row r="1347" spans="1:6" x14ac:dyDescent="0.25">
      <c r="A1347" t="s">
        <v>12</v>
      </c>
      <c r="B1347" s="107">
        <v>44299</v>
      </c>
      <c r="C1347">
        <v>1312</v>
      </c>
      <c r="D1347" t="str">
        <f>IF(Tableau1[[#This Row],[Date]]="","",CHOOSE(MONTH(B1347),"janvier","février","mars","avril","mai","juin","juillet","aout","septembre","octobre","novembre","décembre"))</f>
        <v>avril</v>
      </c>
      <c r="E1347" s="105">
        <f>IF(ISERROR(VLOOKUP($C1347,tarifs!$A$4:$D$105,2,0)),"",VLOOKUP($C1347,tarifs!$A$4:$D$105,2,0))</f>
        <v>108</v>
      </c>
      <c r="F1347" s="105">
        <f t="shared" si="20"/>
        <v>129.6</v>
      </c>
    </row>
    <row r="1348" spans="1:6" x14ac:dyDescent="0.25">
      <c r="A1348" t="s">
        <v>12</v>
      </c>
      <c r="B1348" s="107">
        <v>44300</v>
      </c>
      <c r="C1348">
        <v>1312</v>
      </c>
      <c r="D1348" t="str">
        <f>IF(Tableau1[[#This Row],[Date]]="","",CHOOSE(MONTH(B1348),"janvier","février","mars","avril","mai","juin","juillet","aout","septembre","octobre","novembre","décembre"))</f>
        <v>avril</v>
      </c>
      <c r="E1348" s="105">
        <f>IF(ISERROR(VLOOKUP($C1348,tarifs!$A$4:$D$105,2,0)),"",VLOOKUP($C1348,tarifs!$A$4:$D$105,2,0))</f>
        <v>108</v>
      </c>
      <c r="F1348" s="105">
        <f t="shared" ref="F1348:F1411" si="21">IF(ISERROR(E1348*1.2),"",E1348*1.2)</f>
        <v>129.6</v>
      </c>
    </row>
    <row r="1349" spans="1:6" x14ac:dyDescent="0.25">
      <c r="A1349" t="s">
        <v>12</v>
      </c>
      <c r="B1349" s="107">
        <v>44301</v>
      </c>
      <c r="C1349">
        <v>1312</v>
      </c>
      <c r="D1349" t="str">
        <f>IF(Tableau1[[#This Row],[Date]]="","",CHOOSE(MONTH(B1349),"janvier","février","mars","avril","mai","juin","juillet","aout","septembre","octobre","novembre","décembre"))</f>
        <v>avril</v>
      </c>
      <c r="E1349" s="105">
        <f>IF(ISERROR(VLOOKUP($C1349,tarifs!$A$4:$D$105,2,0)),"",VLOOKUP($C1349,tarifs!$A$4:$D$105,2,0))</f>
        <v>108</v>
      </c>
      <c r="F1349" s="105">
        <f t="shared" si="21"/>
        <v>129.6</v>
      </c>
    </row>
    <row r="1350" spans="1:6" x14ac:dyDescent="0.25">
      <c r="A1350" t="s">
        <v>12</v>
      </c>
      <c r="B1350" s="107">
        <v>44302</v>
      </c>
      <c r="C1350">
        <v>1312</v>
      </c>
      <c r="D1350" t="str">
        <f>IF(Tableau1[[#This Row],[Date]]="","",CHOOSE(MONTH(B1350),"janvier","février","mars","avril","mai","juin","juillet","aout","septembre","octobre","novembre","décembre"))</f>
        <v>avril</v>
      </c>
      <c r="E1350" s="105">
        <f>IF(ISERROR(VLOOKUP($C1350,tarifs!$A$4:$D$105,2,0)),"",VLOOKUP($C1350,tarifs!$A$4:$D$105,2,0))</f>
        <v>108</v>
      </c>
      <c r="F1350" s="105">
        <f t="shared" si="21"/>
        <v>129.6</v>
      </c>
    </row>
    <row r="1351" spans="1:6" x14ac:dyDescent="0.25">
      <c r="A1351" t="s">
        <v>12</v>
      </c>
      <c r="B1351" s="107">
        <v>44303</v>
      </c>
      <c r="C1351">
        <v>1289</v>
      </c>
      <c r="D1351" t="str">
        <f>IF(Tableau1[[#This Row],[Date]]="","",CHOOSE(MONTH(B1351),"janvier","février","mars","avril","mai","juin","juillet","aout","septembre","octobre","novembre","décembre"))</f>
        <v>avril</v>
      </c>
      <c r="E1351" s="105">
        <f>IF(ISERROR(VLOOKUP($C1351,tarifs!$A$4:$D$105,2,0)),"",VLOOKUP($C1351,tarifs!$A$4:$D$105,2,0))</f>
        <v>88</v>
      </c>
      <c r="F1351" s="105">
        <f t="shared" si="21"/>
        <v>105.6</v>
      </c>
    </row>
    <row r="1352" spans="1:6" x14ac:dyDescent="0.25">
      <c r="A1352" t="s">
        <v>12</v>
      </c>
      <c r="B1352" s="107">
        <v>44298</v>
      </c>
      <c r="C1352">
        <v>1252</v>
      </c>
      <c r="D1352" t="str">
        <f>IF(Tableau1[[#This Row],[Date]]="","",CHOOSE(MONTH(B1352),"janvier","février","mars","avril","mai","juin","juillet","aout","septembre","octobre","novembre","décembre"))</f>
        <v>avril</v>
      </c>
      <c r="E1352" s="105">
        <f>IF(ISERROR(VLOOKUP($C1352,tarifs!$A$4:$D$105,2,0)),"",VLOOKUP($C1352,tarifs!$A$4:$D$105,2,0))</f>
        <v>91.8</v>
      </c>
      <c r="F1352" s="105">
        <f t="shared" si="21"/>
        <v>110.16</v>
      </c>
    </row>
    <row r="1353" spans="1:6" x14ac:dyDescent="0.25">
      <c r="A1353" t="s">
        <v>12</v>
      </c>
      <c r="B1353" s="107">
        <v>44299</v>
      </c>
      <c r="C1353">
        <v>1252</v>
      </c>
      <c r="D1353" t="str">
        <f>IF(Tableau1[[#This Row],[Date]]="","",CHOOSE(MONTH(B1353),"janvier","février","mars","avril","mai","juin","juillet","aout","septembre","octobre","novembre","décembre"))</f>
        <v>avril</v>
      </c>
      <c r="E1353" s="105">
        <f>IF(ISERROR(VLOOKUP($C1353,tarifs!$A$4:$D$105,2,0)),"",VLOOKUP($C1353,tarifs!$A$4:$D$105,2,0))</f>
        <v>91.8</v>
      </c>
      <c r="F1353" s="105">
        <f t="shared" si="21"/>
        <v>110.16</v>
      </c>
    </row>
    <row r="1354" spans="1:6" x14ac:dyDescent="0.25">
      <c r="A1354" t="s">
        <v>12</v>
      </c>
      <c r="B1354" s="107">
        <v>44300</v>
      </c>
      <c r="C1354">
        <v>1252</v>
      </c>
      <c r="D1354" t="str">
        <f>IF(Tableau1[[#This Row],[Date]]="","",CHOOSE(MONTH(B1354),"janvier","février","mars","avril","mai","juin","juillet","aout","septembre","octobre","novembre","décembre"))</f>
        <v>avril</v>
      </c>
      <c r="E1354" s="105">
        <f>IF(ISERROR(VLOOKUP($C1354,tarifs!$A$4:$D$105,2,0)),"",VLOOKUP($C1354,tarifs!$A$4:$D$105,2,0))</f>
        <v>91.8</v>
      </c>
      <c r="F1354" s="105">
        <f t="shared" si="21"/>
        <v>110.16</v>
      </c>
    </row>
    <row r="1355" spans="1:6" x14ac:dyDescent="0.25">
      <c r="A1355" t="s">
        <v>12</v>
      </c>
      <c r="B1355" s="107">
        <v>44301</v>
      </c>
      <c r="C1355">
        <v>1252</v>
      </c>
      <c r="D1355" t="str">
        <f>IF(Tableau1[[#This Row],[Date]]="","",CHOOSE(MONTH(B1355),"janvier","février","mars","avril","mai","juin","juillet","aout","septembre","octobre","novembre","décembre"))</f>
        <v>avril</v>
      </c>
      <c r="E1355" s="105">
        <f>IF(ISERROR(VLOOKUP($C1355,tarifs!$A$4:$D$105,2,0)),"",VLOOKUP($C1355,tarifs!$A$4:$D$105,2,0))</f>
        <v>91.8</v>
      </c>
      <c r="F1355" s="105">
        <f t="shared" si="21"/>
        <v>110.16</v>
      </c>
    </row>
    <row r="1356" spans="1:6" x14ac:dyDescent="0.25">
      <c r="A1356" t="s">
        <v>12</v>
      </c>
      <c r="B1356" s="107">
        <v>44302</v>
      </c>
      <c r="C1356">
        <v>1252</v>
      </c>
      <c r="D1356" t="str">
        <f>IF(Tableau1[[#This Row],[Date]]="","",CHOOSE(MONTH(B1356),"janvier","février","mars","avril","mai","juin","juillet","aout","septembre","octobre","novembre","décembre"))</f>
        <v>avril</v>
      </c>
      <c r="E1356" s="105">
        <f>IF(ISERROR(VLOOKUP($C1356,tarifs!$A$4:$D$105,2,0)),"",VLOOKUP($C1356,tarifs!$A$4:$D$105,2,0))</f>
        <v>91.8</v>
      </c>
      <c r="F1356" s="105">
        <f t="shared" si="21"/>
        <v>110.16</v>
      </c>
    </row>
    <row r="1357" spans="1:6" x14ac:dyDescent="0.25">
      <c r="A1357" t="s">
        <v>12</v>
      </c>
      <c r="B1357" s="107">
        <v>44303</v>
      </c>
      <c r="C1357">
        <v>1319</v>
      </c>
      <c r="D1357" t="str">
        <f>IF(Tableau1[[#This Row],[Date]]="","",CHOOSE(MONTH(B1357),"janvier","février","mars","avril","mai","juin","juillet","aout","septembre","octobre","novembre","décembre"))</f>
        <v>avril</v>
      </c>
      <c r="E1357" s="105">
        <f>IF(ISERROR(VLOOKUP($C1357,tarifs!$A$4:$D$105,2,0)),"",VLOOKUP($C1357,tarifs!$A$4:$D$105,2,0))</f>
        <v>95</v>
      </c>
      <c r="F1357" s="105">
        <f t="shared" si="21"/>
        <v>114</v>
      </c>
    </row>
    <row r="1358" spans="1:6" x14ac:dyDescent="0.25">
      <c r="A1358" t="s">
        <v>12</v>
      </c>
      <c r="B1358" s="107">
        <v>44303</v>
      </c>
      <c r="C1358">
        <v>1349</v>
      </c>
      <c r="D1358" t="str">
        <f>IF(Tableau1[[#This Row],[Date]]="","",CHOOSE(MONTH(B1358),"janvier","février","mars","avril","mai","juin","juillet","aout","septembre","octobre","novembre","décembre"))</f>
        <v>avril</v>
      </c>
      <c r="E1358" s="105">
        <f>IF(ISERROR(VLOOKUP($C1358,tarifs!$A$4:$D$105,2,0)),"",VLOOKUP($C1358,tarifs!$A$4:$D$105,2,0))</f>
        <v>115</v>
      </c>
      <c r="F1358" s="105">
        <f t="shared" si="21"/>
        <v>138</v>
      </c>
    </row>
    <row r="1359" spans="1:6" x14ac:dyDescent="0.25">
      <c r="A1359" t="s">
        <v>13</v>
      </c>
      <c r="B1359" s="107">
        <v>44298</v>
      </c>
      <c r="C1359">
        <v>1640</v>
      </c>
      <c r="D1359" t="str">
        <f>IF(Tableau1[[#This Row],[Date]]="","",CHOOSE(MONTH(B1359),"janvier","février","mars","avril","mai","juin","juillet","aout","septembre","octobre","novembre","décembre"))</f>
        <v>avril</v>
      </c>
      <c r="E1359" s="105">
        <f>IF(ISERROR(VLOOKUP($C1359,tarifs!$A$4:$D$105,2,0)),"",VLOOKUP($C1359,tarifs!$A$4:$D$105,2,0))</f>
        <v>156.75</v>
      </c>
      <c r="F1359" s="105">
        <f t="shared" si="21"/>
        <v>188.1</v>
      </c>
    </row>
    <row r="1360" spans="1:6" x14ac:dyDescent="0.25">
      <c r="A1360" t="s">
        <v>13</v>
      </c>
      <c r="B1360" s="107">
        <v>44303</v>
      </c>
      <c r="C1360">
        <v>1411</v>
      </c>
      <c r="D1360" t="str">
        <f>IF(Tableau1[[#This Row],[Date]]="","",CHOOSE(MONTH(B1360),"janvier","février","mars","avril","mai","juin","juillet","aout","septembre","octobre","novembre","décembre"))</f>
        <v>avril</v>
      </c>
      <c r="E1360" s="105">
        <f>IF(ISERROR(VLOOKUP($C1360,tarifs!$A$4:$D$105,2,0)),"",VLOOKUP($C1360,tarifs!$A$4:$D$105,2,0))</f>
        <v>101</v>
      </c>
      <c r="F1360" s="105">
        <f t="shared" si="21"/>
        <v>121.19999999999999</v>
      </c>
    </row>
    <row r="1361" spans="1:6" x14ac:dyDescent="0.25">
      <c r="A1361" t="s">
        <v>13</v>
      </c>
      <c r="B1361" s="107">
        <v>44298</v>
      </c>
      <c r="C1361">
        <v>1680</v>
      </c>
      <c r="D1361" t="str">
        <f>IF(Tableau1[[#This Row],[Date]]="","",CHOOSE(MONTH(B1361),"janvier","février","mars","avril","mai","juin","juillet","aout","septembre","octobre","novembre","décembre"))</f>
        <v>avril</v>
      </c>
      <c r="E1361" s="105">
        <f>IF(ISERROR(VLOOKUP($C1361,tarifs!$A$4:$D$105,2,0)),"",VLOOKUP($C1361,tarifs!$A$4:$D$105,2,0))</f>
        <v>149.75</v>
      </c>
      <c r="F1361" s="105">
        <f t="shared" si="21"/>
        <v>179.7</v>
      </c>
    </row>
    <row r="1362" spans="1:6" x14ac:dyDescent="0.25">
      <c r="A1362" t="s">
        <v>13</v>
      </c>
      <c r="B1362" s="107">
        <v>44303</v>
      </c>
      <c r="C1362">
        <v>1461</v>
      </c>
      <c r="D1362" t="str">
        <f>IF(Tableau1[[#This Row],[Date]]="","",CHOOSE(MONTH(B1362),"janvier","février","mars","avril","mai","juin","juillet","aout","septembre","octobre","novembre","décembre"))</f>
        <v>avril</v>
      </c>
      <c r="E1362" s="105">
        <f>IF(ISERROR(VLOOKUP($C1362,tarifs!$A$4:$D$105,2,0)),"",VLOOKUP($C1362,tarifs!$A$4:$D$105,2,0))</f>
        <v>135</v>
      </c>
      <c r="F1362" s="105">
        <f t="shared" si="21"/>
        <v>162</v>
      </c>
    </row>
    <row r="1363" spans="1:6" x14ac:dyDescent="0.25">
      <c r="A1363" t="s">
        <v>13</v>
      </c>
      <c r="B1363" s="107">
        <v>44298</v>
      </c>
      <c r="C1363">
        <v>1152</v>
      </c>
      <c r="D1363" t="str">
        <f>IF(Tableau1[[#This Row],[Date]]="","",CHOOSE(MONTH(B1363),"janvier","février","mars","avril","mai","juin","juillet","aout","septembre","octobre","novembre","décembre"))</f>
        <v>avril</v>
      </c>
      <c r="E1363" s="105">
        <f>IF(ISERROR(VLOOKUP($C1363,tarifs!$A$4:$D$105,2,0)),"",VLOOKUP($C1363,tarifs!$A$4:$D$105,2,0))</f>
        <v>128</v>
      </c>
      <c r="F1363" s="105">
        <f t="shared" si="21"/>
        <v>153.6</v>
      </c>
    </row>
    <row r="1364" spans="1:6" x14ac:dyDescent="0.25">
      <c r="A1364" t="s">
        <v>13</v>
      </c>
      <c r="B1364" s="107">
        <v>44303</v>
      </c>
      <c r="C1364">
        <v>1119</v>
      </c>
      <c r="D1364" t="str">
        <f>IF(Tableau1[[#This Row],[Date]]="","",CHOOSE(MONTH(B1364),"janvier","février","mars","avril","mai","juin","juillet","aout","septembre","octobre","novembre","décembre"))</f>
        <v>avril</v>
      </c>
      <c r="E1364" s="105">
        <f>IF(ISERROR(VLOOKUP($C1364,tarifs!$A$4:$D$105,2,0)),"",VLOOKUP($C1364,tarifs!$A$4:$D$105,2,0))</f>
        <v>135</v>
      </c>
      <c r="F1364" s="105">
        <f t="shared" si="21"/>
        <v>162</v>
      </c>
    </row>
    <row r="1365" spans="1:6" x14ac:dyDescent="0.25">
      <c r="A1365" t="s">
        <v>13</v>
      </c>
      <c r="B1365" s="107">
        <v>44303</v>
      </c>
      <c r="C1365">
        <v>1049</v>
      </c>
      <c r="D1365" t="str">
        <f>IF(Tableau1[[#This Row],[Date]]="","",CHOOSE(MONTH(B1365),"janvier","février","mars","avril","mai","juin","juillet","aout","septembre","octobre","novembre","décembre"))</f>
        <v>avril</v>
      </c>
      <c r="E1365" s="105">
        <f>IF(ISERROR(VLOOKUP($C1365,tarifs!$A$4:$D$105,2,0)),"",VLOOKUP($C1365,tarifs!$A$4:$D$105,2,0))</f>
        <v>95</v>
      </c>
      <c r="F1365" s="105">
        <f t="shared" si="21"/>
        <v>114</v>
      </c>
    </row>
    <row r="1366" spans="1:6" x14ac:dyDescent="0.25">
      <c r="A1366" t="s">
        <v>14</v>
      </c>
      <c r="B1366" s="107">
        <v>44298</v>
      </c>
      <c r="C1366">
        <v>1100</v>
      </c>
      <c r="D1366" t="str">
        <f>IF(Tableau1[[#This Row],[Date]]="","",CHOOSE(MONTH(B1366),"janvier","février","mars","avril","mai","juin","juillet","aout","septembre","octobre","novembre","décembre"))</f>
        <v>avril</v>
      </c>
      <c r="E1366" s="105">
        <f>IF(ISERROR(VLOOKUP($C1366,tarifs!$A$4:$D$105,2,0)),"",VLOOKUP($C1366,tarifs!$A$4:$D$105,2,0))</f>
        <v>122</v>
      </c>
      <c r="F1366" s="105">
        <f t="shared" si="21"/>
        <v>146.4</v>
      </c>
    </row>
    <row r="1367" spans="1:6" x14ac:dyDescent="0.25">
      <c r="A1367" t="s">
        <v>14</v>
      </c>
      <c r="B1367" s="107">
        <v>44302</v>
      </c>
      <c r="C1367">
        <v>1112</v>
      </c>
      <c r="D1367" t="str">
        <f>IF(Tableau1[[#This Row],[Date]]="","",CHOOSE(MONTH(B1367),"janvier","février","mars","avril","mai","juin","juillet","aout","septembre","octobre","novembre","décembre"))</f>
        <v>avril</v>
      </c>
      <c r="E1367" s="105">
        <f>IF(ISERROR(VLOOKUP($C1367,tarifs!$A$4:$D$105,2,0)),"",VLOOKUP($C1367,tarifs!$A$4:$D$105,2,0))</f>
        <v>135</v>
      </c>
      <c r="F1367" s="105">
        <f t="shared" si="21"/>
        <v>162</v>
      </c>
    </row>
    <row r="1368" spans="1:6" x14ac:dyDescent="0.25">
      <c r="A1368" t="s">
        <v>14</v>
      </c>
      <c r="B1368" s="107">
        <v>44303</v>
      </c>
      <c r="C1368">
        <v>1421</v>
      </c>
      <c r="D1368" t="str">
        <f>IF(Tableau1[[#This Row],[Date]]="","",CHOOSE(MONTH(B1368),"janvier","février","mars","avril","mai","juin","juillet","aout","septembre","octobre","novembre","décembre"))</f>
        <v>avril</v>
      </c>
      <c r="E1368" s="105">
        <f>IF(ISERROR(VLOOKUP($C1368,tarifs!$A$4:$D$105,2,0)),"",VLOOKUP($C1368,tarifs!$A$4:$D$105,2,0))</f>
        <v>108</v>
      </c>
      <c r="F1368" s="105">
        <f t="shared" si="21"/>
        <v>129.6</v>
      </c>
    </row>
    <row r="1369" spans="1:6" x14ac:dyDescent="0.25">
      <c r="A1369" t="s">
        <v>14</v>
      </c>
      <c r="B1369" s="107">
        <v>44303</v>
      </c>
      <c r="C1369">
        <v>1629</v>
      </c>
      <c r="D1369" t="str">
        <f>IF(Tableau1[[#This Row],[Date]]="","",CHOOSE(MONTH(B1369),"janvier","février","mars","avril","mai","juin","juillet","aout","septembre","octobre","novembre","décembre"))</f>
        <v>avril</v>
      </c>
      <c r="E1369" s="105">
        <f>IF(ISERROR(VLOOKUP($C1369,tarifs!$A$4:$D$105,2,0)),"",VLOOKUP($C1369,tarifs!$A$4:$D$105,2,0))</f>
        <v>121.5</v>
      </c>
      <c r="F1369" s="105">
        <f t="shared" si="21"/>
        <v>145.79999999999998</v>
      </c>
    </row>
    <row r="1370" spans="1:6" x14ac:dyDescent="0.25">
      <c r="A1370" t="s">
        <v>14</v>
      </c>
      <c r="B1370" s="107">
        <v>44303</v>
      </c>
      <c r="C1370">
        <v>1159</v>
      </c>
      <c r="D1370" t="str">
        <f>IF(Tableau1[[#This Row],[Date]]="","",CHOOSE(MONTH(B1370),"janvier","février","mars","avril","mai","juin","juillet","aout","septembre","octobre","novembre","décembre"))</f>
        <v>avril</v>
      </c>
      <c r="E1370" s="105">
        <f>IF(ISERROR(VLOOKUP($C1370,tarifs!$A$4:$D$105,2,0)),"",VLOOKUP($C1370,tarifs!$A$4:$D$105,2,0))</f>
        <v>115</v>
      </c>
      <c r="F1370" s="105">
        <f t="shared" si="21"/>
        <v>138</v>
      </c>
    </row>
    <row r="1371" spans="1:6" x14ac:dyDescent="0.25">
      <c r="A1371" t="s">
        <v>14</v>
      </c>
      <c r="B1371" s="107">
        <v>44298</v>
      </c>
      <c r="C1371" t="s">
        <v>15</v>
      </c>
      <c r="D1371" t="str">
        <f>IF(Tableau1[[#This Row],[Date]]="","",CHOOSE(MONTH(B1371),"janvier","février","mars","avril","mai","juin","juillet","aout","septembre","octobre","novembre","décembre"))</f>
        <v>avril</v>
      </c>
      <c r="E1371" s="105" t="str">
        <f>IF(ISERROR(VLOOKUP($C1371,tarifs!$A$4:$D$105,2,0)),"",VLOOKUP($C1371,tarifs!$A$4:$D$105,2,0))</f>
        <v/>
      </c>
      <c r="F1371" s="105" t="str">
        <f t="shared" si="21"/>
        <v/>
      </c>
    </row>
    <row r="1372" spans="1:6" x14ac:dyDescent="0.25">
      <c r="A1372" t="s">
        <v>14</v>
      </c>
      <c r="B1372" s="107">
        <v>44299</v>
      </c>
      <c r="C1372" t="s">
        <v>15</v>
      </c>
      <c r="D1372" t="str">
        <f>IF(Tableau1[[#This Row],[Date]]="","",CHOOSE(MONTH(B1372),"janvier","février","mars","avril","mai","juin","juillet","aout","septembre","octobre","novembre","décembre"))</f>
        <v>avril</v>
      </c>
      <c r="E1372" s="105" t="str">
        <f>IF(ISERROR(VLOOKUP($C1372,tarifs!$A$4:$D$105,2,0)),"",VLOOKUP($C1372,tarifs!$A$4:$D$105,2,0))</f>
        <v/>
      </c>
      <c r="F1372" s="105" t="str">
        <f t="shared" si="21"/>
        <v/>
      </c>
    </row>
    <row r="1373" spans="1:6" x14ac:dyDescent="0.25">
      <c r="A1373" t="s">
        <v>14</v>
      </c>
      <c r="B1373" s="107">
        <v>44300</v>
      </c>
      <c r="C1373" t="s">
        <v>15</v>
      </c>
      <c r="D1373" t="str">
        <f>IF(Tableau1[[#This Row],[Date]]="","",CHOOSE(MONTH(B1373),"janvier","février","mars","avril","mai","juin","juillet","aout","septembre","octobre","novembre","décembre"))</f>
        <v>avril</v>
      </c>
      <c r="E1373" s="105" t="str">
        <f>IF(ISERROR(VLOOKUP($C1373,tarifs!$A$4:$D$105,2,0)),"",VLOOKUP($C1373,tarifs!$A$4:$D$105,2,0))</f>
        <v/>
      </c>
      <c r="F1373" s="105" t="str">
        <f t="shared" si="21"/>
        <v/>
      </c>
    </row>
    <row r="1374" spans="1:6" x14ac:dyDescent="0.25">
      <c r="A1374" t="s">
        <v>14</v>
      </c>
      <c r="B1374" s="107">
        <v>44301</v>
      </c>
      <c r="C1374" t="s">
        <v>15</v>
      </c>
      <c r="D1374" t="str">
        <f>IF(Tableau1[[#This Row],[Date]]="","",CHOOSE(MONTH(B1374),"janvier","février","mars","avril","mai","juin","juillet","aout","septembre","octobre","novembre","décembre"))</f>
        <v>avril</v>
      </c>
      <c r="E1374" s="105" t="str">
        <f>IF(ISERROR(VLOOKUP($C1374,tarifs!$A$4:$D$105,2,0)),"",VLOOKUP($C1374,tarifs!$A$4:$D$105,2,0))</f>
        <v/>
      </c>
      <c r="F1374" s="105" t="str">
        <f t="shared" si="21"/>
        <v/>
      </c>
    </row>
    <row r="1375" spans="1:6" x14ac:dyDescent="0.25">
      <c r="A1375" t="s">
        <v>14</v>
      </c>
      <c r="B1375" s="107">
        <v>44302</v>
      </c>
      <c r="C1375" t="s">
        <v>15</v>
      </c>
      <c r="D1375" t="str">
        <f>IF(Tableau1[[#This Row],[Date]]="","",CHOOSE(MONTH(B1375),"janvier","février","mars","avril","mai","juin","juillet","aout","septembre","octobre","novembre","décembre"))</f>
        <v>avril</v>
      </c>
      <c r="E1375" s="105" t="str">
        <f>IF(ISERROR(VLOOKUP($C1375,tarifs!$A$4:$D$105,2,0)),"",VLOOKUP($C1375,tarifs!$A$4:$D$105,2,0))</f>
        <v/>
      </c>
      <c r="F1375" s="105" t="str">
        <f t="shared" si="21"/>
        <v/>
      </c>
    </row>
    <row r="1376" spans="1:6" x14ac:dyDescent="0.25">
      <c r="A1376" t="s">
        <v>16</v>
      </c>
      <c r="B1376" s="107">
        <v>44298</v>
      </c>
      <c r="C1376">
        <v>1670</v>
      </c>
      <c r="D1376" t="str">
        <f>IF(Tableau1[[#This Row],[Date]]="","",CHOOSE(MONTH(B1376),"janvier","février","mars","avril","mai","juin","juillet","aout","septembre","octobre","novembre","décembre"))</f>
        <v>avril</v>
      </c>
      <c r="E1376" s="105">
        <f>IF(ISERROR(VLOOKUP($C1376,tarifs!$A$4:$D$105,2,0)),"",VLOOKUP($C1376,tarifs!$A$4:$D$105,2,0))</f>
        <v>201</v>
      </c>
      <c r="F1376" s="105">
        <f t="shared" si="21"/>
        <v>241.2</v>
      </c>
    </row>
    <row r="1377" spans="1:6" x14ac:dyDescent="0.25">
      <c r="A1377" t="s">
        <v>16</v>
      </c>
      <c r="B1377" s="107">
        <v>44303</v>
      </c>
      <c r="C1377">
        <v>1401</v>
      </c>
      <c r="D1377" t="str">
        <f>IF(Tableau1[[#This Row],[Date]]="","",CHOOSE(MONTH(B1377),"janvier","février","mars","avril","mai","juin","juillet","aout","septembre","octobre","novembre","décembre"))</f>
        <v>avril</v>
      </c>
      <c r="E1377" s="105">
        <f>IF(ISERROR(VLOOKUP($C1377,tarifs!$A$4:$D$105,2,0)),"",VLOOKUP($C1377,tarifs!$A$4:$D$105,2,0))</f>
        <v>129</v>
      </c>
      <c r="F1377" s="105">
        <f t="shared" si="21"/>
        <v>154.79999999999998</v>
      </c>
    </row>
    <row r="1378" spans="1:6" x14ac:dyDescent="0.25">
      <c r="A1378" t="s">
        <v>16</v>
      </c>
      <c r="B1378" s="107">
        <v>44303</v>
      </c>
      <c r="C1378">
        <v>1639</v>
      </c>
      <c r="D1378" t="str">
        <f>IF(Tableau1[[#This Row],[Date]]="","",CHOOSE(MONTH(B1378),"janvier","février","mars","avril","mai","juin","juillet","aout","septembre","octobre","novembre","décembre"))</f>
        <v>avril</v>
      </c>
      <c r="E1378" s="105">
        <f>IF(ISERROR(VLOOKUP($C1378,tarifs!$A$4:$D$105,2,0)),"",VLOOKUP($C1378,tarifs!$A$4:$D$105,2,0))</f>
        <v>135</v>
      </c>
      <c r="F1378" s="105">
        <f t="shared" si="21"/>
        <v>162</v>
      </c>
    </row>
    <row r="1379" spans="1:6" x14ac:dyDescent="0.25">
      <c r="A1379" t="s">
        <v>17</v>
      </c>
      <c r="B1379" s="107">
        <v>44298</v>
      </c>
      <c r="C1379">
        <v>1050</v>
      </c>
      <c r="D1379" t="str">
        <f>IF(Tableau1[[#This Row],[Date]]="","",CHOOSE(MONTH(B1379),"janvier","février","mars","avril","mai","juin","juillet","aout","septembre","octobre","novembre","décembre"))</f>
        <v>avril</v>
      </c>
      <c r="E1379" s="105">
        <f>IF(ISERROR(VLOOKUP($C1379,tarifs!$A$4:$D$105,2,0)),"",VLOOKUP($C1379,tarifs!$A$4:$D$105,2,0))</f>
        <v>108</v>
      </c>
      <c r="F1379" s="105">
        <f t="shared" si="21"/>
        <v>129.6</v>
      </c>
    </row>
    <row r="1380" spans="1:6" x14ac:dyDescent="0.25">
      <c r="A1380" t="s">
        <v>17</v>
      </c>
      <c r="B1380" s="107">
        <v>44303</v>
      </c>
      <c r="C1380">
        <v>1501</v>
      </c>
      <c r="D1380" t="str">
        <f>IF(Tableau1[[#This Row],[Date]]="","",CHOOSE(MONTH(B1380),"janvier","février","mars","avril","mai","juin","juillet","aout","septembre","octobre","novembre","décembre"))</f>
        <v>avril</v>
      </c>
      <c r="E1380" s="105">
        <f>IF(ISERROR(VLOOKUP($C1380,tarifs!$A$4:$D$105,2,0)),"",VLOOKUP($C1380,tarifs!$A$4:$D$105,2,0))</f>
        <v>117</v>
      </c>
      <c r="F1380" s="105">
        <f t="shared" si="21"/>
        <v>140.4</v>
      </c>
    </row>
    <row r="1381" spans="1:6" x14ac:dyDescent="0.25">
      <c r="A1381" t="s">
        <v>17</v>
      </c>
      <c r="B1381" s="107">
        <v>44298</v>
      </c>
      <c r="C1381">
        <v>1232</v>
      </c>
      <c r="D1381" t="str">
        <f>IF(Tableau1[[#This Row],[Date]]="","",CHOOSE(MONTH(B1381),"janvier","février","mars","avril","mai","juin","juillet","aout","septembre","octobre","novembre","décembre"))</f>
        <v>avril</v>
      </c>
      <c r="E1381" s="105">
        <f>IF(ISERROR(VLOOKUP($C1381,tarifs!$A$4:$D$105,2,0)),"",VLOOKUP($C1381,tarifs!$A$4:$D$105,2,0))</f>
        <v>101.25</v>
      </c>
      <c r="F1381" s="105">
        <f t="shared" si="21"/>
        <v>121.5</v>
      </c>
    </row>
    <row r="1382" spans="1:6" x14ac:dyDescent="0.25">
      <c r="A1382" t="s">
        <v>17</v>
      </c>
      <c r="B1382" s="107">
        <v>44300</v>
      </c>
      <c r="C1382">
        <v>1202</v>
      </c>
      <c r="D1382" t="str">
        <f>IF(Tableau1[[#This Row],[Date]]="","",CHOOSE(MONTH(B1382),"janvier","février","mars","avril","mai","juin","juillet","aout","septembre","octobre","novembre","décembre"))</f>
        <v>avril</v>
      </c>
      <c r="E1382" s="105">
        <f>IF(ISERROR(VLOOKUP($C1382,tarifs!$A$4:$D$105,2,0)),"",VLOOKUP($C1382,tarifs!$A$4:$D$105,2,0))</f>
        <v>87.75</v>
      </c>
      <c r="F1382" s="105">
        <f t="shared" si="21"/>
        <v>105.3</v>
      </c>
    </row>
    <row r="1383" spans="1:6" x14ac:dyDescent="0.25">
      <c r="A1383" t="s">
        <v>17</v>
      </c>
      <c r="B1383" s="107">
        <v>44302</v>
      </c>
      <c r="C1383">
        <v>1072</v>
      </c>
      <c r="D1383" t="str">
        <f>IF(Tableau1[[#This Row],[Date]]="","",CHOOSE(MONTH(B1383),"janvier","février","mars","avril","mai","juin","juillet","aout","septembre","octobre","novembre","décembre"))</f>
        <v>avril</v>
      </c>
      <c r="E1383" s="105">
        <f>IF(ISERROR(VLOOKUP($C1383,tarifs!$A$4:$D$105,2,0)),"",VLOOKUP($C1383,tarifs!$A$4:$D$105,2,0))</f>
        <v>108</v>
      </c>
      <c r="F1383" s="105">
        <f t="shared" si="21"/>
        <v>129.6</v>
      </c>
    </row>
    <row r="1384" spans="1:6" x14ac:dyDescent="0.25">
      <c r="A1384" t="s">
        <v>17</v>
      </c>
      <c r="B1384" s="107">
        <v>44303</v>
      </c>
      <c r="C1384">
        <v>1069</v>
      </c>
      <c r="D1384" t="str">
        <f>IF(Tableau1[[#This Row],[Date]]="","",CHOOSE(MONTH(B1384),"janvier","février","mars","avril","mai","juin","juillet","aout","septembre","octobre","novembre","décembre"))</f>
        <v>avril</v>
      </c>
      <c r="E1384" s="105">
        <f>IF(ISERROR(VLOOKUP($C1384,tarifs!$A$4:$D$105,2,0)),"",VLOOKUP($C1384,tarifs!$A$4:$D$105,2,0))</f>
        <v>81</v>
      </c>
      <c r="F1384" s="105">
        <f t="shared" si="21"/>
        <v>97.2</v>
      </c>
    </row>
    <row r="1385" spans="1:6" x14ac:dyDescent="0.25">
      <c r="A1385" t="s">
        <v>18</v>
      </c>
      <c r="B1385" s="107">
        <v>44298</v>
      </c>
      <c r="C1385">
        <v>1280</v>
      </c>
      <c r="D1385" t="str">
        <f>IF(Tableau1[[#This Row],[Date]]="","",CHOOSE(MONTH(B1385),"janvier","février","mars","avril","mai","juin","juillet","aout","septembre","octobre","novembre","décembre"))</f>
        <v>avril</v>
      </c>
      <c r="E1385" s="105">
        <f>IF(ISERROR(VLOOKUP($C1385,tarifs!$A$4:$D$105,2,0)),"",VLOOKUP($C1385,tarifs!$A$4:$D$105,2,0))</f>
        <v>114.4</v>
      </c>
      <c r="F1385" s="105">
        <f t="shared" si="21"/>
        <v>137.28</v>
      </c>
    </row>
    <row r="1386" spans="1:6" x14ac:dyDescent="0.25">
      <c r="A1386" t="s">
        <v>18</v>
      </c>
      <c r="B1386" s="107">
        <v>44302</v>
      </c>
      <c r="C1386">
        <v>1082</v>
      </c>
      <c r="D1386" t="str">
        <f>IF(Tableau1[[#This Row],[Date]]="","",CHOOSE(MONTH(B1386),"janvier","février","mars","avril","mai","juin","juillet","aout","septembre","octobre","novembre","décembre"))</f>
        <v>avril</v>
      </c>
      <c r="E1386" s="105">
        <f>IF(ISERROR(VLOOKUP($C1386,tarifs!$A$4:$D$105,2,0)),"",VLOOKUP($C1386,tarifs!$A$4:$D$105,2,0))</f>
        <v>104.55</v>
      </c>
      <c r="F1386" s="105">
        <f t="shared" si="21"/>
        <v>125.46</v>
      </c>
    </row>
    <row r="1387" spans="1:6" x14ac:dyDescent="0.25">
      <c r="A1387" t="s">
        <v>18</v>
      </c>
      <c r="B1387" s="107">
        <v>44303</v>
      </c>
      <c r="C1387">
        <v>1219</v>
      </c>
      <c r="D1387" t="str">
        <f>IF(Tableau1[[#This Row],[Date]]="","",CHOOSE(MONTH(B1387),"janvier","février","mars","avril","mai","juin","juillet","aout","septembre","octobre","novembre","décembre"))</f>
        <v>avril</v>
      </c>
      <c r="E1387" s="105">
        <f>IF(ISERROR(VLOOKUP($C1387,tarifs!$A$4:$D$105,2,0)),"",VLOOKUP($C1387,tarifs!$A$4:$D$105,2,0))</f>
        <v>135</v>
      </c>
      <c r="F1387" s="105">
        <f t="shared" si="21"/>
        <v>162</v>
      </c>
    </row>
    <row r="1388" spans="1:6" x14ac:dyDescent="0.25">
      <c r="A1388" t="s">
        <v>18</v>
      </c>
      <c r="B1388" s="107">
        <v>44303</v>
      </c>
      <c r="C1388">
        <v>1679</v>
      </c>
      <c r="D1388" t="str">
        <f>IF(Tableau1[[#This Row],[Date]]="","",CHOOSE(MONTH(B1388),"janvier","février","mars","avril","mai","juin","juillet","aout","septembre","octobre","novembre","décembre"))</f>
        <v>avril</v>
      </c>
      <c r="E1388" s="105">
        <f>IF(ISERROR(VLOOKUP($C1388,tarifs!$A$4:$D$105,2,0)),"",VLOOKUP($C1388,tarifs!$A$4:$D$105,2,0))</f>
        <v>95</v>
      </c>
      <c r="F1388" s="105">
        <f t="shared" si="21"/>
        <v>114</v>
      </c>
    </row>
    <row r="1389" spans="1:6" x14ac:dyDescent="0.25">
      <c r="A1389" t="s">
        <v>19</v>
      </c>
      <c r="B1389" s="107">
        <v>44302</v>
      </c>
      <c r="C1389">
        <v>1182</v>
      </c>
      <c r="D1389" t="str">
        <f>IF(Tableau1[[#This Row],[Date]]="","",CHOOSE(MONTH(B1389),"janvier","février","mars","avril","mai","juin","juillet","aout","septembre","octobre","novembre","décembre"))</f>
        <v>avril</v>
      </c>
      <c r="E1389" s="105">
        <f>IF(ISERROR(VLOOKUP($C1389,tarifs!$A$4:$D$105,2,0)),"",VLOOKUP($C1389,tarifs!$A$4:$D$105,2,0))</f>
        <v>127</v>
      </c>
      <c r="F1389" s="105">
        <f t="shared" si="21"/>
        <v>152.4</v>
      </c>
    </row>
    <row r="1390" spans="1:6" x14ac:dyDescent="0.25">
      <c r="A1390" t="s">
        <v>19</v>
      </c>
      <c r="B1390" s="107">
        <v>44303</v>
      </c>
      <c r="C1390">
        <v>1669</v>
      </c>
      <c r="D1390" t="str">
        <f>IF(Tableau1[[#This Row],[Date]]="","",CHOOSE(MONTH(B1390),"janvier","février","mars","avril","mai","juin","juillet","aout","septembre","octobre","novembre","décembre"))</f>
        <v>avril</v>
      </c>
      <c r="E1390" s="105">
        <f>IF(ISERROR(VLOOKUP($C1390,tarifs!$A$4:$D$105,2,0)),"",VLOOKUP($C1390,tarifs!$A$4:$D$105,2,0))</f>
        <v>124</v>
      </c>
      <c r="F1390" s="105">
        <f t="shared" si="21"/>
        <v>148.79999999999998</v>
      </c>
    </row>
    <row r="1391" spans="1:6" x14ac:dyDescent="0.25">
      <c r="A1391" t="s">
        <v>19</v>
      </c>
      <c r="B1391" s="107">
        <v>44303</v>
      </c>
      <c r="C1391">
        <v>1129</v>
      </c>
      <c r="D1391" t="str">
        <f>IF(Tableau1[[#This Row],[Date]]="","",CHOOSE(MONTH(B1391),"janvier","février","mars","avril","mai","juin","juillet","aout","septembre","octobre","novembre","décembre"))</f>
        <v>avril</v>
      </c>
      <c r="E1391" s="105">
        <f>IF(ISERROR(VLOOKUP($C1391,tarifs!$A$4:$D$105,2,0)),"",VLOOKUP($C1391,tarifs!$A$4:$D$105,2,0))</f>
        <v>115</v>
      </c>
      <c r="F1391" s="105">
        <f t="shared" si="21"/>
        <v>138</v>
      </c>
    </row>
    <row r="1392" spans="1:6" x14ac:dyDescent="0.25">
      <c r="A1392" t="s">
        <v>19</v>
      </c>
      <c r="B1392" s="107">
        <v>44303</v>
      </c>
      <c r="C1392">
        <v>1699</v>
      </c>
      <c r="D1392" t="str">
        <f>IF(Tableau1[[#This Row],[Date]]="","",CHOOSE(MONTH(B1392),"janvier","février","mars","avril","mai","juin","juillet","aout","septembre","octobre","novembre","décembre"))</f>
        <v>avril</v>
      </c>
      <c r="E1392" s="105">
        <f>IF(ISERROR(VLOOKUP($C1392,tarifs!$A$4:$D$105,2,0)),"",VLOOKUP($C1392,tarifs!$A$4:$D$105,2,0))</f>
        <v>148</v>
      </c>
      <c r="F1392" s="105">
        <f t="shared" si="21"/>
        <v>177.6</v>
      </c>
    </row>
    <row r="1393" spans="1:6" x14ac:dyDescent="0.25">
      <c r="A1393" t="s">
        <v>8</v>
      </c>
      <c r="B1393" s="107">
        <v>44305</v>
      </c>
      <c r="C1393">
        <v>1330</v>
      </c>
      <c r="D1393" t="str">
        <f>IF(Tableau1[[#This Row],[Date]]="","",CHOOSE(MONTH(B1393),"janvier","février","mars","avril","mai","juin","juillet","aout","septembre","octobre","novembre","décembre"))</f>
        <v>avril</v>
      </c>
      <c r="E1393" s="105">
        <f>IF(ISERROR(VLOOKUP($C1393,tarifs!$A$4:$D$105,2,0)),"",VLOOKUP($C1393,tarifs!$A$4:$D$105,2,0))</f>
        <v>95</v>
      </c>
      <c r="F1393" s="105">
        <f t="shared" si="21"/>
        <v>114</v>
      </c>
    </row>
    <row r="1394" spans="1:6" x14ac:dyDescent="0.25">
      <c r="A1394" t="s">
        <v>8</v>
      </c>
      <c r="B1394" s="107">
        <v>44310</v>
      </c>
      <c r="C1394">
        <v>1531</v>
      </c>
      <c r="D1394" t="str">
        <f>IF(Tableau1[[#This Row],[Date]]="","",CHOOSE(MONTH(B1394),"janvier","février","mars","avril","mai","juin","juillet","aout","septembre","octobre","novembre","décembre"))</f>
        <v>avril</v>
      </c>
      <c r="E1394" s="105">
        <f>IF(ISERROR(VLOOKUP($C1394,tarifs!$A$4:$D$105,2,0)),"",VLOOKUP($C1394,tarifs!$A$4:$D$105,2,0))</f>
        <v>108</v>
      </c>
      <c r="F1394" s="105">
        <f t="shared" si="21"/>
        <v>129.6</v>
      </c>
    </row>
    <row r="1395" spans="1:6" x14ac:dyDescent="0.25">
      <c r="A1395" t="s">
        <v>8</v>
      </c>
      <c r="B1395" s="107">
        <v>44305</v>
      </c>
      <c r="C1395">
        <v>1242</v>
      </c>
      <c r="D1395" t="str">
        <f>IF(Tableau1[[#This Row],[Date]]="","",CHOOSE(MONTH(B1395),"janvier","février","mars","avril","mai","juin","juillet","aout","septembre","octobre","novembre","décembre"))</f>
        <v>avril</v>
      </c>
      <c r="E1395" s="105">
        <f>IF(ISERROR(VLOOKUP($C1395,tarifs!$A$4:$D$105,2,0)),"",VLOOKUP($C1395,tarifs!$A$4:$D$105,2,0))</f>
        <v>101</v>
      </c>
      <c r="F1395" s="105">
        <f t="shared" si="21"/>
        <v>121.19999999999999</v>
      </c>
    </row>
    <row r="1396" spans="1:6" x14ac:dyDescent="0.25">
      <c r="A1396" t="s">
        <v>8</v>
      </c>
      <c r="B1396" s="107">
        <v>44309</v>
      </c>
      <c r="C1396">
        <v>1242</v>
      </c>
      <c r="D1396" t="str">
        <f>IF(Tableau1[[#This Row],[Date]]="","",CHOOSE(MONTH(B1396),"janvier","février","mars","avril","mai","juin","juillet","aout","septembre","octobre","novembre","décembre"))</f>
        <v>avril</v>
      </c>
      <c r="E1396" s="105">
        <f>IF(ISERROR(VLOOKUP($C1396,tarifs!$A$4:$D$105,2,0)),"",VLOOKUP($C1396,tarifs!$A$4:$D$105,2,0))</f>
        <v>101</v>
      </c>
      <c r="F1396" s="105">
        <f t="shared" si="21"/>
        <v>121.19999999999999</v>
      </c>
    </row>
    <row r="1397" spans="1:6" x14ac:dyDescent="0.25">
      <c r="A1397" t="s">
        <v>8</v>
      </c>
      <c r="B1397" s="107">
        <v>44310</v>
      </c>
      <c r="C1397">
        <v>1689</v>
      </c>
      <c r="D1397" t="str">
        <f>IF(Tableau1[[#This Row],[Date]]="","",CHOOSE(MONTH(B1397),"janvier","février","mars","avril","mai","juin","juillet","aout","septembre","octobre","novembre","décembre"))</f>
        <v>avril</v>
      </c>
      <c r="E1397" s="105">
        <f>IF(ISERROR(VLOOKUP($C1397,tarifs!$A$4:$D$105,2,0)),"",VLOOKUP($C1397,tarifs!$A$4:$D$105,2,0))</f>
        <v>155</v>
      </c>
      <c r="F1397" s="105">
        <f t="shared" si="21"/>
        <v>186</v>
      </c>
    </row>
    <row r="1398" spans="1:6" x14ac:dyDescent="0.25">
      <c r="A1398" t="s">
        <v>9</v>
      </c>
      <c r="B1398" s="107">
        <v>44305</v>
      </c>
      <c r="C1398">
        <v>1060</v>
      </c>
      <c r="D1398" t="str">
        <f>IF(Tableau1[[#This Row],[Date]]="","",CHOOSE(MONTH(B1398),"janvier","février","mars","avril","mai","juin","juillet","aout","septembre","octobre","novembre","décembre"))</f>
        <v>avril</v>
      </c>
      <c r="E1398" s="105">
        <f>IF(ISERROR(VLOOKUP($C1398,tarifs!$A$4:$D$105,2,0)),"",VLOOKUP($C1398,tarifs!$A$4:$D$105,2,0))</f>
        <v>123.6</v>
      </c>
      <c r="F1398" s="105">
        <f t="shared" si="21"/>
        <v>148.32</v>
      </c>
    </row>
    <row r="1399" spans="1:6" x14ac:dyDescent="0.25">
      <c r="A1399" t="s">
        <v>9</v>
      </c>
      <c r="B1399" s="107">
        <v>44310</v>
      </c>
      <c r="C1399">
        <v>1431</v>
      </c>
      <c r="D1399" t="str">
        <f>IF(Tableau1[[#This Row],[Date]]="","",CHOOSE(MONTH(B1399),"janvier","février","mars","avril","mai","juin","juillet","aout","septembre","octobre","novembre","décembre"))</f>
        <v>avril</v>
      </c>
      <c r="E1399" s="105">
        <f>IF(ISERROR(VLOOKUP($C1399,tarifs!$A$4:$D$105,2,0)),"",VLOOKUP($C1399,tarifs!$A$4:$D$105,2,0))</f>
        <v>108</v>
      </c>
      <c r="F1399" s="105">
        <f t="shared" si="21"/>
        <v>129.6</v>
      </c>
    </row>
    <row r="1400" spans="1:6" x14ac:dyDescent="0.25">
      <c r="A1400" t="s">
        <v>9</v>
      </c>
      <c r="B1400" s="107">
        <v>44305</v>
      </c>
      <c r="C1400">
        <v>1230</v>
      </c>
      <c r="D1400" t="str">
        <f>IF(Tableau1[[#This Row],[Date]]="","",CHOOSE(MONTH(B1400),"janvier","février","mars","avril","mai","juin","juillet","aout","septembre","octobre","novembre","décembre"))</f>
        <v>avril</v>
      </c>
      <c r="E1400" s="105">
        <f>IF(ISERROR(VLOOKUP($C1400,tarifs!$A$4:$D$105,2,0)),"",VLOOKUP($C1400,tarifs!$A$4:$D$105,2,0))</f>
        <v>135.25</v>
      </c>
      <c r="F1400" s="105">
        <f t="shared" si="21"/>
        <v>162.29999999999998</v>
      </c>
    </row>
    <row r="1401" spans="1:6" x14ac:dyDescent="0.25">
      <c r="A1401" t="s">
        <v>9</v>
      </c>
      <c r="B1401" s="107">
        <v>44309</v>
      </c>
      <c r="C1401">
        <v>1282</v>
      </c>
      <c r="D1401" t="str">
        <f>IF(Tableau1[[#This Row],[Date]]="","",CHOOSE(MONTH(B1401),"janvier","février","mars","avril","mai","juin","juillet","aout","septembre","octobre","novembre","décembre"))</f>
        <v>avril</v>
      </c>
      <c r="E1401" s="105">
        <f>IF(ISERROR(VLOOKUP($C1401,tarifs!$A$4:$D$105,2,0)),"",VLOOKUP($C1401,tarifs!$A$4:$D$105,2,0))</f>
        <v>87.75</v>
      </c>
      <c r="F1401" s="105">
        <f t="shared" si="21"/>
        <v>105.3</v>
      </c>
    </row>
    <row r="1402" spans="1:6" x14ac:dyDescent="0.25">
      <c r="A1402" t="s">
        <v>9</v>
      </c>
      <c r="B1402" s="107">
        <v>44310</v>
      </c>
      <c r="C1402">
        <v>1451</v>
      </c>
      <c r="D1402" t="str">
        <f>IF(Tableau1[[#This Row],[Date]]="","",CHOOSE(MONTH(B1402),"janvier","février","mars","avril","mai","juin","juillet","aout","septembre","octobre","novembre","décembre"))</f>
        <v>avril</v>
      </c>
      <c r="E1402" s="105">
        <f>IF(ISERROR(VLOOKUP($C1402,tarifs!$A$4:$D$105,2,0)),"",VLOOKUP($C1402,tarifs!$A$4:$D$105,2,0))</f>
        <v>108</v>
      </c>
      <c r="F1402" s="105">
        <f t="shared" si="21"/>
        <v>129.6</v>
      </c>
    </row>
    <row r="1403" spans="1:6" x14ac:dyDescent="0.25">
      <c r="A1403" t="s">
        <v>9</v>
      </c>
      <c r="B1403" s="107">
        <v>44305</v>
      </c>
      <c r="C1403">
        <v>1062</v>
      </c>
      <c r="D1403" t="str">
        <f>IF(Tableau1[[#This Row],[Date]]="","",CHOOSE(MONTH(B1403),"janvier","février","mars","avril","mai","juin","juillet","aout","septembre","octobre","novembre","décembre"))</f>
        <v>avril</v>
      </c>
      <c r="E1403" s="105">
        <f>IF(ISERROR(VLOOKUP($C1403,tarifs!$A$4:$D$105,2,0)),"",VLOOKUP($C1403,tarifs!$A$4:$D$105,2,0))</f>
        <v>81</v>
      </c>
      <c r="F1403" s="105">
        <f t="shared" si="21"/>
        <v>97.2</v>
      </c>
    </row>
    <row r="1404" spans="1:6" x14ac:dyDescent="0.25">
      <c r="A1404" t="s">
        <v>9</v>
      </c>
      <c r="B1404" s="107">
        <v>44306</v>
      </c>
      <c r="C1404">
        <v>1062</v>
      </c>
      <c r="D1404" t="str">
        <f>IF(Tableau1[[#This Row],[Date]]="","",CHOOSE(MONTH(B1404),"janvier","février","mars","avril","mai","juin","juillet","aout","septembre","octobre","novembre","décembre"))</f>
        <v>avril</v>
      </c>
      <c r="E1404" s="105">
        <f>IF(ISERROR(VLOOKUP($C1404,tarifs!$A$4:$D$105,2,0)),"",VLOOKUP($C1404,tarifs!$A$4:$D$105,2,0))</f>
        <v>81</v>
      </c>
      <c r="F1404" s="105">
        <f t="shared" si="21"/>
        <v>97.2</v>
      </c>
    </row>
    <row r="1405" spans="1:6" x14ac:dyDescent="0.25">
      <c r="A1405" t="s">
        <v>9</v>
      </c>
      <c r="B1405" s="107">
        <v>44307</v>
      </c>
      <c r="C1405">
        <v>1062</v>
      </c>
      <c r="D1405" t="str">
        <f>IF(Tableau1[[#This Row],[Date]]="","",CHOOSE(MONTH(B1405),"janvier","février","mars","avril","mai","juin","juillet","aout","septembre","octobre","novembre","décembre"))</f>
        <v>avril</v>
      </c>
      <c r="E1405" s="105">
        <f>IF(ISERROR(VLOOKUP($C1405,tarifs!$A$4:$D$105,2,0)),"",VLOOKUP($C1405,tarifs!$A$4:$D$105,2,0))</f>
        <v>81</v>
      </c>
      <c r="F1405" s="105">
        <f t="shared" si="21"/>
        <v>97.2</v>
      </c>
    </row>
    <row r="1406" spans="1:6" x14ac:dyDescent="0.25">
      <c r="A1406" t="s">
        <v>9</v>
      </c>
      <c r="B1406" s="107">
        <v>44308</v>
      </c>
      <c r="C1406">
        <v>1062</v>
      </c>
      <c r="D1406" t="str">
        <f>IF(Tableau1[[#This Row],[Date]]="","",CHOOSE(MONTH(B1406),"janvier","février","mars","avril","mai","juin","juillet","aout","septembre","octobre","novembre","décembre"))</f>
        <v>avril</v>
      </c>
      <c r="E1406" s="105">
        <f>IF(ISERROR(VLOOKUP($C1406,tarifs!$A$4:$D$105,2,0)),"",VLOOKUP($C1406,tarifs!$A$4:$D$105,2,0))</f>
        <v>81</v>
      </c>
      <c r="F1406" s="105">
        <f t="shared" si="21"/>
        <v>97.2</v>
      </c>
    </row>
    <row r="1407" spans="1:6" x14ac:dyDescent="0.25">
      <c r="A1407" t="s">
        <v>9</v>
      </c>
      <c r="B1407" s="107">
        <v>44309</v>
      </c>
      <c r="C1407">
        <v>1062</v>
      </c>
      <c r="D1407" t="str">
        <f>IF(Tableau1[[#This Row],[Date]]="","",CHOOSE(MONTH(B1407),"janvier","février","mars","avril","mai","juin","juillet","aout","septembre","octobre","novembre","décembre"))</f>
        <v>avril</v>
      </c>
      <c r="E1407" s="105">
        <f>IF(ISERROR(VLOOKUP($C1407,tarifs!$A$4:$D$105,2,0)),"",VLOOKUP($C1407,tarifs!$A$4:$D$105,2,0))</f>
        <v>81</v>
      </c>
      <c r="F1407" s="105">
        <f t="shared" si="21"/>
        <v>97.2</v>
      </c>
    </row>
    <row r="1408" spans="1:6" x14ac:dyDescent="0.25">
      <c r="A1408" t="s">
        <v>9</v>
      </c>
      <c r="B1408" s="107">
        <v>44310</v>
      </c>
      <c r="C1408">
        <v>1471</v>
      </c>
      <c r="D1408" t="str">
        <f>IF(Tableau1[[#This Row],[Date]]="","",CHOOSE(MONTH(B1408),"janvier","février","mars","avril","mai","juin","juillet","aout","septembre","octobre","novembre","décembre"))</f>
        <v>avril</v>
      </c>
      <c r="E1408" s="105">
        <f>IF(ISERROR(VLOOKUP($C1408,tarifs!$A$4:$D$105,2,0)),"",VLOOKUP($C1408,tarifs!$A$4:$D$105,2,0))</f>
        <v>115</v>
      </c>
      <c r="F1408" s="105">
        <f t="shared" si="21"/>
        <v>138</v>
      </c>
    </row>
    <row r="1409" spans="1:6" x14ac:dyDescent="0.25">
      <c r="A1409" t="s">
        <v>9</v>
      </c>
      <c r="B1409" s="107">
        <v>44305</v>
      </c>
      <c r="C1409">
        <v>1262</v>
      </c>
      <c r="D1409" t="str">
        <f>IF(Tableau1[[#This Row],[Date]]="","",CHOOSE(MONTH(B1409),"janvier","février","mars","avril","mai","juin","juillet","aout","septembre","octobre","novembre","décembre"))</f>
        <v>avril</v>
      </c>
      <c r="E1409" s="105">
        <f>IF(ISERROR(VLOOKUP($C1409,tarifs!$A$4:$D$105,2,0)),"",VLOOKUP($C1409,tarifs!$A$4:$D$105,2,0))</f>
        <v>108</v>
      </c>
      <c r="F1409" s="105">
        <f t="shared" si="21"/>
        <v>129.6</v>
      </c>
    </row>
    <row r="1410" spans="1:6" x14ac:dyDescent="0.25">
      <c r="A1410" t="s">
        <v>9</v>
      </c>
      <c r="B1410" s="107">
        <v>44306</v>
      </c>
      <c r="C1410">
        <v>1262</v>
      </c>
      <c r="D1410" t="str">
        <f>IF(Tableau1[[#This Row],[Date]]="","",CHOOSE(MONTH(B1410),"janvier","février","mars","avril","mai","juin","juillet","aout","septembre","octobre","novembre","décembre"))</f>
        <v>avril</v>
      </c>
      <c r="E1410" s="105">
        <f>IF(ISERROR(VLOOKUP($C1410,tarifs!$A$4:$D$105,2,0)),"",VLOOKUP($C1410,tarifs!$A$4:$D$105,2,0))</f>
        <v>108</v>
      </c>
      <c r="F1410" s="105">
        <f t="shared" si="21"/>
        <v>129.6</v>
      </c>
    </row>
    <row r="1411" spans="1:6" x14ac:dyDescent="0.25">
      <c r="A1411" t="s">
        <v>9</v>
      </c>
      <c r="B1411" s="107">
        <v>44307</v>
      </c>
      <c r="C1411">
        <v>1262</v>
      </c>
      <c r="D1411" t="str">
        <f>IF(Tableau1[[#This Row],[Date]]="","",CHOOSE(MONTH(B1411),"janvier","février","mars","avril","mai","juin","juillet","aout","septembre","octobre","novembre","décembre"))</f>
        <v>avril</v>
      </c>
      <c r="E1411" s="105">
        <f>IF(ISERROR(VLOOKUP($C1411,tarifs!$A$4:$D$105,2,0)),"",VLOOKUP($C1411,tarifs!$A$4:$D$105,2,0))</f>
        <v>108</v>
      </c>
      <c r="F1411" s="105">
        <f t="shared" si="21"/>
        <v>129.6</v>
      </c>
    </row>
    <row r="1412" spans="1:6" x14ac:dyDescent="0.25">
      <c r="A1412" t="s">
        <v>9</v>
      </c>
      <c r="B1412" s="107">
        <v>44308</v>
      </c>
      <c r="C1412">
        <v>1262</v>
      </c>
      <c r="D1412" t="str">
        <f>IF(Tableau1[[#This Row],[Date]]="","",CHOOSE(MONTH(B1412),"janvier","février","mars","avril","mai","juin","juillet","aout","septembre","octobre","novembre","décembre"))</f>
        <v>avril</v>
      </c>
      <c r="E1412" s="105">
        <f>IF(ISERROR(VLOOKUP($C1412,tarifs!$A$4:$D$105,2,0)),"",VLOOKUP($C1412,tarifs!$A$4:$D$105,2,0))</f>
        <v>108</v>
      </c>
      <c r="F1412" s="105">
        <f t="shared" ref="F1412:F1475" si="22">IF(ISERROR(E1412*1.2),"",E1412*1.2)</f>
        <v>129.6</v>
      </c>
    </row>
    <row r="1413" spans="1:6" x14ac:dyDescent="0.25">
      <c r="A1413" t="s">
        <v>9</v>
      </c>
      <c r="B1413" s="107">
        <v>44309</v>
      </c>
      <c r="C1413">
        <v>1262</v>
      </c>
      <c r="D1413" t="str">
        <f>IF(Tableau1[[#This Row],[Date]]="","",CHOOSE(MONTH(B1413),"janvier","février","mars","avril","mai","juin","juillet","aout","septembre","octobre","novembre","décembre"))</f>
        <v>avril</v>
      </c>
      <c r="E1413" s="105">
        <f>IF(ISERROR(VLOOKUP($C1413,tarifs!$A$4:$D$105,2,0)),"",VLOOKUP($C1413,tarifs!$A$4:$D$105,2,0))</f>
        <v>108</v>
      </c>
      <c r="F1413" s="105">
        <f t="shared" si="22"/>
        <v>129.6</v>
      </c>
    </row>
    <row r="1414" spans="1:6" x14ac:dyDescent="0.25">
      <c r="A1414" t="s">
        <v>9</v>
      </c>
      <c r="B1414" s="107">
        <v>44310</v>
      </c>
      <c r="C1414">
        <v>1511</v>
      </c>
      <c r="D1414" t="str">
        <f>IF(Tableau1[[#This Row],[Date]]="","",CHOOSE(MONTH(B1414),"janvier","février","mars","avril","mai","juin","juillet","aout","septembre","octobre","novembre","décembre"))</f>
        <v>avril</v>
      </c>
      <c r="E1414" s="105">
        <f>IF(ISERROR(VLOOKUP($C1414,tarifs!$A$4:$D$105,2,0)),"",VLOOKUP($C1414,tarifs!$A$4:$D$105,2,0))</f>
        <v>115</v>
      </c>
      <c r="F1414" s="105">
        <f t="shared" si="22"/>
        <v>138</v>
      </c>
    </row>
    <row r="1415" spans="1:6" x14ac:dyDescent="0.25">
      <c r="A1415" t="s">
        <v>9</v>
      </c>
      <c r="B1415" s="107">
        <v>44310</v>
      </c>
      <c r="C1415">
        <v>1521</v>
      </c>
      <c r="D1415" t="str">
        <f>IF(Tableau1[[#This Row],[Date]]="","",CHOOSE(MONTH(B1415),"janvier","février","mars","avril","mai","juin","juillet","aout","septembre","octobre","novembre","décembre"))</f>
        <v>avril</v>
      </c>
      <c r="E1415" s="105">
        <f>IF(ISERROR(VLOOKUP($C1415,tarifs!$A$4:$D$105,2,0)),"",VLOOKUP($C1415,tarifs!$A$4:$D$105,2,0))</f>
        <v>155</v>
      </c>
      <c r="F1415" s="105">
        <f t="shared" si="22"/>
        <v>186</v>
      </c>
    </row>
    <row r="1416" spans="1:6" x14ac:dyDescent="0.25">
      <c r="A1416" t="s">
        <v>9</v>
      </c>
      <c r="B1416" s="107">
        <v>44310</v>
      </c>
      <c r="C1416">
        <v>1659</v>
      </c>
      <c r="D1416" t="str">
        <f>IF(Tableau1[[#This Row],[Date]]="","",CHOOSE(MONTH(B1416),"janvier","février","mars","avril","mai","juin","juillet","aout","septembre","octobre","novembre","décembre"))</f>
        <v>avril</v>
      </c>
      <c r="E1416" s="105">
        <f>IF(ISERROR(VLOOKUP($C1416,tarifs!$A$4:$D$105,2,0)),"",VLOOKUP($C1416,tarifs!$A$4:$D$105,2,0))</f>
        <v>108</v>
      </c>
      <c r="F1416" s="105">
        <f t="shared" si="22"/>
        <v>129.6</v>
      </c>
    </row>
    <row r="1417" spans="1:6" x14ac:dyDescent="0.25">
      <c r="A1417" t="s">
        <v>9</v>
      </c>
      <c r="B1417" s="107">
        <v>44310</v>
      </c>
      <c r="C1417">
        <v>1139</v>
      </c>
      <c r="D1417" t="str">
        <f>IF(Tableau1[[#This Row],[Date]]="","",CHOOSE(MONTH(B1417),"janvier","février","mars","avril","mai","juin","juillet","aout","septembre","octobre","novembre","décembre"))</f>
        <v>avril</v>
      </c>
      <c r="E1417" s="105">
        <f>IF(ISERROR(VLOOKUP($C1417,tarifs!$A$4:$D$105,2,0)),"",VLOOKUP($C1417,tarifs!$A$4:$D$105,2,0))</f>
        <v>135</v>
      </c>
      <c r="F1417" s="105">
        <f t="shared" si="22"/>
        <v>162</v>
      </c>
    </row>
    <row r="1418" spans="1:6" x14ac:dyDescent="0.25">
      <c r="A1418" t="s">
        <v>9</v>
      </c>
      <c r="B1418" s="107">
        <v>44310</v>
      </c>
      <c r="C1418">
        <v>1079</v>
      </c>
      <c r="D1418" t="str">
        <f>IF(Tableau1[[#This Row],[Date]]="","",CHOOSE(MONTH(B1418),"janvier","février","mars","avril","mai","juin","juillet","aout","septembre","octobre","novembre","décembre"))</f>
        <v>avril</v>
      </c>
      <c r="E1418" s="105">
        <f>IF(ISERROR(VLOOKUP($C1418,tarifs!$A$4:$D$105,2,0)),"",VLOOKUP($C1418,tarifs!$A$4:$D$105,2,0))</f>
        <v>101</v>
      </c>
      <c r="F1418" s="105">
        <f t="shared" si="22"/>
        <v>121.19999999999999</v>
      </c>
    </row>
    <row r="1419" spans="1:6" x14ac:dyDescent="0.25">
      <c r="A1419" t="s">
        <v>9</v>
      </c>
      <c r="B1419" s="107">
        <v>44310</v>
      </c>
      <c r="C1419">
        <v>1099</v>
      </c>
      <c r="D1419" t="str">
        <f>IF(Tableau1[[#This Row],[Date]]="","",CHOOSE(MONTH(B1419),"janvier","février","mars","avril","mai","juin","juillet","aout","septembre","octobre","novembre","décembre"))</f>
        <v>avril</v>
      </c>
      <c r="E1419" s="105">
        <f>IF(ISERROR(VLOOKUP($C1419,tarifs!$A$4:$D$105,2,0)),"",VLOOKUP($C1419,tarifs!$A$4:$D$105,2,0))</f>
        <v>77</v>
      </c>
      <c r="F1419" s="105">
        <f t="shared" si="22"/>
        <v>92.399999999999991</v>
      </c>
    </row>
    <row r="1420" spans="1:6" x14ac:dyDescent="0.25">
      <c r="A1420" t="s">
        <v>9</v>
      </c>
      <c r="B1420" s="107">
        <v>44310</v>
      </c>
      <c r="C1420">
        <v>1269</v>
      </c>
      <c r="D1420" t="str">
        <f>IF(Tableau1[[#This Row],[Date]]="","",CHOOSE(MONTH(B1420),"janvier","février","mars","avril","mai","juin","juillet","aout","septembre","octobre","novembre","décembre"))</f>
        <v>avril</v>
      </c>
      <c r="E1420" s="105">
        <f>IF(ISERROR(VLOOKUP($C1420,tarifs!$A$4:$D$105,2,0)),"",VLOOKUP($C1420,tarifs!$A$4:$D$105,2,0))</f>
        <v>95</v>
      </c>
      <c r="F1420" s="105">
        <f t="shared" si="22"/>
        <v>114</v>
      </c>
    </row>
    <row r="1421" spans="1:6" x14ac:dyDescent="0.25">
      <c r="A1421" t="s">
        <v>10</v>
      </c>
      <c r="B1421" s="107">
        <v>44305</v>
      </c>
      <c r="C1421">
        <v>1650</v>
      </c>
      <c r="D1421" t="str">
        <f>IF(Tableau1[[#This Row],[Date]]="","",CHOOSE(MONTH(B1421),"janvier","février","mars","avril","mai","juin","juillet","aout","septembre","octobre","novembre","décembre"))</f>
        <v>avril</v>
      </c>
      <c r="E1421" s="105">
        <f>IF(ISERROR(VLOOKUP($C1421,tarifs!$A$4:$D$105,2,0)),"",VLOOKUP($C1421,tarifs!$A$4:$D$105,2,0))</f>
        <v>162</v>
      </c>
      <c r="F1421" s="105">
        <f t="shared" si="22"/>
        <v>194.4</v>
      </c>
    </row>
    <row r="1422" spans="1:6" x14ac:dyDescent="0.25">
      <c r="A1422" t="s">
        <v>10</v>
      </c>
      <c r="B1422" s="107">
        <v>44310</v>
      </c>
      <c r="C1422">
        <v>1109</v>
      </c>
      <c r="D1422" t="str">
        <f>IF(Tableau1[[#This Row],[Date]]="","",CHOOSE(MONTH(B1422),"janvier","février","mars","avril","mai","juin","juillet","aout","septembre","octobre","novembre","décembre"))</f>
        <v>avril</v>
      </c>
      <c r="E1422" s="105">
        <f>IF(ISERROR(VLOOKUP($C1422,tarifs!$A$4:$D$105,2,0)),"",VLOOKUP($C1422,tarifs!$A$4:$D$105,2,0))</f>
        <v>122</v>
      </c>
      <c r="F1422" s="105">
        <f t="shared" si="22"/>
        <v>146.4</v>
      </c>
    </row>
    <row r="1423" spans="1:6" x14ac:dyDescent="0.25">
      <c r="A1423" t="s">
        <v>10</v>
      </c>
      <c r="B1423" s="107">
        <v>44306</v>
      </c>
      <c r="C1423">
        <v>1521</v>
      </c>
      <c r="D1423" t="str">
        <f>IF(Tableau1[[#This Row],[Date]]="","",CHOOSE(MONTH(B1423),"janvier","février","mars","avril","mai","juin","juillet","aout","septembre","octobre","novembre","décembre"))</f>
        <v>avril</v>
      </c>
      <c r="E1423" s="105">
        <f>IF(ISERROR(VLOOKUP($C1423,tarifs!$A$4:$D$105,2,0)),"",VLOOKUP($C1423,tarifs!$A$4:$D$105,2,0))</f>
        <v>155</v>
      </c>
      <c r="F1423" s="105">
        <f t="shared" si="22"/>
        <v>186</v>
      </c>
    </row>
    <row r="1424" spans="1:6" x14ac:dyDescent="0.25">
      <c r="A1424" t="s">
        <v>10</v>
      </c>
      <c r="B1424" s="107">
        <v>44307</v>
      </c>
      <c r="C1424">
        <v>1521</v>
      </c>
      <c r="D1424" t="str">
        <f>IF(Tableau1[[#This Row],[Date]]="","",CHOOSE(MONTH(B1424),"janvier","février","mars","avril","mai","juin","juillet","aout","septembre","octobre","novembre","décembre"))</f>
        <v>avril</v>
      </c>
      <c r="E1424" s="105">
        <f>IF(ISERROR(VLOOKUP($C1424,tarifs!$A$4:$D$105,2,0)),"",VLOOKUP($C1424,tarifs!$A$4:$D$105,2,0))</f>
        <v>155</v>
      </c>
      <c r="F1424" s="105">
        <f t="shared" si="22"/>
        <v>186</v>
      </c>
    </row>
    <row r="1425" spans="1:6" x14ac:dyDescent="0.25">
      <c r="A1425" t="s">
        <v>10</v>
      </c>
      <c r="B1425" s="107">
        <v>44308</v>
      </c>
      <c r="C1425">
        <v>1521</v>
      </c>
      <c r="D1425" t="str">
        <f>IF(Tableau1[[#This Row],[Date]]="","",CHOOSE(MONTH(B1425),"janvier","février","mars","avril","mai","juin","juillet","aout","septembre","octobre","novembre","décembre"))</f>
        <v>avril</v>
      </c>
      <c r="E1425" s="105">
        <f>IF(ISERROR(VLOOKUP($C1425,tarifs!$A$4:$D$105,2,0)),"",VLOOKUP($C1425,tarifs!$A$4:$D$105,2,0))</f>
        <v>155</v>
      </c>
      <c r="F1425" s="105">
        <f t="shared" si="22"/>
        <v>186</v>
      </c>
    </row>
    <row r="1426" spans="1:6" x14ac:dyDescent="0.25">
      <c r="A1426" t="s">
        <v>10</v>
      </c>
      <c r="B1426" s="107">
        <v>44309</v>
      </c>
      <c r="C1426">
        <v>1521</v>
      </c>
      <c r="D1426" t="str">
        <f>IF(Tableau1[[#This Row],[Date]]="","",CHOOSE(MONTH(B1426),"janvier","février","mars","avril","mai","juin","juillet","aout","septembre","octobre","novembre","décembre"))</f>
        <v>avril</v>
      </c>
      <c r="E1426" s="105">
        <f>IF(ISERROR(VLOOKUP($C1426,tarifs!$A$4:$D$105,2,0)),"",VLOOKUP($C1426,tarifs!$A$4:$D$105,2,0))</f>
        <v>155</v>
      </c>
      <c r="F1426" s="105">
        <f t="shared" si="22"/>
        <v>186</v>
      </c>
    </row>
    <row r="1427" spans="1:6" x14ac:dyDescent="0.25">
      <c r="A1427" t="s">
        <v>10</v>
      </c>
      <c r="B1427" s="107">
        <v>44305</v>
      </c>
      <c r="C1427">
        <v>1162</v>
      </c>
      <c r="D1427" t="str">
        <f>IF(Tableau1[[#This Row],[Date]]="","",CHOOSE(MONTH(B1427),"janvier","février","mars","avril","mai","juin","juillet","aout","septembre","octobre","novembre","décembre"))</f>
        <v>avril</v>
      </c>
      <c r="E1427" s="105">
        <f>IF(ISERROR(VLOOKUP($C1427,tarifs!$A$4:$D$105,2,0)),"",VLOOKUP($C1427,tarifs!$A$4:$D$105,2,0))</f>
        <v>108</v>
      </c>
      <c r="F1427" s="105">
        <f t="shared" si="22"/>
        <v>129.6</v>
      </c>
    </row>
    <row r="1428" spans="1:6" x14ac:dyDescent="0.25">
      <c r="A1428" t="s">
        <v>10</v>
      </c>
      <c r="B1428" s="107">
        <v>44306</v>
      </c>
      <c r="C1428">
        <v>1162</v>
      </c>
      <c r="D1428" t="str">
        <f>IF(Tableau1[[#This Row],[Date]]="","",CHOOSE(MONTH(B1428),"janvier","février","mars","avril","mai","juin","juillet","aout","septembre","octobre","novembre","décembre"))</f>
        <v>avril</v>
      </c>
      <c r="E1428" s="105">
        <f>IF(ISERROR(VLOOKUP($C1428,tarifs!$A$4:$D$105,2,0)),"",VLOOKUP($C1428,tarifs!$A$4:$D$105,2,0))</f>
        <v>108</v>
      </c>
      <c r="F1428" s="105">
        <f t="shared" si="22"/>
        <v>129.6</v>
      </c>
    </row>
    <row r="1429" spans="1:6" x14ac:dyDescent="0.25">
      <c r="A1429" t="s">
        <v>10</v>
      </c>
      <c r="B1429" s="107">
        <v>44307</v>
      </c>
      <c r="C1429">
        <v>1162</v>
      </c>
      <c r="D1429" t="str">
        <f>IF(Tableau1[[#This Row],[Date]]="","",CHOOSE(MONTH(B1429),"janvier","février","mars","avril","mai","juin","juillet","aout","septembre","octobre","novembre","décembre"))</f>
        <v>avril</v>
      </c>
      <c r="E1429" s="105">
        <f>IF(ISERROR(VLOOKUP($C1429,tarifs!$A$4:$D$105,2,0)),"",VLOOKUP($C1429,tarifs!$A$4:$D$105,2,0))</f>
        <v>108</v>
      </c>
      <c r="F1429" s="105">
        <f t="shared" si="22"/>
        <v>129.6</v>
      </c>
    </row>
    <row r="1430" spans="1:6" x14ac:dyDescent="0.25">
      <c r="A1430" t="s">
        <v>10</v>
      </c>
      <c r="B1430" s="107">
        <v>44308</v>
      </c>
      <c r="C1430">
        <v>1162</v>
      </c>
      <c r="D1430" t="str">
        <f>IF(Tableau1[[#This Row],[Date]]="","",CHOOSE(MONTH(B1430),"janvier","février","mars","avril","mai","juin","juillet","aout","septembre","octobre","novembre","décembre"))</f>
        <v>avril</v>
      </c>
      <c r="E1430" s="105">
        <f>IF(ISERROR(VLOOKUP($C1430,tarifs!$A$4:$D$105,2,0)),"",VLOOKUP($C1430,tarifs!$A$4:$D$105,2,0))</f>
        <v>108</v>
      </c>
      <c r="F1430" s="105">
        <f t="shared" si="22"/>
        <v>129.6</v>
      </c>
    </row>
    <row r="1431" spans="1:6" x14ac:dyDescent="0.25">
      <c r="A1431" t="s">
        <v>10</v>
      </c>
      <c r="B1431" s="107">
        <v>44309</v>
      </c>
      <c r="C1431">
        <v>1162</v>
      </c>
      <c r="D1431" t="str">
        <f>IF(Tableau1[[#This Row],[Date]]="","",CHOOSE(MONTH(B1431),"janvier","février","mars","avril","mai","juin","juillet","aout","septembre","octobre","novembre","décembre"))</f>
        <v>avril</v>
      </c>
      <c r="E1431" s="105">
        <f>IF(ISERROR(VLOOKUP($C1431,tarifs!$A$4:$D$105,2,0)),"",VLOOKUP($C1431,tarifs!$A$4:$D$105,2,0))</f>
        <v>108</v>
      </c>
      <c r="F1431" s="105">
        <f t="shared" si="22"/>
        <v>129.6</v>
      </c>
    </row>
    <row r="1432" spans="1:6" x14ac:dyDescent="0.25">
      <c r="A1432" t="s">
        <v>10</v>
      </c>
      <c r="B1432" s="107">
        <v>44305</v>
      </c>
      <c r="C1432" t="s">
        <v>11</v>
      </c>
      <c r="D1432" t="str">
        <f>IF(Tableau1[[#This Row],[Date]]="","",CHOOSE(MONTH(B1432),"janvier","février","mars","avril","mai","juin","juillet","aout","septembre","octobre","novembre","décembre"))</f>
        <v>avril</v>
      </c>
      <c r="E1432" s="105" t="str">
        <f>IF(ISERROR(VLOOKUP($C1432,tarifs!$A$4:$D$105,2,0)),"",VLOOKUP($C1432,tarifs!$A$4:$D$105,2,0))</f>
        <v/>
      </c>
      <c r="F1432" s="105" t="str">
        <f t="shared" si="22"/>
        <v/>
      </c>
    </row>
    <row r="1433" spans="1:6" x14ac:dyDescent="0.25">
      <c r="A1433" t="s">
        <v>10</v>
      </c>
      <c r="B1433" s="107">
        <v>44306</v>
      </c>
      <c r="C1433" t="s">
        <v>11</v>
      </c>
      <c r="D1433" t="str">
        <f>IF(Tableau1[[#This Row],[Date]]="","",CHOOSE(MONTH(B1433),"janvier","février","mars","avril","mai","juin","juillet","aout","septembre","octobre","novembre","décembre"))</f>
        <v>avril</v>
      </c>
      <c r="E1433" s="105" t="str">
        <f>IF(ISERROR(VLOOKUP($C1433,tarifs!$A$4:$D$105,2,0)),"",VLOOKUP($C1433,tarifs!$A$4:$D$105,2,0))</f>
        <v/>
      </c>
      <c r="F1433" s="105" t="str">
        <f t="shared" si="22"/>
        <v/>
      </c>
    </row>
    <row r="1434" spans="1:6" x14ac:dyDescent="0.25">
      <c r="A1434" t="s">
        <v>10</v>
      </c>
      <c r="B1434" s="107">
        <v>44307</v>
      </c>
      <c r="C1434" t="s">
        <v>11</v>
      </c>
      <c r="D1434" t="str">
        <f>IF(Tableau1[[#This Row],[Date]]="","",CHOOSE(MONTH(B1434),"janvier","février","mars","avril","mai","juin","juillet","aout","septembre","octobre","novembre","décembre"))</f>
        <v>avril</v>
      </c>
      <c r="E1434" s="105" t="str">
        <f>IF(ISERROR(VLOOKUP($C1434,tarifs!$A$4:$D$105,2,0)),"",VLOOKUP($C1434,tarifs!$A$4:$D$105,2,0))</f>
        <v/>
      </c>
      <c r="F1434" s="105" t="str">
        <f t="shared" si="22"/>
        <v/>
      </c>
    </row>
    <row r="1435" spans="1:6" x14ac:dyDescent="0.25">
      <c r="A1435" t="s">
        <v>10</v>
      </c>
      <c r="B1435" s="107">
        <v>44308</v>
      </c>
      <c r="C1435" t="s">
        <v>11</v>
      </c>
      <c r="D1435" t="str">
        <f>IF(Tableau1[[#This Row],[Date]]="","",CHOOSE(MONTH(B1435),"janvier","février","mars","avril","mai","juin","juillet","aout","septembre","octobre","novembre","décembre"))</f>
        <v>avril</v>
      </c>
      <c r="E1435" s="105" t="str">
        <f>IF(ISERROR(VLOOKUP($C1435,tarifs!$A$4:$D$105,2,0)),"",VLOOKUP($C1435,tarifs!$A$4:$D$105,2,0))</f>
        <v/>
      </c>
      <c r="F1435" s="105" t="str">
        <f t="shared" si="22"/>
        <v/>
      </c>
    </row>
    <row r="1436" spans="1:6" x14ac:dyDescent="0.25">
      <c r="A1436" t="s">
        <v>10</v>
      </c>
      <c r="B1436" s="107">
        <v>44309</v>
      </c>
      <c r="C1436" t="s">
        <v>11</v>
      </c>
      <c r="D1436" t="str">
        <f>IF(Tableau1[[#This Row],[Date]]="","",CHOOSE(MONTH(B1436),"janvier","février","mars","avril","mai","juin","juillet","aout","septembre","octobre","novembre","décembre"))</f>
        <v>avril</v>
      </c>
      <c r="E1436" s="105" t="str">
        <f>IF(ISERROR(VLOOKUP($C1436,tarifs!$A$4:$D$105,2,0)),"",VLOOKUP($C1436,tarifs!$A$4:$D$105,2,0))</f>
        <v/>
      </c>
      <c r="F1436" s="105" t="str">
        <f t="shared" si="22"/>
        <v/>
      </c>
    </row>
    <row r="1437" spans="1:6" x14ac:dyDescent="0.25">
      <c r="A1437" t="s">
        <v>12</v>
      </c>
      <c r="B1437" s="107">
        <v>44305</v>
      </c>
      <c r="C1437">
        <v>1010</v>
      </c>
      <c r="D1437" t="str">
        <f>IF(Tableau1[[#This Row],[Date]]="","",CHOOSE(MONTH(B1437),"janvier","février","mars","avril","mai","juin","juillet","aout","septembre","octobre","novembre","décembre"))</f>
        <v>avril</v>
      </c>
      <c r="E1437" s="105">
        <f>IF(ISERROR(VLOOKUP($C1437,tarifs!$A$4:$D$105,2,0)),"",VLOOKUP($C1437,tarifs!$A$4:$D$105,2,0))</f>
        <v>95</v>
      </c>
      <c r="F1437" s="105">
        <f t="shared" si="22"/>
        <v>114</v>
      </c>
    </row>
    <row r="1438" spans="1:6" x14ac:dyDescent="0.25">
      <c r="A1438" t="s">
        <v>12</v>
      </c>
      <c r="B1438" s="107">
        <v>44310</v>
      </c>
      <c r="C1438">
        <v>1441</v>
      </c>
      <c r="D1438" t="str">
        <f>IF(Tableau1[[#This Row],[Date]]="","",CHOOSE(MONTH(B1438),"janvier","février","mars","avril","mai","juin","juillet","aout","septembre","octobre","novembre","décembre"))</f>
        <v>avril</v>
      </c>
      <c r="E1438" s="105">
        <f>IF(ISERROR(VLOOKUP($C1438,tarifs!$A$4:$D$105,2,0)),"",VLOOKUP($C1438,tarifs!$A$4:$D$105,2,0))</f>
        <v>108</v>
      </c>
      <c r="F1438" s="105">
        <f t="shared" si="22"/>
        <v>129.6</v>
      </c>
    </row>
    <row r="1439" spans="1:6" x14ac:dyDescent="0.25">
      <c r="A1439" t="s">
        <v>12</v>
      </c>
      <c r="B1439" s="107">
        <v>44310</v>
      </c>
      <c r="C1439">
        <v>1169</v>
      </c>
      <c r="D1439" t="str">
        <f>IF(Tableau1[[#This Row],[Date]]="","",CHOOSE(MONTH(B1439),"janvier","février","mars","avril","mai","juin","juillet","aout","septembre","octobre","novembre","décembre"))</f>
        <v>avril</v>
      </c>
      <c r="E1439" s="105">
        <f>IF(ISERROR(VLOOKUP($C1439,tarifs!$A$4:$D$105,2,0)),"",VLOOKUP($C1439,tarifs!$A$4:$D$105,2,0))</f>
        <v>115</v>
      </c>
      <c r="F1439" s="105">
        <f t="shared" si="22"/>
        <v>138</v>
      </c>
    </row>
    <row r="1440" spans="1:6" x14ac:dyDescent="0.25">
      <c r="A1440" t="s">
        <v>12</v>
      </c>
      <c r="B1440" s="107">
        <v>44305</v>
      </c>
      <c r="C1440">
        <v>1312</v>
      </c>
      <c r="D1440" t="str">
        <f>IF(Tableau1[[#This Row],[Date]]="","",CHOOSE(MONTH(B1440),"janvier","février","mars","avril","mai","juin","juillet","aout","septembre","octobre","novembre","décembre"))</f>
        <v>avril</v>
      </c>
      <c r="E1440" s="105">
        <f>IF(ISERROR(VLOOKUP($C1440,tarifs!$A$4:$D$105,2,0)),"",VLOOKUP($C1440,tarifs!$A$4:$D$105,2,0))</f>
        <v>108</v>
      </c>
      <c r="F1440" s="105">
        <f t="shared" si="22"/>
        <v>129.6</v>
      </c>
    </row>
    <row r="1441" spans="1:6" x14ac:dyDescent="0.25">
      <c r="A1441" t="s">
        <v>12</v>
      </c>
      <c r="B1441" s="107">
        <v>44306</v>
      </c>
      <c r="C1441">
        <v>1312</v>
      </c>
      <c r="D1441" t="str">
        <f>IF(Tableau1[[#This Row],[Date]]="","",CHOOSE(MONTH(B1441),"janvier","février","mars","avril","mai","juin","juillet","aout","septembre","octobre","novembre","décembre"))</f>
        <v>avril</v>
      </c>
      <c r="E1441" s="105">
        <f>IF(ISERROR(VLOOKUP($C1441,tarifs!$A$4:$D$105,2,0)),"",VLOOKUP($C1441,tarifs!$A$4:$D$105,2,0))</f>
        <v>108</v>
      </c>
      <c r="F1441" s="105">
        <f t="shared" si="22"/>
        <v>129.6</v>
      </c>
    </row>
    <row r="1442" spans="1:6" x14ac:dyDescent="0.25">
      <c r="A1442" t="s">
        <v>12</v>
      </c>
      <c r="B1442" s="107">
        <v>44307</v>
      </c>
      <c r="C1442">
        <v>1312</v>
      </c>
      <c r="D1442" t="str">
        <f>IF(Tableau1[[#This Row],[Date]]="","",CHOOSE(MONTH(B1442),"janvier","février","mars","avril","mai","juin","juillet","aout","septembre","octobre","novembre","décembre"))</f>
        <v>avril</v>
      </c>
      <c r="E1442" s="105">
        <f>IF(ISERROR(VLOOKUP($C1442,tarifs!$A$4:$D$105,2,0)),"",VLOOKUP($C1442,tarifs!$A$4:$D$105,2,0))</f>
        <v>108</v>
      </c>
      <c r="F1442" s="105">
        <f t="shared" si="22"/>
        <v>129.6</v>
      </c>
    </row>
    <row r="1443" spans="1:6" x14ac:dyDescent="0.25">
      <c r="A1443" t="s">
        <v>12</v>
      </c>
      <c r="B1443" s="107">
        <v>44308</v>
      </c>
      <c r="C1443">
        <v>1312</v>
      </c>
      <c r="D1443" t="str">
        <f>IF(Tableau1[[#This Row],[Date]]="","",CHOOSE(MONTH(B1443),"janvier","février","mars","avril","mai","juin","juillet","aout","septembre","octobre","novembre","décembre"))</f>
        <v>avril</v>
      </c>
      <c r="E1443" s="105">
        <f>IF(ISERROR(VLOOKUP($C1443,tarifs!$A$4:$D$105,2,0)),"",VLOOKUP($C1443,tarifs!$A$4:$D$105,2,0))</f>
        <v>108</v>
      </c>
      <c r="F1443" s="105">
        <f t="shared" si="22"/>
        <v>129.6</v>
      </c>
    </row>
    <row r="1444" spans="1:6" x14ac:dyDescent="0.25">
      <c r="A1444" t="s">
        <v>12</v>
      </c>
      <c r="B1444" s="107">
        <v>44309</v>
      </c>
      <c r="C1444">
        <v>1312</v>
      </c>
      <c r="D1444" t="str">
        <f>IF(Tableau1[[#This Row],[Date]]="","",CHOOSE(MONTH(B1444),"janvier","février","mars","avril","mai","juin","juillet","aout","septembre","octobre","novembre","décembre"))</f>
        <v>avril</v>
      </c>
      <c r="E1444" s="105">
        <f>IF(ISERROR(VLOOKUP($C1444,tarifs!$A$4:$D$105,2,0)),"",VLOOKUP($C1444,tarifs!$A$4:$D$105,2,0))</f>
        <v>108</v>
      </c>
      <c r="F1444" s="105">
        <f t="shared" si="22"/>
        <v>129.6</v>
      </c>
    </row>
    <row r="1445" spans="1:6" x14ac:dyDescent="0.25">
      <c r="A1445" t="s">
        <v>12</v>
      </c>
      <c r="B1445" s="107">
        <v>44310</v>
      </c>
      <c r="C1445">
        <v>1289</v>
      </c>
      <c r="D1445" t="str">
        <f>IF(Tableau1[[#This Row],[Date]]="","",CHOOSE(MONTH(B1445),"janvier","février","mars","avril","mai","juin","juillet","aout","septembre","octobre","novembre","décembre"))</f>
        <v>avril</v>
      </c>
      <c r="E1445" s="105">
        <f>IF(ISERROR(VLOOKUP($C1445,tarifs!$A$4:$D$105,2,0)),"",VLOOKUP($C1445,tarifs!$A$4:$D$105,2,0))</f>
        <v>88</v>
      </c>
      <c r="F1445" s="105">
        <f t="shared" si="22"/>
        <v>105.6</v>
      </c>
    </row>
    <row r="1446" spans="1:6" x14ac:dyDescent="0.25">
      <c r="A1446" t="s">
        <v>12</v>
      </c>
      <c r="B1446" s="107">
        <v>44305</v>
      </c>
      <c r="C1446">
        <v>1252</v>
      </c>
      <c r="D1446" t="str">
        <f>IF(Tableau1[[#This Row],[Date]]="","",CHOOSE(MONTH(B1446),"janvier","février","mars","avril","mai","juin","juillet","aout","septembre","octobre","novembre","décembre"))</f>
        <v>avril</v>
      </c>
      <c r="E1446" s="105">
        <f>IF(ISERROR(VLOOKUP($C1446,tarifs!$A$4:$D$105,2,0)),"",VLOOKUP($C1446,tarifs!$A$4:$D$105,2,0))</f>
        <v>91.8</v>
      </c>
      <c r="F1446" s="105">
        <f t="shared" si="22"/>
        <v>110.16</v>
      </c>
    </row>
    <row r="1447" spans="1:6" x14ac:dyDescent="0.25">
      <c r="A1447" t="s">
        <v>12</v>
      </c>
      <c r="B1447" s="107">
        <v>44306</v>
      </c>
      <c r="C1447">
        <v>1252</v>
      </c>
      <c r="D1447" t="str">
        <f>IF(Tableau1[[#This Row],[Date]]="","",CHOOSE(MONTH(B1447),"janvier","février","mars","avril","mai","juin","juillet","aout","septembre","octobre","novembre","décembre"))</f>
        <v>avril</v>
      </c>
      <c r="E1447" s="105">
        <f>IF(ISERROR(VLOOKUP($C1447,tarifs!$A$4:$D$105,2,0)),"",VLOOKUP($C1447,tarifs!$A$4:$D$105,2,0))</f>
        <v>91.8</v>
      </c>
      <c r="F1447" s="105">
        <f t="shared" si="22"/>
        <v>110.16</v>
      </c>
    </row>
    <row r="1448" spans="1:6" x14ac:dyDescent="0.25">
      <c r="A1448" t="s">
        <v>12</v>
      </c>
      <c r="B1448" s="107">
        <v>44307</v>
      </c>
      <c r="C1448">
        <v>1252</v>
      </c>
      <c r="D1448" t="str">
        <f>IF(Tableau1[[#This Row],[Date]]="","",CHOOSE(MONTH(B1448),"janvier","février","mars","avril","mai","juin","juillet","aout","septembre","octobre","novembre","décembre"))</f>
        <v>avril</v>
      </c>
      <c r="E1448" s="105">
        <f>IF(ISERROR(VLOOKUP($C1448,tarifs!$A$4:$D$105,2,0)),"",VLOOKUP($C1448,tarifs!$A$4:$D$105,2,0))</f>
        <v>91.8</v>
      </c>
      <c r="F1448" s="105">
        <f t="shared" si="22"/>
        <v>110.16</v>
      </c>
    </row>
    <row r="1449" spans="1:6" x14ac:dyDescent="0.25">
      <c r="A1449" t="s">
        <v>12</v>
      </c>
      <c r="B1449" s="107">
        <v>44308</v>
      </c>
      <c r="C1449">
        <v>1252</v>
      </c>
      <c r="D1449" t="str">
        <f>IF(Tableau1[[#This Row],[Date]]="","",CHOOSE(MONTH(B1449),"janvier","février","mars","avril","mai","juin","juillet","aout","septembre","octobre","novembre","décembre"))</f>
        <v>avril</v>
      </c>
      <c r="E1449" s="105">
        <f>IF(ISERROR(VLOOKUP($C1449,tarifs!$A$4:$D$105,2,0)),"",VLOOKUP($C1449,tarifs!$A$4:$D$105,2,0))</f>
        <v>91.8</v>
      </c>
      <c r="F1449" s="105">
        <f t="shared" si="22"/>
        <v>110.16</v>
      </c>
    </row>
    <row r="1450" spans="1:6" x14ac:dyDescent="0.25">
      <c r="A1450" t="s">
        <v>12</v>
      </c>
      <c r="B1450" s="107">
        <v>44309</v>
      </c>
      <c r="C1450">
        <v>1252</v>
      </c>
      <c r="D1450" t="str">
        <f>IF(Tableau1[[#This Row],[Date]]="","",CHOOSE(MONTH(B1450),"janvier","février","mars","avril","mai","juin","juillet","aout","septembre","octobre","novembre","décembre"))</f>
        <v>avril</v>
      </c>
      <c r="E1450" s="105">
        <f>IF(ISERROR(VLOOKUP($C1450,tarifs!$A$4:$D$105,2,0)),"",VLOOKUP($C1450,tarifs!$A$4:$D$105,2,0))</f>
        <v>91.8</v>
      </c>
      <c r="F1450" s="105">
        <f t="shared" si="22"/>
        <v>110.16</v>
      </c>
    </row>
    <row r="1451" spans="1:6" x14ac:dyDescent="0.25">
      <c r="A1451" t="s">
        <v>12</v>
      </c>
      <c r="B1451" s="107">
        <v>44310</v>
      </c>
      <c r="C1451">
        <v>1319</v>
      </c>
      <c r="D1451" t="str">
        <f>IF(Tableau1[[#This Row],[Date]]="","",CHOOSE(MONTH(B1451),"janvier","février","mars","avril","mai","juin","juillet","aout","septembre","octobre","novembre","décembre"))</f>
        <v>avril</v>
      </c>
      <c r="E1451" s="105">
        <f>IF(ISERROR(VLOOKUP($C1451,tarifs!$A$4:$D$105,2,0)),"",VLOOKUP($C1451,tarifs!$A$4:$D$105,2,0))</f>
        <v>95</v>
      </c>
      <c r="F1451" s="105">
        <f t="shared" si="22"/>
        <v>114</v>
      </c>
    </row>
    <row r="1452" spans="1:6" x14ac:dyDescent="0.25">
      <c r="A1452" t="s">
        <v>12</v>
      </c>
      <c r="B1452" s="107">
        <v>44310</v>
      </c>
      <c r="C1452">
        <v>1349</v>
      </c>
      <c r="D1452" t="str">
        <f>IF(Tableau1[[#This Row],[Date]]="","",CHOOSE(MONTH(B1452),"janvier","février","mars","avril","mai","juin","juillet","aout","septembre","octobre","novembre","décembre"))</f>
        <v>avril</v>
      </c>
      <c r="E1452" s="105">
        <f>IF(ISERROR(VLOOKUP($C1452,tarifs!$A$4:$D$105,2,0)),"",VLOOKUP($C1452,tarifs!$A$4:$D$105,2,0))</f>
        <v>115</v>
      </c>
      <c r="F1452" s="105">
        <f t="shared" si="22"/>
        <v>138</v>
      </c>
    </row>
    <row r="1453" spans="1:6" x14ac:dyDescent="0.25">
      <c r="A1453" t="s">
        <v>13</v>
      </c>
      <c r="B1453" s="107">
        <v>44305</v>
      </c>
      <c r="C1453">
        <v>1640</v>
      </c>
      <c r="D1453" t="str">
        <f>IF(Tableau1[[#This Row],[Date]]="","",CHOOSE(MONTH(B1453),"janvier","février","mars","avril","mai","juin","juillet","aout","septembre","octobre","novembre","décembre"))</f>
        <v>avril</v>
      </c>
      <c r="E1453" s="105">
        <f>IF(ISERROR(VLOOKUP($C1453,tarifs!$A$4:$D$105,2,0)),"",VLOOKUP($C1453,tarifs!$A$4:$D$105,2,0))</f>
        <v>156.75</v>
      </c>
      <c r="F1453" s="105">
        <f t="shared" si="22"/>
        <v>188.1</v>
      </c>
    </row>
    <row r="1454" spans="1:6" x14ac:dyDescent="0.25">
      <c r="A1454" t="s">
        <v>13</v>
      </c>
      <c r="B1454" s="107">
        <v>44310</v>
      </c>
      <c r="C1454">
        <v>1411</v>
      </c>
      <c r="D1454" t="str">
        <f>IF(Tableau1[[#This Row],[Date]]="","",CHOOSE(MONTH(B1454),"janvier","février","mars","avril","mai","juin","juillet","aout","septembre","octobre","novembre","décembre"))</f>
        <v>avril</v>
      </c>
      <c r="E1454" s="105">
        <f>IF(ISERROR(VLOOKUP($C1454,tarifs!$A$4:$D$105,2,0)),"",VLOOKUP($C1454,tarifs!$A$4:$D$105,2,0))</f>
        <v>101</v>
      </c>
      <c r="F1454" s="105">
        <f t="shared" si="22"/>
        <v>121.19999999999999</v>
      </c>
    </row>
    <row r="1455" spans="1:6" x14ac:dyDescent="0.25">
      <c r="A1455" t="s">
        <v>13</v>
      </c>
      <c r="B1455" s="107">
        <v>44305</v>
      </c>
      <c r="C1455">
        <v>1680</v>
      </c>
      <c r="D1455" t="str">
        <f>IF(Tableau1[[#This Row],[Date]]="","",CHOOSE(MONTH(B1455),"janvier","février","mars","avril","mai","juin","juillet","aout","septembre","octobre","novembre","décembre"))</f>
        <v>avril</v>
      </c>
      <c r="E1455" s="105">
        <f>IF(ISERROR(VLOOKUP($C1455,tarifs!$A$4:$D$105,2,0)),"",VLOOKUP($C1455,tarifs!$A$4:$D$105,2,0))</f>
        <v>149.75</v>
      </c>
      <c r="F1455" s="105">
        <f t="shared" si="22"/>
        <v>179.7</v>
      </c>
    </row>
    <row r="1456" spans="1:6" x14ac:dyDescent="0.25">
      <c r="A1456" t="s">
        <v>13</v>
      </c>
      <c r="B1456" s="107">
        <v>44310</v>
      </c>
      <c r="C1456">
        <v>1461</v>
      </c>
      <c r="D1456" t="str">
        <f>IF(Tableau1[[#This Row],[Date]]="","",CHOOSE(MONTH(B1456),"janvier","février","mars","avril","mai","juin","juillet","aout","septembre","octobre","novembre","décembre"))</f>
        <v>avril</v>
      </c>
      <c r="E1456" s="105">
        <f>IF(ISERROR(VLOOKUP($C1456,tarifs!$A$4:$D$105,2,0)),"",VLOOKUP($C1456,tarifs!$A$4:$D$105,2,0))</f>
        <v>135</v>
      </c>
      <c r="F1456" s="105">
        <f t="shared" si="22"/>
        <v>162</v>
      </c>
    </row>
    <row r="1457" spans="1:6" x14ac:dyDescent="0.25">
      <c r="A1457" t="s">
        <v>13</v>
      </c>
      <c r="B1457" s="107">
        <v>44305</v>
      </c>
      <c r="C1457">
        <v>1152</v>
      </c>
      <c r="D1457" t="str">
        <f>IF(Tableau1[[#This Row],[Date]]="","",CHOOSE(MONTH(B1457),"janvier","février","mars","avril","mai","juin","juillet","aout","septembre","octobre","novembre","décembre"))</f>
        <v>avril</v>
      </c>
      <c r="E1457" s="105">
        <f>IF(ISERROR(VLOOKUP($C1457,tarifs!$A$4:$D$105,2,0)),"",VLOOKUP($C1457,tarifs!$A$4:$D$105,2,0))</f>
        <v>128</v>
      </c>
      <c r="F1457" s="105">
        <f t="shared" si="22"/>
        <v>153.6</v>
      </c>
    </row>
    <row r="1458" spans="1:6" x14ac:dyDescent="0.25">
      <c r="A1458" t="s">
        <v>13</v>
      </c>
      <c r="B1458" s="107">
        <v>44310</v>
      </c>
      <c r="C1458">
        <v>1119</v>
      </c>
      <c r="D1458" t="str">
        <f>IF(Tableau1[[#This Row],[Date]]="","",CHOOSE(MONTH(B1458),"janvier","février","mars","avril","mai","juin","juillet","aout","septembre","octobre","novembre","décembre"))</f>
        <v>avril</v>
      </c>
      <c r="E1458" s="105">
        <f>IF(ISERROR(VLOOKUP($C1458,tarifs!$A$4:$D$105,2,0)),"",VLOOKUP($C1458,tarifs!$A$4:$D$105,2,0))</f>
        <v>135</v>
      </c>
      <c r="F1458" s="105">
        <f t="shared" si="22"/>
        <v>162</v>
      </c>
    </row>
    <row r="1459" spans="1:6" x14ac:dyDescent="0.25">
      <c r="A1459" t="s">
        <v>13</v>
      </c>
      <c r="B1459" s="107">
        <v>44310</v>
      </c>
      <c r="C1459">
        <v>1049</v>
      </c>
      <c r="D1459" t="str">
        <f>IF(Tableau1[[#This Row],[Date]]="","",CHOOSE(MONTH(B1459),"janvier","février","mars","avril","mai","juin","juillet","aout","septembre","octobre","novembre","décembre"))</f>
        <v>avril</v>
      </c>
      <c r="E1459" s="105">
        <f>IF(ISERROR(VLOOKUP($C1459,tarifs!$A$4:$D$105,2,0)),"",VLOOKUP($C1459,tarifs!$A$4:$D$105,2,0))</f>
        <v>95</v>
      </c>
      <c r="F1459" s="105">
        <f t="shared" si="22"/>
        <v>114</v>
      </c>
    </row>
    <row r="1460" spans="1:6" x14ac:dyDescent="0.25">
      <c r="A1460" t="s">
        <v>14</v>
      </c>
      <c r="B1460" s="107">
        <v>44305</v>
      </c>
      <c r="C1460">
        <v>1100</v>
      </c>
      <c r="D1460" t="str">
        <f>IF(Tableau1[[#This Row],[Date]]="","",CHOOSE(MONTH(B1460),"janvier","février","mars","avril","mai","juin","juillet","aout","septembre","octobre","novembre","décembre"))</f>
        <v>avril</v>
      </c>
      <c r="E1460" s="105">
        <f>IF(ISERROR(VLOOKUP($C1460,tarifs!$A$4:$D$105,2,0)),"",VLOOKUP($C1460,tarifs!$A$4:$D$105,2,0))</f>
        <v>122</v>
      </c>
      <c r="F1460" s="105">
        <f t="shared" si="22"/>
        <v>146.4</v>
      </c>
    </row>
    <row r="1461" spans="1:6" x14ac:dyDescent="0.25">
      <c r="A1461" t="s">
        <v>14</v>
      </c>
      <c r="B1461" s="107">
        <v>44309</v>
      </c>
      <c r="C1461">
        <v>1112</v>
      </c>
      <c r="D1461" t="str">
        <f>IF(Tableau1[[#This Row],[Date]]="","",CHOOSE(MONTH(B1461),"janvier","février","mars","avril","mai","juin","juillet","aout","septembre","octobre","novembre","décembre"))</f>
        <v>avril</v>
      </c>
      <c r="E1461" s="105">
        <f>IF(ISERROR(VLOOKUP($C1461,tarifs!$A$4:$D$105,2,0)),"",VLOOKUP($C1461,tarifs!$A$4:$D$105,2,0))</f>
        <v>135</v>
      </c>
      <c r="F1461" s="105">
        <f t="shared" si="22"/>
        <v>162</v>
      </c>
    </row>
    <row r="1462" spans="1:6" x14ac:dyDescent="0.25">
      <c r="A1462" t="s">
        <v>14</v>
      </c>
      <c r="B1462" s="107">
        <v>44310</v>
      </c>
      <c r="C1462">
        <v>1421</v>
      </c>
      <c r="D1462" t="str">
        <f>IF(Tableau1[[#This Row],[Date]]="","",CHOOSE(MONTH(B1462),"janvier","février","mars","avril","mai","juin","juillet","aout","septembre","octobre","novembre","décembre"))</f>
        <v>avril</v>
      </c>
      <c r="E1462" s="105">
        <f>IF(ISERROR(VLOOKUP($C1462,tarifs!$A$4:$D$105,2,0)),"",VLOOKUP($C1462,tarifs!$A$4:$D$105,2,0))</f>
        <v>108</v>
      </c>
      <c r="F1462" s="105">
        <f t="shared" si="22"/>
        <v>129.6</v>
      </c>
    </row>
    <row r="1463" spans="1:6" x14ac:dyDescent="0.25">
      <c r="A1463" t="s">
        <v>14</v>
      </c>
      <c r="B1463" s="107">
        <v>44310</v>
      </c>
      <c r="C1463">
        <v>1629</v>
      </c>
      <c r="D1463" t="str">
        <f>IF(Tableau1[[#This Row],[Date]]="","",CHOOSE(MONTH(B1463),"janvier","février","mars","avril","mai","juin","juillet","aout","septembre","octobre","novembre","décembre"))</f>
        <v>avril</v>
      </c>
      <c r="E1463" s="105">
        <f>IF(ISERROR(VLOOKUP($C1463,tarifs!$A$4:$D$105,2,0)),"",VLOOKUP($C1463,tarifs!$A$4:$D$105,2,0))</f>
        <v>121.5</v>
      </c>
      <c r="F1463" s="105">
        <f t="shared" si="22"/>
        <v>145.79999999999998</v>
      </c>
    </row>
    <row r="1464" spans="1:6" x14ac:dyDescent="0.25">
      <c r="A1464" t="s">
        <v>14</v>
      </c>
      <c r="B1464" s="107">
        <v>44310</v>
      </c>
      <c r="C1464">
        <v>1159</v>
      </c>
      <c r="D1464" t="str">
        <f>IF(Tableau1[[#This Row],[Date]]="","",CHOOSE(MONTH(B1464),"janvier","février","mars","avril","mai","juin","juillet","aout","septembre","octobre","novembre","décembre"))</f>
        <v>avril</v>
      </c>
      <c r="E1464" s="105">
        <f>IF(ISERROR(VLOOKUP($C1464,tarifs!$A$4:$D$105,2,0)),"",VLOOKUP($C1464,tarifs!$A$4:$D$105,2,0))</f>
        <v>115</v>
      </c>
      <c r="F1464" s="105">
        <f t="shared" si="22"/>
        <v>138</v>
      </c>
    </row>
    <row r="1465" spans="1:6" x14ac:dyDescent="0.25">
      <c r="A1465" t="s">
        <v>14</v>
      </c>
      <c r="B1465" s="107">
        <v>44305</v>
      </c>
      <c r="C1465" t="s">
        <v>15</v>
      </c>
      <c r="D1465" t="str">
        <f>IF(Tableau1[[#This Row],[Date]]="","",CHOOSE(MONTH(B1465),"janvier","février","mars","avril","mai","juin","juillet","aout","septembre","octobre","novembre","décembre"))</f>
        <v>avril</v>
      </c>
      <c r="E1465" s="105" t="str">
        <f>IF(ISERROR(VLOOKUP($C1465,tarifs!$A$4:$D$105,2,0)),"",VLOOKUP($C1465,tarifs!$A$4:$D$105,2,0))</f>
        <v/>
      </c>
      <c r="F1465" s="105" t="str">
        <f t="shared" si="22"/>
        <v/>
      </c>
    </row>
    <row r="1466" spans="1:6" x14ac:dyDescent="0.25">
      <c r="A1466" t="s">
        <v>14</v>
      </c>
      <c r="B1466" s="107">
        <v>44306</v>
      </c>
      <c r="C1466" t="s">
        <v>15</v>
      </c>
      <c r="D1466" t="str">
        <f>IF(Tableau1[[#This Row],[Date]]="","",CHOOSE(MONTH(B1466),"janvier","février","mars","avril","mai","juin","juillet","aout","septembre","octobre","novembre","décembre"))</f>
        <v>avril</v>
      </c>
      <c r="E1466" s="105" t="str">
        <f>IF(ISERROR(VLOOKUP($C1466,tarifs!$A$4:$D$105,2,0)),"",VLOOKUP($C1466,tarifs!$A$4:$D$105,2,0))</f>
        <v/>
      </c>
      <c r="F1466" s="105" t="str">
        <f t="shared" si="22"/>
        <v/>
      </c>
    </row>
    <row r="1467" spans="1:6" x14ac:dyDescent="0.25">
      <c r="A1467" t="s">
        <v>14</v>
      </c>
      <c r="B1467" s="107">
        <v>44307</v>
      </c>
      <c r="C1467" t="s">
        <v>15</v>
      </c>
      <c r="D1467" t="str">
        <f>IF(Tableau1[[#This Row],[Date]]="","",CHOOSE(MONTH(B1467),"janvier","février","mars","avril","mai","juin","juillet","aout","septembre","octobre","novembre","décembre"))</f>
        <v>avril</v>
      </c>
      <c r="E1467" s="105" t="str">
        <f>IF(ISERROR(VLOOKUP($C1467,tarifs!$A$4:$D$105,2,0)),"",VLOOKUP($C1467,tarifs!$A$4:$D$105,2,0))</f>
        <v/>
      </c>
      <c r="F1467" s="105" t="str">
        <f t="shared" si="22"/>
        <v/>
      </c>
    </row>
    <row r="1468" spans="1:6" x14ac:dyDescent="0.25">
      <c r="A1468" t="s">
        <v>14</v>
      </c>
      <c r="B1468" s="107">
        <v>44308</v>
      </c>
      <c r="C1468" t="s">
        <v>15</v>
      </c>
      <c r="D1468" t="str">
        <f>IF(Tableau1[[#This Row],[Date]]="","",CHOOSE(MONTH(B1468),"janvier","février","mars","avril","mai","juin","juillet","aout","septembre","octobre","novembre","décembre"))</f>
        <v>avril</v>
      </c>
      <c r="E1468" s="105" t="str">
        <f>IF(ISERROR(VLOOKUP($C1468,tarifs!$A$4:$D$105,2,0)),"",VLOOKUP($C1468,tarifs!$A$4:$D$105,2,0))</f>
        <v/>
      </c>
      <c r="F1468" s="105" t="str">
        <f t="shared" si="22"/>
        <v/>
      </c>
    </row>
    <row r="1469" spans="1:6" x14ac:dyDescent="0.25">
      <c r="A1469" t="s">
        <v>14</v>
      </c>
      <c r="B1469" s="107">
        <v>44309</v>
      </c>
      <c r="C1469" t="s">
        <v>15</v>
      </c>
      <c r="D1469" t="str">
        <f>IF(Tableau1[[#This Row],[Date]]="","",CHOOSE(MONTH(B1469),"janvier","février","mars","avril","mai","juin","juillet","aout","septembre","octobre","novembre","décembre"))</f>
        <v>avril</v>
      </c>
      <c r="E1469" s="105" t="str">
        <f>IF(ISERROR(VLOOKUP($C1469,tarifs!$A$4:$D$105,2,0)),"",VLOOKUP($C1469,tarifs!$A$4:$D$105,2,0))</f>
        <v/>
      </c>
      <c r="F1469" s="105" t="str">
        <f t="shared" si="22"/>
        <v/>
      </c>
    </row>
    <row r="1470" spans="1:6" x14ac:dyDescent="0.25">
      <c r="A1470" t="s">
        <v>16</v>
      </c>
      <c r="B1470" s="107">
        <v>44305</v>
      </c>
      <c r="C1470">
        <v>1670</v>
      </c>
      <c r="D1470" t="str">
        <f>IF(Tableau1[[#This Row],[Date]]="","",CHOOSE(MONTH(B1470),"janvier","février","mars","avril","mai","juin","juillet","aout","septembre","octobre","novembre","décembre"))</f>
        <v>avril</v>
      </c>
      <c r="E1470" s="105">
        <f>IF(ISERROR(VLOOKUP($C1470,tarifs!$A$4:$D$105,2,0)),"",VLOOKUP($C1470,tarifs!$A$4:$D$105,2,0))</f>
        <v>201</v>
      </c>
      <c r="F1470" s="105">
        <f t="shared" si="22"/>
        <v>241.2</v>
      </c>
    </row>
    <row r="1471" spans="1:6" x14ac:dyDescent="0.25">
      <c r="A1471" t="s">
        <v>16</v>
      </c>
      <c r="B1471" s="107">
        <v>44310</v>
      </c>
      <c r="C1471">
        <v>1401</v>
      </c>
      <c r="D1471" t="str">
        <f>IF(Tableau1[[#This Row],[Date]]="","",CHOOSE(MONTH(B1471),"janvier","février","mars","avril","mai","juin","juillet","aout","septembre","octobre","novembre","décembre"))</f>
        <v>avril</v>
      </c>
      <c r="E1471" s="105">
        <f>IF(ISERROR(VLOOKUP($C1471,tarifs!$A$4:$D$105,2,0)),"",VLOOKUP($C1471,tarifs!$A$4:$D$105,2,0))</f>
        <v>129</v>
      </c>
      <c r="F1471" s="105">
        <f t="shared" si="22"/>
        <v>154.79999999999998</v>
      </c>
    </row>
    <row r="1472" spans="1:6" x14ac:dyDescent="0.25">
      <c r="A1472" t="s">
        <v>16</v>
      </c>
      <c r="B1472" s="107">
        <v>44310</v>
      </c>
      <c r="C1472">
        <v>1639</v>
      </c>
      <c r="D1472" t="str">
        <f>IF(Tableau1[[#This Row],[Date]]="","",CHOOSE(MONTH(B1472),"janvier","février","mars","avril","mai","juin","juillet","aout","septembre","octobre","novembre","décembre"))</f>
        <v>avril</v>
      </c>
      <c r="E1472" s="105">
        <f>IF(ISERROR(VLOOKUP($C1472,tarifs!$A$4:$D$105,2,0)),"",VLOOKUP($C1472,tarifs!$A$4:$D$105,2,0))</f>
        <v>135</v>
      </c>
      <c r="F1472" s="105">
        <f t="shared" si="22"/>
        <v>162</v>
      </c>
    </row>
    <row r="1473" spans="1:6" x14ac:dyDescent="0.25">
      <c r="A1473" t="s">
        <v>17</v>
      </c>
      <c r="B1473" s="107">
        <v>44305</v>
      </c>
      <c r="C1473">
        <v>1050</v>
      </c>
      <c r="D1473" t="str">
        <f>IF(Tableau1[[#This Row],[Date]]="","",CHOOSE(MONTH(B1473),"janvier","février","mars","avril","mai","juin","juillet","aout","septembre","octobre","novembre","décembre"))</f>
        <v>avril</v>
      </c>
      <c r="E1473" s="105">
        <f>IF(ISERROR(VLOOKUP($C1473,tarifs!$A$4:$D$105,2,0)),"",VLOOKUP($C1473,tarifs!$A$4:$D$105,2,0))</f>
        <v>108</v>
      </c>
      <c r="F1473" s="105">
        <f t="shared" si="22"/>
        <v>129.6</v>
      </c>
    </row>
    <row r="1474" spans="1:6" x14ac:dyDescent="0.25">
      <c r="A1474" t="s">
        <v>17</v>
      </c>
      <c r="B1474" s="107">
        <v>44310</v>
      </c>
      <c r="C1474">
        <v>1501</v>
      </c>
      <c r="D1474" t="str">
        <f>IF(Tableau1[[#This Row],[Date]]="","",CHOOSE(MONTH(B1474),"janvier","février","mars","avril","mai","juin","juillet","aout","septembre","octobre","novembre","décembre"))</f>
        <v>avril</v>
      </c>
      <c r="E1474" s="105">
        <f>IF(ISERROR(VLOOKUP($C1474,tarifs!$A$4:$D$105,2,0)),"",VLOOKUP($C1474,tarifs!$A$4:$D$105,2,0))</f>
        <v>117</v>
      </c>
      <c r="F1474" s="105">
        <f t="shared" si="22"/>
        <v>140.4</v>
      </c>
    </row>
    <row r="1475" spans="1:6" x14ac:dyDescent="0.25">
      <c r="A1475" t="s">
        <v>17</v>
      </c>
      <c r="B1475" s="107">
        <v>44305</v>
      </c>
      <c r="C1475">
        <v>1232</v>
      </c>
      <c r="D1475" t="str">
        <f>IF(Tableau1[[#This Row],[Date]]="","",CHOOSE(MONTH(B1475),"janvier","février","mars","avril","mai","juin","juillet","aout","septembre","octobre","novembre","décembre"))</f>
        <v>avril</v>
      </c>
      <c r="E1475" s="105">
        <f>IF(ISERROR(VLOOKUP($C1475,tarifs!$A$4:$D$105,2,0)),"",VLOOKUP($C1475,tarifs!$A$4:$D$105,2,0))</f>
        <v>101.25</v>
      </c>
      <c r="F1475" s="105">
        <f t="shared" si="22"/>
        <v>121.5</v>
      </c>
    </row>
    <row r="1476" spans="1:6" x14ac:dyDescent="0.25">
      <c r="A1476" t="s">
        <v>17</v>
      </c>
      <c r="B1476" s="107">
        <v>44307</v>
      </c>
      <c r="C1476">
        <v>1202</v>
      </c>
      <c r="D1476" t="str">
        <f>IF(Tableau1[[#This Row],[Date]]="","",CHOOSE(MONTH(B1476),"janvier","février","mars","avril","mai","juin","juillet","aout","septembre","octobre","novembre","décembre"))</f>
        <v>avril</v>
      </c>
      <c r="E1476" s="105">
        <f>IF(ISERROR(VLOOKUP($C1476,tarifs!$A$4:$D$105,2,0)),"",VLOOKUP($C1476,tarifs!$A$4:$D$105,2,0))</f>
        <v>87.75</v>
      </c>
      <c r="F1476" s="105">
        <f t="shared" ref="F1476:F1539" si="23">IF(ISERROR(E1476*1.2),"",E1476*1.2)</f>
        <v>105.3</v>
      </c>
    </row>
    <row r="1477" spans="1:6" x14ac:dyDescent="0.25">
      <c r="A1477" t="s">
        <v>17</v>
      </c>
      <c r="B1477" s="107">
        <v>44309</v>
      </c>
      <c r="C1477">
        <v>1072</v>
      </c>
      <c r="D1477" t="str">
        <f>IF(Tableau1[[#This Row],[Date]]="","",CHOOSE(MONTH(B1477),"janvier","février","mars","avril","mai","juin","juillet","aout","septembre","octobre","novembre","décembre"))</f>
        <v>avril</v>
      </c>
      <c r="E1477" s="105">
        <f>IF(ISERROR(VLOOKUP($C1477,tarifs!$A$4:$D$105,2,0)),"",VLOOKUP($C1477,tarifs!$A$4:$D$105,2,0))</f>
        <v>108</v>
      </c>
      <c r="F1477" s="105">
        <f t="shared" si="23"/>
        <v>129.6</v>
      </c>
    </row>
    <row r="1478" spans="1:6" x14ac:dyDescent="0.25">
      <c r="A1478" t="s">
        <v>17</v>
      </c>
      <c r="B1478" s="107">
        <v>44310</v>
      </c>
      <c r="C1478">
        <v>1069</v>
      </c>
      <c r="D1478" t="str">
        <f>IF(Tableau1[[#This Row],[Date]]="","",CHOOSE(MONTH(B1478),"janvier","février","mars","avril","mai","juin","juillet","aout","septembre","octobre","novembre","décembre"))</f>
        <v>avril</v>
      </c>
      <c r="E1478" s="105">
        <f>IF(ISERROR(VLOOKUP($C1478,tarifs!$A$4:$D$105,2,0)),"",VLOOKUP($C1478,tarifs!$A$4:$D$105,2,0))</f>
        <v>81</v>
      </c>
      <c r="F1478" s="105">
        <f t="shared" si="23"/>
        <v>97.2</v>
      </c>
    </row>
    <row r="1479" spans="1:6" x14ac:dyDescent="0.25">
      <c r="A1479" t="s">
        <v>18</v>
      </c>
      <c r="B1479" s="107">
        <v>44305</v>
      </c>
      <c r="C1479">
        <v>1280</v>
      </c>
      <c r="D1479" t="str">
        <f>IF(Tableau1[[#This Row],[Date]]="","",CHOOSE(MONTH(B1479),"janvier","février","mars","avril","mai","juin","juillet","aout","septembre","octobre","novembre","décembre"))</f>
        <v>avril</v>
      </c>
      <c r="E1479" s="105">
        <f>IF(ISERROR(VLOOKUP($C1479,tarifs!$A$4:$D$105,2,0)),"",VLOOKUP($C1479,tarifs!$A$4:$D$105,2,0))</f>
        <v>114.4</v>
      </c>
      <c r="F1479" s="105">
        <f t="shared" si="23"/>
        <v>137.28</v>
      </c>
    </row>
    <row r="1480" spans="1:6" x14ac:dyDescent="0.25">
      <c r="A1480" t="s">
        <v>18</v>
      </c>
      <c r="B1480" s="107">
        <v>44309</v>
      </c>
      <c r="C1480">
        <v>1082</v>
      </c>
      <c r="D1480" t="str">
        <f>IF(Tableau1[[#This Row],[Date]]="","",CHOOSE(MONTH(B1480),"janvier","février","mars","avril","mai","juin","juillet","aout","septembre","octobre","novembre","décembre"))</f>
        <v>avril</v>
      </c>
      <c r="E1480" s="105">
        <f>IF(ISERROR(VLOOKUP($C1480,tarifs!$A$4:$D$105,2,0)),"",VLOOKUP($C1480,tarifs!$A$4:$D$105,2,0))</f>
        <v>104.55</v>
      </c>
      <c r="F1480" s="105">
        <f t="shared" si="23"/>
        <v>125.46</v>
      </c>
    </row>
    <row r="1481" spans="1:6" x14ac:dyDescent="0.25">
      <c r="A1481" t="s">
        <v>18</v>
      </c>
      <c r="B1481" s="107">
        <v>44310</v>
      </c>
      <c r="C1481">
        <v>1219</v>
      </c>
      <c r="D1481" t="str">
        <f>IF(Tableau1[[#This Row],[Date]]="","",CHOOSE(MONTH(B1481),"janvier","février","mars","avril","mai","juin","juillet","aout","septembre","octobre","novembre","décembre"))</f>
        <v>avril</v>
      </c>
      <c r="E1481" s="105">
        <f>IF(ISERROR(VLOOKUP($C1481,tarifs!$A$4:$D$105,2,0)),"",VLOOKUP($C1481,tarifs!$A$4:$D$105,2,0))</f>
        <v>135</v>
      </c>
      <c r="F1481" s="105">
        <f t="shared" si="23"/>
        <v>162</v>
      </c>
    </row>
    <row r="1482" spans="1:6" x14ac:dyDescent="0.25">
      <c r="A1482" t="s">
        <v>18</v>
      </c>
      <c r="B1482" s="107">
        <v>44310</v>
      </c>
      <c r="C1482">
        <v>1679</v>
      </c>
      <c r="D1482" t="str">
        <f>IF(Tableau1[[#This Row],[Date]]="","",CHOOSE(MONTH(B1482),"janvier","février","mars","avril","mai","juin","juillet","aout","septembre","octobre","novembre","décembre"))</f>
        <v>avril</v>
      </c>
      <c r="E1482" s="105">
        <f>IF(ISERROR(VLOOKUP($C1482,tarifs!$A$4:$D$105,2,0)),"",VLOOKUP($C1482,tarifs!$A$4:$D$105,2,0))</f>
        <v>95</v>
      </c>
      <c r="F1482" s="105">
        <f t="shared" si="23"/>
        <v>114</v>
      </c>
    </row>
    <row r="1483" spans="1:6" x14ac:dyDescent="0.25">
      <c r="A1483" t="s">
        <v>19</v>
      </c>
      <c r="B1483" s="107">
        <v>44309</v>
      </c>
      <c r="C1483">
        <v>1182</v>
      </c>
      <c r="D1483" t="str">
        <f>IF(Tableau1[[#This Row],[Date]]="","",CHOOSE(MONTH(B1483),"janvier","février","mars","avril","mai","juin","juillet","aout","septembre","octobre","novembre","décembre"))</f>
        <v>avril</v>
      </c>
      <c r="E1483" s="105">
        <f>IF(ISERROR(VLOOKUP($C1483,tarifs!$A$4:$D$105,2,0)),"",VLOOKUP($C1483,tarifs!$A$4:$D$105,2,0))</f>
        <v>127</v>
      </c>
      <c r="F1483" s="105">
        <f t="shared" si="23"/>
        <v>152.4</v>
      </c>
    </row>
    <row r="1484" spans="1:6" x14ac:dyDescent="0.25">
      <c r="A1484" t="s">
        <v>19</v>
      </c>
      <c r="B1484" s="107">
        <v>44310</v>
      </c>
      <c r="C1484">
        <v>1669</v>
      </c>
      <c r="D1484" t="str">
        <f>IF(Tableau1[[#This Row],[Date]]="","",CHOOSE(MONTH(B1484),"janvier","février","mars","avril","mai","juin","juillet","aout","septembre","octobre","novembre","décembre"))</f>
        <v>avril</v>
      </c>
      <c r="E1484" s="105">
        <f>IF(ISERROR(VLOOKUP($C1484,tarifs!$A$4:$D$105,2,0)),"",VLOOKUP($C1484,tarifs!$A$4:$D$105,2,0))</f>
        <v>124</v>
      </c>
      <c r="F1484" s="105">
        <f t="shared" si="23"/>
        <v>148.79999999999998</v>
      </c>
    </row>
    <row r="1485" spans="1:6" x14ac:dyDescent="0.25">
      <c r="A1485" t="s">
        <v>19</v>
      </c>
      <c r="B1485" s="107">
        <v>44310</v>
      </c>
      <c r="C1485">
        <v>1129</v>
      </c>
      <c r="D1485" t="str">
        <f>IF(Tableau1[[#This Row],[Date]]="","",CHOOSE(MONTH(B1485),"janvier","février","mars","avril","mai","juin","juillet","aout","septembre","octobre","novembre","décembre"))</f>
        <v>avril</v>
      </c>
      <c r="E1485" s="105">
        <f>IF(ISERROR(VLOOKUP($C1485,tarifs!$A$4:$D$105,2,0)),"",VLOOKUP($C1485,tarifs!$A$4:$D$105,2,0))</f>
        <v>115</v>
      </c>
      <c r="F1485" s="105">
        <f t="shared" si="23"/>
        <v>138</v>
      </c>
    </row>
    <row r="1486" spans="1:6" x14ac:dyDescent="0.25">
      <c r="A1486" t="s">
        <v>19</v>
      </c>
      <c r="B1486" s="107">
        <v>44310</v>
      </c>
      <c r="C1486">
        <v>1699</v>
      </c>
      <c r="D1486" t="str">
        <f>IF(Tableau1[[#This Row],[Date]]="","",CHOOSE(MONTH(B1486),"janvier","février","mars","avril","mai","juin","juillet","aout","septembre","octobre","novembre","décembre"))</f>
        <v>avril</v>
      </c>
      <c r="E1486" s="105">
        <f>IF(ISERROR(VLOOKUP($C1486,tarifs!$A$4:$D$105,2,0)),"",VLOOKUP($C1486,tarifs!$A$4:$D$105,2,0))</f>
        <v>148</v>
      </c>
      <c r="F1486" s="105">
        <f t="shared" si="23"/>
        <v>177.6</v>
      </c>
    </row>
    <row r="1487" spans="1:6" x14ac:dyDescent="0.25">
      <c r="A1487" t="s">
        <v>8</v>
      </c>
      <c r="B1487" s="107">
        <v>44312</v>
      </c>
      <c r="C1487">
        <v>1330</v>
      </c>
      <c r="D1487" t="str">
        <f>IF(Tableau1[[#This Row],[Date]]="","",CHOOSE(MONTH(B1487),"janvier","février","mars","avril","mai","juin","juillet","aout","septembre","octobre","novembre","décembre"))</f>
        <v>avril</v>
      </c>
      <c r="E1487" s="105">
        <f>IF(ISERROR(VLOOKUP($C1487,tarifs!$A$4:$D$105,2,0)),"",VLOOKUP($C1487,tarifs!$A$4:$D$105,2,0))</f>
        <v>95</v>
      </c>
      <c r="F1487" s="105">
        <f t="shared" si="23"/>
        <v>114</v>
      </c>
    </row>
    <row r="1488" spans="1:6" x14ac:dyDescent="0.25">
      <c r="A1488" t="s">
        <v>8</v>
      </c>
      <c r="B1488" s="107">
        <v>44312</v>
      </c>
      <c r="C1488">
        <v>1242</v>
      </c>
      <c r="D1488" t="str">
        <f>IF(Tableau1[[#This Row],[Date]]="","",CHOOSE(MONTH(B1488),"janvier","février","mars","avril","mai","juin","juillet","aout","septembre","octobre","novembre","décembre"))</f>
        <v>avril</v>
      </c>
      <c r="E1488" s="105">
        <f>IF(ISERROR(VLOOKUP($C1488,tarifs!$A$4:$D$105,2,0)),"",VLOOKUP($C1488,tarifs!$A$4:$D$105,2,0))</f>
        <v>101</v>
      </c>
      <c r="F1488" s="105">
        <f t="shared" si="23"/>
        <v>121.19999999999999</v>
      </c>
    </row>
    <row r="1489" spans="1:6" x14ac:dyDescent="0.25">
      <c r="A1489" t="s">
        <v>8</v>
      </c>
      <c r="B1489" s="107">
        <v>44316</v>
      </c>
      <c r="C1489">
        <v>1242</v>
      </c>
      <c r="D1489" t="str">
        <f>IF(Tableau1[[#This Row],[Date]]="","",CHOOSE(MONTH(B1489),"janvier","février","mars","avril","mai","juin","juillet","aout","septembre","octobre","novembre","décembre"))</f>
        <v>avril</v>
      </c>
      <c r="E1489" s="105">
        <f>IF(ISERROR(VLOOKUP($C1489,tarifs!$A$4:$D$105,2,0)),"",VLOOKUP($C1489,tarifs!$A$4:$D$105,2,0))</f>
        <v>101</v>
      </c>
      <c r="F1489" s="105">
        <f t="shared" si="23"/>
        <v>121.19999999999999</v>
      </c>
    </row>
    <row r="1490" spans="1:6" x14ac:dyDescent="0.25">
      <c r="A1490" t="s">
        <v>9</v>
      </c>
      <c r="B1490" s="107">
        <v>44312</v>
      </c>
      <c r="C1490">
        <v>1060</v>
      </c>
      <c r="D1490" t="str">
        <f>IF(Tableau1[[#This Row],[Date]]="","",CHOOSE(MONTH(B1490),"janvier","février","mars","avril","mai","juin","juillet","aout","septembre","octobre","novembre","décembre"))</f>
        <v>avril</v>
      </c>
      <c r="E1490" s="105">
        <f>IF(ISERROR(VLOOKUP($C1490,tarifs!$A$4:$D$105,2,0)),"",VLOOKUP($C1490,tarifs!$A$4:$D$105,2,0))</f>
        <v>123.6</v>
      </c>
      <c r="F1490" s="105">
        <f t="shared" si="23"/>
        <v>148.32</v>
      </c>
    </row>
    <row r="1491" spans="1:6" x14ac:dyDescent="0.25">
      <c r="A1491" t="s">
        <v>9</v>
      </c>
      <c r="B1491" s="107">
        <v>44312</v>
      </c>
      <c r="C1491">
        <v>1230</v>
      </c>
      <c r="D1491" t="str">
        <f>IF(Tableau1[[#This Row],[Date]]="","",CHOOSE(MONTH(B1491),"janvier","février","mars","avril","mai","juin","juillet","aout","septembre","octobre","novembre","décembre"))</f>
        <v>avril</v>
      </c>
      <c r="E1491" s="105">
        <f>IF(ISERROR(VLOOKUP($C1491,tarifs!$A$4:$D$105,2,0)),"",VLOOKUP($C1491,tarifs!$A$4:$D$105,2,0))</f>
        <v>135.25</v>
      </c>
      <c r="F1491" s="105">
        <f t="shared" si="23"/>
        <v>162.29999999999998</v>
      </c>
    </row>
    <row r="1492" spans="1:6" x14ac:dyDescent="0.25">
      <c r="A1492" t="s">
        <v>9</v>
      </c>
      <c r="B1492" s="107">
        <v>44316</v>
      </c>
      <c r="C1492">
        <v>1282</v>
      </c>
      <c r="D1492" t="str">
        <f>IF(Tableau1[[#This Row],[Date]]="","",CHOOSE(MONTH(B1492),"janvier","février","mars","avril","mai","juin","juillet","aout","septembre","octobre","novembre","décembre"))</f>
        <v>avril</v>
      </c>
      <c r="E1492" s="105">
        <f>IF(ISERROR(VLOOKUP($C1492,tarifs!$A$4:$D$105,2,0)),"",VLOOKUP($C1492,tarifs!$A$4:$D$105,2,0))</f>
        <v>87.75</v>
      </c>
      <c r="F1492" s="105">
        <f t="shared" si="23"/>
        <v>105.3</v>
      </c>
    </row>
    <row r="1493" spans="1:6" x14ac:dyDescent="0.25">
      <c r="A1493" t="s">
        <v>9</v>
      </c>
      <c r="B1493" s="107">
        <v>44312</v>
      </c>
      <c r="C1493">
        <v>1062</v>
      </c>
      <c r="D1493" t="str">
        <f>IF(Tableau1[[#This Row],[Date]]="","",CHOOSE(MONTH(B1493),"janvier","février","mars","avril","mai","juin","juillet","aout","septembre","octobre","novembre","décembre"))</f>
        <v>avril</v>
      </c>
      <c r="E1493" s="105">
        <f>IF(ISERROR(VLOOKUP($C1493,tarifs!$A$4:$D$105,2,0)),"",VLOOKUP($C1493,tarifs!$A$4:$D$105,2,0))</f>
        <v>81</v>
      </c>
      <c r="F1493" s="105">
        <f t="shared" si="23"/>
        <v>97.2</v>
      </c>
    </row>
    <row r="1494" spans="1:6" x14ac:dyDescent="0.25">
      <c r="A1494" t="s">
        <v>9</v>
      </c>
      <c r="B1494" s="107">
        <v>44313</v>
      </c>
      <c r="C1494">
        <v>1062</v>
      </c>
      <c r="D1494" t="str">
        <f>IF(Tableau1[[#This Row],[Date]]="","",CHOOSE(MONTH(B1494),"janvier","février","mars","avril","mai","juin","juillet","aout","septembre","octobre","novembre","décembre"))</f>
        <v>avril</v>
      </c>
      <c r="E1494" s="105">
        <f>IF(ISERROR(VLOOKUP($C1494,tarifs!$A$4:$D$105,2,0)),"",VLOOKUP($C1494,tarifs!$A$4:$D$105,2,0))</f>
        <v>81</v>
      </c>
      <c r="F1494" s="105">
        <f t="shared" si="23"/>
        <v>97.2</v>
      </c>
    </row>
    <row r="1495" spans="1:6" x14ac:dyDescent="0.25">
      <c r="A1495" t="s">
        <v>9</v>
      </c>
      <c r="B1495" s="107">
        <v>44314</v>
      </c>
      <c r="C1495">
        <v>1062</v>
      </c>
      <c r="D1495" t="str">
        <f>IF(Tableau1[[#This Row],[Date]]="","",CHOOSE(MONTH(B1495),"janvier","février","mars","avril","mai","juin","juillet","aout","septembre","octobre","novembre","décembre"))</f>
        <v>avril</v>
      </c>
      <c r="E1495" s="105">
        <f>IF(ISERROR(VLOOKUP($C1495,tarifs!$A$4:$D$105,2,0)),"",VLOOKUP($C1495,tarifs!$A$4:$D$105,2,0))</f>
        <v>81</v>
      </c>
      <c r="F1495" s="105">
        <f t="shared" si="23"/>
        <v>97.2</v>
      </c>
    </row>
    <row r="1496" spans="1:6" x14ac:dyDescent="0.25">
      <c r="A1496" t="s">
        <v>9</v>
      </c>
      <c r="B1496" s="107">
        <v>44315</v>
      </c>
      <c r="C1496">
        <v>1062</v>
      </c>
      <c r="D1496" t="str">
        <f>IF(Tableau1[[#This Row],[Date]]="","",CHOOSE(MONTH(B1496),"janvier","février","mars","avril","mai","juin","juillet","aout","septembre","octobre","novembre","décembre"))</f>
        <v>avril</v>
      </c>
      <c r="E1496" s="105">
        <f>IF(ISERROR(VLOOKUP($C1496,tarifs!$A$4:$D$105,2,0)),"",VLOOKUP($C1496,tarifs!$A$4:$D$105,2,0))</f>
        <v>81</v>
      </c>
      <c r="F1496" s="105">
        <f t="shared" si="23"/>
        <v>97.2</v>
      </c>
    </row>
    <row r="1497" spans="1:6" x14ac:dyDescent="0.25">
      <c r="A1497" t="s">
        <v>9</v>
      </c>
      <c r="B1497" s="107">
        <v>44316</v>
      </c>
      <c r="C1497">
        <v>1062</v>
      </c>
      <c r="D1497" t="str">
        <f>IF(Tableau1[[#This Row],[Date]]="","",CHOOSE(MONTH(B1497),"janvier","février","mars","avril","mai","juin","juillet","aout","septembre","octobre","novembre","décembre"))</f>
        <v>avril</v>
      </c>
      <c r="E1497" s="105">
        <f>IF(ISERROR(VLOOKUP($C1497,tarifs!$A$4:$D$105,2,0)),"",VLOOKUP($C1497,tarifs!$A$4:$D$105,2,0))</f>
        <v>81</v>
      </c>
      <c r="F1497" s="105">
        <f t="shared" si="23"/>
        <v>97.2</v>
      </c>
    </row>
    <row r="1498" spans="1:6" x14ac:dyDescent="0.25">
      <c r="A1498" t="s">
        <v>9</v>
      </c>
      <c r="B1498" s="107">
        <v>44312</v>
      </c>
      <c r="C1498">
        <v>1262</v>
      </c>
      <c r="D1498" t="str">
        <f>IF(Tableau1[[#This Row],[Date]]="","",CHOOSE(MONTH(B1498),"janvier","février","mars","avril","mai","juin","juillet","aout","septembre","octobre","novembre","décembre"))</f>
        <v>avril</v>
      </c>
      <c r="E1498" s="105">
        <f>IF(ISERROR(VLOOKUP($C1498,tarifs!$A$4:$D$105,2,0)),"",VLOOKUP($C1498,tarifs!$A$4:$D$105,2,0))</f>
        <v>108</v>
      </c>
      <c r="F1498" s="105">
        <f t="shared" si="23"/>
        <v>129.6</v>
      </c>
    </row>
    <row r="1499" spans="1:6" x14ac:dyDescent="0.25">
      <c r="A1499" t="s">
        <v>9</v>
      </c>
      <c r="B1499" s="107">
        <v>44313</v>
      </c>
      <c r="C1499">
        <v>1262</v>
      </c>
      <c r="D1499" t="str">
        <f>IF(Tableau1[[#This Row],[Date]]="","",CHOOSE(MONTH(B1499),"janvier","février","mars","avril","mai","juin","juillet","aout","septembre","octobre","novembre","décembre"))</f>
        <v>avril</v>
      </c>
      <c r="E1499" s="105">
        <f>IF(ISERROR(VLOOKUP($C1499,tarifs!$A$4:$D$105,2,0)),"",VLOOKUP($C1499,tarifs!$A$4:$D$105,2,0))</f>
        <v>108</v>
      </c>
      <c r="F1499" s="105">
        <f t="shared" si="23"/>
        <v>129.6</v>
      </c>
    </row>
    <row r="1500" spans="1:6" x14ac:dyDescent="0.25">
      <c r="A1500" t="s">
        <v>9</v>
      </c>
      <c r="B1500" s="107">
        <v>44314</v>
      </c>
      <c r="C1500">
        <v>1262</v>
      </c>
      <c r="D1500" t="str">
        <f>IF(Tableau1[[#This Row],[Date]]="","",CHOOSE(MONTH(B1500),"janvier","février","mars","avril","mai","juin","juillet","aout","septembre","octobre","novembre","décembre"))</f>
        <v>avril</v>
      </c>
      <c r="E1500" s="105">
        <f>IF(ISERROR(VLOOKUP($C1500,tarifs!$A$4:$D$105,2,0)),"",VLOOKUP($C1500,tarifs!$A$4:$D$105,2,0))</f>
        <v>108</v>
      </c>
      <c r="F1500" s="105">
        <f t="shared" si="23"/>
        <v>129.6</v>
      </c>
    </row>
    <row r="1501" spans="1:6" x14ac:dyDescent="0.25">
      <c r="A1501" t="s">
        <v>9</v>
      </c>
      <c r="B1501" s="107">
        <v>44315</v>
      </c>
      <c r="C1501">
        <v>1262</v>
      </c>
      <c r="D1501" t="str">
        <f>IF(Tableau1[[#This Row],[Date]]="","",CHOOSE(MONTH(B1501),"janvier","février","mars","avril","mai","juin","juillet","aout","septembre","octobre","novembre","décembre"))</f>
        <v>avril</v>
      </c>
      <c r="E1501" s="105">
        <f>IF(ISERROR(VLOOKUP($C1501,tarifs!$A$4:$D$105,2,0)),"",VLOOKUP($C1501,tarifs!$A$4:$D$105,2,0))</f>
        <v>108</v>
      </c>
      <c r="F1501" s="105">
        <f t="shared" si="23"/>
        <v>129.6</v>
      </c>
    </row>
    <row r="1502" spans="1:6" x14ac:dyDescent="0.25">
      <c r="A1502" t="s">
        <v>9</v>
      </c>
      <c r="B1502" s="107">
        <v>44316</v>
      </c>
      <c r="C1502">
        <v>1262</v>
      </c>
      <c r="D1502" t="str">
        <f>IF(Tableau1[[#This Row],[Date]]="","",CHOOSE(MONTH(B1502),"janvier","février","mars","avril","mai","juin","juillet","aout","septembre","octobre","novembre","décembre"))</f>
        <v>avril</v>
      </c>
      <c r="E1502" s="105">
        <f>IF(ISERROR(VLOOKUP($C1502,tarifs!$A$4:$D$105,2,0)),"",VLOOKUP($C1502,tarifs!$A$4:$D$105,2,0))</f>
        <v>108</v>
      </c>
      <c r="F1502" s="105">
        <f t="shared" si="23"/>
        <v>129.6</v>
      </c>
    </row>
    <row r="1503" spans="1:6" x14ac:dyDescent="0.25">
      <c r="A1503" t="s">
        <v>10</v>
      </c>
      <c r="B1503" s="107">
        <v>44312</v>
      </c>
      <c r="C1503">
        <v>1650</v>
      </c>
      <c r="D1503" t="str">
        <f>IF(Tableau1[[#This Row],[Date]]="","",CHOOSE(MONTH(B1503),"janvier","février","mars","avril","mai","juin","juillet","aout","septembre","octobre","novembre","décembre"))</f>
        <v>avril</v>
      </c>
      <c r="E1503" s="105">
        <f>IF(ISERROR(VLOOKUP($C1503,tarifs!$A$4:$D$105,2,0)),"",VLOOKUP($C1503,tarifs!$A$4:$D$105,2,0))</f>
        <v>162</v>
      </c>
      <c r="F1503" s="105">
        <f t="shared" si="23"/>
        <v>194.4</v>
      </c>
    </row>
    <row r="1504" spans="1:6" x14ac:dyDescent="0.25">
      <c r="A1504" t="s">
        <v>10</v>
      </c>
      <c r="B1504" s="107">
        <v>44313</v>
      </c>
      <c r="C1504">
        <v>1521</v>
      </c>
      <c r="D1504" t="str">
        <f>IF(Tableau1[[#This Row],[Date]]="","",CHOOSE(MONTH(B1504),"janvier","février","mars","avril","mai","juin","juillet","aout","septembre","octobre","novembre","décembre"))</f>
        <v>avril</v>
      </c>
      <c r="E1504" s="105">
        <f>IF(ISERROR(VLOOKUP($C1504,tarifs!$A$4:$D$105,2,0)),"",VLOOKUP($C1504,tarifs!$A$4:$D$105,2,0))</f>
        <v>155</v>
      </c>
      <c r="F1504" s="105">
        <f t="shared" si="23"/>
        <v>186</v>
      </c>
    </row>
    <row r="1505" spans="1:6" x14ac:dyDescent="0.25">
      <c r="A1505" t="s">
        <v>10</v>
      </c>
      <c r="B1505" s="107">
        <v>44314</v>
      </c>
      <c r="C1505">
        <v>1521</v>
      </c>
      <c r="D1505" t="str">
        <f>IF(Tableau1[[#This Row],[Date]]="","",CHOOSE(MONTH(B1505),"janvier","février","mars","avril","mai","juin","juillet","aout","septembre","octobre","novembre","décembre"))</f>
        <v>avril</v>
      </c>
      <c r="E1505" s="105">
        <f>IF(ISERROR(VLOOKUP($C1505,tarifs!$A$4:$D$105,2,0)),"",VLOOKUP($C1505,tarifs!$A$4:$D$105,2,0))</f>
        <v>155</v>
      </c>
      <c r="F1505" s="105">
        <f t="shared" si="23"/>
        <v>186</v>
      </c>
    </row>
    <row r="1506" spans="1:6" x14ac:dyDescent="0.25">
      <c r="A1506" t="s">
        <v>10</v>
      </c>
      <c r="B1506" s="107">
        <v>44315</v>
      </c>
      <c r="C1506">
        <v>1521</v>
      </c>
      <c r="D1506" t="str">
        <f>IF(Tableau1[[#This Row],[Date]]="","",CHOOSE(MONTH(B1506),"janvier","février","mars","avril","mai","juin","juillet","aout","septembre","octobre","novembre","décembre"))</f>
        <v>avril</v>
      </c>
      <c r="E1506" s="105">
        <f>IF(ISERROR(VLOOKUP($C1506,tarifs!$A$4:$D$105,2,0)),"",VLOOKUP($C1506,tarifs!$A$4:$D$105,2,0))</f>
        <v>155</v>
      </c>
      <c r="F1506" s="105">
        <f t="shared" si="23"/>
        <v>186</v>
      </c>
    </row>
    <row r="1507" spans="1:6" x14ac:dyDescent="0.25">
      <c r="A1507" t="s">
        <v>10</v>
      </c>
      <c r="B1507" s="107">
        <v>44316</v>
      </c>
      <c r="C1507">
        <v>1521</v>
      </c>
      <c r="D1507" t="str">
        <f>IF(Tableau1[[#This Row],[Date]]="","",CHOOSE(MONTH(B1507),"janvier","février","mars","avril","mai","juin","juillet","aout","septembre","octobre","novembre","décembre"))</f>
        <v>avril</v>
      </c>
      <c r="E1507" s="105">
        <f>IF(ISERROR(VLOOKUP($C1507,tarifs!$A$4:$D$105,2,0)),"",VLOOKUP($C1507,tarifs!$A$4:$D$105,2,0))</f>
        <v>155</v>
      </c>
      <c r="F1507" s="105">
        <f t="shared" si="23"/>
        <v>186</v>
      </c>
    </row>
    <row r="1508" spans="1:6" x14ac:dyDescent="0.25">
      <c r="A1508" t="s">
        <v>10</v>
      </c>
      <c r="B1508" s="107">
        <v>44312</v>
      </c>
      <c r="C1508">
        <v>1162</v>
      </c>
      <c r="D1508" t="str">
        <f>IF(Tableau1[[#This Row],[Date]]="","",CHOOSE(MONTH(B1508),"janvier","février","mars","avril","mai","juin","juillet","aout","septembre","octobre","novembre","décembre"))</f>
        <v>avril</v>
      </c>
      <c r="E1508" s="105">
        <f>IF(ISERROR(VLOOKUP($C1508,tarifs!$A$4:$D$105,2,0)),"",VLOOKUP($C1508,tarifs!$A$4:$D$105,2,0))</f>
        <v>108</v>
      </c>
      <c r="F1508" s="105">
        <f t="shared" si="23"/>
        <v>129.6</v>
      </c>
    </row>
    <row r="1509" spans="1:6" x14ac:dyDescent="0.25">
      <c r="A1509" t="s">
        <v>10</v>
      </c>
      <c r="B1509" s="107">
        <v>44313</v>
      </c>
      <c r="C1509">
        <v>1162</v>
      </c>
      <c r="D1509" t="str">
        <f>IF(Tableau1[[#This Row],[Date]]="","",CHOOSE(MONTH(B1509),"janvier","février","mars","avril","mai","juin","juillet","aout","septembre","octobre","novembre","décembre"))</f>
        <v>avril</v>
      </c>
      <c r="E1509" s="105">
        <f>IF(ISERROR(VLOOKUP($C1509,tarifs!$A$4:$D$105,2,0)),"",VLOOKUP($C1509,tarifs!$A$4:$D$105,2,0))</f>
        <v>108</v>
      </c>
      <c r="F1509" s="105">
        <f t="shared" si="23"/>
        <v>129.6</v>
      </c>
    </row>
    <row r="1510" spans="1:6" x14ac:dyDescent="0.25">
      <c r="A1510" t="s">
        <v>10</v>
      </c>
      <c r="B1510" s="107">
        <v>44314</v>
      </c>
      <c r="C1510">
        <v>1162</v>
      </c>
      <c r="D1510" t="str">
        <f>IF(Tableau1[[#This Row],[Date]]="","",CHOOSE(MONTH(B1510),"janvier","février","mars","avril","mai","juin","juillet","aout","septembre","octobre","novembre","décembre"))</f>
        <v>avril</v>
      </c>
      <c r="E1510" s="105">
        <f>IF(ISERROR(VLOOKUP($C1510,tarifs!$A$4:$D$105,2,0)),"",VLOOKUP($C1510,tarifs!$A$4:$D$105,2,0))</f>
        <v>108</v>
      </c>
      <c r="F1510" s="105">
        <f t="shared" si="23"/>
        <v>129.6</v>
      </c>
    </row>
    <row r="1511" spans="1:6" x14ac:dyDescent="0.25">
      <c r="A1511" t="s">
        <v>10</v>
      </c>
      <c r="B1511" s="107">
        <v>44315</v>
      </c>
      <c r="C1511">
        <v>1162</v>
      </c>
      <c r="D1511" t="str">
        <f>IF(Tableau1[[#This Row],[Date]]="","",CHOOSE(MONTH(B1511),"janvier","février","mars","avril","mai","juin","juillet","aout","septembre","octobre","novembre","décembre"))</f>
        <v>avril</v>
      </c>
      <c r="E1511" s="105">
        <f>IF(ISERROR(VLOOKUP($C1511,tarifs!$A$4:$D$105,2,0)),"",VLOOKUP($C1511,tarifs!$A$4:$D$105,2,0))</f>
        <v>108</v>
      </c>
      <c r="F1511" s="105">
        <f t="shared" si="23"/>
        <v>129.6</v>
      </c>
    </row>
    <row r="1512" spans="1:6" x14ac:dyDescent="0.25">
      <c r="A1512" t="s">
        <v>10</v>
      </c>
      <c r="B1512" s="107">
        <v>44316</v>
      </c>
      <c r="C1512">
        <v>1162</v>
      </c>
      <c r="D1512" t="str">
        <f>IF(Tableau1[[#This Row],[Date]]="","",CHOOSE(MONTH(B1512),"janvier","février","mars","avril","mai","juin","juillet","aout","septembre","octobre","novembre","décembre"))</f>
        <v>avril</v>
      </c>
      <c r="E1512" s="105">
        <f>IF(ISERROR(VLOOKUP($C1512,tarifs!$A$4:$D$105,2,0)),"",VLOOKUP($C1512,tarifs!$A$4:$D$105,2,0))</f>
        <v>108</v>
      </c>
      <c r="F1512" s="105">
        <f t="shared" si="23"/>
        <v>129.6</v>
      </c>
    </row>
    <row r="1513" spans="1:6" x14ac:dyDescent="0.25">
      <c r="A1513" t="s">
        <v>10</v>
      </c>
      <c r="B1513" s="107">
        <v>44312</v>
      </c>
      <c r="C1513" t="s">
        <v>11</v>
      </c>
      <c r="D1513" t="str">
        <f>IF(Tableau1[[#This Row],[Date]]="","",CHOOSE(MONTH(B1513),"janvier","février","mars","avril","mai","juin","juillet","aout","septembre","octobre","novembre","décembre"))</f>
        <v>avril</v>
      </c>
      <c r="E1513" s="105" t="str">
        <f>IF(ISERROR(VLOOKUP($C1513,tarifs!$A$4:$D$105,2,0)),"",VLOOKUP($C1513,tarifs!$A$4:$D$105,2,0))</f>
        <v/>
      </c>
      <c r="F1513" s="105" t="str">
        <f t="shared" si="23"/>
        <v/>
      </c>
    </row>
    <row r="1514" spans="1:6" x14ac:dyDescent="0.25">
      <c r="A1514" t="s">
        <v>10</v>
      </c>
      <c r="B1514" s="107">
        <v>44313</v>
      </c>
      <c r="C1514" t="s">
        <v>11</v>
      </c>
      <c r="D1514" t="str">
        <f>IF(Tableau1[[#This Row],[Date]]="","",CHOOSE(MONTH(B1514),"janvier","février","mars","avril","mai","juin","juillet","aout","septembre","octobre","novembre","décembre"))</f>
        <v>avril</v>
      </c>
      <c r="E1514" s="105" t="str">
        <f>IF(ISERROR(VLOOKUP($C1514,tarifs!$A$4:$D$105,2,0)),"",VLOOKUP($C1514,tarifs!$A$4:$D$105,2,0))</f>
        <v/>
      </c>
      <c r="F1514" s="105" t="str">
        <f t="shared" si="23"/>
        <v/>
      </c>
    </row>
    <row r="1515" spans="1:6" x14ac:dyDescent="0.25">
      <c r="A1515" t="s">
        <v>10</v>
      </c>
      <c r="B1515" s="107">
        <v>44314</v>
      </c>
      <c r="C1515" t="s">
        <v>11</v>
      </c>
      <c r="D1515" t="str">
        <f>IF(Tableau1[[#This Row],[Date]]="","",CHOOSE(MONTH(B1515),"janvier","février","mars","avril","mai","juin","juillet","aout","septembre","octobre","novembre","décembre"))</f>
        <v>avril</v>
      </c>
      <c r="E1515" s="105" t="str">
        <f>IF(ISERROR(VLOOKUP($C1515,tarifs!$A$4:$D$105,2,0)),"",VLOOKUP($C1515,tarifs!$A$4:$D$105,2,0))</f>
        <v/>
      </c>
      <c r="F1515" s="105" t="str">
        <f t="shared" si="23"/>
        <v/>
      </c>
    </row>
    <row r="1516" spans="1:6" x14ac:dyDescent="0.25">
      <c r="A1516" t="s">
        <v>10</v>
      </c>
      <c r="B1516" s="107">
        <v>44315</v>
      </c>
      <c r="C1516" t="s">
        <v>11</v>
      </c>
      <c r="D1516" t="str">
        <f>IF(Tableau1[[#This Row],[Date]]="","",CHOOSE(MONTH(B1516),"janvier","février","mars","avril","mai","juin","juillet","aout","septembre","octobre","novembre","décembre"))</f>
        <v>avril</v>
      </c>
      <c r="E1516" s="105" t="str">
        <f>IF(ISERROR(VLOOKUP($C1516,tarifs!$A$4:$D$105,2,0)),"",VLOOKUP($C1516,tarifs!$A$4:$D$105,2,0))</f>
        <v/>
      </c>
      <c r="F1516" s="105" t="str">
        <f t="shared" si="23"/>
        <v/>
      </c>
    </row>
    <row r="1517" spans="1:6" x14ac:dyDescent="0.25">
      <c r="A1517" t="s">
        <v>10</v>
      </c>
      <c r="B1517" s="107">
        <v>44316</v>
      </c>
      <c r="C1517" t="s">
        <v>11</v>
      </c>
      <c r="D1517" t="str">
        <f>IF(Tableau1[[#This Row],[Date]]="","",CHOOSE(MONTH(B1517),"janvier","février","mars","avril","mai","juin","juillet","aout","septembre","octobre","novembre","décembre"))</f>
        <v>avril</v>
      </c>
      <c r="E1517" s="105" t="str">
        <f>IF(ISERROR(VLOOKUP($C1517,tarifs!$A$4:$D$105,2,0)),"",VLOOKUP($C1517,tarifs!$A$4:$D$105,2,0))</f>
        <v/>
      </c>
      <c r="F1517" s="105" t="str">
        <f t="shared" si="23"/>
        <v/>
      </c>
    </row>
    <row r="1518" spans="1:6" x14ac:dyDescent="0.25">
      <c r="A1518" t="s">
        <v>12</v>
      </c>
      <c r="B1518" s="107">
        <v>44312</v>
      </c>
      <c r="C1518">
        <v>1010</v>
      </c>
      <c r="D1518" t="str">
        <f>IF(Tableau1[[#This Row],[Date]]="","",CHOOSE(MONTH(B1518),"janvier","février","mars","avril","mai","juin","juillet","aout","septembre","octobre","novembre","décembre"))</f>
        <v>avril</v>
      </c>
      <c r="E1518" s="105">
        <f>IF(ISERROR(VLOOKUP($C1518,tarifs!$A$4:$D$105,2,0)),"",VLOOKUP($C1518,tarifs!$A$4:$D$105,2,0))</f>
        <v>95</v>
      </c>
      <c r="F1518" s="105">
        <f t="shared" si="23"/>
        <v>114</v>
      </c>
    </row>
    <row r="1519" spans="1:6" x14ac:dyDescent="0.25">
      <c r="A1519" t="s">
        <v>12</v>
      </c>
      <c r="B1519" s="107">
        <v>44312</v>
      </c>
      <c r="C1519">
        <v>1312</v>
      </c>
      <c r="D1519" t="str">
        <f>IF(Tableau1[[#This Row],[Date]]="","",CHOOSE(MONTH(B1519),"janvier","février","mars","avril","mai","juin","juillet","aout","septembre","octobre","novembre","décembre"))</f>
        <v>avril</v>
      </c>
      <c r="E1519" s="105">
        <f>IF(ISERROR(VLOOKUP($C1519,tarifs!$A$4:$D$105,2,0)),"",VLOOKUP($C1519,tarifs!$A$4:$D$105,2,0))</f>
        <v>108</v>
      </c>
      <c r="F1519" s="105">
        <f t="shared" si="23"/>
        <v>129.6</v>
      </c>
    </row>
    <row r="1520" spans="1:6" x14ac:dyDescent="0.25">
      <c r="A1520" t="s">
        <v>12</v>
      </c>
      <c r="B1520" s="107">
        <v>44313</v>
      </c>
      <c r="C1520">
        <v>1312</v>
      </c>
      <c r="D1520" t="str">
        <f>IF(Tableau1[[#This Row],[Date]]="","",CHOOSE(MONTH(B1520),"janvier","février","mars","avril","mai","juin","juillet","aout","septembre","octobre","novembre","décembre"))</f>
        <v>avril</v>
      </c>
      <c r="E1520" s="105">
        <f>IF(ISERROR(VLOOKUP($C1520,tarifs!$A$4:$D$105,2,0)),"",VLOOKUP($C1520,tarifs!$A$4:$D$105,2,0))</f>
        <v>108</v>
      </c>
      <c r="F1520" s="105">
        <f t="shared" si="23"/>
        <v>129.6</v>
      </c>
    </row>
    <row r="1521" spans="1:6" x14ac:dyDescent="0.25">
      <c r="A1521" t="s">
        <v>12</v>
      </c>
      <c r="B1521" s="107">
        <v>44314</v>
      </c>
      <c r="C1521">
        <v>1312</v>
      </c>
      <c r="D1521" t="str">
        <f>IF(Tableau1[[#This Row],[Date]]="","",CHOOSE(MONTH(B1521),"janvier","février","mars","avril","mai","juin","juillet","aout","septembre","octobre","novembre","décembre"))</f>
        <v>avril</v>
      </c>
      <c r="E1521" s="105">
        <f>IF(ISERROR(VLOOKUP($C1521,tarifs!$A$4:$D$105,2,0)),"",VLOOKUP($C1521,tarifs!$A$4:$D$105,2,0))</f>
        <v>108</v>
      </c>
      <c r="F1521" s="105">
        <f t="shared" si="23"/>
        <v>129.6</v>
      </c>
    </row>
    <row r="1522" spans="1:6" x14ac:dyDescent="0.25">
      <c r="A1522" t="s">
        <v>12</v>
      </c>
      <c r="B1522" s="107">
        <v>44315</v>
      </c>
      <c r="C1522">
        <v>1312</v>
      </c>
      <c r="D1522" t="str">
        <f>IF(Tableau1[[#This Row],[Date]]="","",CHOOSE(MONTH(B1522),"janvier","février","mars","avril","mai","juin","juillet","aout","septembre","octobre","novembre","décembre"))</f>
        <v>avril</v>
      </c>
      <c r="E1522" s="105">
        <f>IF(ISERROR(VLOOKUP($C1522,tarifs!$A$4:$D$105,2,0)),"",VLOOKUP($C1522,tarifs!$A$4:$D$105,2,0))</f>
        <v>108</v>
      </c>
      <c r="F1522" s="105">
        <f t="shared" si="23"/>
        <v>129.6</v>
      </c>
    </row>
    <row r="1523" spans="1:6" x14ac:dyDescent="0.25">
      <c r="A1523" t="s">
        <v>12</v>
      </c>
      <c r="B1523" s="107">
        <v>44316</v>
      </c>
      <c r="C1523">
        <v>1312</v>
      </c>
      <c r="D1523" t="str">
        <f>IF(Tableau1[[#This Row],[Date]]="","",CHOOSE(MONTH(B1523),"janvier","février","mars","avril","mai","juin","juillet","aout","septembre","octobre","novembre","décembre"))</f>
        <v>avril</v>
      </c>
      <c r="E1523" s="105">
        <f>IF(ISERROR(VLOOKUP($C1523,tarifs!$A$4:$D$105,2,0)),"",VLOOKUP($C1523,tarifs!$A$4:$D$105,2,0))</f>
        <v>108</v>
      </c>
      <c r="F1523" s="105">
        <f t="shared" si="23"/>
        <v>129.6</v>
      </c>
    </row>
    <row r="1524" spans="1:6" x14ac:dyDescent="0.25">
      <c r="A1524" t="s">
        <v>12</v>
      </c>
      <c r="B1524" s="107">
        <v>44312</v>
      </c>
      <c r="C1524">
        <v>1252</v>
      </c>
      <c r="D1524" t="str">
        <f>IF(Tableau1[[#This Row],[Date]]="","",CHOOSE(MONTH(B1524),"janvier","février","mars","avril","mai","juin","juillet","aout","septembre","octobre","novembre","décembre"))</f>
        <v>avril</v>
      </c>
      <c r="E1524" s="105">
        <f>IF(ISERROR(VLOOKUP($C1524,tarifs!$A$4:$D$105,2,0)),"",VLOOKUP($C1524,tarifs!$A$4:$D$105,2,0))</f>
        <v>91.8</v>
      </c>
      <c r="F1524" s="105">
        <f t="shared" si="23"/>
        <v>110.16</v>
      </c>
    </row>
    <row r="1525" spans="1:6" x14ac:dyDescent="0.25">
      <c r="A1525" t="s">
        <v>12</v>
      </c>
      <c r="B1525" s="107">
        <v>44313</v>
      </c>
      <c r="C1525">
        <v>1252</v>
      </c>
      <c r="D1525" t="str">
        <f>IF(Tableau1[[#This Row],[Date]]="","",CHOOSE(MONTH(B1525),"janvier","février","mars","avril","mai","juin","juillet","aout","septembre","octobre","novembre","décembre"))</f>
        <v>avril</v>
      </c>
      <c r="E1525" s="105">
        <f>IF(ISERROR(VLOOKUP($C1525,tarifs!$A$4:$D$105,2,0)),"",VLOOKUP($C1525,tarifs!$A$4:$D$105,2,0))</f>
        <v>91.8</v>
      </c>
      <c r="F1525" s="105">
        <f t="shared" si="23"/>
        <v>110.16</v>
      </c>
    </row>
    <row r="1526" spans="1:6" x14ac:dyDescent="0.25">
      <c r="A1526" t="s">
        <v>12</v>
      </c>
      <c r="B1526" s="107">
        <v>44314</v>
      </c>
      <c r="C1526">
        <v>1252</v>
      </c>
      <c r="D1526" t="str">
        <f>IF(Tableau1[[#This Row],[Date]]="","",CHOOSE(MONTH(B1526),"janvier","février","mars","avril","mai","juin","juillet","aout","septembre","octobre","novembre","décembre"))</f>
        <v>avril</v>
      </c>
      <c r="E1526" s="105">
        <f>IF(ISERROR(VLOOKUP($C1526,tarifs!$A$4:$D$105,2,0)),"",VLOOKUP($C1526,tarifs!$A$4:$D$105,2,0))</f>
        <v>91.8</v>
      </c>
      <c r="F1526" s="105">
        <f t="shared" si="23"/>
        <v>110.16</v>
      </c>
    </row>
    <row r="1527" spans="1:6" x14ac:dyDescent="0.25">
      <c r="A1527" t="s">
        <v>12</v>
      </c>
      <c r="B1527" s="107">
        <v>44315</v>
      </c>
      <c r="C1527">
        <v>1252</v>
      </c>
      <c r="D1527" t="str">
        <f>IF(Tableau1[[#This Row],[Date]]="","",CHOOSE(MONTH(B1527),"janvier","février","mars","avril","mai","juin","juillet","aout","septembre","octobre","novembre","décembre"))</f>
        <v>avril</v>
      </c>
      <c r="E1527" s="105">
        <f>IF(ISERROR(VLOOKUP($C1527,tarifs!$A$4:$D$105,2,0)),"",VLOOKUP($C1527,tarifs!$A$4:$D$105,2,0))</f>
        <v>91.8</v>
      </c>
      <c r="F1527" s="105">
        <f t="shared" si="23"/>
        <v>110.16</v>
      </c>
    </row>
    <row r="1528" spans="1:6" x14ac:dyDescent="0.25">
      <c r="A1528" t="s">
        <v>12</v>
      </c>
      <c r="B1528" s="107">
        <v>44316</v>
      </c>
      <c r="C1528">
        <v>1252</v>
      </c>
      <c r="D1528" t="str">
        <f>IF(Tableau1[[#This Row],[Date]]="","",CHOOSE(MONTH(B1528),"janvier","février","mars","avril","mai","juin","juillet","aout","septembre","octobre","novembre","décembre"))</f>
        <v>avril</v>
      </c>
      <c r="E1528" s="105">
        <f>IF(ISERROR(VLOOKUP($C1528,tarifs!$A$4:$D$105,2,0)),"",VLOOKUP($C1528,tarifs!$A$4:$D$105,2,0))</f>
        <v>91.8</v>
      </c>
      <c r="F1528" s="105">
        <f t="shared" si="23"/>
        <v>110.16</v>
      </c>
    </row>
    <row r="1529" spans="1:6" x14ac:dyDescent="0.25">
      <c r="A1529" t="s">
        <v>13</v>
      </c>
      <c r="B1529" s="107">
        <v>44312</v>
      </c>
      <c r="C1529">
        <v>1640</v>
      </c>
      <c r="D1529" t="str">
        <f>IF(Tableau1[[#This Row],[Date]]="","",CHOOSE(MONTH(B1529),"janvier","février","mars","avril","mai","juin","juillet","aout","septembre","octobre","novembre","décembre"))</f>
        <v>avril</v>
      </c>
      <c r="E1529" s="105">
        <f>IF(ISERROR(VLOOKUP($C1529,tarifs!$A$4:$D$105,2,0)),"",VLOOKUP($C1529,tarifs!$A$4:$D$105,2,0))</f>
        <v>156.75</v>
      </c>
      <c r="F1529" s="105">
        <f t="shared" si="23"/>
        <v>188.1</v>
      </c>
    </row>
    <row r="1530" spans="1:6" x14ac:dyDescent="0.25">
      <c r="A1530" t="s">
        <v>13</v>
      </c>
      <c r="B1530" s="107">
        <v>44312</v>
      </c>
      <c r="C1530">
        <v>1680</v>
      </c>
      <c r="D1530" t="str">
        <f>IF(Tableau1[[#This Row],[Date]]="","",CHOOSE(MONTH(B1530),"janvier","février","mars","avril","mai","juin","juillet","aout","septembre","octobre","novembre","décembre"))</f>
        <v>avril</v>
      </c>
      <c r="E1530" s="105">
        <f>IF(ISERROR(VLOOKUP($C1530,tarifs!$A$4:$D$105,2,0)),"",VLOOKUP($C1530,tarifs!$A$4:$D$105,2,0))</f>
        <v>149.75</v>
      </c>
      <c r="F1530" s="105">
        <f t="shared" si="23"/>
        <v>179.7</v>
      </c>
    </row>
    <row r="1531" spans="1:6" x14ac:dyDescent="0.25">
      <c r="A1531" t="s">
        <v>13</v>
      </c>
      <c r="B1531" s="107">
        <v>44312</v>
      </c>
      <c r="C1531">
        <v>1152</v>
      </c>
      <c r="D1531" t="str">
        <f>IF(Tableau1[[#This Row],[Date]]="","",CHOOSE(MONTH(B1531),"janvier","février","mars","avril","mai","juin","juillet","aout","septembre","octobre","novembre","décembre"))</f>
        <v>avril</v>
      </c>
      <c r="E1531" s="105">
        <f>IF(ISERROR(VLOOKUP($C1531,tarifs!$A$4:$D$105,2,0)),"",VLOOKUP($C1531,tarifs!$A$4:$D$105,2,0))</f>
        <v>128</v>
      </c>
      <c r="F1531" s="105">
        <f t="shared" si="23"/>
        <v>153.6</v>
      </c>
    </row>
    <row r="1532" spans="1:6" x14ac:dyDescent="0.25">
      <c r="A1532" t="s">
        <v>14</v>
      </c>
      <c r="B1532" s="107">
        <v>44312</v>
      </c>
      <c r="C1532">
        <v>1100</v>
      </c>
      <c r="D1532" t="str">
        <f>IF(Tableau1[[#This Row],[Date]]="","",CHOOSE(MONTH(B1532),"janvier","février","mars","avril","mai","juin","juillet","aout","septembre","octobre","novembre","décembre"))</f>
        <v>avril</v>
      </c>
      <c r="E1532" s="105">
        <f>IF(ISERROR(VLOOKUP($C1532,tarifs!$A$4:$D$105,2,0)),"",VLOOKUP($C1532,tarifs!$A$4:$D$105,2,0))</f>
        <v>122</v>
      </c>
      <c r="F1532" s="105">
        <f t="shared" si="23"/>
        <v>146.4</v>
      </c>
    </row>
    <row r="1533" spans="1:6" x14ac:dyDescent="0.25">
      <c r="A1533" t="s">
        <v>14</v>
      </c>
      <c r="B1533" s="107">
        <v>44316</v>
      </c>
      <c r="C1533">
        <v>1112</v>
      </c>
      <c r="D1533" t="str">
        <f>IF(Tableau1[[#This Row],[Date]]="","",CHOOSE(MONTH(B1533),"janvier","février","mars","avril","mai","juin","juillet","aout","septembre","octobre","novembre","décembre"))</f>
        <v>avril</v>
      </c>
      <c r="E1533" s="105">
        <f>IF(ISERROR(VLOOKUP($C1533,tarifs!$A$4:$D$105,2,0)),"",VLOOKUP($C1533,tarifs!$A$4:$D$105,2,0))</f>
        <v>135</v>
      </c>
      <c r="F1533" s="105">
        <f t="shared" si="23"/>
        <v>162</v>
      </c>
    </row>
    <row r="1534" spans="1:6" x14ac:dyDescent="0.25">
      <c r="A1534" t="s">
        <v>14</v>
      </c>
      <c r="B1534" s="107">
        <v>44312</v>
      </c>
      <c r="C1534" t="s">
        <v>15</v>
      </c>
      <c r="D1534" t="str">
        <f>IF(Tableau1[[#This Row],[Date]]="","",CHOOSE(MONTH(B1534),"janvier","février","mars","avril","mai","juin","juillet","aout","septembre","octobre","novembre","décembre"))</f>
        <v>avril</v>
      </c>
      <c r="E1534" s="105" t="str">
        <f>IF(ISERROR(VLOOKUP($C1534,tarifs!$A$4:$D$105,2,0)),"",VLOOKUP($C1534,tarifs!$A$4:$D$105,2,0))</f>
        <v/>
      </c>
      <c r="F1534" s="105" t="str">
        <f t="shared" si="23"/>
        <v/>
      </c>
    </row>
    <row r="1535" spans="1:6" x14ac:dyDescent="0.25">
      <c r="A1535" t="s">
        <v>14</v>
      </c>
      <c r="B1535" s="107">
        <v>44313</v>
      </c>
      <c r="C1535" t="s">
        <v>15</v>
      </c>
      <c r="D1535" t="str">
        <f>IF(Tableau1[[#This Row],[Date]]="","",CHOOSE(MONTH(B1535),"janvier","février","mars","avril","mai","juin","juillet","aout","septembre","octobre","novembre","décembre"))</f>
        <v>avril</v>
      </c>
      <c r="E1535" s="105" t="str">
        <f>IF(ISERROR(VLOOKUP($C1535,tarifs!$A$4:$D$105,2,0)),"",VLOOKUP($C1535,tarifs!$A$4:$D$105,2,0))</f>
        <v/>
      </c>
      <c r="F1535" s="105" t="str">
        <f t="shared" si="23"/>
        <v/>
      </c>
    </row>
    <row r="1536" spans="1:6" x14ac:dyDescent="0.25">
      <c r="A1536" t="s">
        <v>14</v>
      </c>
      <c r="B1536" s="107">
        <v>44314</v>
      </c>
      <c r="C1536" t="s">
        <v>15</v>
      </c>
      <c r="D1536" t="str">
        <f>IF(Tableau1[[#This Row],[Date]]="","",CHOOSE(MONTH(B1536),"janvier","février","mars","avril","mai","juin","juillet","aout","septembre","octobre","novembre","décembre"))</f>
        <v>avril</v>
      </c>
      <c r="E1536" s="105" t="str">
        <f>IF(ISERROR(VLOOKUP($C1536,tarifs!$A$4:$D$105,2,0)),"",VLOOKUP($C1536,tarifs!$A$4:$D$105,2,0))</f>
        <v/>
      </c>
      <c r="F1536" s="105" t="str">
        <f t="shared" si="23"/>
        <v/>
      </c>
    </row>
    <row r="1537" spans="1:6" x14ac:dyDescent="0.25">
      <c r="A1537" t="s">
        <v>14</v>
      </c>
      <c r="B1537" s="107">
        <v>44315</v>
      </c>
      <c r="C1537" t="s">
        <v>15</v>
      </c>
      <c r="D1537" t="str">
        <f>IF(Tableau1[[#This Row],[Date]]="","",CHOOSE(MONTH(B1537),"janvier","février","mars","avril","mai","juin","juillet","aout","septembre","octobre","novembre","décembre"))</f>
        <v>avril</v>
      </c>
      <c r="E1537" s="105" t="str">
        <f>IF(ISERROR(VLOOKUP($C1537,tarifs!$A$4:$D$105,2,0)),"",VLOOKUP($C1537,tarifs!$A$4:$D$105,2,0))</f>
        <v/>
      </c>
      <c r="F1537" s="105" t="str">
        <f t="shared" si="23"/>
        <v/>
      </c>
    </row>
    <row r="1538" spans="1:6" x14ac:dyDescent="0.25">
      <c r="A1538" t="s">
        <v>14</v>
      </c>
      <c r="B1538" s="107">
        <v>44316</v>
      </c>
      <c r="C1538" t="s">
        <v>15</v>
      </c>
      <c r="D1538" t="str">
        <f>IF(Tableau1[[#This Row],[Date]]="","",CHOOSE(MONTH(B1538),"janvier","février","mars","avril","mai","juin","juillet","aout","septembre","octobre","novembre","décembre"))</f>
        <v>avril</v>
      </c>
      <c r="E1538" s="105" t="str">
        <f>IF(ISERROR(VLOOKUP($C1538,tarifs!$A$4:$D$105,2,0)),"",VLOOKUP($C1538,tarifs!$A$4:$D$105,2,0))</f>
        <v/>
      </c>
      <c r="F1538" s="105" t="str">
        <f t="shared" si="23"/>
        <v/>
      </c>
    </row>
    <row r="1539" spans="1:6" x14ac:dyDescent="0.25">
      <c r="A1539" t="s">
        <v>16</v>
      </c>
      <c r="B1539" s="107">
        <v>44312</v>
      </c>
      <c r="C1539">
        <v>1670</v>
      </c>
      <c r="D1539" t="str">
        <f>IF(Tableau1[[#This Row],[Date]]="","",CHOOSE(MONTH(B1539),"janvier","février","mars","avril","mai","juin","juillet","aout","septembre","octobre","novembre","décembre"))</f>
        <v>avril</v>
      </c>
      <c r="E1539" s="105">
        <f>IF(ISERROR(VLOOKUP($C1539,tarifs!$A$4:$D$105,2,0)),"",VLOOKUP($C1539,tarifs!$A$4:$D$105,2,0))</f>
        <v>201</v>
      </c>
      <c r="F1539" s="105">
        <f t="shared" si="23"/>
        <v>241.2</v>
      </c>
    </row>
    <row r="1540" spans="1:6" x14ac:dyDescent="0.25">
      <c r="A1540" t="s">
        <v>17</v>
      </c>
      <c r="B1540" s="107">
        <v>44312</v>
      </c>
      <c r="C1540">
        <v>1050</v>
      </c>
      <c r="D1540" t="str">
        <f>IF(Tableau1[[#This Row],[Date]]="","",CHOOSE(MONTH(B1540),"janvier","février","mars","avril","mai","juin","juillet","aout","septembre","octobre","novembre","décembre"))</f>
        <v>avril</v>
      </c>
      <c r="E1540" s="105">
        <f>IF(ISERROR(VLOOKUP($C1540,tarifs!$A$4:$D$105,2,0)),"",VLOOKUP($C1540,tarifs!$A$4:$D$105,2,0))</f>
        <v>108</v>
      </c>
      <c r="F1540" s="105">
        <f t="shared" ref="F1540:F1603" si="24">IF(ISERROR(E1540*1.2),"",E1540*1.2)</f>
        <v>129.6</v>
      </c>
    </row>
    <row r="1541" spans="1:6" x14ac:dyDescent="0.25">
      <c r="A1541" t="s">
        <v>17</v>
      </c>
      <c r="B1541" s="107">
        <v>44312</v>
      </c>
      <c r="C1541">
        <v>1232</v>
      </c>
      <c r="D1541" t="str">
        <f>IF(Tableau1[[#This Row],[Date]]="","",CHOOSE(MONTH(B1541),"janvier","février","mars","avril","mai","juin","juillet","aout","septembre","octobre","novembre","décembre"))</f>
        <v>avril</v>
      </c>
      <c r="E1541" s="105">
        <f>IF(ISERROR(VLOOKUP($C1541,tarifs!$A$4:$D$105,2,0)),"",VLOOKUP($C1541,tarifs!$A$4:$D$105,2,0))</f>
        <v>101.25</v>
      </c>
      <c r="F1541" s="105">
        <f t="shared" si="24"/>
        <v>121.5</v>
      </c>
    </row>
    <row r="1542" spans="1:6" x14ac:dyDescent="0.25">
      <c r="A1542" t="s">
        <v>17</v>
      </c>
      <c r="B1542" s="107">
        <v>44314</v>
      </c>
      <c r="C1542">
        <v>1202</v>
      </c>
      <c r="D1542" t="str">
        <f>IF(Tableau1[[#This Row],[Date]]="","",CHOOSE(MONTH(B1542),"janvier","février","mars","avril","mai","juin","juillet","aout","septembre","octobre","novembre","décembre"))</f>
        <v>avril</v>
      </c>
      <c r="E1542" s="105">
        <f>IF(ISERROR(VLOOKUP($C1542,tarifs!$A$4:$D$105,2,0)),"",VLOOKUP($C1542,tarifs!$A$4:$D$105,2,0))</f>
        <v>87.75</v>
      </c>
      <c r="F1542" s="105">
        <f t="shared" si="24"/>
        <v>105.3</v>
      </c>
    </row>
    <row r="1543" spans="1:6" x14ac:dyDescent="0.25">
      <c r="A1543" t="s">
        <v>17</v>
      </c>
      <c r="B1543" s="107">
        <v>44316</v>
      </c>
      <c r="C1543">
        <v>1072</v>
      </c>
      <c r="D1543" t="str">
        <f>IF(Tableau1[[#This Row],[Date]]="","",CHOOSE(MONTH(B1543),"janvier","février","mars","avril","mai","juin","juillet","aout","septembre","octobre","novembre","décembre"))</f>
        <v>avril</v>
      </c>
      <c r="E1543" s="105">
        <f>IF(ISERROR(VLOOKUP($C1543,tarifs!$A$4:$D$105,2,0)),"",VLOOKUP($C1543,tarifs!$A$4:$D$105,2,0))</f>
        <v>108</v>
      </c>
      <c r="F1543" s="105">
        <f t="shared" si="24"/>
        <v>129.6</v>
      </c>
    </row>
    <row r="1544" spans="1:6" x14ac:dyDescent="0.25">
      <c r="A1544" t="s">
        <v>18</v>
      </c>
      <c r="B1544" s="107">
        <v>44312</v>
      </c>
      <c r="C1544">
        <v>1280</v>
      </c>
      <c r="D1544" t="str">
        <f>IF(Tableau1[[#This Row],[Date]]="","",CHOOSE(MONTH(B1544),"janvier","février","mars","avril","mai","juin","juillet","aout","septembre","octobre","novembre","décembre"))</f>
        <v>avril</v>
      </c>
      <c r="E1544" s="105">
        <f>IF(ISERROR(VLOOKUP($C1544,tarifs!$A$4:$D$105,2,0)),"",VLOOKUP($C1544,tarifs!$A$4:$D$105,2,0))</f>
        <v>114.4</v>
      </c>
      <c r="F1544" s="105">
        <f t="shared" si="24"/>
        <v>137.28</v>
      </c>
    </row>
    <row r="1545" spans="1:6" x14ac:dyDescent="0.25">
      <c r="A1545" t="s">
        <v>18</v>
      </c>
      <c r="B1545" s="107">
        <v>44316</v>
      </c>
      <c r="C1545">
        <v>1082</v>
      </c>
      <c r="D1545" t="str">
        <f>IF(Tableau1[[#This Row],[Date]]="","",CHOOSE(MONTH(B1545),"janvier","février","mars","avril","mai","juin","juillet","aout","septembre","octobre","novembre","décembre"))</f>
        <v>avril</v>
      </c>
      <c r="E1545" s="105">
        <f>IF(ISERROR(VLOOKUP($C1545,tarifs!$A$4:$D$105,2,0)),"",VLOOKUP($C1545,tarifs!$A$4:$D$105,2,0))</f>
        <v>104.55</v>
      </c>
      <c r="F1545" s="105">
        <f t="shared" si="24"/>
        <v>125.46</v>
      </c>
    </row>
    <row r="1546" spans="1:6" x14ac:dyDescent="0.25">
      <c r="A1546" t="s">
        <v>19</v>
      </c>
      <c r="B1546" s="107">
        <v>44316</v>
      </c>
      <c r="C1546">
        <v>1182</v>
      </c>
      <c r="D1546" t="str">
        <f>IF(Tableau1[[#This Row],[Date]]="","",CHOOSE(MONTH(B1546),"janvier","février","mars","avril","mai","juin","juillet","aout","septembre","octobre","novembre","décembre"))</f>
        <v>avril</v>
      </c>
      <c r="E1546" s="105">
        <f>IF(ISERROR(VLOOKUP($C1546,tarifs!$A$4:$D$105,2,0)),"",VLOOKUP($C1546,tarifs!$A$4:$D$105,2,0))</f>
        <v>127</v>
      </c>
      <c r="F1546" s="105">
        <f t="shared" si="24"/>
        <v>152.4</v>
      </c>
    </row>
    <row r="1547" spans="1:6" x14ac:dyDescent="0.25">
      <c r="A1547" t="s">
        <v>8</v>
      </c>
      <c r="B1547" s="107">
        <v>44319</v>
      </c>
      <c r="C1547">
        <v>1330</v>
      </c>
      <c r="D1547" t="str">
        <f>IF(Tableau1[[#This Row],[Date]]="","",CHOOSE(MONTH(B1547),"janvier","février","mars","avril","mai","juin","juillet","aout","septembre","octobre","novembre","décembre"))</f>
        <v>mai</v>
      </c>
      <c r="E1547" s="105">
        <f>IF(ISERROR(VLOOKUP($C1547,tarifs!$A$4:$D$105,2,0)),"",VLOOKUP($C1547,tarifs!$A$4:$D$105,2,0))</f>
        <v>95</v>
      </c>
      <c r="F1547" s="105">
        <f t="shared" si="24"/>
        <v>114</v>
      </c>
    </row>
    <row r="1548" spans="1:6" x14ac:dyDescent="0.25">
      <c r="A1548" t="s">
        <v>8</v>
      </c>
      <c r="B1548" s="107">
        <v>44319</v>
      </c>
      <c r="C1548">
        <v>1242</v>
      </c>
      <c r="D1548" t="str">
        <f>IF(Tableau1[[#This Row],[Date]]="","",CHOOSE(MONTH(B1548),"janvier","février","mars","avril","mai","juin","juillet","aout","septembre","octobre","novembre","décembre"))</f>
        <v>mai</v>
      </c>
      <c r="E1548" s="105">
        <f>IF(ISERROR(VLOOKUP($C1548,tarifs!$A$4:$D$105,2,0)),"",VLOOKUP($C1548,tarifs!$A$4:$D$105,2,0))</f>
        <v>101</v>
      </c>
      <c r="F1548" s="105">
        <f t="shared" si="24"/>
        <v>121.19999999999999</v>
      </c>
    </row>
    <row r="1549" spans="1:6" x14ac:dyDescent="0.25">
      <c r="A1549" t="s">
        <v>8</v>
      </c>
      <c r="B1549" s="107">
        <v>44323</v>
      </c>
      <c r="C1549">
        <v>1242</v>
      </c>
      <c r="D1549" t="str">
        <f>IF(Tableau1[[#This Row],[Date]]="","",CHOOSE(MONTH(B1549),"janvier","février","mars","avril","mai","juin","juillet","aout","septembre","octobre","novembre","décembre"))</f>
        <v>mai</v>
      </c>
      <c r="E1549" s="105">
        <f>IF(ISERROR(VLOOKUP($C1549,tarifs!$A$4:$D$105,2,0)),"",VLOOKUP($C1549,tarifs!$A$4:$D$105,2,0))</f>
        <v>101</v>
      </c>
      <c r="F1549" s="105">
        <f t="shared" si="24"/>
        <v>121.19999999999999</v>
      </c>
    </row>
    <row r="1550" spans="1:6" x14ac:dyDescent="0.25">
      <c r="A1550" t="s">
        <v>9</v>
      </c>
      <c r="B1550" s="107">
        <v>44319</v>
      </c>
      <c r="C1550">
        <v>1060</v>
      </c>
      <c r="D1550" t="str">
        <f>IF(Tableau1[[#This Row],[Date]]="","",CHOOSE(MONTH(B1550),"janvier","février","mars","avril","mai","juin","juillet","aout","septembre","octobre","novembre","décembre"))</f>
        <v>mai</v>
      </c>
      <c r="E1550" s="105">
        <f>IF(ISERROR(VLOOKUP($C1550,tarifs!$A$4:$D$105,2,0)),"",VLOOKUP($C1550,tarifs!$A$4:$D$105,2,0))</f>
        <v>123.6</v>
      </c>
      <c r="F1550" s="105">
        <f t="shared" si="24"/>
        <v>148.32</v>
      </c>
    </row>
    <row r="1551" spans="1:6" x14ac:dyDescent="0.25">
      <c r="A1551" t="s">
        <v>9</v>
      </c>
      <c r="B1551" s="107">
        <v>44319</v>
      </c>
      <c r="C1551">
        <v>1230</v>
      </c>
      <c r="D1551" t="str">
        <f>IF(Tableau1[[#This Row],[Date]]="","",CHOOSE(MONTH(B1551),"janvier","février","mars","avril","mai","juin","juillet","aout","septembre","octobre","novembre","décembre"))</f>
        <v>mai</v>
      </c>
      <c r="E1551" s="105">
        <f>IF(ISERROR(VLOOKUP($C1551,tarifs!$A$4:$D$105,2,0)),"",VLOOKUP($C1551,tarifs!$A$4:$D$105,2,0))</f>
        <v>135.25</v>
      </c>
      <c r="F1551" s="105">
        <f t="shared" si="24"/>
        <v>162.29999999999998</v>
      </c>
    </row>
    <row r="1552" spans="1:6" x14ac:dyDescent="0.25">
      <c r="A1552" t="s">
        <v>9</v>
      </c>
      <c r="B1552" s="107">
        <v>44323</v>
      </c>
      <c r="C1552">
        <v>1282</v>
      </c>
      <c r="D1552" t="str">
        <f>IF(Tableau1[[#This Row],[Date]]="","",CHOOSE(MONTH(B1552),"janvier","février","mars","avril","mai","juin","juillet","aout","septembre","octobre","novembre","décembre"))</f>
        <v>mai</v>
      </c>
      <c r="E1552" s="105">
        <f>IF(ISERROR(VLOOKUP($C1552,tarifs!$A$4:$D$105,2,0)),"",VLOOKUP($C1552,tarifs!$A$4:$D$105,2,0))</f>
        <v>87.75</v>
      </c>
      <c r="F1552" s="105">
        <f t="shared" si="24"/>
        <v>105.3</v>
      </c>
    </row>
    <row r="1553" spans="1:6" x14ac:dyDescent="0.25">
      <c r="A1553" t="s">
        <v>9</v>
      </c>
      <c r="B1553" s="107">
        <v>44319</v>
      </c>
      <c r="C1553">
        <v>1062</v>
      </c>
      <c r="D1553" t="str">
        <f>IF(Tableau1[[#This Row],[Date]]="","",CHOOSE(MONTH(B1553),"janvier","février","mars","avril","mai","juin","juillet","aout","septembre","octobre","novembre","décembre"))</f>
        <v>mai</v>
      </c>
      <c r="E1553" s="105">
        <f>IF(ISERROR(VLOOKUP($C1553,tarifs!$A$4:$D$105,2,0)),"",VLOOKUP($C1553,tarifs!$A$4:$D$105,2,0))</f>
        <v>81</v>
      </c>
      <c r="F1553" s="105">
        <f t="shared" si="24"/>
        <v>97.2</v>
      </c>
    </row>
    <row r="1554" spans="1:6" x14ac:dyDescent="0.25">
      <c r="A1554" t="s">
        <v>9</v>
      </c>
      <c r="B1554" s="107">
        <v>44320</v>
      </c>
      <c r="C1554">
        <v>1062</v>
      </c>
      <c r="D1554" t="str">
        <f>IF(Tableau1[[#This Row],[Date]]="","",CHOOSE(MONTH(B1554),"janvier","février","mars","avril","mai","juin","juillet","aout","septembre","octobre","novembre","décembre"))</f>
        <v>mai</v>
      </c>
      <c r="E1554" s="105">
        <f>IF(ISERROR(VLOOKUP($C1554,tarifs!$A$4:$D$105,2,0)),"",VLOOKUP($C1554,tarifs!$A$4:$D$105,2,0))</f>
        <v>81</v>
      </c>
      <c r="F1554" s="105">
        <f t="shared" si="24"/>
        <v>97.2</v>
      </c>
    </row>
    <row r="1555" spans="1:6" x14ac:dyDescent="0.25">
      <c r="A1555" t="s">
        <v>9</v>
      </c>
      <c r="B1555" s="107">
        <v>44321</v>
      </c>
      <c r="C1555">
        <v>1062</v>
      </c>
      <c r="D1555" t="str">
        <f>IF(Tableau1[[#This Row],[Date]]="","",CHOOSE(MONTH(B1555),"janvier","février","mars","avril","mai","juin","juillet","aout","septembre","octobre","novembre","décembre"))</f>
        <v>mai</v>
      </c>
      <c r="E1555" s="105">
        <f>IF(ISERROR(VLOOKUP($C1555,tarifs!$A$4:$D$105,2,0)),"",VLOOKUP($C1555,tarifs!$A$4:$D$105,2,0))</f>
        <v>81</v>
      </c>
      <c r="F1555" s="105">
        <f t="shared" si="24"/>
        <v>97.2</v>
      </c>
    </row>
    <row r="1556" spans="1:6" x14ac:dyDescent="0.25">
      <c r="A1556" t="s">
        <v>9</v>
      </c>
      <c r="B1556" s="107">
        <v>44322</v>
      </c>
      <c r="C1556">
        <v>1062</v>
      </c>
      <c r="D1556" t="str">
        <f>IF(Tableau1[[#This Row],[Date]]="","",CHOOSE(MONTH(B1556),"janvier","février","mars","avril","mai","juin","juillet","aout","septembre","octobre","novembre","décembre"))</f>
        <v>mai</v>
      </c>
      <c r="E1556" s="105">
        <f>IF(ISERROR(VLOOKUP($C1556,tarifs!$A$4:$D$105,2,0)),"",VLOOKUP($C1556,tarifs!$A$4:$D$105,2,0))</f>
        <v>81</v>
      </c>
      <c r="F1556" s="105">
        <f t="shared" si="24"/>
        <v>97.2</v>
      </c>
    </row>
    <row r="1557" spans="1:6" x14ac:dyDescent="0.25">
      <c r="A1557" t="s">
        <v>9</v>
      </c>
      <c r="B1557" s="107">
        <v>44323</v>
      </c>
      <c r="C1557">
        <v>1062</v>
      </c>
      <c r="D1557" t="str">
        <f>IF(Tableau1[[#This Row],[Date]]="","",CHOOSE(MONTH(B1557),"janvier","février","mars","avril","mai","juin","juillet","aout","septembre","octobre","novembre","décembre"))</f>
        <v>mai</v>
      </c>
      <c r="E1557" s="105">
        <f>IF(ISERROR(VLOOKUP($C1557,tarifs!$A$4:$D$105,2,0)),"",VLOOKUP($C1557,tarifs!$A$4:$D$105,2,0))</f>
        <v>81</v>
      </c>
      <c r="F1557" s="105">
        <f t="shared" si="24"/>
        <v>97.2</v>
      </c>
    </row>
    <row r="1558" spans="1:6" x14ac:dyDescent="0.25">
      <c r="A1558" t="s">
        <v>9</v>
      </c>
      <c r="B1558" s="107">
        <v>44319</v>
      </c>
      <c r="C1558">
        <v>1262</v>
      </c>
      <c r="D1558" t="str">
        <f>IF(Tableau1[[#This Row],[Date]]="","",CHOOSE(MONTH(B1558),"janvier","février","mars","avril","mai","juin","juillet","aout","septembre","octobre","novembre","décembre"))</f>
        <v>mai</v>
      </c>
      <c r="E1558" s="105">
        <f>IF(ISERROR(VLOOKUP($C1558,tarifs!$A$4:$D$105,2,0)),"",VLOOKUP($C1558,tarifs!$A$4:$D$105,2,0))</f>
        <v>108</v>
      </c>
      <c r="F1558" s="105">
        <f t="shared" si="24"/>
        <v>129.6</v>
      </c>
    </row>
    <row r="1559" spans="1:6" x14ac:dyDescent="0.25">
      <c r="A1559" t="s">
        <v>9</v>
      </c>
      <c r="B1559" s="107">
        <v>44320</v>
      </c>
      <c r="C1559">
        <v>1262</v>
      </c>
      <c r="D1559" t="str">
        <f>IF(Tableau1[[#This Row],[Date]]="","",CHOOSE(MONTH(B1559),"janvier","février","mars","avril","mai","juin","juillet","aout","septembre","octobre","novembre","décembre"))</f>
        <v>mai</v>
      </c>
      <c r="E1559" s="105">
        <f>IF(ISERROR(VLOOKUP($C1559,tarifs!$A$4:$D$105,2,0)),"",VLOOKUP($C1559,tarifs!$A$4:$D$105,2,0))</f>
        <v>108</v>
      </c>
      <c r="F1559" s="105">
        <f t="shared" si="24"/>
        <v>129.6</v>
      </c>
    </row>
    <row r="1560" spans="1:6" x14ac:dyDescent="0.25">
      <c r="A1560" t="s">
        <v>9</v>
      </c>
      <c r="B1560" s="107">
        <v>44321</v>
      </c>
      <c r="C1560">
        <v>1262</v>
      </c>
      <c r="D1560" t="str">
        <f>IF(Tableau1[[#This Row],[Date]]="","",CHOOSE(MONTH(B1560),"janvier","février","mars","avril","mai","juin","juillet","aout","septembre","octobre","novembre","décembre"))</f>
        <v>mai</v>
      </c>
      <c r="E1560" s="105">
        <f>IF(ISERROR(VLOOKUP($C1560,tarifs!$A$4:$D$105,2,0)),"",VLOOKUP($C1560,tarifs!$A$4:$D$105,2,0))</f>
        <v>108</v>
      </c>
      <c r="F1560" s="105">
        <f t="shared" si="24"/>
        <v>129.6</v>
      </c>
    </row>
    <row r="1561" spans="1:6" x14ac:dyDescent="0.25">
      <c r="A1561" t="s">
        <v>9</v>
      </c>
      <c r="B1561" s="107">
        <v>44322</v>
      </c>
      <c r="C1561">
        <v>1262</v>
      </c>
      <c r="D1561" t="str">
        <f>IF(Tableau1[[#This Row],[Date]]="","",CHOOSE(MONTH(B1561),"janvier","février","mars","avril","mai","juin","juillet","aout","septembre","octobre","novembre","décembre"))</f>
        <v>mai</v>
      </c>
      <c r="E1561" s="105">
        <f>IF(ISERROR(VLOOKUP($C1561,tarifs!$A$4:$D$105,2,0)),"",VLOOKUP($C1561,tarifs!$A$4:$D$105,2,0))</f>
        <v>108</v>
      </c>
      <c r="F1561" s="105">
        <f t="shared" si="24"/>
        <v>129.6</v>
      </c>
    </row>
    <row r="1562" spans="1:6" x14ac:dyDescent="0.25">
      <c r="A1562" t="s">
        <v>9</v>
      </c>
      <c r="B1562" s="107">
        <v>44323</v>
      </c>
      <c r="C1562">
        <v>1262</v>
      </c>
      <c r="D1562" t="str">
        <f>IF(Tableau1[[#This Row],[Date]]="","",CHOOSE(MONTH(B1562),"janvier","février","mars","avril","mai","juin","juillet","aout","septembre","octobre","novembre","décembre"))</f>
        <v>mai</v>
      </c>
      <c r="E1562" s="105">
        <f>IF(ISERROR(VLOOKUP($C1562,tarifs!$A$4:$D$105,2,0)),"",VLOOKUP($C1562,tarifs!$A$4:$D$105,2,0))</f>
        <v>108</v>
      </c>
      <c r="F1562" s="105">
        <f t="shared" si="24"/>
        <v>129.6</v>
      </c>
    </row>
    <row r="1563" spans="1:6" x14ac:dyDescent="0.25">
      <c r="A1563" t="s">
        <v>10</v>
      </c>
      <c r="B1563" s="107">
        <v>44319</v>
      </c>
      <c r="C1563">
        <v>1650</v>
      </c>
      <c r="D1563" t="str">
        <f>IF(Tableau1[[#This Row],[Date]]="","",CHOOSE(MONTH(B1563),"janvier","février","mars","avril","mai","juin","juillet","aout","septembre","octobre","novembre","décembre"))</f>
        <v>mai</v>
      </c>
      <c r="E1563" s="105">
        <f>IF(ISERROR(VLOOKUP($C1563,tarifs!$A$4:$D$105,2,0)),"",VLOOKUP($C1563,tarifs!$A$4:$D$105,2,0))</f>
        <v>162</v>
      </c>
      <c r="F1563" s="105">
        <f t="shared" si="24"/>
        <v>194.4</v>
      </c>
    </row>
    <row r="1564" spans="1:6" x14ac:dyDescent="0.25">
      <c r="A1564" t="s">
        <v>10</v>
      </c>
      <c r="B1564" s="107">
        <v>44320</v>
      </c>
      <c r="C1564">
        <v>1521</v>
      </c>
      <c r="D1564" t="str">
        <f>IF(Tableau1[[#This Row],[Date]]="","",CHOOSE(MONTH(B1564),"janvier","février","mars","avril","mai","juin","juillet","aout","septembre","octobre","novembre","décembre"))</f>
        <v>mai</v>
      </c>
      <c r="E1564" s="105">
        <f>IF(ISERROR(VLOOKUP($C1564,tarifs!$A$4:$D$105,2,0)),"",VLOOKUP($C1564,tarifs!$A$4:$D$105,2,0))</f>
        <v>155</v>
      </c>
      <c r="F1564" s="105">
        <f t="shared" si="24"/>
        <v>186</v>
      </c>
    </row>
    <row r="1565" spans="1:6" x14ac:dyDescent="0.25">
      <c r="A1565" t="s">
        <v>10</v>
      </c>
      <c r="B1565" s="107">
        <v>44321</v>
      </c>
      <c r="C1565">
        <v>1521</v>
      </c>
      <c r="D1565" t="str">
        <f>IF(Tableau1[[#This Row],[Date]]="","",CHOOSE(MONTH(B1565),"janvier","février","mars","avril","mai","juin","juillet","aout","septembre","octobre","novembre","décembre"))</f>
        <v>mai</v>
      </c>
      <c r="E1565" s="105">
        <f>IF(ISERROR(VLOOKUP($C1565,tarifs!$A$4:$D$105,2,0)),"",VLOOKUP($C1565,tarifs!$A$4:$D$105,2,0))</f>
        <v>155</v>
      </c>
      <c r="F1565" s="105">
        <f t="shared" si="24"/>
        <v>186</v>
      </c>
    </row>
    <row r="1566" spans="1:6" x14ac:dyDescent="0.25">
      <c r="A1566" t="s">
        <v>10</v>
      </c>
      <c r="B1566" s="107">
        <v>44322</v>
      </c>
      <c r="C1566">
        <v>1521</v>
      </c>
      <c r="D1566" t="str">
        <f>IF(Tableau1[[#This Row],[Date]]="","",CHOOSE(MONTH(B1566),"janvier","février","mars","avril","mai","juin","juillet","aout","septembre","octobre","novembre","décembre"))</f>
        <v>mai</v>
      </c>
      <c r="E1566" s="105">
        <f>IF(ISERROR(VLOOKUP($C1566,tarifs!$A$4:$D$105,2,0)),"",VLOOKUP($C1566,tarifs!$A$4:$D$105,2,0))</f>
        <v>155</v>
      </c>
      <c r="F1566" s="105">
        <f t="shared" si="24"/>
        <v>186</v>
      </c>
    </row>
    <row r="1567" spans="1:6" x14ac:dyDescent="0.25">
      <c r="A1567" t="s">
        <v>10</v>
      </c>
      <c r="B1567" s="107">
        <v>44323</v>
      </c>
      <c r="C1567">
        <v>1521</v>
      </c>
      <c r="D1567" t="str">
        <f>IF(Tableau1[[#This Row],[Date]]="","",CHOOSE(MONTH(B1567),"janvier","février","mars","avril","mai","juin","juillet","aout","septembre","octobre","novembre","décembre"))</f>
        <v>mai</v>
      </c>
      <c r="E1567" s="105">
        <f>IF(ISERROR(VLOOKUP($C1567,tarifs!$A$4:$D$105,2,0)),"",VLOOKUP($C1567,tarifs!$A$4:$D$105,2,0))</f>
        <v>155</v>
      </c>
      <c r="F1567" s="105">
        <f t="shared" si="24"/>
        <v>186</v>
      </c>
    </row>
    <row r="1568" spans="1:6" x14ac:dyDescent="0.25">
      <c r="A1568" t="s">
        <v>10</v>
      </c>
      <c r="B1568" s="107">
        <v>44319</v>
      </c>
      <c r="C1568">
        <v>1162</v>
      </c>
      <c r="D1568" t="str">
        <f>IF(Tableau1[[#This Row],[Date]]="","",CHOOSE(MONTH(B1568),"janvier","février","mars","avril","mai","juin","juillet","aout","septembre","octobre","novembre","décembre"))</f>
        <v>mai</v>
      </c>
      <c r="E1568" s="105">
        <f>IF(ISERROR(VLOOKUP($C1568,tarifs!$A$4:$D$105,2,0)),"",VLOOKUP($C1568,tarifs!$A$4:$D$105,2,0))</f>
        <v>108</v>
      </c>
      <c r="F1568" s="105">
        <f t="shared" si="24"/>
        <v>129.6</v>
      </c>
    </row>
    <row r="1569" spans="1:6" x14ac:dyDescent="0.25">
      <c r="A1569" t="s">
        <v>10</v>
      </c>
      <c r="B1569" s="107">
        <v>44320</v>
      </c>
      <c r="C1569">
        <v>1162</v>
      </c>
      <c r="D1569" t="str">
        <f>IF(Tableau1[[#This Row],[Date]]="","",CHOOSE(MONTH(B1569),"janvier","février","mars","avril","mai","juin","juillet","aout","septembre","octobre","novembre","décembre"))</f>
        <v>mai</v>
      </c>
      <c r="E1569" s="105">
        <f>IF(ISERROR(VLOOKUP($C1569,tarifs!$A$4:$D$105,2,0)),"",VLOOKUP($C1569,tarifs!$A$4:$D$105,2,0))</f>
        <v>108</v>
      </c>
      <c r="F1569" s="105">
        <f t="shared" si="24"/>
        <v>129.6</v>
      </c>
    </row>
    <row r="1570" spans="1:6" x14ac:dyDescent="0.25">
      <c r="A1570" t="s">
        <v>10</v>
      </c>
      <c r="B1570" s="107">
        <v>44321</v>
      </c>
      <c r="C1570">
        <v>1162</v>
      </c>
      <c r="D1570" t="str">
        <f>IF(Tableau1[[#This Row],[Date]]="","",CHOOSE(MONTH(B1570),"janvier","février","mars","avril","mai","juin","juillet","aout","septembre","octobre","novembre","décembre"))</f>
        <v>mai</v>
      </c>
      <c r="E1570" s="105">
        <f>IF(ISERROR(VLOOKUP($C1570,tarifs!$A$4:$D$105,2,0)),"",VLOOKUP($C1570,tarifs!$A$4:$D$105,2,0))</f>
        <v>108</v>
      </c>
      <c r="F1570" s="105">
        <f t="shared" si="24"/>
        <v>129.6</v>
      </c>
    </row>
    <row r="1571" spans="1:6" x14ac:dyDescent="0.25">
      <c r="A1571" t="s">
        <v>10</v>
      </c>
      <c r="B1571" s="107">
        <v>44322</v>
      </c>
      <c r="C1571">
        <v>1162</v>
      </c>
      <c r="D1571" t="str">
        <f>IF(Tableau1[[#This Row],[Date]]="","",CHOOSE(MONTH(B1571),"janvier","février","mars","avril","mai","juin","juillet","aout","septembre","octobre","novembre","décembre"))</f>
        <v>mai</v>
      </c>
      <c r="E1571" s="105">
        <f>IF(ISERROR(VLOOKUP($C1571,tarifs!$A$4:$D$105,2,0)),"",VLOOKUP($C1571,tarifs!$A$4:$D$105,2,0))</f>
        <v>108</v>
      </c>
      <c r="F1571" s="105">
        <f t="shared" si="24"/>
        <v>129.6</v>
      </c>
    </row>
    <row r="1572" spans="1:6" x14ac:dyDescent="0.25">
      <c r="A1572" t="s">
        <v>10</v>
      </c>
      <c r="B1572" s="107">
        <v>44323</v>
      </c>
      <c r="C1572">
        <v>1162</v>
      </c>
      <c r="D1572" t="str">
        <f>IF(Tableau1[[#This Row],[Date]]="","",CHOOSE(MONTH(B1572),"janvier","février","mars","avril","mai","juin","juillet","aout","septembre","octobre","novembre","décembre"))</f>
        <v>mai</v>
      </c>
      <c r="E1572" s="105">
        <f>IF(ISERROR(VLOOKUP($C1572,tarifs!$A$4:$D$105,2,0)),"",VLOOKUP($C1572,tarifs!$A$4:$D$105,2,0))</f>
        <v>108</v>
      </c>
      <c r="F1572" s="105">
        <f t="shared" si="24"/>
        <v>129.6</v>
      </c>
    </row>
    <row r="1573" spans="1:6" x14ac:dyDescent="0.25">
      <c r="A1573" t="s">
        <v>10</v>
      </c>
      <c r="B1573" s="107">
        <v>44319</v>
      </c>
      <c r="C1573" t="s">
        <v>11</v>
      </c>
      <c r="D1573" t="str">
        <f>IF(Tableau1[[#This Row],[Date]]="","",CHOOSE(MONTH(B1573),"janvier","février","mars","avril","mai","juin","juillet","aout","septembre","octobre","novembre","décembre"))</f>
        <v>mai</v>
      </c>
      <c r="E1573" s="105" t="str">
        <f>IF(ISERROR(VLOOKUP($C1573,tarifs!$A$4:$D$105,2,0)),"",VLOOKUP($C1573,tarifs!$A$4:$D$105,2,0))</f>
        <v/>
      </c>
      <c r="F1573" s="105" t="str">
        <f t="shared" si="24"/>
        <v/>
      </c>
    </row>
    <row r="1574" spans="1:6" x14ac:dyDescent="0.25">
      <c r="A1574" t="s">
        <v>10</v>
      </c>
      <c r="B1574" s="107">
        <v>44320</v>
      </c>
      <c r="C1574" t="s">
        <v>11</v>
      </c>
      <c r="D1574" t="str">
        <f>IF(Tableau1[[#This Row],[Date]]="","",CHOOSE(MONTH(B1574),"janvier","février","mars","avril","mai","juin","juillet","aout","septembre","octobre","novembre","décembre"))</f>
        <v>mai</v>
      </c>
      <c r="E1574" s="105" t="str">
        <f>IF(ISERROR(VLOOKUP($C1574,tarifs!$A$4:$D$105,2,0)),"",VLOOKUP($C1574,tarifs!$A$4:$D$105,2,0))</f>
        <v/>
      </c>
      <c r="F1574" s="105" t="str">
        <f t="shared" si="24"/>
        <v/>
      </c>
    </row>
    <row r="1575" spans="1:6" x14ac:dyDescent="0.25">
      <c r="A1575" t="s">
        <v>10</v>
      </c>
      <c r="B1575" s="107">
        <v>44321</v>
      </c>
      <c r="C1575" t="s">
        <v>11</v>
      </c>
      <c r="D1575" t="str">
        <f>IF(Tableau1[[#This Row],[Date]]="","",CHOOSE(MONTH(B1575),"janvier","février","mars","avril","mai","juin","juillet","aout","septembre","octobre","novembre","décembre"))</f>
        <v>mai</v>
      </c>
      <c r="E1575" s="105" t="str">
        <f>IF(ISERROR(VLOOKUP($C1575,tarifs!$A$4:$D$105,2,0)),"",VLOOKUP($C1575,tarifs!$A$4:$D$105,2,0))</f>
        <v/>
      </c>
      <c r="F1575" s="105" t="str">
        <f t="shared" si="24"/>
        <v/>
      </c>
    </row>
    <row r="1576" spans="1:6" x14ac:dyDescent="0.25">
      <c r="A1576" t="s">
        <v>10</v>
      </c>
      <c r="B1576" s="107">
        <v>44322</v>
      </c>
      <c r="C1576" t="s">
        <v>11</v>
      </c>
      <c r="D1576" t="str">
        <f>IF(Tableau1[[#This Row],[Date]]="","",CHOOSE(MONTH(B1576),"janvier","février","mars","avril","mai","juin","juillet","aout","septembre","octobre","novembre","décembre"))</f>
        <v>mai</v>
      </c>
      <c r="E1576" s="105" t="str">
        <f>IF(ISERROR(VLOOKUP($C1576,tarifs!$A$4:$D$105,2,0)),"",VLOOKUP($C1576,tarifs!$A$4:$D$105,2,0))</f>
        <v/>
      </c>
      <c r="F1576" s="105" t="str">
        <f t="shared" si="24"/>
        <v/>
      </c>
    </row>
    <row r="1577" spans="1:6" x14ac:dyDescent="0.25">
      <c r="A1577" t="s">
        <v>10</v>
      </c>
      <c r="B1577" s="107">
        <v>44323</v>
      </c>
      <c r="C1577" t="s">
        <v>11</v>
      </c>
      <c r="D1577" t="str">
        <f>IF(Tableau1[[#This Row],[Date]]="","",CHOOSE(MONTH(B1577),"janvier","février","mars","avril","mai","juin","juillet","aout","septembre","octobre","novembre","décembre"))</f>
        <v>mai</v>
      </c>
      <c r="E1577" s="105" t="str">
        <f>IF(ISERROR(VLOOKUP($C1577,tarifs!$A$4:$D$105,2,0)),"",VLOOKUP($C1577,tarifs!$A$4:$D$105,2,0))</f>
        <v/>
      </c>
      <c r="F1577" s="105" t="str">
        <f t="shared" si="24"/>
        <v/>
      </c>
    </row>
    <row r="1578" spans="1:6" x14ac:dyDescent="0.25">
      <c r="A1578" t="s">
        <v>12</v>
      </c>
      <c r="B1578" s="107">
        <v>44319</v>
      </c>
      <c r="C1578">
        <v>1010</v>
      </c>
      <c r="D1578" t="str">
        <f>IF(Tableau1[[#This Row],[Date]]="","",CHOOSE(MONTH(B1578),"janvier","février","mars","avril","mai","juin","juillet","aout","septembre","octobre","novembre","décembre"))</f>
        <v>mai</v>
      </c>
      <c r="E1578" s="105">
        <f>IF(ISERROR(VLOOKUP($C1578,tarifs!$A$4:$D$105,2,0)),"",VLOOKUP($C1578,tarifs!$A$4:$D$105,2,0))</f>
        <v>95</v>
      </c>
      <c r="F1578" s="105">
        <f t="shared" si="24"/>
        <v>114</v>
      </c>
    </row>
    <row r="1579" spans="1:6" x14ac:dyDescent="0.25">
      <c r="A1579" t="s">
        <v>12</v>
      </c>
      <c r="B1579" s="107">
        <v>44319</v>
      </c>
      <c r="C1579">
        <v>1312</v>
      </c>
      <c r="D1579" t="str">
        <f>IF(Tableau1[[#This Row],[Date]]="","",CHOOSE(MONTH(B1579),"janvier","février","mars","avril","mai","juin","juillet","aout","septembre","octobre","novembre","décembre"))</f>
        <v>mai</v>
      </c>
      <c r="E1579" s="105">
        <f>IF(ISERROR(VLOOKUP($C1579,tarifs!$A$4:$D$105,2,0)),"",VLOOKUP($C1579,tarifs!$A$4:$D$105,2,0))</f>
        <v>108</v>
      </c>
      <c r="F1579" s="105">
        <f t="shared" si="24"/>
        <v>129.6</v>
      </c>
    </row>
    <row r="1580" spans="1:6" x14ac:dyDescent="0.25">
      <c r="A1580" t="s">
        <v>12</v>
      </c>
      <c r="B1580" s="107">
        <v>44320</v>
      </c>
      <c r="C1580">
        <v>1312</v>
      </c>
      <c r="D1580" t="str">
        <f>IF(Tableau1[[#This Row],[Date]]="","",CHOOSE(MONTH(B1580),"janvier","février","mars","avril","mai","juin","juillet","aout","septembre","octobre","novembre","décembre"))</f>
        <v>mai</v>
      </c>
      <c r="E1580" s="105">
        <f>IF(ISERROR(VLOOKUP($C1580,tarifs!$A$4:$D$105,2,0)),"",VLOOKUP($C1580,tarifs!$A$4:$D$105,2,0))</f>
        <v>108</v>
      </c>
      <c r="F1580" s="105">
        <f t="shared" si="24"/>
        <v>129.6</v>
      </c>
    </row>
    <row r="1581" spans="1:6" x14ac:dyDescent="0.25">
      <c r="A1581" t="s">
        <v>12</v>
      </c>
      <c r="B1581" s="107">
        <v>44321</v>
      </c>
      <c r="C1581">
        <v>1312</v>
      </c>
      <c r="D1581" t="str">
        <f>IF(Tableau1[[#This Row],[Date]]="","",CHOOSE(MONTH(B1581),"janvier","février","mars","avril","mai","juin","juillet","aout","septembre","octobre","novembre","décembre"))</f>
        <v>mai</v>
      </c>
      <c r="E1581" s="105">
        <f>IF(ISERROR(VLOOKUP($C1581,tarifs!$A$4:$D$105,2,0)),"",VLOOKUP($C1581,tarifs!$A$4:$D$105,2,0))</f>
        <v>108</v>
      </c>
      <c r="F1581" s="105">
        <f t="shared" si="24"/>
        <v>129.6</v>
      </c>
    </row>
    <row r="1582" spans="1:6" x14ac:dyDescent="0.25">
      <c r="A1582" t="s">
        <v>12</v>
      </c>
      <c r="B1582" s="107">
        <v>44322</v>
      </c>
      <c r="C1582">
        <v>1312</v>
      </c>
      <c r="D1582" t="str">
        <f>IF(Tableau1[[#This Row],[Date]]="","",CHOOSE(MONTH(B1582),"janvier","février","mars","avril","mai","juin","juillet","aout","septembre","octobre","novembre","décembre"))</f>
        <v>mai</v>
      </c>
      <c r="E1582" s="105">
        <f>IF(ISERROR(VLOOKUP($C1582,tarifs!$A$4:$D$105,2,0)),"",VLOOKUP($C1582,tarifs!$A$4:$D$105,2,0))</f>
        <v>108</v>
      </c>
      <c r="F1582" s="105">
        <f t="shared" si="24"/>
        <v>129.6</v>
      </c>
    </row>
    <row r="1583" spans="1:6" x14ac:dyDescent="0.25">
      <c r="A1583" t="s">
        <v>12</v>
      </c>
      <c r="B1583" s="107">
        <v>44323</v>
      </c>
      <c r="C1583">
        <v>1312</v>
      </c>
      <c r="D1583" t="str">
        <f>IF(Tableau1[[#This Row],[Date]]="","",CHOOSE(MONTH(B1583),"janvier","février","mars","avril","mai","juin","juillet","aout","septembre","octobre","novembre","décembre"))</f>
        <v>mai</v>
      </c>
      <c r="E1583" s="105">
        <f>IF(ISERROR(VLOOKUP($C1583,tarifs!$A$4:$D$105,2,0)),"",VLOOKUP($C1583,tarifs!$A$4:$D$105,2,0))</f>
        <v>108</v>
      </c>
      <c r="F1583" s="105">
        <f t="shared" si="24"/>
        <v>129.6</v>
      </c>
    </row>
    <row r="1584" spans="1:6" x14ac:dyDescent="0.25">
      <c r="A1584" t="s">
        <v>12</v>
      </c>
      <c r="B1584" s="107">
        <v>44319</v>
      </c>
      <c r="C1584">
        <v>1252</v>
      </c>
      <c r="D1584" t="str">
        <f>IF(Tableau1[[#This Row],[Date]]="","",CHOOSE(MONTH(B1584),"janvier","février","mars","avril","mai","juin","juillet","aout","septembre","octobre","novembre","décembre"))</f>
        <v>mai</v>
      </c>
      <c r="E1584" s="105">
        <f>IF(ISERROR(VLOOKUP($C1584,tarifs!$A$4:$D$105,2,0)),"",VLOOKUP($C1584,tarifs!$A$4:$D$105,2,0))</f>
        <v>91.8</v>
      </c>
      <c r="F1584" s="105">
        <f t="shared" si="24"/>
        <v>110.16</v>
      </c>
    </row>
    <row r="1585" spans="1:6" x14ac:dyDescent="0.25">
      <c r="A1585" t="s">
        <v>12</v>
      </c>
      <c r="B1585" s="107">
        <v>44320</v>
      </c>
      <c r="C1585">
        <v>1252</v>
      </c>
      <c r="D1585" t="str">
        <f>IF(Tableau1[[#This Row],[Date]]="","",CHOOSE(MONTH(B1585),"janvier","février","mars","avril","mai","juin","juillet","aout","septembre","octobre","novembre","décembre"))</f>
        <v>mai</v>
      </c>
      <c r="E1585" s="105">
        <f>IF(ISERROR(VLOOKUP($C1585,tarifs!$A$4:$D$105,2,0)),"",VLOOKUP($C1585,tarifs!$A$4:$D$105,2,0))</f>
        <v>91.8</v>
      </c>
      <c r="F1585" s="105">
        <f t="shared" si="24"/>
        <v>110.16</v>
      </c>
    </row>
    <row r="1586" spans="1:6" x14ac:dyDescent="0.25">
      <c r="A1586" t="s">
        <v>12</v>
      </c>
      <c r="B1586" s="107">
        <v>44321</v>
      </c>
      <c r="C1586">
        <v>1252</v>
      </c>
      <c r="D1586" t="str">
        <f>IF(Tableau1[[#This Row],[Date]]="","",CHOOSE(MONTH(B1586),"janvier","février","mars","avril","mai","juin","juillet","aout","septembre","octobre","novembre","décembre"))</f>
        <v>mai</v>
      </c>
      <c r="E1586" s="105">
        <f>IF(ISERROR(VLOOKUP($C1586,tarifs!$A$4:$D$105,2,0)),"",VLOOKUP($C1586,tarifs!$A$4:$D$105,2,0))</f>
        <v>91.8</v>
      </c>
      <c r="F1586" s="105">
        <f t="shared" si="24"/>
        <v>110.16</v>
      </c>
    </row>
    <row r="1587" spans="1:6" x14ac:dyDescent="0.25">
      <c r="A1587" t="s">
        <v>12</v>
      </c>
      <c r="B1587" s="107">
        <v>44322</v>
      </c>
      <c r="C1587">
        <v>1252</v>
      </c>
      <c r="D1587" t="str">
        <f>IF(Tableau1[[#This Row],[Date]]="","",CHOOSE(MONTH(B1587),"janvier","février","mars","avril","mai","juin","juillet","aout","septembre","octobre","novembre","décembre"))</f>
        <v>mai</v>
      </c>
      <c r="E1587" s="105">
        <f>IF(ISERROR(VLOOKUP($C1587,tarifs!$A$4:$D$105,2,0)),"",VLOOKUP($C1587,tarifs!$A$4:$D$105,2,0))</f>
        <v>91.8</v>
      </c>
      <c r="F1587" s="105">
        <f t="shared" si="24"/>
        <v>110.16</v>
      </c>
    </row>
    <row r="1588" spans="1:6" x14ac:dyDescent="0.25">
      <c r="A1588" t="s">
        <v>12</v>
      </c>
      <c r="B1588" s="107">
        <v>44323</v>
      </c>
      <c r="C1588">
        <v>1252</v>
      </c>
      <c r="D1588" t="str">
        <f>IF(Tableau1[[#This Row],[Date]]="","",CHOOSE(MONTH(B1588),"janvier","février","mars","avril","mai","juin","juillet","aout","septembre","octobre","novembre","décembre"))</f>
        <v>mai</v>
      </c>
      <c r="E1588" s="105">
        <f>IF(ISERROR(VLOOKUP($C1588,tarifs!$A$4:$D$105,2,0)),"",VLOOKUP($C1588,tarifs!$A$4:$D$105,2,0))</f>
        <v>91.8</v>
      </c>
      <c r="F1588" s="105">
        <f t="shared" si="24"/>
        <v>110.16</v>
      </c>
    </row>
    <row r="1589" spans="1:6" x14ac:dyDescent="0.25">
      <c r="A1589" t="s">
        <v>13</v>
      </c>
      <c r="B1589" s="107">
        <v>44319</v>
      </c>
      <c r="C1589">
        <v>1640</v>
      </c>
      <c r="D1589" t="str">
        <f>IF(Tableau1[[#This Row],[Date]]="","",CHOOSE(MONTH(B1589),"janvier","février","mars","avril","mai","juin","juillet","aout","septembre","octobre","novembre","décembre"))</f>
        <v>mai</v>
      </c>
      <c r="E1589" s="105">
        <f>IF(ISERROR(VLOOKUP($C1589,tarifs!$A$4:$D$105,2,0)),"",VLOOKUP($C1589,tarifs!$A$4:$D$105,2,0))</f>
        <v>156.75</v>
      </c>
      <c r="F1589" s="105">
        <f t="shared" si="24"/>
        <v>188.1</v>
      </c>
    </row>
    <row r="1590" spans="1:6" x14ac:dyDescent="0.25">
      <c r="A1590" t="s">
        <v>13</v>
      </c>
      <c r="B1590" s="107">
        <v>44319</v>
      </c>
      <c r="C1590">
        <v>1680</v>
      </c>
      <c r="D1590" t="str">
        <f>IF(Tableau1[[#This Row],[Date]]="","",CHOOSE(MONTH(B1590),"janvier","février","mars","avril","mai","juin","juillet","aout","septembre","octobre","novembre","décembre"))</f>
        <v>mai</v>
      </c>
      <c r="E1590" s="105">
        <f>IF(ISERROR(VLOOKUP($C1590,tarifs!$A$4:$D$105,2,0)),"",VLOOKUP($C1590,tarifs!$A$4:$D$105,2,0))</f>
        <v>149.75</v>
      </c>
      <c r="F1590" s="105">
        <f t="shared" si="24"/>
        <v>179.7</v>
      </c>
    </row>
    <row r="1591" spans="1:6" x14ac:dyDescent="0.25">
      <c r="A1591" t="s">
        <v>13</v>
      </c>
      <c r="B1591" s="107">
        <v>44319</v>
      </c>
      <c r="C1591">
        <v>1152</v>
      </c>
      <c r="D1591" t="str">
        <f>IF(Tableau1[[#This Row],[Date]]="","",CHOOSE(MONTH(B1591),"janvier","février","mars","avril","mai","juin","juillet","aout","septembre","octobre","novembre","décembre"))</f>
        <v>mai</v>
      </c>
      <c r="E1591" s="105">
        <f>IF(ISERROR(VLOOKUP($C1591,tarifs!$A$4:$D$105,2,0)),"",VLOOKUP($C1591,tarifs!$A$4:$D$105,2,0))</f>
        <v>128</v>
      </c>
      <c r="F1591" s="105">
        <f t="shared" si="24"/>
        <v>153.6</v>
      </c>
    </row>
    <row r="1592" spans="1:6" x14ac:dyDescent="0.25">
      <c r="A1592" t="s">
        <v>14</v>
      </c>
      <c r="B1592" s="107">
        <v>44319</v>
      </c>
      <c r="C1592">
        <v>1100</v>
      </c>
      <c r="D1592" t="str">
        <f>IF(Tableau1[[#This Row],[Date]]="","",CHOOSE(MONTH(B1592),"janvier","février","mars","avril","mai","juin","juillet","aout","septembre","octobre","novembre","décembre"))</f>
        <v>mai</v>
      </c>
      <c r="E1592" s="105">
        <f>IF(ISERROR(VLOOKUP($C1592,tarifs!$A$4:$D$105,2,0)),"",VLOOKUP($C1592,tarifs!$A$4:$D$105,2,0))</f>
        <v>122</v>
      </c>
      <c r="F1592" s="105">
        <f t="shared" si="24"/>
        <v>146.4</v>
      </c>
    </row>
    <row r="1593" spans="1:6" x14ac:dyDescent="0.25">
      <c r="A1593" t="s">
        <v>14</v>
      </c>
      <c r="B1593" s="107">
        <v>44323</v>
      </c>
      <c r="C1593">
        <v>1112</v>
      </c>
      <c r="D1593" t="str">
        <f>IF(Tableau1[[#This Row],[Date]]="","",CHOOSE(MONTH(B1593),"janvier","février","mars","avril","mai","juin","juillet","aout","septembre","octobre","novembre","décembre"))</f>
        <v>mai</v>
      </c>
      <c r="E1593" s="105">
        <f>IF(ISERROR(VLOOKUP($C1593,tarifs!$A$4:$D$105,2,0)),"",VLOOKUP($C1593,tarifs!$A$4:$D$105,2,0))</f>
        <v>135</v>
      </c>
      <c r="F1593" s="105">
        <f t="shared" si="24"/>
        <v>162</v>
      </c>
    </row>
    <row r="1594" spans="1:6" x14ac:dyDescent="0.25">
      <c r="A1594" t="s">
        <v>14</v>
      </c>
      <c r="B1594" s="107">
        <v>44319</v>
      </c>
      <c r="C1594" t="s">
        <v>15</v>
      </c>
      <c r="D1594" t="str">
        <f>IF(Tableau1[[#This Row],[Date]]="","",CHOOSE(MONTH(B1594),"janvier","février","mars","avril","mai","juin","juillet","aout","septembre","octobre","novembre","décembre"))</f>
        <v>mai</v>
      </c>
      <c r="E1594" s="105" t="str">
        <f>IF(ISERROR(VLOOKUP($C1594,tarifs!$A$4:$D$105,2,0)),"",VLOOKUP($C1594,tarifs!$A$4:$D$105,2,0))</f>
        <v/>
      </c>
      <c r="F1594" s="105" t="str">
        <f t="shared" si="24"/>
        <v/>
      </c>
    </row>
    <row r="1595" spans="1:6" x14ac:dyDescent="0.25">
      <c r="A1595" t="s">
        <v>14</v>
      </c>
      <c r="B1595" s="107">
        <v>44320</v>
      </c>
      <c r="C1595" t="s">
        <v>15</v>
      </c>
      <c r="D1595" t="str">
        <f>IF(Tableau1[[#This Row],[Date]]="","",CHOOSE(MONTH(B1595),"janvier","février","mars","avril","mai","juin","juillet","aout","septembre","octobre","novembre","décembre"))</f>
        <v>mai</v>
      </c>
      <c r="E1595" s="105" t="str">
        <f>IF(ISERROR(VLOOKUP($C1595,tarifs!$A$4:$D$105,2,0)),"",VLOOKUP($C1595,tarifs!$A$4:$D$105,2,0))</f>
        <v/>
      </c>
      <c r="F1595" s="105" t="str">
        <f t="shared" si="24"/>
        <v/>
      </c>
    </row>
    <row r="1596" spans="1:6" x14ac:dyDescent="0.25">
      <c r="A1596" t="s">
        <v>14</v>
      </c>
      <c r="B1596" s="107">
        <v>44321</v>
      </c>
      <c r="C1596" t="s">
        <v>15</v>
      </c>
      <c r="D1596" t="str">
        <f>IF(Tableau1[[#This Row],[Date]]="","",CHOOSE(MONTH(B1596),"janvier","février","mars","avril","mai","juin","juillet","aout","septembre","octobre","novembre","décembre"))</f>
        <v>mai</v>
      </c>
      <c r="E1596" s="105" t="str">
        <f>IF(ISERROR(VLOOKUP($C1596,tarifs!$A$4:$D$105,2,0)),"",VLOOKUP($C1596,tarifs!$A$4:$D$105,2,0))</f>
        <v/>
      </c>
      <c r="F1596" s="105" t="str">
        <f t="shared" si="24"/>
        <v/>
      </c>
    </row>
    <row r="1597" spans="1:6" x14ac:dyDescent="0.25">
      <c r="A1597" t="s">
        <v>14</v>
      </c>
      <c r="B1597" s="107">
        <v>44322</v>
      </c>
      <c r="C1597" t="s">
        <v>15</v>
      </c>
      <c r="D1597" t="str">
        <f>IF(Tableau1[[#This Row],[Date]]="","",CHOOSE(MONTH(B1597),"janvier","février","mars","avril","mai","juin","juillet","aout","septembre","octobre","novembre","décembre"))</f>
        <v>mai</v>
      </c>
      <c r="E1597" s="105" t="str">
        <f>IF(ISERROR(VLOOKUP($C1597,tarifs!$A$4:$D$105,2,0)),"",VLOOKUP($C1597,tarifs!$A$4:$D$105,2,0))</f>
        <v/>
      </c>
      <c r="F1597" s="105" t="str">
        <f t="shared" si="24"/>
        <v/>
      </c>
    </row>
    <row r="1598" spans="1:6" x14ac:dyDescent="0.25">
      <c r="A1598" t="s">
        <v>14</v>
      </c>
      <c r="B1598" s="107">
        <v>44323</v>
      </c>
      <c r="C1598" t="s">
        <v>15</v>
      </c>
      <c r="D1598" t="str">
        <f>IF(Tableau1[[#This Row],[Date]]="","",CHOOSE(MONTH(B1598),"janvier","février","mars","avril","mai","juin","juillet","aout","septembre","octobre","novembre","décembre"))</f>
        <v>mai</v>
      </c>
      <c r="E1598" s="105" t="str">
        <f>IF(ISERROR(VLOOKUP($C1598,tarifs!$A$4:$D$105,2,0)),"",VLOOKUP($C1598,tarifs!$A$4:$D$105,2,0))</f>
        <v/>
      </c>
      <c r="F1598" s="105" t="str">
        <f t="shared" si="24"/>
        <v/>
      </c>
    </row>
    <row r="1599" spans="1:6" x14ac:dyDescent="0.25">
      <c r="A1599" t="s">
        <v>16</v>
      </c>
      <c r="B1599" s="107">
        <v>44319</v>
      </c>
      <c r="C1599">
        <v>1670</v>
      </c>
      <c r="D1599" t="str">
        <f>IF(Tableau1[[#This Row],[Date]]="","",CHOOSE(MONTH(B1599),"janvier","février","mars","avril","mai","juin","juillet","aout","septembre","octobre","novembre","décembre"))</f>
        <v>mai</v>
      </c>
      <c r="E1599" s="105">
        <f>IF(ISERROR(VLOOKUP($C1599,tarifs!$A$4:$D$105,2,0)),"",VLOOKUP($C1599,tarifs!$A$4:$D$105,2,0))</f>
        <v>201</v>
      </c>
      <c r="F1599" s="105">
        <f t="shared" si="24"/>
        <v>241.2</v>
      </c>
    </row>
    <row r="1600" spans="1:6" x14ac:dyDescent="0.25">
      <c r="A1600" t="s">
        <v>17</v>
      </c>
      <c r="B1600" s="107">
        <v>44319</v>
      </c>
      <c r="C1600">
        <v>1050</v>
      </c>
      <c r="D1600" t="str">
        <f>IF(Tableau1[[#This Row],[Date]]="","",CHOOSE(MONTH(B1600),"janvier","février","mars","avril","mai","juin","juillet","aout","septembre","octobre","novembre","décembre"))</f>
        <v>mai</v>
      </c>
      <c r="E1600" s="105">
        <f>IF(ISERROR(VLOOKUP($C1600,tarifs!$A$4:$D$105,2,0)),"",VLOOKUP($C1600,tarifs!$A$4:$D$105,2,0))</f>
        <v>108</v>
      </c>
      <c r="F1600" s="105">
        <f t="shared" si="24"/>
        <v>129.6</v>
      </c>
    </row>
    <row r="1601" spans="1:6" x14ac:dyDescent="0.25">
      <c r="A1601" t="s">
        <v>17</v>
      </c>
      <c r="B1601" s="107">
        <v>44319</v>
      </c>
      <c r="C1601">
        <v>1232</v>
      </c>
      <c r="D1601" t="str">
        <f>IF(Tableau1[[#This Row],[Date]]="","",CHOOSE(MONTH(B1601),"janvier","février","mars","avril","mai","juin","juillet","aout","septembre","octobre","novembre","décembre"))</f>
        <v>mai</v>
      </c>
      <c r="E1601" s="105">
        <f>IF(ISERROR(VLOOKUP($C1601,tarifs!$A$4:$D$105,2,0)),"",VLOOKUP($C1601,tarifs!$A$4:$D$105,2,0))</f>
        <v>101.25</v>
      </c>
      <c r="F1601" s="105">
        <f t="shared" si="24"/>
        <v>121.5</v>
      </c>
    </row>
    <row r="1602" spans="1:6" x14ac:dyDescent="0.25">
      <c r="A1602" t="s">
        <v>17</v>
      </c>
      <c r="B1602" s="107">
        <v>44321</v>
      </c>
      <c r="C1602">
        <v>1202</v>
      </c>
      <c r="D1602" t="str">
        <f>IF(Tableau1[[#This Row],[Date]]="","",CHOOSE(MONTH(B1602),"janvier","février","mars","avril","mai","juin","juillet","aout","septembre","octobre","novembre","décembre"))</f>
        <v>mai</v>
      </c>
      <c r="E1602" s="105">
        <f>IF(ISERROR(VLOOKUP($C1602,tarifs!$A$4:$D$105,2,0)),"",VLOOKUP($C1602,tarifs!$A$4:$D$105,2,0))</f>
        <v>87.75</v>
      </c>
      <c r="F1602" s="105">
        <f t="shared" si="24"/>
        <v>105.3</v>
      </c>
    </row>
    <row r="1603" spans="1:6" x14ac:dyDescent="0.25">
      <c r="A1603" t="s">
        <v>17</v>
      </c>
      <c r="B1603" s="107">
        <v>44323</v>
      </c>
      <c r="C1603">
        <v>1072</v>
      </c>
      <c r="D1603" t="str">
        <f>IF(Tableau1[[#This Row],[Date]]="","",CHOOSE(MONTH(B1603),"janvier","février","mars","avril","mai","juin","juillet","aout","septembre","octobre","novembre","décembre"))</f>
        <v>mai</v>
      </c>
      <c r="E1603" s="105">
        <f>IF(ISERROR(VLOOKUP($C1603,tarifs!$A$4:$D$105,2,0)),"",VLOOKUP($C1603,tarifs!$A$4:$D$105,2,0))</f>
        <v>108</v>
      </c>
      <c r="F1603" s="105">
        <f t="shared" si="24"/>
        <v>129.6</v>
      </c>
    </row>
    <row r="1604" spans="1:6" x14ac:dyDescent="0.25">
      <c r="A1604" t="s">
        <v>18</v>
      </c>
      <c r="B1604" s="107">
        <v>44319</v>
      </c>
      <c r="C1604">
        <v>1280</v>
      </c>
      <c r="D1604" t="str">
        <f>IF(Tableau1[[#This Row],[Date]]="","",CHOOSE(MONTH(B1604),"janvier","février","mars","avril","mai","juin","juillet","aout","septembre","octobre","novembre","décembre"))</f>
        <v>mai</v>
      </c>
      <c r="E1604" s="105">
        <f>IF(ISERROR(VLOOKUP($C1604,tarifs!$A$4:$D$105,2,0)),"",VLOOKUP($C1604,tarifs!$A$4:$D$105,2,0))</f>
        <v>114.4</v>
      </c>
      <c r="F1604" s="105">
        <f t="shared" ref="F1604:F1667" si="25">IF(ISERROR(E1604*1.2),"",E1604*1.2)</f>
        <v>137.28</v>
      </c>
    </row>
    <row r="1605" spans="1:6" x14ac:dyDescent="0.25">
      <c r="A1605" t="s">
        <v>18</v>
      </c>
      <c r="B1605" s="107">
        <v>44323</v>
      </c>
      <c r="C1605">
        <v>1082</v>
      </c>
      <c r="D1605" t="str">
        <f>IF(Tableau1[[#This Row],[Date]]="","",CHOOSE(MONTH(B1605),"janvier","février","mars","avril","mai","juin","juillet","aout","septembre","octobre","novembre","décembre"))</f>
        <v>mai</v>
      </c>
      <c r="E1605" s="105">
        <f>IF(ISERROR(VLOOKUP($C1605,tarifs!$A$4:$D$105,2,0)),"",VLOOKUP($C1605,tarifs!$A$4:$D$105,2,0))</f>
        <v>104.55</v>
      </c>
      <c r="F1605" s="105">
        <f t="shared" si="25"/>
        <v>125.46</v>
      </c>
    </row>
    <row r="1606" spans="1:6" x14ac:dyDescent="0.25">
      <c r="A1606" t="s">
        <v>19</v>
      </c>
      <c r="B1606" s="107">
        <v>44323</v>
      </c>
      <c r="C1606">
        <v>1182</v>
      </c>
      <c r="D1606" t="str">
        <f>IF(Tableau1[[#This Row],[Date]]="","",CHOOSE(MONTH(B1606),"janvier","février","mars","avril","mai","juin","juillet","aout","septembre","octobre","novembre","décembre"))</f>
        <v>mai</v>
      </c>
      <c r="E1606" s="105">
        <f>IF(ISERROR(VLOOKUP($C1606,tarifs!$A$4:$D$105,2,0)),"",VLOOKUP($C1606,tarifs!$A$4:$D$105,2,0))</f>
        <v>127</v>
      </c>
      <c r="F1606" s="105">
        <f t="shared" si="25"/>
        <v>152.4</v>
      </c>
    </row>
    <row r="1607" spans="1:6" x14ac:dyDescent="0.25">
      <c r="A1607" t="s">
        <v>8</v>
      </c>
      <c r="B1607" s="107">
        <v>44326</v>
      </c>
      <c r="C1607">
        <v>1330</v>
      </c>
      <c r="D1607" t="str">
        <f>IF(Tableau1[[#This Row],[Date]]="","",CHOOSE(MONTH(B1607),"janvier","février","mars","avril","mai","juin","juillet","aout","septembre","octobre","novembre","décembre"))</f>
        <v>mai</v>
      </c>
      <c r="E1607" s="105">
        <f>IF(ISERROR(VLOOKUP($C1607,tarifs!$A$4:$D$105,2,0)),"",VLOOKUP($C1607,tarifs!$A$4:$D$105,2,0))</f>
        <v>95</v>
      </c>
      <c r="F1607" s="105">
        <f t="shared" si="25"/>
        <v>114</v>
      </c>
    </row>
    <row r="1608" spans="1:6" x14ac:dyDescent="0.25">
      <c r="A1608" t="s">
        <v>8</v>
      </c>
      <c r="B1608" s="107">
        <v>44331</v>
      </c>
      <c r="C1608">
        <v>1531</v>
      </c>
      <c r="D1608" t="str">
        <f>IF(Tableau1[[#This Row],[Date]]="","",CHOOSE(MONTH(B1608),"janvier","février","mars","avril","mai","juin","juillet","aout","septembre","octobre","novembre","décembre"))</f>
        <v>mai</v>
      </c>
      <c r="E1608" s="105">
        <f>IF(ISERROR(VLOOKUP($C1608,tarifs!$A$4:$D$105,2,0)),"",VLOOKUP($C1608,tarifs!$A$4:$D$105,2,0))</f>
        <v>108</v>
      </c>
      <c r="F1608" s="105">
        <f t="shared" si="25"/>
        <v>129.6</v>
      </c>
    </row>
    <row r="1609" spans="1:6" x14ac:dyDescent="0.25">
      <c r="A1609" t="s">
        <v>8</v>
      </c>
      <c r="B1609" s="107">
        <v>44326</v>
      </c>
      <c r="C1609">
        <v>1242</v>
      </c>
      <c r="D1609" t="str">
        <f>IF(Tableau1[[#This Row],[Date]]="","",CHOOSE(MONTH(B1609),"janvier","février","mars","avril","mai","juin","juillet","aout","septembre","octobre","novembre","décembre"))</f>
        <v>mai</v>
      </c>
      <c r="E1609" s="105">
        <f>IF(ISERROR(VLOOKUP($C1609,tarifs!$A$4:$D$105,2,0)),"",VLOOKUP($C1609,tarifs!$A$4:$D$105,2,0))</f>
        <v>101</v>
      </c>
      <c r="F1609" s="105">
        <f t="shared" si="25"/>
        <v>121.19999999999999</v>
      </c>
    </row>
    <row r="1610" spans="1:6" x14ac:dyDescent="0.25">
      <c r="A1610" t="s">
        <v>8</v>
      </c>
      <c r="B1610" s="107">
        <v>44330</v>
      </c>
      <c r="C1610">
        <v>1242</v>
      </c>
      <c r="D1610" t="str">
        <f>IF(Tableau1[[#This Row],[Date]]="","",CHOOSE(MONTH(B1610),"janvier","février","mars","avril","mai","juin","juillet","aout","septembre","octobre","novembre","décembre"))</f>
        <v>mai</v>
      </c>
      <c r="E1610" s="105">
        <f>IF(ISERROR(VLOOKUP($C1610,tarifs!$A$4:$D$105,2,0)),"",VLOOKUP($C1610,tarifs!$A$4:$D$105,2,0))</f>
        <v>101</v>
      </c>
      <c r="F1610" s="105">
        <f t="shared" si="25"/>
        <v>121.19999999999999</v>
      </c>
    </row>
    <row r="1611" spans="1:6" x14ac:dyDescent="0.25">
      <c r="A1611" t="s">
        <v>8</v>
      </c>
      <c r="B1611" s="107">
        <v>44331</v>
      </c>
      <c r="C1611">
        <v>1689</v>
      </c>
      <c r="D1611" t="str">
        <f>IF(Tableau1[[#This Row],[Date]]="","",CHOOSE(MONTH(B1611),"janvier","février","mars","avril","mai","juin","juillet","aout","septembre","octobre","novembre","décembre"))</f>
        <v>mai</v>
      </c>
      <c r="E1611" s="105">
        <f>IF(ISERROR(VLOOKUP($C1611,tarifs!$A$4:$D$105,2,0)),"",VLOOKUP($C1611,tarifs!$A$4:$D$105,2,0))</f>
        <v>155</v>
      </c>
      <c r="F1611" s="105">
        <f t="shared" si="25"/>
        <v>186</v>
      </c>
    </row>
    <row r="1612" spans="1:6" x14ac:dyDescent="0.25">
      <c r="A1612" t="s">
        <v>9</v>
      </c>
      <c r="B1612" s="107">
        <v>44326</v>
      </c>
      <c r="C1612">
        <v>1060</v>
      </c>
      <c r="D1612" t="str">
        <f>IF(Tableau1[[#This Row],[Date]]="","",CHOOSE(MONTH(B1612),"janvier","février","mars","avril","mai","juin","juillet","aout","septembre","octobre","novembre","décembre"))</f>
        <v>mai</v>
      </c>
      <c r="E1612" s="105">
        <f>IF(ISERROR(VLOOKUP($C1612,tarifs!$A$4:$D$105,2,0)),"",VLOOKUP($C1612,tarifs!$A$4:$D$105,2,0))</f>
        <v>123.6</v>
      </c>
      <c r="F1612" s="105">
        <f t="shared" si="25"/>
        <v>148.32</v>
      </c>
    </row>
    <row r="1613" spans="1:6" x14ac:dyDescent="0.25">
      <c r="A1613" t="s">
        <v>9</v>
      </c>
      <c r="B1613" s="107">
        <v>44331</v>
      </c>
      <c r="C1613">
        <v>1431</v>
      </c>
      <c r="D1613" t="str">
        <f>IF(Tableau1[[#This Row],[Date]]="","",CHOOSE(MONTH(B1613),"janvier","février","mars","avril","mai","juin","juillet","aout","septembre","octobre","novembre","décembre"))</f>
        <v>mai</v>
      </c>
      <c r="E1613" s="105">
        <f>IF(ISERROR(VLOOKUP($C1613,tarifs!$A$4:$D$105,2,0)),"",VLOOKUP($C1613,tarifs!$A$4:$D$105,2,0))</f>
        <v>108</v>
      </c>
      <c r="F1613" s="105">
        <f t="shared" si="25"/>
        <v>129.6</v>
      </c>
    </row>
    <row r="1614" spans="1:6" x14ac:dyDescent="0.25">
      <c r="A1614" t="s">
        <v>9</v>
      </c>
      <c r="B1614" s="107">
        <v>44326</v>
      </c>
      <c r="C1614">
        <v>1230</v>
      </c>
      <c r="D1614" t="str">
        <f>IF(Tableau1[[#This Row],[Date]]="","",CHOOSE(MONTH(B1614),"janvier","février","mars","avril","mai","juin","juillet","aout","septembre","octobre","novembre","décembre"))</f>
        <v>mai</v>
      </c>
      <c r="E1614" s="105">
        <f>IF(ISERROR(VLOOKUP($C1614,tarifs!$A$4:$D$105,2,0)),"",VLOOKUP($C1614,tarifs!$A$4:$D$105,2,0))</f>
        <v>135.25</v>
      </c>
      <c r="F1614" s="105">
        <f t="shared" si="25"/>
        <v>162.29999999999998</v>
      </c>
    </row>
    <row r="1615" spans="1:6" x14ac:dyDescent="0.25">
      <c r="A1615" t="s">
        <v>9</v>
      </c>
      <c r="B1615" s="107">
        <v>44330</v>
      </c>
      <c r="C1615">
        <v>1282</v>
      </c>
      <c r="D1615" t="str">
        <f>IF(Tableau1[[#This Row],[Date]]="","",CHOOSE(MONTH(B1615),"janvier","février","mars","avril","mai","juin","juillet","aout","septembre","octobre","novembre","décembre"))</f>
        <v>mai</v>
      </c>
      <c r="E1615" s="105">
        <f>IF(ISERROR(VLOOKUP($C1615,tarifs!$A$4:$D$105,2,0)),"",VLOOKUP($C1615,tarifs!$A$4:$D$105,2,0))</f>
        <v>87.75</v>
      </c>
      <c r="F1615" s="105">
        <f t="shared" si="25"/>
        <v>105.3</v>
      </c>
    </row>
    <row r="1616" spans="1:6" x14ac:dyDescent="0.25">
      <c r="A1616" t="s">
        <v>9</v>
      </c>
      <c r="B1616" s="107">
        <v>44331</v>
      </c>
      <c r="C1616">
        <v>1451</v>
      </c>
      <c r="D1616" t="str">
        <f>IF(Tableau1[[#This Row],[Date]]="","",CHOOSE(MONTH(B1616),"janvier","février","mars","avril","mai","juin","juillet","aout","septembre","octobre","novembre","décembre"))</f>
        <v>mai</v>
      </c>
      <c r="E1616" s="105">
        <f>IF(ISERROR(VLOOKUP($C1616,tarifs!$A$4:$D$105,2,0)),"",VLOOKUP($C1616,tarifs!$A$4:$D$105,2,0))</f>
        <v>108</v>
      </c>
      <c r="F1616" s="105">
        <f t="shared" si="25"/>
        <v>129.6</v>
      </c>
    </row>
    <row r="1617" spans="1:6" x14ac:dyDescent="0.25">
      <c r="A1617" t="s">
        <v>9</v>
      </c>
      <c r="B1617" s="107">
        <v>44326</v>
      </c>
      <c r="C1617">
        <v>1062</v>
      </c>
      <c r="D1617" t="str">
        <f>IF(Tableau1[[#This Row],[Date]]="","",CHOOSE(MONTH(B1617),"janvier","février","mars","avril","mai","juin","juillet","aout","septembre","octobre","novembre","décembre"))</f>
        <v>mai</v>
      </c>
      <c r="E1617" s="105">
        <f>IF(ISERROR(VLOOKUP($C1617,tarifs!$A$4:$D$105,2,0)),"",VLOOKUP($C1617,tarifs!$A$4:$D$105,2,0))</f>
        <v>81</v>
      </c>
      <c r="F1617" s="105">
        <f t="shared" si="25"/>
        <v>97.2</v>
      </c>
    </row>
    <row r="1618" spans="1:6" x14ac:dyDescent="0.25">
      <c r="A1618" t="s">
        <v>9</v>
      </c>
      <c r="B1618" s="107">
        <v>44327</v>
      </c>
      <c r="C1618">
        <v>1062</v>
      </c>
      <c r="D1618" t="str">
        <f>IF(Tableau1[[#This Row],[Date]]="","",CHOOSE(MONTH(B1618),"janvier","février","mars","avril","mai","juin","juillet","aout","septembre","octobre","novembre","décembre"))</f>
        <v>mai</v>
      </c>
      <c r="E1618" s="105">
        <f>IF(ISERROR(VLOOKUP($C1618,tarifs!$A$4:$D$105,2,0)),"",VLOOKUP($C1618,tarifs!$A$4:$D$105,2,0))</f>
        <v>81</v>
      </c>
      <c r="F1618" s="105">
        <f t="shared" si="25"/>
        <v>97.2</v>
      </c>
    </row>
    <row r="1619" spans="1:6" x14ac:dyDescent="0.25">
      <c r="A1619" t="s">
        <v>9</v>
      </c>
      <c r="B1619" s="107">
        <v>44328</v>
      </c>
      <c r="C1619">
        <v>1062</v>
      </c>
      <c r="D1619" t="str">
        <f>IF(Tableau1[[#This Row],[Date]]="","",CHOOSE(MONTH(B1619),"janvier","février","mars","avril","mai","juin","juillet","aout","septembre","octobre","novembre","décembre"))</f>
        <v>mai</v>
      </c>
      <c r="E1619" s="105">
        <f>IF(ISERROR(VLOOKUP($C1619,tarifs!$A$4:$D$105,2,0)),"",VLOOKUP($C1619,tarifs!$A$4:$D$105,2,0))</f>
        <v>81</v>
      </c>
      <c r="F1619" s="105">
        <f t="shared" si="25"/>
        <v>97.2</v>
      </c>
    </row>
    <row r="1620" spans="1:6" x14ac:dyDescent="0.25">
      <c r="A1620" t="s">
        <v>9</v>
      </c>
      <c r="B1620" s="107">
        <v>44330</v>
      </c>
      <c r="C1620">
        <v>1062</v>
      </c>
      <c r="D1620" t="str">
        <f>IF(Tableau1[[#This Row],[Date]]="","",CHOOSE(MONTH(B1620),"janvier","février","mars","avril","mai","juin","juillet","aout","septembre","octobre","novembre","décembre"))</f>
        <v>mai</v>
      </c>
      <c r="E1620" s="105">
        <f>IF(ISERROR(VLOOKUP($C1620,tarifs!$A$4:$D$105,2,0)),"",VLOOKUP($C1620,tarifs!$A$4:$D$105,2,0))</f>
        <v>81</v>
      </c>
      <c r="F1620" s="105">
        <f t="shared" si="25"/>
        <v>97.2</v>
      </c>
    </row>
    <row r="1621" spans="1:6" x14ac:dyDescent="0.25">
      <c r="A1621" t="s">
        <v>9</v>
      </c>
      <c r="B1621" s="107">
        <v>44331</v>
      </c>
      <c r="C1621">
        <v>1471</v>
      </c>
      <c r="D1621" t="str">
        <f>IF(Tableau1[[#This Row],[Date]]="","",CHOOSE(MONTH(B1621),"janvier","février","mars","avril","mai","juin","juillet","aout","septembre","octobre","novembre","décembre"))</f>
        <v>mai</v>
      </c>
      <c r="E1621" s="105">
        <f>IF(ISERROR(VLOOKUP($C1621,tarifs!$A$4:$D$105,2,0)),"",VLOOKUP($C1621,tarifs!$A$4:$D$105,2,0))</f>
        <v>115</v>
      </c>
      <c r="F1621" s="105">
        <f t="shared" si="25"/>
        <v>138</v>
      </c>
    </row>
    <row r="1622" spans="1:6" x14ac:dyDescent="0.25">
      <c r="A1622" t="s">
        <v>9</v>
      </c>
      <c r="B1622" s="107">
        <v>44326</v>
      </c>
      <c r="C1622">
        <v>1262</v>
      </c>
      <c r="D1622" t="str">
        <f>IF(Tableau1[[#This Row],[Date]]="","",CHOOSE(MONTH(B1622),"janvier","février","mars","avril","mai","juin","juillet","aout","septembre","octobre","novembre","décembre"))</f>
        <v>mai</v>
      </c>
      <c r="E1622" s="105">
        <f>IF(ISERROR(VLOOKUP($C1622,tarifs!$A$4:$D$105,2,0)),"",VLOOKUP($C1622,tarifs!$A$4:$D$105,2,0))</f>
        <v>108</v>
      </c>
      <c r="F1622" s="105">
        <f t="shared" si="25"/>
        <v>129.6</v>
      </c>
    </row>
    <row r="1623" spans="1:6" x14ac:dyDescent="0.25">
      <c r="A1623" t="s">
        <v>9</v>
      </c>
      <c r="B1623" s="107">
        <v>44327</v>
      </c>
      <c r="C1623">
        <v>1262</v>
      </c>
      <c r="D1623" t="str">
        <f>IF(Tableau1[[#This Row],[Date]]="","",CHOOSE(MONTH(B1623),"janvier","février","mars","avril","mai","juin","juillet","aout","septembre","octobre","novembre","décembre"))</f>
        <v>mai</v>
      </c>
      <c r="E1623" s="105">
        <f>IF(ISERROR(VLOOKUP($C1623,tarifs!$A$4:$D$105,2,0)),"",VLOOKUP($C1623,tarifs!$A$4:$D$105,2,0))</f>
        <v>108</v>
      </c>
      <c r="F1623" s="105">
        <f t="shared" si="25"/>
        <v>129.6</v>
      </c>
    </row>
    <row r="1624" spans="1:6" x14ac:dyDescent="0.25">
      <c r="A1624" t="s">
        <v>9</v>
      </c>
      <c r="B1624" s="107">
        <v>44328</v>
      </c>
      <c r="C1624">
        <v>1262</v>
      </c>
      <c r="D1624" t="str">
        <f>IF(Tableau1[[#This Row],[Date]]="","",CHOOSE(MONTH(B1624),"janvier","février","mars","avril","mai","juin","juillet","aout","septembre","octobre","novembre","décembre"))</f>
        <v>mai</v>
      </c>
      <c r="E1624" s="105">
        <f>IF(ISERROR(VLOOKUP($C1624,tarifs!$A$4:$D$105,2,0)),"",VLOOKUP($C1624,tarifs!$A$4:$D$105,2,0))</f>
        <v>108</v>
      </c>
      <c r="F1624" s="105">
        <f t="shared" si="25"/>
        <v>129.6</v>
      </c>
    </row>
    <row r="1625" spans="1:6" x14ac:dyDescent="0.25">
      <c r="A1625" t="s">
        <v>9</v>
      </c>
      <c r="B1625" s="107">
        <v>44330</v>
      </c>
      <c r="C1625">
        <v>1262</v>
      </c>
      <c r="D1625" t="str">
        <f>IF(Tableau1[[#This Row],[Date]]="","",CHOOSE(MONTH(B1625),"janvier","février","mars","avril","mai","juin","juillet","aout","septembre","octobre","novembre","décembre"))</f>
        <v>mai</v>
      </c>
      <c r="E1625" s="105">
        <f>IF(ISERROR(VLOOKUP($C1625,tarifs!$A$4:$D$105,2,0)),"",VLOOKUP($C1625,tarifs!$A$4:$D$105,2,0))</f>
        <v>108</v>
      </c>
      <c r="F1625" s="105">
        <f t="shared" si="25"/>
        <v>129.6</v>
      </c>
    </row>
    <row r="1626" spans="1:6" x14ac:dyDescent="0.25">
      <c r="A1626" t="s">
        <v>9</v>
      </c>
      <c r="B1626" s="107">
        <v>44331</v>
      </c>
      <c r="C1626">
        <v>1511</v>
      </c>
      <c r="D1626" t="str">
        <f>IF(Tableau1[[#This Row],[Date]]="","",CHOOSE(MONTH(B1626),"janvier","février","mars","avril","mai","juin","juillet","aout","septembre","octobre","novembre","décembre"))</f>
        <v>mai</v>
      </c>
      <c r="E1626" s="105">
        <f>IF(ISERROR(VLOOKUP($C1626,tarifs!$A$4:$D$105,2,0)),"",VLOOKUP($C1626,tarifs!$A$4:$D$105,2,0))</f>
        <v>115</v>
      </c>
      <c r="F1626" s="105">
        <f t="shared" si="25"/>
        <v>138</v>
      </c>
    </row>
    <row r="1627" spans="1:6" x14ac:dyDescent="0.25">
      <c r="A1627" t="s">
        <v>9</v>
      </c>
      <c r="B1627" s="107">
        <v>44331</v>
      </c>
      <c r="C1627">
        <v>1521</v>
      </c>
      <c r="D1627" t="str">
        <f>IF(Tableau1[[#This Row],[Date]]="","",CHOOSE(MONTH(B1627),"janvier","février","mars","avril","mai","juin","juillet","aout","septembre","octobre","novembre","décembre"))</f>
        <v>mai</v>
      </c>
      <c r="E1627" s="105">
        <f>IF(ISERROR(VLOOKUP($C1627,tarifs!$A$4:$D$105,2,0)),"",VLOOKUP($C1627,tarifs!$A$4:$D$105,2,0))</f>
        <v>155</v>
      </c>
      <c r="F1627" s="105">
        <f t="shared" si="25"/>
        <v>186</v>
      </c>
    </row>
    <row r="1628" spans="1:6" x14ac:dyDescent="0.25">
      <c r="A1628" t="s">
        <v>9</v>
      </c>
      <c r="B1628" s="107">
        <v>44331</v>
      </c>
      <c r="C1628">
        <v>1659</v>
      </c>
      <c r="D1628" t="str">
        <f>IF(Tableau1[[#This Row],[Date]]="","",CHOOSE(MONTH(B1628),"janvier","février","mars","avril","mai","juin","juillet","aout","septembre","octobre","novembre","décembre"))</f>
        <v>mai</v>
      </c>
      <c r="E1628" s="105">
        <f>IF(ISERROR(VLOOKUP($C1628,tarifs!$A$4:$D$105,2,0)),"",VLOOKUP($C1628,tarifs!$A$4:$D$105,2,0))</f>
        <v>108</v>
      </c>
      <c r="F1628" s="105">
        <f t="shared" si="25"/>
        <v>129.6</v>
      </c>
    </row>
    <row r="1629" spans="1:6" x14ac:dyDescent="0.25">
      <c r="A1629" t="s">
        <v>9</v>
      </c>
      <c r="B1629" s="107">
        <v>44331</v>
      </c>
      <c r="C1629">
        <v>1139</v>
      </c>
      <c r="D1629" t="str">
        <f>IF(Tableau1[[#This Row],[Date]]="","",CHOOSE(MONTH(B1629),"janvier","février","mars","avril","mai","juin","juillet","aout","septembre","octobre","novembre","décembre"))</f>
        <v>mai</v>
      </c>
      <c r="E1629" s="105">
        <f>IF(ISERROR(VLOOKUP($C1629,tarifs!$A$4:$D$105,2,0)),"",VLOOKUP($C1629,tarifs!$A$4:$D$105,2,0))</f>
        <v>135</v>
      </c>
      <c r="F1629" s="105">
        <f t="shared" si="25"/>
        <v>162</v>
      </c>
    </row>
    <row r="1630" spans="1:6" x14ac:dyDescent="0.25">
      <c r="A1630" t="s">
        <v>9</v>
      </c>
      <c r="B1630" s="107">
        <v>44331</v>
      </c>
      <c r="C1630">
        <v>1079</v>
      </c>
      <c r="D1630" t="str">
        <f>IF(Tableau1[[#This Row],[Date]]="","",CHOOSE(MONTH(B1630),"janvier","février","mars","avril","mai","juin","juillet","aout","septembre","octobre","novembre","décembre"))</f>
        <v>mai</v>
      </c>
      <c r="E1630" s="105">
        <f>IF(ISERROR(VLOOKUP($C1630,tarifs!$A$4:$D$105,2,0)),"",VLOOKUP($C1630,tarifs!$A$4:$D$105,2,0))</f>
        <v>101</v>
      </c>
      <c r="F1630" s="105">
        <f t="shared" si="25"/>
        <v>121.19999999999999</v>
      </c>
    </row>
    <row r="1631" spans="1:6" x14ac:dyDescent="0.25">
      <c r="A1631" t="s">
        <v>9</v>
      </c>
      <c r="B1631" s="107">
        <v>44331</v>
      </c>
      <c r="C1631">
        <v>1099</v>
      </c>
      <c r="D1631" t="str">
        <f>IF(Tableau1[[#This Row],[Date]]="","",CHOOSE(MONTH(B1631),"janvier","février","mars","avril","mai","juin","juillet","aout","septembre","octobre","novembre","décembre"))</f>
        <v>mai</v>
      </c>
      <c r="E1631" s="105">
        <f>IF(ISERROR(VLOOKUP($C1631,tarifs!$A$4:$D$105,2,0)),"",VLOOKUP($C1631,tarifs!$A$4:$D$105,2,0))</f>
        <v>77</v>
      </c>
      <c r="F1631" s="105">
        <f t="shared" si="25"/>
        <v>92.399999999999991</v>
      </c>
    </row>
    <row r="1632" spans="1:6" x14ac:dyDescent="0.25">
      <c r="A1632" t="s">
        <v>9</v>
      </c>
      <c r="B1632" s="107">
        <v>44331</v>
      </c>
      <c r="C1632">
        <v>1269</v>
      </c>
      <c r="D1632" t="str">
        <f>IF(Tableau1[[#This Row],[Date]]="","",CHOOSE(MONTH(B1632),"janvier","février","mars","avril","mai","juin","juillet","aout","septembre","octobre","novembre","décembre"))</f>
        <v>mai</v>
      </c>
      <c r="E1632" s="105">
        <f>IF(ISERROR(VLOOKUP($C1632,tarifs!$A$4:$D$105,2,0)),"",VLOOKUP($C1632,tarifs!$A$4:$D$105,2,0))</f>
        <v>95</v>
      </c>
      <c r="F1632" s="105">
        <f t="shared" si="25"/>
        <v>114</v>
      </c>
    </row>
    <row r="1633" spans="1:6" x14ac:dyDescent="0.25">
      <c r="A1633" t="s">
        <v>10</v>
      </c>
      <c r="B1633" s="107">
        <v>44326</v>
      </c>
      <c r="C1633">
        <v>1650</v>
      </c>
      <c r="D1633" t="str">
        <f>IF(Tableau1[[#This Row],[Date]]="","",CHOOSE(MONTH(B1633),"janvier","février","mars","avril","mai","juin","juillet","aout","septembre","octobre","novembre","décembre"))</f>
        <v>mai</v>
      </c>
      <c r="E1633" s="105">
        <f>IF(ISERROR(VLOOKUP($C1633,tarifs!$A$4:$D$105,2,0)),"",VLOOKUP($C1633,tarifs!$A$4:$D$105,2,0))</f>
        <v>162</v>
      </c>
      <c r="F1633" s="105">
        <f t="shared" si="25"/>
        <v>194.4</v>
      </c>
    </row>
    <row r="1634" spans="1:6" x14ac:dyDescent="0.25">
      <c r="A1634" t="s">
        <v>10</v>
      </c>
      <c r="B1634" s="107">
        <v>44331</v>
      </c>
      <c r="C1634">
        <v>1109</v>
      </c>
      <c r="D1634" t="str">
        <f>IF(Tableau1[[#This Row],[Date]]="","",CHOOSE(MONTH(B1634),"janvier","février","mars","avril","mai","juin","juillet","aout","septembre","octobre","novembre","décembre"))</f>
        <v>mai</v>
      </c>
      <c r="E1634" s="105">
        <f>IF(ISERROR(VLOOKUP($C1634,tarifs!$A$4:$D$105,2,0)),"",VLOOKUP($C1634,tarifs!$A$4:$D$105,2,0))</f>
        <v>122</v>
      </c>
      <c r="F1634" s="105">
        <f t="shared" si="25"/>
        <v>146.4</v>
      </c>
    </row>
    <row r="1635" spans="1:6" x14ac:dyDescent="0.25">
      <c r="A1635" t="s">
        <v>10</v>
      </c>
      <c r="B1635" s="107">
        <v>44327</v>
      </c>
      <c r="C1635">
        <v>1521</v>
      </c>
      <c r="D1635" t="str">
        <f>IF(Tableau1[[#This Row],[Date]]="","",CHOOSE(MONTH(B1635),"janvier","février","mars","avril","mai","juin","juillet","aout","septembre","octobre","novembre","décembre"))</f>
        <v>mai</v>
      </c>
      <c r="E1635" s="105">
        <f>IF(ISERROR(VLOOKUP($C1635,tarifs!$A$4:$D$105,2,0)),"",VLOOKUP($C1635,tarifs!$A$4:$D$105,2,0))</f>
        <v>155</v>
      </c>
      <c r="F1635" s="105">
        <f t="shared" si="25"/>
        <v>186</v>
      </c>
    </row>
    <row r="1636" spans="1:6" x14ac:dyDescent="0.25">
      <c r="A1636" t="s">
        <v>10</v>
      </c>
      <c r="B1636" s="107">
        <v>44328</v>
      </c>
      <c r="C1636">
        <v>1521</v>
      </c>
      <c r="D1636" t="str">
        <f>IF(Tableau1[[#This Row],[Date]]="","",CHOOSE(MONTH(B1636),"janvier","février","mars","avril","mai","juin","juillet","aout","septembre","octobre","novembre","décembre"))</f>
        <v>mai</v>
      </c>
      <c r="E1636" s="105">
        <f>IF(ISERROR(VLOOKUP($C1636,tarifs!$A$4:$D$105,2,0)),"",VLOOKUP($C1636,tarifs!$A$4:$D$105,2,0))</f>
        <v>155</v>
      </c>
      <c r="F1636" s="105">
        <f t="shared" si="25"/>
        <v>186</v>
      </c>
    </row>
    <row r="1637" spans="1:6" x14ac:dyDescent="0.25">
      <c r="A1637" t="s">
        <v>10</v>
      </c>
      <c r="B1637" s="107">
        <v>44330</v>
      </c>
      <c r="C1637">
        <v>1521</v>
      </c>
      <c r="D1637" t="str">
        <f>IF(Tableau1[[#This Row],[Date]]="","",CHOOSE(MONTH(B1637),"janvier","février","mars","avril","mai","juin","juillet","aout","septembre","octobre","novembre","décembre"))</f>
        <v>mai</v>
      </c>
      <c r="E1637" s="105">
        <f>IF(ISERROR(VLOOKUP($C1637,tarifs!$A$4:$D$105,2,0)),"",VLOOKUP($C1637,tarifs!$A$4:$D$105,2,0))</f>
        <v>155</v>
      </c>
      <c r="F1637" s="105">
        <f t="shared" si="25"/>
        <v>186</v>
      </c>
    </row>
    <row r="1638" spans="1:6" x14ac:dyDescent="0.25">
      <c r="A1638" t="s">
        <v>10</v>
      </c>
      <c r="B1638" s="107">
        <v>44326</v>
      </c>
      <c r="C1638">
        <v>1162</v>
      </c>
      <c r="D1638" t="str">
        <f>IF(Tableau1[[#This Row],[Date]]="","",CHOOSE(MONTH(B1638),"janvier","février","mars","avril","mai","juin","juillet","aout","septembre","octobre","novembre","décembre"))</f>
        <v>mai</v>
      </c>
      <c r="E1638" s="105">
        <f>IF(ISERROR(VLOOKUP($C1638,tarifs!$A$4:$D$105,2,0)),"",VLOOKUP($C1638,tarifs!$A$4:$D$105,2,0))</f>
        <v>108</v>
      </c>
      <c r="F1638" s="105">
        <f t="shared" si="25"/>
        <v>129.6</v>
      </c>
    </row>
    <row r="1639" spans="1:6" x14ac:dyDescent="0.25">
      <c r="A1639" t="s">
        <v>10</v>
      </c>
      <c r="B1639" s="107">
        <v>44327</v>
      </c>
      <c r="C1639">
        <v>1162</v>
      </c>
      <c r="D1639" t="str">
        <f>IF(Tableau1[[#This Row],[Date]]="","",CHOOSE(MONTH(B1639),"janvier","février","mars","avril","mai","juin","juillet","aout","septembre","octobre","novembre","décembre"))</f>
        <v>mai</v>
      </c>
      <c r="E1639" s="105">
        <f>IF(ISERROR(VLOOKUP($C1639,tarifs!$A$4:$D$105,2,0)),"",VLOOKUP($C1639,tarifs!$A$4:$D$105,2,0))</f>
        <v>108</v>
      </c>
      <c r="F1639" s="105">
        <f t="shared" si="25"/>
        <v>129.6</v>
      </c>
    </row>
    <row r="1640" spans="1:6" x14ac:dyDescent="0.25">
      <c r="A1640" t="s">
        <v>10</v>
      </c>
      <c r="B1640" s="107">
        <v>44328</v>
      </c>
      <c r="C1640">
        <v>1162</v>
      </c>
      <c r="D1640" t="str">
        <f>IF(Tableau1[[#This Row],[Date]]="","",CHOOSE(MONTH(B1640),"janvier","février","mars","avril","mai","juin","juillet","aout","septembre","octobre","novembre","décembre"))</f>
        <v>mai</v>
      </c>
      <c r="E1640" s="105">
        <f>IF(ISERROR(VLOOKUP($C1640,tarifs!$A$4:$D$105,2,0)),"",VLOOKUP($C1640,tarifs!$A$4:$D$105,2,0))</f>
        <v>108</v>
      </c>
      <c r="F1640" s="105">
        <f t="shared" si="25"/>
        <v>129.6</v>
      </c>
    </row>
    <row r="1641" spans="1:6" x14ac:dyDescent="0.25">
      <c r="A1641" t="s">
        <v>10</v>
      </c>
      <c r="B1641" s="107">
        <v>44330</v>
      </c>
      <c r="C1641">
        <v>1162</v>
      </c>
      <c r="D1641" t="str">
        <f>IF(Tableau1[[#This Row],[Date]]="","",CHOOSE(MONTH(B1641),"janvier","février","mars","avril","mai","juin","juillet","aout","septembre","octobre","novembre","décembre"))</f>
        <v>mai</v>
      </c>
      <c r="E1641" s="105">
        <f>IF(ISERROR(VLOOKUP($C1641,tarifs!$A$4:$D$105,2,0)),"",VLOOKUP($C1641,tarifs!$A$4:$D$105,2,0))</f>
        <v>108</v>
      </c>
      <c r="F1641" s="105">
        <f t="shared" si="25"/>
        <v>129.6</v>
      </c>
    </row>
    <row r="1642" spans="1:6" x14ac:dyDescent="0.25">
      <c r="A1642" t="s">
        <v>10</v>
      </c>
      <c r="B1642" s="107">
        <v>44326</v>
      </c>
      <c r="C1642" t="s">
        <v>11</v>
      </c>
      <c r="D1642" t="str">
        <f>IF(Tableau1[[#This Row],[Date]]="","",CHOOSE(MONTH(B1642),"janvier","février","mars","avril","mai","juin","juillet","aout","septembre","octobre","novembre","décembre"))</f>
        <v>mai</v>
      </c>
      <c r="E1642" s="105" t="str">
        <f>IF(ISERROR(VLOOKUP($C1642,tarifs!$A$4:$D$105,2,0)),"",VLOOKUP($C1642,tarifs!$A$4:$D$105,2,0))</f>
        <v/>
      </c>
      <c r="F1642" s="105" t="str">
        <f t="shared" si="25"/>
        <v/>
      </c>
    </row>
    <row r="1643" spans="1:6" x14ac:dyDescent="0.25">
      <c r="A1643" t="s">
        <v>10</v>
      </c>
      <c r="B1643" s="107">
        <v>44327</v>
      </c>
      <c r="C1643" t="s">
        <v>11</v>
      </c>
      <c r="D1643" t="str">
        <f>IF(Tableau1[[#This Row],[Date]]="","",CHOOSE(MONTH(B1643),"janvier","février","mars","avril","mai","juin","juillet","aout","septembre","octobre","novembre","décembre"))</f>
        <v>mai</v>
      </c>
      <c r="E1643" s="105" t="str">
        <f>IF(ISERROR(VLOOKUP($C1643,tarifs!$A$4:$D$105,2,0)),"",VLOOKUP($C1643,tarifs!$A$4:$D$105,2,0))</f>
        <v/>
      </c>
      <c r="F1643" s="105" t="str">
        <f t="shared" si="25"/>
        <v/>
      </c>
    </row>
    <row r="1644" spans="1:6" x14ac:dyDescent="0.25">
      <c r="A1644" t="s">
        <v>10</v>
      </c>
      <c r="B1644" s="107">
        <v>44328</v>
      </c>
      <c r="C1644" t="s">
        <v>11</v>
      </c>
      <c r="D1644" t="str">
        <f>IF(Tableau1[[#This Row],[Date]]="","",CHOOSE(MONTH(B1644),"janvier","février","mars","avril","mai","juin","juillet","aout","septembre","octobre","novembre","décembre"))</f>
        <v>mai</v>
      </c>
      <c r="E1644" s="105" t="str">
        <f>IF(ISERROR(VLOOKUP($C1644,tarifs!$A$4:$D$105,2,0)),"",VLOOKUP($C1644,tarifs!$A$4:$D$105,2,0))</f>
        <v/>
      </c>
      <c r="F1644" s="105" t="str">
        <f t="shared" si="25"/>
        <v/>
      </c>
    </row>
    <row r="1645" spans="1:6" x14ac:dyDescent="0.25">
      <c r="A1645" t="s">
        <v>10</v>
      </c>
      <c r="B1645" s="107">
        <v>44330</v>
      </c>
      <c r="C1645" t="s">
        <v>11</v>
      </c>
      <c r="D1645" t="str">
        <f>IF(Tableau1[[#This Row],[Date]]="","",CHOOSE(MONTH(B1645),"janvier","février","mars","avril","mai","juin","juillet","aout","septembre","octobre","novembre","décembre"))</f>
        <v>mai</v>
      </c>
      <c r="E1645" s="105" t="str">
        <f>IF(ISERROR(VLOOKUP($C1645,tarifs!$A$4:$D$105,2,0)),"",VLOOKUP($C1645,tarifs!$A$4:$D$105,2,0))</f>
        <v/>
      </c>
      <c r="F1645" s="105" t="str">
        <f t="shared" si="25"/>
        <v/>
      </c>
    </row>
    <row r="1646" spans="1:6" x14ac:dyDescent="0.25">
      <c r="A1646" t="s">
        <v>12</v>
      </c>
      <c r="B1646" s="107">
        <v>44326</v>
      </c>
      <c r="C1646">
        <v>1010</v>
      </c>
      <c r="D1646" t="str">
        <f>IF(Tableau1[[#This Row],[Date]]="","",CHOOSE(MONTH(B1646),"janvier","février","mars","avril","mai","juin","juillet","aout","septembre","octobre","novembre","décembre"))</f>
        <v>mai</v>
      </c>
      <c r="E1646" s="105">
        <f>IF(ISERROR(VLOOKUP($C1646,tarifs!$A$4:$D$105,2,0)),"",VLOOKUP($C1646,tarifs!$A$4:$D$105,2,0))</f>
        <v>95</v>
      </c>
      <c r="F1646" s="105">
        <f t="shared" si="25"/>
        <v>114</v>
      </c>
    </row>
    <row r="1647" spans="1:6" x14ac:dyDescent="0.25">
      <c r="A1647" t="s">
        <v>12</v>
      </c>
      <c r="B1647" s="107">
        <v>44331</v>
      </c>
      <c r="C1647">
        <v>1441</v>
      </c>
      <c r="D1647" t="str">
        <f>IF(Tableau1[[#This Row],[Date]]="","",CHOOSE(MONTH(B1647),"janvier","février","mars","avril","mai","juin","juillet","aout","septembre","octobre","novembre","décembre"))</f>
        <v>mai</v>
      </c>
      <c r="E1647" s="105">
        <f>IF(ISERROR(VLOOKUP($C1647,tarifs!$A$4:$D$105,2,0)),"",VLOOKUP($C1647,tarifs!$A$4:$D$105,2,0))</f>
        <v>108</v>
      </c>
      <c r="F1647" s="105">
        <f t="shared" si="25"/>
        <v>129.6</v>
      </c>
    </row>
    <row r="1648" spans="1:6" x14ac:dyDescent="0.25">
      <c r="A1648" t="s">
        <v>12</v>
      </c>
      <c r="B1648" s="107">
        <v>44331</v>
      </c>
      <c r="C1648">
        <v>1169</v>
      </c>
      <c r="D1648" t="str">
        <f>IF(Tableau1[[#This Row],[Date]]="","",CHOOSE(MONTH(B1648),"janvier","février","mars","avril","mai","juin","juillet","aout","septembre","octobre","novembre","décembre"))</f>
        <v>mai</v>
      </c>
      <c r="E1648" s="105">
        <f>IF(ISERROR(VLOOKUP($C1648,tarifs!$A$4:$D$105,2,0)),"",VLOOKUP($C1648,tarifs!$A$4:$D$105,2,0))</f>
        <v>115</v>
      </c>
      <c r="F1648" s="105">
        <f t="shared" si="25"/>
        <v>138</v>
      </c>
    </row>
    <row r="1649" spans="1:6" x14ac:dyDescent="0.25">
      <c r="A1649" t="s">
        <v>12</v>
      </c>
      <c r="B1649" s="107">
        <v>44326</v>
      </c>
      <c r="C1649">
        <v>1312</v>
      </c>
      <c r="D1649" t="str">
        <f>IF(Tableau1[[#This Row],[Date]]="","",CHOOSE(MONTH(B1649),"janvier","février","mars","avril","mai","juin","juillet","aout","septembre","octobre","novembre","décembre"))</f>
        <v>mai</v>
      </c>
      <c r="E1649" s="105">
        <f>IF(ISERROR(VLOOKUP($C1649,tarifs!$A$4:$D$105,2,0)),"",VLOOKUP($C1649,tarifs!$A$4:$D$105,2,0))</f>
        <v>108</v>
      </c>
      <c r="F1649" s="105">
        <f t="shared" si="25"/>
        <v>129.6</v>
      </c>
    </row>
    <row r="1650" spans="1:6" x14ac:dyDescent="0.25">
      <c r="A1650" t="s">
        <v>12</v>
      </c>
      <c r="B1650" s="107">
        <v>44327</v>
      </c>
      <c r="C1650">
        <v>1312</v>
      </c>
      <c r="D1650" t="str">
        <f>IF(Tableau1[[#This Row],[Date]]="","",CHOOSE(MONTH(B1650),"janvier","février","mars","avril","mai","juin","juillet","aout","septembre","octobre","novembre","décembre"))</f>
        <v>mai</v>
      </c>
      <c r="E1650" s="105">
        <f>IF(ISERROR(VLOOKUP($C1650,tarifs!$A$4:$D$105,2,0)),"",VLOOKUP($C1650,tarifs!$A$4:$D$105,2,0))</f>
        <v>108</v>
      </c>
      <c r="F1650" s="105">
        <f t="shared" si="25"/>
        <v>129.6</v>
      </c>
    </row>
    <row r="1651" spans="1:6" x14ac:dyDescent="0.25">
      <c r="A1651" t="s">
        <v>12</v>
      </c>
      <c r="B1651" s="107">
        <v>44328</v>
      </c>
      <c r="C1651">
        <v>1312</v>
      </c>
      <c r="D1651" t="str">
        <f>IF(Tableau1[[#This Row],[Date]]="","",CHOOSE(MONTH(B1651),"janvier","février","mars","avril","mai","juin","juillet","aout","septembre","octobre","novembre","décembre"))</f>
        <v>mai</v>
      </c>
      <c r="E1651" s="105">
        <f>IF(ISERROR(VLOOKUP($C1651,tarifs!$A$4:$D$105,2,0)),"",VLOOKUP($C1651,tarifs!$A$4:$D$105,2,0))</f>
        <v>108</v>
      </c>
      <c r="F1651" s="105">
        <f t="shared" si="25"/>
        <v>129.6</v>
      </c>
    </row>
    <row r="1652" spans="1:6" x14ac:dyDescent="0.25">
      <c r="A1652" t="s">
        <v>12</v>
      </c>
      <c r="B1652" s="107">
        <v>44330</v>
      </c>
      <c r="C1652">
        <v>1312</v>
      </c>
      <c r="D1652" t="str">
        <f>IF(Tableau1[[#This Row],[Date]]="","",CHOOSE(MONTH(B1652),"janvier","février","mars","avril","mai","juin","juillet","aout","septembre","octobre","novembre","décembre"))</f>
        <v>mai</v>
      </c>
      <c r="E1652" s="105">
        <f>IF(ISERROR(VLOOKUP($C1652,tarifs!$A$4:$D$105,2,0)),"",VLOOKUP($C1652,tarifs!$A$4:$D$105,2,0))</f>
        <v>108</v>
      </c>
      <c r="F1652" s="105">
        <f t="shared" si="25"/>
        <v>129.6</v>
      </c>
    </row>
    <row r="1653" spans="1:6" x14ac:dyDescent="0.25">
      <c r="A1653" t="s">
        <v>12</v>
      </c>
      <c r="B1653" s="107">
        <v>44331</v>
      </c>
      <c r="C1653">
        <v>1289</v>
      </c>
      <c r="D1653" t="str">
        <f>IF(Tableau1[[#This Row],[Date]]="","",CHOOSE(MONTH(B1653),"janvier","février","mars","avril","mai","juin","juillet","aout","septembre","octobre","novembre","décembre"))</f>
        <v>mai</v>
      </c>
      <c r="E1653" s="105">
        <f>IF(ISERROR(VLOOKUP($C1653,tarifs!$A$4:$D$105,2,0)),"",VLOOKUP($C1653,tarifs!$A$4:$D$105,2,0))</f>
        <v>88</v>
      </c>
      <c r="F1653" s="105">
        <f t="shared" si="25"/>
        <v>105.6</v>
      </c>
    </row>
    <row r="1654" spans="1:6" x14ac:dyDescent="0.25">
      <c r="A1654" t="s">
        <v>12</v>
      </c>
      <c r="B1654" s="107">
        <v>44326</v>
      </c>
      <c r="C1654">
        <v>1252</v>
      </c>
      <c r="D1654" t="str">
        <f>IF(Tableau1[[#This Row],[Date]]="","",CHOOSE(MONTH(B1654),"janvier","février","mars","avril","mai","juin","juillet","aout","septembre","octobre","novembre","décembre"))</f>
        <v>mai</v>
      </c>
      <c r="E1654" s="105">
        <f>IF(ISERROR(VLOOKUP($C1654,tarifs!$A$4:$D$105,2,0)),"",VLOOKUP($C1654,tarifs!$A$4:$D$105,2,0))</f>
        <v>91.8</v>
      </c>
      <c r="F1654" s="105">
        <f t="shared" si="25"/>
        <v>110.16</v>
      </c>
    </row>
    <row r="1655" spans="1:6" x14ac:dyDescent="0.25">
      <c r="A1655" t="s">
        <v>12</v>
      </c>
      <c r="B1655" s="107">
        <v>44327</v>
      </c>
      <c r="C1655">
        <v>1252</v>
      </c>
      <c r="D1655" t="str">
        <f>IF(Tableau1[[#This Row],[Date]]="","",CHOOSE(MONTH(B1655),"janvier","février","mars","avril","mai","juin","juillet","aout","septembre","octobre","novembre","décembre"))</f>
        <v>mai</v>
      </c>
      <c r="E1655" s="105">
        <f>IF(ISERROR(VLOOKUP($C1655,tarifs!$A$4:$D$105,2,0)),"",VLOOKUP($C1655,tarifs!$A$4:$D$105,2,0))</f>
        <v>91.8</v>
      </c>
      <c r="F1655" s="105">
        <f t="shared" si="25"/>
        <v>110.16</v>
      </c>
    </row>
    <row r="1656" spans="1:6" x14ac:dyDescent="0.25">
      <c r="A1656" t="s">
        <v>12</v>
      </c>
      <c r="B1656" s="107">
        <v>44328</v>
      </c>
      <c r="C1656">
        <v>1252</v>
      </c>
      <c r="D1656" t="str">
        <f>IF(Tableau1[[#This Row],[Date]]="","",CHOOSE(MONTH(B1656),"janvier","février","mars","avril","mai","juin","juillet","aout","septembre","octobre","novembre","décembre"))</f>
        <v>mai</v>
      </c>
      <c r="E1656" s="105">
        <f>IF(ISERROR(VLOOKUP($C1656,tarifs!$A$4:$D$105,2,0)),"",VLOOKUP($C1656,tarifs!$A$4:$D$105,2,0))</f>
        <v>91.8</v>
      </c>
      <c r="F1656" s="105">
        <f t="shared" si="25"/>
        <v>110.16</v>
      </c>
    </row>
    <row r="1657" spans="1:6" x14ac:dyDescent="0.25">
      <c r="A1657" t="s">
        <v>12</v>
      </c>
      <c r="B1657" s="107">
        <v>44330</v>
      </c>
      <c r="C1657">
        <v>1252</v>
      </c>
      <c r="D1657" t="str">
        <f>IF(Tableau1[[#This Row],[Date]]="","",CHOOSE(MONTH(B1657),"janvier","février","mars","avril","mai","juin","juillet","aout","septembre","octobre","novembre","décembre"))</f>
        <v>mai</v>
      </c>
      <c r="E1657" s="105">
        <f>IF(ISERROR(VLOOKUP($C1657,tarifs!$A$4:$D$105,2,0)),"",VLOOKUP($C1657,tarifs!$A$4:$D$105,2,0))</f>
        <v>91.8</v>
      </c>
      <c r="F1657" s="105">
        <f t="shared" si="25"/>
        <v>110.16</v>
      </c>
    </row>
    <row r="1658" spans="1:6" x14ac:dyDescent="0.25">
      <c r="A1658" t="s">
        <v>12</v>
      </c>
      <c r="B1658" s="107">
        <v>44331</v>
      </c>
      <c r="C1658">
        <v>1319</v>
      </c>
      <c r="D1658" t="str">
        <f>IF(Tableau1[[#This Row],[Date]]="","",CHOOSE(MONTH(B1658),"janvier","février","mars","avril","mai","juin","juillet","aout","septembre","octobre","novembre","décembre"))</f>
        <v>mai</v>
      </c>
      <c r="E1658" s="105">
        <f>IF(ISERROR(VLOOKUP($C1658,tarifs!$A$4:$D$105,2,0)),"",VLOOKUP($C1658,tarifs!$A$4:$D$105,2,0))</f>
        <v>95</v>
      </c>
      <c r="F1658" s="105">
        <f t="shared" si="25"/>
        <v>114</v>
      </c>
    </row>
    <row r="1659" spans="1:6" x14ac:dyDescent="0.25">
      <c r="A1659" t="s">
        <v>12</v>
      </c>
      <c r="B1659" s="107">
        <v>44331</v>
      </c>
      <c r="C1659">
        <v>1349</v>
      </c>
      <c r="D1659" t="str">
        <f>IF(Tableau1[[#This Row],[Date]]="","",CHOOSE(MONTH(B1659),"janvier","février","mars","avril","mai","juin","juillet","aout","septembre","octobre","novembre","décembre"))</f>
        <v>mai</v>
      </c>
      <c r="E1659" s="105">
        <f>IF(ISERROR(VLOOKUP($C1659,tarifs!$A$4:$D$105,2,0)),"",VLOOKUP($C1659,tarifs!$A$4:$D$105,2,0))</f>
        <v>115</v>
      </c>
      <c r="F1659" s="105">
        <f t="shared" si="25"/>
        <v>138</v>
      </c>
    </row>
    <row r="1660" spans="1:6" x14ac:dyDescent="0.25">
      <c r="A1660" t="s">
        <v>13</v>
      </c>
      <c r="B1660" s="107">
        <v>44326</v>
      </c>
      <c r="C1660">
        <v>1640</v>
      </c>
      <c r="D1660" t="str">
        <f>IF(Tableau1[[#This Row],[Date]]="","",CHOOSE(MONTH(B1660),"janvier","février","mars","avril","mai","juin","juillet","aout","septembre","octobre","novembre","décembre"))</f>
        <v>mai</v>
      </c>
      <c r="E1660" s="105">
        <f>IF(ISERROR(VLOOKUP($C1660,tarifs!$A$4:$D$105,2,0)),"",VLOOKUP($C1660,tarifs!$A$4:$D$105,2,0))</f>
        <v>156.75</v>
      </c>
      <c r="F1660" s="105">
        <f t="shared" si="25"/>
        <v>188.1</v>
      </c>
    </row>
    <row r="1661" spans="1:6" x14ac:dyDescent="0.25">
      <c r="A1661" t="s">
        <v>13</v>
      </c>
      <c r="B1661" s="107">
        <v>44331</v>
      </c>
      <c r="C1661">
        <v>1411</v>
      </c>
      <c r="D1661" t="str">
        <f>IF(Tableau1[[#This Row],[Date]]="","",CHOOSE(MONTH(B1661),"janvier","février","mars","avril","mai","juin","juillet","aout","septembre","octobre","novembre","décembre"))</f>
        <v>mai</v>
      </c>
      <c r="E1661" s="105">
        <f>IF(ISERROR(VLOOKUP($C1661,tarifs!$A$4:$D$105,2,0)),"",VLOOKUP($C1661,tarifs!$A$4:$D$105,2,0))</f>
        <v>101</v>
      </c>
      <c r="F1661" s="105">
        <f t="shared" si="25"/>
        <v>121.19999999999999</v>
      </c>
    </row>
    <row r="1662" spans="1:6" x14ac:dyDescent="0.25">
      <c r="A1662" t="s">
        <v>13</v>
      </c>
      <c r="B1662" s="107">
        <v>44326</v>
      </c>
      <c r="C1662">
        <v>1680</v>
      </c>
      <c r="D1662" t="str">
        <f>IF(Tableau1[[#This Row],[Date]]="","",CHOOSE(MONTH(B1662),"janvier","février","mars","avril","mai","juin","juillet","aout","septembre","octobre","novembre","décembre"))</f>
        <v>mai</v>
      </c>
      <c r="E1662" s="105">
        <f>IF(ISERROR(VLOOKUP($C1662,tarifs!$A$4:$D$105,2,0)),"",VLOOKUP($C1662,tarifs!$A$4:$D$105,2,0))</f>
        <v>149.75</v>
      </c>
      <c r="F1662" s="105">
        <f t="shared" si="25"/>
        <v>179.7</v>
      </c>
    </row>
    <row r="1663" spans="1:6" x14ac:dyDescent="0.25">
      <c r="A1663" t="s">
        <v>13</v>
      </c>
      <c r="B1663" s="107">
        <v>44331</v>
      </c>
      <c r="C1663">
        <v>1461</v>
      </c>
      <c r="D1663" t="str">
        <f>IF(Tableau1[[#This Row],[Date]]="","",CHOOSE(MONTH(B1663),"janvier","février","mars","avril","mai","juin","juillet","aout","septembre","octobre","novembre","décembre"))</f>
        <v>mai</v>
      </c>
      <c r="E1663" s="105">
        <f>IF(ISERROR(VLOOKUP($C1663,tarifs!$A$4:$D$105,2,0)),"",VLOOKUP($C1663,tarifs!$A$4:$D$105,2,0))</f>
        <v>135</v>
      </c>
      <c r="F1663" s="105">
        <f t="shared" si="25"/>
        <v>162</v>
      </c>
    </row>
    <row r="1664" spans="1:6" x14ac:dyDescent="0.25">
      <c r="A1664" t="s">
        <v>13</v>
      </c>
      <c r="B1664" s="107">
        <v>44326</v>
      </c>
      <c r="C1664">
        <v>1152</v>
      </c>
      <c r="D1664" t="str">
        <f>IF(Tableau1[[#This Row],[Date]]="","",CHOOSE(MONTH(B1664),"janvier","février","mars","avril","mai","juin","juillet","aout","septembre","octobre","novembre","décembre"))</f>
        <v>mai</v>
      </c>
      <c r="E1664" s="105">
        <f>IF(ISERROR(VLOOKUP($C1664,tarifs!$A$4:$D$105,2,0)),"",VLOOKUP($C1664,tarifs!$A$4:$D$105,2,0))</f>
        <v>128</v>
      </c>
      <c r="F1664" s="105">
        <f t="shared" si="25"/>
        <v>153.6</v>
      </c>
    </row>
    <row r="1665" spans="1:6" x14ac:dyDescent="0.25">
      <c r="A1665" t="s">
        <v>13</v>
      </c>
      <c r="B1665" s="107">
        <v>44331</v>
      </c>
      <c r="C1665">
        <v>1119</v>
      </c>
      <c r="D1665" t="str">
        <f>IF(Tableau1[[#This Row],[Date]]="","",CHOOSE(MONTH(B1665),"janvier","février","mars","avril","mai","juin","juillet","aout","septembre","octobre","novembre","décembre"))</f>
        <v>mai</v>
      </c>
      <c r="E1665" s="105">
        <f>IF(ISERROR(VLOOKUP($C1665,tarifs!$A$4:$D$105,2,0)),"",VLOOKUP($C1665,tarifs!$A$4:$D$105,2,0))</f>
        <v>135</v>
      </c>
      <c r="F1665" s="105">
        <f t="shared" si="25"/>
        <v>162</v>
      </c>
    </row>
    <row r="1666" spans="1:6" x14ac:dyDescent="0.25">
      <c r="A1666" t="s">
        <v>13</v>
      </c>
      <c r="B1666" s="107">
        <v>44331</v>
      </c>
      <c r="C1666">
        <v>1049</v>
      </c>
      <c r="D1666" t="str">
        <f>IF(Tableau1[[#This Row],[Date]]="","",CHOOSE(MONTH(B1666),"janvier","février","mars","avril","mai","juin","juillet","aout","septembre","octobre","novembre","décembre"))</f>
        <v>mai</v>
      </c>
      <c r="E1666" s="105">
        <f>IF(ISERROR(VLOOKUP($C1666,tarifs!$A$4:$D$105,2,0)),"",VLOOKUP($C1666,tarifs!$A$4:$D$105,2,0))</f>
        <v>95</v>
      </c>
      <c r="F1666" s="105">
        <f t="shared" si="25"/>
        <v>114</v>
      </c>
    </row>
    <row r="1667" spans="1:6" x14ac:dyDescent="0.25">
      <c r="A1667" t="s">
        <v>14</v>
      </c>
      <c r="B1667" s="107">
        <v>44326</v>
      </c>
      <c r="C1667">
        <v>1100</v>
      </c>
      <c r="D1667" t="str">
        <f>IF(Tableau1[[#This Row],[Date]]="","",CHOOSE(MONTH(B1667),"janvier","février","mars","avril","mai","juin","juillet","aout","septembre","octobre","novembre","décembre"))</f>
        <v>mai</v>
      </c>
      <c r="E1667" s="105">
        <f>IF(ISERROR(VLOOKUP($C1667,tarifs!$A$4:$D$105,2,0)),"",VLOOKUP($C1667,tarifs!$A$4:$D$105,2,0))</f>
        <v>122</v>
      </c>
      <c r="F1667" s="105">
        <f t="shared" si="25"/>
        <v>146.4</v>
      </c>
    </row>
    <row r="1668" spans="1:6" x14ac:dyDescent="0.25">
      <c r="A1668" t="s">
        <v>14</v>
      </c>
      <c r="B1668" s="107">
        <v>44330</v>
      </c>
      <c r="C1668">
        <v>1112</v>
      </c>
      <c r="D1668" t="str">
        <f>IF(Tableau1[[#This Row],[Date]]="","",CHOOSE(MONTH(B1668),"janvier","février","mars","avril","mai","juin","juillet","aout","septembre","octobre","novembre","décembre"))</f>
        <v>mai</v>
      </c>
      <c r="E1668" s="105">
        <f>IF(ISERROR(VLOOKUP($C1668,tarifs!$A$4:$D$105,2,0)),"",VLOOKUP($C1668,tarifs!$A$4:$D$105,2,0))</f>
        <v>135</v>
      </c>
      <c r="F1668" s="105">
        <f t="shared" ref="F1668:F1731" si="26">IF(ISERROR(E1668*1.2),"",E1668*1.2)</f>
        <v>162</v>
      </c>
    </row>
    <row r="1669" spans="1:6" x14ac:dyDescent="0.25">
      <c r="A1669" t="s">
        <v>14</v>
      </c>
      <c r="B1669" s="107">
        <v>44331</v>
      </c>
      <c r="C1669">
        <v>1421</v>
      </c>
      <c r="D1669" t="str">
        <f>IF(Tableau1[[#This Row],[Date]]="","",CHOOSE(MONTH(B1669),"janvier","février","mars","avril","mai","juin","juillet","aout","septembre","octobre","novembre","décembre"))</f>
        <v>mai</v>
      </c>
      <c r="E1669" s="105">
        <f>IF(ISERROR(VLOOKUP($C1669,tarifs!$A$4:$D$105,2,0)),"",VLOOKUP($C1669,tarifs!$A$4:$D$105,2,0))</f>
        <v>108</v>
      </c>
      <c r="F1669" s="105">
        <f t="shared" si="26"/>
        <v>129.6</v>
      </c>
    </row>
    <row r="1670" spans="1:6" x14ac:dyDescent="0.25">
      <c r="A1670" t="s">
        <v>14</v>
      </c>
      <c r="B1670" s="107">
        <v>44331</v>
      </c>
      <c r="C1670">
        <v>1629</v>
      </c>
      <c r="D1670" t="str">
        <f>IF(Tableau1[[#This Row],[Date]]="","",CHOOSE(MONTH(B1670),"janvier","février","mars","avril","mai","juin","juillet","aout","septembre","octobre","novembre","décembre"))</f>
        <v>mai</v>
      </c>
      <c r="E1670" s="105">
        <f>IF(ISERROR(VLOOKUP($C1670,tarifs!$A$4:$D$105,2,0)),"",VLOOKUP($C1670,tarifs!$A$4:$D$105,2,0))</f>
        <v>121.5</v>
      </c>
      <c r="F1670" s="105">
        <f t="shared" si="26"/>
        <v>145.79999999999998</v>
      </c>
    </row>
    <row r="1671" spans="1:6" x14ac:dyDescent="0.25">
      <c r="A1671" t="s">
        <v>14</v>
      </c>
      <c r="B1671" s="107">
        <v>44331</v>
      </c>
      <c r="C1671">
        <v>1159</v>
      </c>
      <c r="D1671" t="str">
        <f>IF(Tableau1[[#This Row],[Date]]="","",CHOOSE(MONTH(B1671),"janvier","février","mars","avril","mai","juin","juillet","aout","septembre","octobre","novembre","décembre"))</f>
        <v>mai</v>
      </c>
      <c r="E1671" s="105">
        <f>IF(ISERROR(VLOOKUP($C1671,tarifs!$A$4:$D$105,2,0)),"",VLOOKUP($C1671,tarifs!$A$4:$D$105,2,0))</f>
        <v>115</v>
      </c>
      <c r="F1671" s="105">
        <f t="shared" si="26"/>
        <v>138</v>
      </c>
    </row>
    <row r="1672" spans="1:6" x14ac:dyDescent="0.25">
      <c r="A1672" t="s">
        <v>14</v>
      </c>
      <c r="B1672" s="107">
        <v>44326</v>
      </c>
      <c r="C1672" t="s">
        <v>15</v>
      </c>
      <c r="D1672" t="str">
        <f>IF(Tableau1[[#This Row],[Date]]="","",CHOOSE(MONTH(B1672),"janvier","février","mars","avril","mai","juin","juillet","aout","septembre","octobre","novembre","décembre"))</f>
        <v>mai</v>
      </c>
      <c r="E1672" s="105" t="str">
        <f>IF(ISERROR(VLOOKUP($C1672,tarifs!$A$4:$D$105,2,0)),"",VLOOKUP($C1672,tarifs!$A$4:$D$105,2,0))</f>
        <v/>
      </c>
      <c r="F1672" s="105" t="str">
        <f t="shared" si="26"/>
        <v/>
      </c>
    </row>
    <row r="1673" spans="1:6" x14ac:dyDescent="0.25">
      <c r="A1673" t="s">
        <v>14</v>
      </c>
      <c r="B1673" s="107">
        <v>44327</v>
      </c>
      <c r="C1673" t="s">
        <v>15</v>
      </c>
      <c r="D1673" t="str">
        <f>IF(Tableau1[[#This Row],[Date]]="","",CHOOSE(MONTH(B1673),"janvier","février","mars","avril","mai","juin","juillet","aout","septembre","octobre","novembre","décembre"))</f>
        <v>mai</v>
      </c>
      <c r="E1673" s="105" t="str">
        <f>IF(ISERROR(VLOOKUP($C1673,tarifs!$A$4:$D$105,2,0)),"",VLOOKUP($C1673,tarifs!$A$4:$D$105,2,0))</f>
        <v/>
      </c>
      <c r="F1673" s="105" t="str">
        <f t="shared" si="26"/>
        <v/>
      </c>
    </row>
    <row r="1674" spans="1:6" x14ac:dyDescent="0.25">
      <c r="A1674" t="s">
        <v>14</v>
      </c>
      <c r="B1674" s="107">
        <v>44328</v>
      </c>
      <c r="C1674" t="s">
        <v>15</v>
      </c>
      <c r="D1674" t="str">
        <f>IF(Tableau1[[#This Row],[Date]]="","",CHOOSE(MONTH(B1674),"janvier","février","mars","avril","mai","juin","juillet","aout","septembre","octobre","novembre","décembre"))</f>
        <v>mai</v>
      </c>
      <c r="E1674" s="105" t="str">
        <f>IF(ISERROR(VLOOKUP($C1674,tarifs!$A$4:$D$105,2,0)),"",VLOOKUP($C1674,tarifs!$A$4:$D$105,2,0))</f>
        <v/>
      </c>
      <c r="F1674" s="105" t="str">
        <f t="shared" si="26"/>
        <v/>
      </c>
    </row>
    <row r="1675" spans="1:6" x14ac:dyDescent="0.25">
      <c r="A1675" t="s">
        <v>14</v>
      </c>
      <c r="B1675" s="107">
        <v>44330</v>
      </c>
      <c r="C1675" t="s">
        <v>15</v>
      </c>
      <c r="D1675" t="str">
        <f>IF(Tableau1[[#This Row],[Date]]="","",CHOOSE(MONTH(B1675),"janvier","février","mars","avril","mai","juin","juillet","aout","septembre","octobre","novembre","décembre"))</f>
        <v>mai</v>
      </c>
      <c r="E1675" s="105" t="str">
        <f>IF(ISERROR(VLOOKUP($C1675,tarifs!$A$4:$D$105,2,0)),"",VLOOKUP($C1675,tarifs!$A$4:$D$105,2,0))</f>
        <v/>
      </c>
      <c r="F1675" s="105" t="str">
        <f t="shared" si="26"/>
        <v/>
      </c>
    </row>
    <row r="1676" spans="1:6" x14ac:dyDescent="0.25">
      <c r="A1676" t="s">
        <v>16</v>
      </c>
      <c r="B1676" s="107">
        <v>44326</v>
      </c>
      <c r="C1676">
        <v>1670</v>
      </c>
      <c r="D1676" t="str">
        <f>IF(Tableau1[[#This Row],[Date]]="","",CHOOSE(MONTH(B1676),"janvier","février","mars","avril","mai","juin","juillet","aout","septembre","octobre","novembre","décembre"))</f>
        <v>mai</v>
      </c>
      <c r="E1676" s="105">
        <f>IF(ISERROR(VLOOKUP($C1676,tarifs!$A$4:$D$105,2,0)),"",VLOOKUP($C1676,tarifs!$A$4:$D$105,2,0))</f>
        <v>201</v>
      </c>
      <c r="F1676" s="105">
        <f t="shared" si="26"/>
        <v>241.2</v>
      </c>
    </row>
    <row r="1677" spans="1:6" x14ac:dyDescent="0.25">
      <c r="A1677" t="s">
        <v>16</v>
      </c>
      <c r="B1677" s="107">
        <v>44331</v>
      </c>
      <c r="C1677">
        <v>1401</v>
      </c>
      <c r="D1677" t="str">
        <f>IF(Tableau1[[#This Row],[Date]]="","",CHOOSE(MONTH(B1677),"janvier","février","mars","avril","mai","juin","juillet","aout","septembre","octobre","novembre","décembre"))</f>
        <v>mai</v>
      </c>
      <c r="E1677" s="105">
        <f>IF(ISERROR(VLOOKUP($C1677,tarifs!$A$4:$D$105,2,0)),"",VLOOKUP($C1677,tarifs!$A$4:$D$105,2,0))</f>
        <v>129</v>
      </c>
      <c r="F1677" s="105">
        <f t="shared" si="26"/>
        <v>154.79999999999998</v>
      </c>
    </row>
    <row r="1678" spans="1:6" x14ac:dyDescent="0.25">
      <c r="A1678" t="s">
        <v>16</v>
      </c>
      <c r="B1678" s="107">
        <v>44331</v>
      </c>
      <c r="C1678">
        <v>1639</v>
      </c>
      <c r="D1678" t="str">
        <f>IF(Tableau1[[#This Row],[Date]]="","",CHOOSE(MONTH(B1678),"janvier","février","mars","avril","mai","juin","juillet","aout","septembre","octobre","novembre","décembre"))</f>
        <v>mai</v>
      </c>
      <c r="E1678" s="105">
        <f>IF(ISERROR(VLOOKUP($C1678,tarifs!$A$4:$D$105,2,0)),"",VLOOKUP($C1678,tarifs!$A$4:$D$105,2,0))</f>
        <v>135</v>
      </c>
      <c r="F1678" s="105">
        <f t="shared" si="26"/>
        <v>162</v>
      </c>
    </row>
    <row r="1679" spans="1:6" x14ac:dyDescent="0.25">
      <c r="A1679" t="s">
        <v>17</v>
      </c>
      <c r="B1679" s="107">
        <v>44326</v>
      </c>
      <c r="C1679">
        <v>1050</v>
      </c>
      <c r="D1679" t="str">
        <f>IF(Tableau1[[#This Row],[Date]]="","",CHOOSE(MONTH(B1679),"janvier","février","mars","avril","mai","juin","juillet","aout","septembre","octobre","novembre","décembre"))</f>
        <v>mai</v>
      </c>
      <c r="E1679" s="105">
        <f>IF(ISERROR(VLOOKUP($C1679,tarifs!$A$4:$D$105,2,0)),"",VLOOKUP($C1679,tarifs!$A$4:$D$105,2,0))</f>
        <v>108</v>
      </c>
      <c r="F1679" s="105">
        <f t="shared" si="26"/>
        <v>129.6</v>
      </c>
    </row>
    <row r="1680" spans="1:6" x14ac:dyDescent="0.25">
      <c r="A1680" t="s">
        <v>17</v>
      </c>
      <c r="B1680" s="107">
        <v>44331</v>
      </c>
      <c r="C1680">
        <v>1501</v>
      </c>
      <c r="D1680" t="str">
        <f>IF(Tableau1[[#This Row],[Date]]="","",CHOOSE(MONTH(B1680),"janvier","février","mars","avril","mai","juin","juillet","aout","septembre","octobre","novembre","décembre"))</f>
        <v>mai</v>
      </c>
      <c r="E1680" s="105">
        <f>IF(ISERROR(VLOOKUP($C1680,tarifs!$A$4:$D$105,2,0)),"",VLOOKUP($C1680,tarifs!$A$4:$D$105,2,0))</f>
        <v>117</v>
      </c>
      <c r="F1680" s="105">
        <f t="shared" si="26"/>
        <v>140.4</v>
      </c>
    </row>
    <row r="1681" spans="1:6" x14ac:dyDescent="0.25">
      <c r="A1681" t="s">
        <v>17</v>
      </c>
      <c r="B1681" s="107">
        <v>44326</v>
      </c>
      <c r="C1681">
        <v>1232</v>
      </c>
      <c r="D1681" t="str">
        <f>IF(Tableau1[[#This Row],[Date]]="","",CHOOSE(MONTH(B1681),"janvier","février","mars","avril","mai","juin","juillet","aout","septembre","octobre","novembre","décembre"))</f>
        <v>mai</v>
      </c>
      <c r="E1681" s="105">
        <f>IF(ISERROR(VLOOKUP($C1681,tarifs!$A$4:$D$105,2,0)),"",VLOOKUP($C1681,tarifs!$A$4:$D$105,2,0))</f>
        <v>101.25</v>
      </c>
      <c r="F1681" s="105">
        <f t="shared" si="26"/>
        <v>121.5</v>
      </c>
    </row>
    <row r="1682" spans="1:6" x14ac:dyDescent="0.25">
      <c r="A1682" t="s">
        <v>17</v>
      </c>
      <c r="B1682" s="107">
        <v>44328</v>
      </c>
      <c r="C1682">
        <v>1202</v>
      </c>
      <c r="D1682" t="str">
        <f>IF(Tableau1[[#This Row],[Date]]="","",CHOOSE(MONTH(B1682),"janvier","février","mars","avril","mai","juin","juillet","aout","septembre","octobre","novembre","décembre"))</f>
        <v>mai</v>
      </c>
      <c r="E1682" s="105">
        <f>IF(ISERROR(VLOOKUP($C1682,tarifs!$A$4:$D$105,2,0)),"",VLOOKUP($C1682,tarifs!$A$4:$D$105,2,0))</f>
        <v>87.75</v>
      </c>
      <c r="F1682" s="105">
        <f t="shared" si="26"/>
        <v>105.3</v>
      </c>
    </row>
    <row r="1683" spans="1:6" x14ac:dyDescent="0.25">
      <c r="A1683" t="s">
        <v>17</v>
      </c>
      <c r="B1683" s="107">
        <v>44330</v>
      </c>
      <c r="C1683">
        <v>1072</v>
      </c>
      <c r="D1683" t="str">
        <f>IF(Tableau1[[#This Row],[Date]]="","",CHOOSE(MONTH(B1683),"janvier","février","mars","avril","mai","juin","juillet","aout","septembre","octobre","novembre","décembre"))</f>
        <v>mai</v>
      </c>
      <c r="E1683" s="105">
        <f>IF(ISERROR(VLOOKUP($C1683,tarifs!$A$4:$D$105,2,0)),"",VLOOKUP($C1683,tarifs!$A$4:$D$105,2,0))</f>
        <v>108</v>
      </c>
      <c r="F1683" s="105">
        <f t="shared" si="26"/>
        <v>129.6</v>
      </c>
    </row>
    <row r="1684" spans="1:6" x14ac:dyDescent="0.25">
      <c r="A1684" t="s">
        <v>17</v>
      </c>
      <c r="B1684" s="107">
        <v>44331</v>
      </c>
      <c r="C1684">
        <v>1069</v>
      </c>
      <c r="D1684" t="str">
        <f>IF(Tableau1[[#This Row],[Date]]="","",CHOOSE(MONTH(B1684),"janvier","février","mars","avril","mai","juin","juillet","aout","septembre","octobre","novembre","décembre"))</f>
        <v>mai</v>
      </c>
      <c r="E1684" s="105">
        <f>IF(ISERROR(VLOOKUP($C1684,tarifs!$A$4:$D$105,2,0)),"",VLOOKUP($C1684,tarifs!$A$4:$D$105,2,0))</f>
        <v>81</v>
      </c>
      <c r="F1684" s="105">
        <f t="shared" si="26"/>
        <v>97.2</v>
      </c>
    </row>
    <row r="1685" spans="1:6" x14ac:dyDescent="0.25">
      <c r="A1685" t="s">
        <v>18</v>
      </c>
      <c r="B1685" s="107">
        <v>44326</v>
      </c>
      <c r="C1685">
        <v>1280</v>
      </c>
      <c r="D1685" t="str">
        <f>IF(Tableau1[[#This Row],[Date]]="","",CHOOSE(MONTH(B1685),"janvier","février","mars","avril","mai","juin","juillet","aout","septembre","octobre","novembre","décembre"))</f>
        <v>mai</v>
      </c>
      <c r="E1685" s="105">
        <f>IF(ISERROR(VLOOKUP($C1685,tarifs!$A$4:$D$105,2,0)),"",VLOOKUP($C1685,tarifs!$A$4:$D$105,2,0))</f>
        <v>114.4</v>
      </c>
      <c r="F1685" s="105">
        <f t="shared" si="26"/>
        <v>137.28</v>
      </c>
    </row>
    <row r="1686" spans="1:6" x14ac:dyDescent="0.25">
      <c r="A1686" t="s">
        <v>18</v>
      </c>
      <c r="B1686" s="107">
        <v>44330</v>
      </c>
      <c r="C1686">
        <v>1082</v>
      </c>
      <c r="D1686" t="str">
        <f>IF(Tableau1[[#This Row],[Date]]="","",CHOOSE(MONTH(B1686),"janvier","février","mars","avril","mai","juin","juillet","aout","septembre","octobre","novembre","décembre"))</f>
        <v>mai</v>
      </c>
      <c r="E1686" s="105">
        <f>IF(ISERROR(VLOOKUP($C1686,tarifs!$A$4:$D$105,2,0)),"",VLOOKUP($C1686,tarifs!$A$4:$D$105,2,0))</f>
        <v>104.55</v>
      </c>
      <c r="F1686" s="105">
        <f t="shared" si="26"/>
        <v>125.46</v>
      </c>
    </row>
    <row r="1687" spans="1:6" x14ac:dyDescent="0.25">
      <c r="A1687" t="s">
        <v>18</v>
      </c>
      <c r="B1687" s="107">
        <v>44331</v>
      </c>
      <c r="C1687">
        <v>1219</v>
      </c>
      <c r="D1687" t="str">
        <f>IF(Tableau1[[#This Row],[Date]]="","",CHOOSE(MONTH(B1687),"janvier","février","mars","avril","mai","juin","juillet","aout","septembre","octobre","novembre","décembre"))</f>
        <v>mai</v>
      </c>
      <c r="E1687" s="105">
        <f>IF(ISERROR(VLOOKUP($C1687,tarifs!$A$4:$D$105,2,0)),"",VLOOKUP($C1687,tarifs!$A$4:$D$105,2,0))</f>
        <v>135</v>
      </c>
      <c r="F1687" s="105">
        <f t="shared" si="26"/>
        <v>162</v>
      </c>
    </row>
    <row r="1688" spans="1:6" x14ac:dyDescent="0.25">
      <c r="A1688" t="s">
        <v>18</v>
      </c>
      <c r="B1688" s="107">
        <v>44331</v>
      </c>
      <c r="C1688">
        <v>1679</v>
      </c>
      <c r="D1688" t="str">
        <f>IF(Tableau1[[#This Row],[Date]]="","",CHOOSE(MONTH(B1688),"janvier","février","mars","avril","mai","juin","juillet","aout","septembre","octobre","novembre","décembre"))</f>
        <v>mai</v>
      </c>
      <c r="E1688" s="105">
        <f>IF(ISERROR(VLOOKUP($C1688,tarifs!$A$4:$D$105,2,0)),"",VLOOKUP($C1688,tarifs!$A$4:$D$105,2,0))</f>
        <v>95</v>
      </c>
      <c r="F1688" s="105">
        <f t="shared" si="26"/>
        <v>114</v>
      </c>
    </row>
    <row r="1689" spans="1:6" x14ac:dyDescent="0.25">
      <c r="A1689" t="s">
        <v>19</v>
      </c>
      <c r="B1689" s="107">
        <v>44330</v>
      </c>
      <c r="C1689">
        <v>1182</v>
      </c>
      <c r="D1689" t="str">
        <f>IF(Tableau1[[#This Row],[Date]]="","",CHOOSE(MONTH(B1689),"janvier","février","mars","avril","mai","juin","juillet","aout","septembre","octobre","novembre","décembre"))</f>
        <v>mai</v>
      </c>
      <c r="E1689" s="105">
        <f>IF(ISERROR(VLOOKUP($C1689,tarifs!$A$4:$D$105,2,0)),"",VLOOKUP($C1689,tarifs!$A$4:$D$105,2,0))</f>
        <v>127</v>
      </c>
      <c r="F1689" s="105">
        <f t="shared" si="26"/>
        <v>152.4</v>
      </c>
    </row>
    <row r="1690" spans="1:6" x14ac:dyDescent="0.25">
      <c r="A1690" t="s">
        <v>19</v>
      </c>
      <c r="B1690" s="107">
        <v>44331</v>
      </c>
      <c r="C1690">
        <v>1669</v>
      </c>
      <c r="D1690" t="str">
        <f>IF(Tableau1[[#This Row],[Date]]="","",CHOOSE(MONTH(B1690),"janvier","février","mars","avril","mai","juin","juillet","aout","septembre","octobre","novembre","décembre"))</f>
        <v>mai</v>
      </c>
      <c r="E1690" s="105">
        <f>IF(ISERROR(VLOOKUP($C1690,tarifs!$A$4:$D$105,2,0)),"",VLOOKUP($C1690,tarifs!$A$4:$D$105,2,0))</f>
        <v>124</v>
      </c>
      <c r="F1690" s="105">
        <f t="shared" si="26"/>
        <v>148.79999999999998</v>
      </c>
    </row>
    <row r="1691" spans="1:6" x14ac:dyDescent="0.25">
      <c r="A1691" t="s">
        <v>19</v>
      </c>
      <c r="B1691" s="107">
        <v>44331</v>
      </c>
      <c r="C1691">
        <v>1129</v>
      </c>
      <c r="D1691" t="str">
        <f>IF(Tableau1[[#This Row],[Date]]="","",CHOOSE(MONTH(B1691),"janvier","février","mars","avril","mai","juin","juillet","aout","septembre","octobre","novembre","décembre"))</f>
        <v>mai</v>
      </c>
      <c r="E1691" s="105">
        <f>IF(ISERROR(VLOOKUP($C1691,tarifs!$A$4:$D$105,2,0)),"",VLOOKUP($C1691,tarifs!$A$4:$D$105,2,0))</f>
        <v>115</v>
      </c>
      <c r="F1691" s="105">
        <f t="shared" si="26"/>
        <v>138</v>
      </c>
    </row>
    <row r="1692" spans="1:6" x14ac:dyDescent="0.25">
      <c r="A1692" t="s">
        <v>19</v>
      </c>
      <c r="B1692" s="107">
        <v>44331</v>
      </c>
      <c r="C1692">
        <v>1699</v>
      </c>
      <c r="D1692" t="str">
        <f>IF(Tableau1[[#This Row],[Date]]="","",CHOOSE(MONTH(B1692),"janvier","février","mars","avril","mai","juin","juillet","aout","septembre","octobre","novembre","décembre"))</f>
        <v>mai</v>
      </c>
      <c r="E1692" s="105">
        <f>IF(ISERROR(VLOOKUP($C1692,tarifs!$A$4:$D$105,2,0)),"",VLOOKUP($C1692,tarifs!$A$4:$D$105,2,0))</f>
        <v>148</v>
      </c>
      <c r="F1692" s="105">
        <f t="shared" si="26"/>
        <v>177.6</v>
      </c>
    </row>
    <row r="1693" spans="1:6" x14ac:dyDescent="0.25">
      <c r="A1693" t="s">
        <v>8</v>
      </c>
      <c r="B1693" s="107">
        <v>44333</v>
      </c>
      <c r="C1693">
        <v>1330</v>
      </c>
      <c r="D1693" t="str">
        <f>IF(Tableau1[[#This Row],[Date]]="","",CHOOSE(MONTH(B1693),"janvier","février","mars","avril","mai","juin","juillet","aout","septembre","octobre","novembre","décembre"))</f>
        <v>mai</v>
      </c>
      <c r="E1693" s="105">
        <f>IF(ISERROR(VLOOKUP($C1693,tarifs!$A$4:$D$105,2,0)),"",VLOOKUP($C1693,tarifs!$A$4:$D$105,2,0))</f>
        <v>95</v>
      </c>
      <c r="F1693" s="105">
        <f t="shared" si="26"/>
        <v>114</v>
      </c>
    </row>
    <row r="1694" spans="1:6" x14ac:dyDescent="0.25">
      <c r="A1694" t="s">
        <v>8</v>
      </c>
      <c r="B1694" s="107">
        <v>44338</v>
      </c>
      <c r="C1694">
        <v>1531</v>
      </c>
      <c r="D1694" t="str">
        <f>IF(Tableau1[[#This Row],[Date]]="","",CHOOSE(MONTH(B1694),"janvier","février","mars","avril","mai","juin","juillet","aout","septembre","octobre","novembre","décembre"))</f>
        <v>mai</v>
      </c>
      <c r="E1694" s="105">
        <f>IF(ISERROR(VLOOKUP($C1694,tarifs!$A$4:$D$105,2,0)),"",VLOOKUP($C1694,tarifs!$A$4:$D$105,2,0))</f>
        <v>108</v>
      </c>
      <c r="F1694" s="105">
        <f t="shared" si="26"/>
        <v>129.6</v>
      </c>
    </row>
    <row r="1695" spans="1:6" x14ac:dyDescent="0.25">
      <c r="A1695" t="s">
        <v>8</v>
      </c>
      <c r="B1695" s="107">
        <v>44333</v>
      </c>
      <c r="C1695">
        <v>1242</v>
      </c>
      <c r="D1695" t="str">
        <f>IF(Tableau1[[#This Row],[Date]]="","",CHOOSE(MONTH(B1695),"janvier","février","mars","avril","mai","juin","juillet","aout","septembre","octobre","novembre","décembre"))</f>
        <v>mai</v>
      </c>
      <c r="E1695" s="105">
        <f>IF(ISERROR(VLOOKUP($C1695,tarifs!$A$4:$D$105,2,0)),"",VLOOKUP($C1695,tarifs!$A$4:$D$105,2,0))</f>
        <v>101</v>
      </c>
      <c r="F1695" s="105">
        <f t="shared" si="26"/>
        <v>121.19999999999999</v>
      </c>
    </row>
    <row r="1696" spans="1:6" x14ac:dyDescent="0.25">
      <c r="A1696" t="s">
        <v>8</v>
      </c>
      <c r="B1696" s="107">
        <v>44337</v>
      </c>
      <c r="C1696">
        <v>1242</v>
      </c>
      <c r="D1696" t="str">
        <f>IF(Tableau1[[#This Row],[Date]]="","",CHOOSE(MONTH(B1696),"janvier","février","mars","avril","mai","juin","juillet","aout","septembre","octobre","novembre","décembre"))</f>
        <v>mai</v>
      </c>
      <c r="E1696" s="105">
        <f>IF(ISERROR(VLOOKUP($C1696,tarifs!$A$4:$D$105,2,0)),"",VLOOKUP($C1696,tarifs!$A$4:$D$105,2,0))</f>
        <v>101</v>
      </c>
      <c r="F1696" s="105">
        <f t="shared" si="26"/>
        <v>121.19999999999999</v>
      </c>
    </row>
    <row r="1697" spans="1:6" x14ac:dyDescent="0.25">
      <c r="A1697" t="s">
        <v>8</v>
      </c>
      <c r="B1697" s="107">
        <v>44338</v>
      </c>
      <c r="C1697">
        <v>1689</v>
      </c>
      <c r="D1697" t="str">
        <f>IF(Tableau1[[#This Row],[Date]]="","",CHOOSE(MONTH(B1697),"janvier","février","mars","avril","mai","juin","juillet","aout","septembre","octobre","novembre","décembre"))</f>
        <v>mai</v>
      </c>
      <c r="E1697" s="105">
        <f>IF(ISERROR(VLOOKUP($C1697,tarifs!$A$4:$D$105,2,0)),"",VLOOKUP($C1697,tarifs!$A$4:$D$105,2,0))</f>
        <v>155</v>
      </c>
      <c r="F1697" s="105">
        <f t="shared" si="26"/>
        <v>186</v>
      </c>
    </row>
    <row r="1698" spans="1:6" x14ac:dyDescent="0.25">
      <c r="A1698" t="s">
        <v>9</v>
      </c>
      <c r="B1698" s="107">
        <v>44333</v>
      </c>
      <c r="C1698">
        <v>1060</v>
      </c>
      <c r="D1698" t="str">
        <f>IF(Tableau1[[#This Row],[Date]]="","",CHOOSE(MONTH(B1698),"janvier","février","mars","avril","mai","juin","juillet","aout","septembre","octobre","novembre","décembre"))</f>
        <v>mai</v>
      </c>
      <c r="E1698" s="105">
        <f>IF(ISERROR(VLOOKUP($C1698,tarifs!$A$4:$D$105,2,0)),"",VLOOKUP($C1698,tarifs!$A$4:$D$105,2,0))</f>
        <v>123.6</v>
      </c>
      <c r="F1698" s="105">
        <f t="shared" si="26"/>
        <v>148.32</v>
      </c>
    </row>
    <row r="1699" spans="1:6" x14ac:dyDescent="0.25">
      <c r="A1699" t="s">
        <v>9</v>
      </c>
      <c r="B1699" s="107">
        <v>44338</v>
      </c>
      <c r="C1699">
        <v>1431</v>
      </c>
      <c r="D1699" t="str">
        <f>IF(Tableau1[[#This Row],[Date]]="","",CHOOSE(MONTH(B1699),"janvier","février","mars","avril","mai","juin","juillet","aout","septembre","octobre","novembre","décembre"))</f>
        <v>mai</v>
      </c>
      <c r="E1699" s="105">
        <f>IF(ISERROR(VLOOKUP($C1699,tarifs!$A$4:$D$105,2,0)),"",VLOOKUP($C1699,tarifs!$A$4:$D$105,2,0))</f>
        <v>108</v>
      </c>
      <c r="F1699" s="105">
        <f t="shared" si="26"/>
        <v>129.6</v>
      </c>
    </row>
    <row r="1700" spans="1:6" x14ac:dyDescent="0.25">
      <c r="A1700" t="s">
        <v>9</v>
      </c>
      <c r="B1700" s="107">
        <v>44333</v>
      </c>
      <c r="C1700">
        <v>1230</v>
      </c>
      <c r="D1700" t="str">
        <f>IF(Tableau1[[#This Row],[Date]]="","",CHOOSE(MONTH(B1700),"janvier","février","mars","avril","mai","juin","juillet","aout","septembre","octobre","novembre","décembre"))</f>
        <v>mai</v>
      </c>
      <c r="E1700" s="105">
        <f>IF(ISERROR(VLOOKUP($C1700,tarifs!$A$4:$D$105,2,0)),"",VLOOKUP($C1700,tarifs!$A$4:$D$105,2,0))</f>
        <v>135.25</v>
      </c>
      <c r="F1700" s="105">
        <f t="shared" si="26"/>
        <v>162.29999999999998</v>
      </c>
    </row>
    <row r="1701" spans="1:6" x14ac:dyDescent="0.25">
      <c r="A1701" t="s">
        <v>9</v>
      </c>
      <c r="B1701" s="107">
        <v>44337</v>
      </c>
      <c r="C1701">
        <v>1282</v>
      </c>
      <c r="D1701" t="str">
        <f>IF(Tableau1[[#This Row],[Date]]="","",CHOOSE(MONTH(B1701),"janvier","février","mars","avril","mai","juin","juillet","aout","septembre","octobre","novembre","décembre"))</f>
        <v>mai</v>
      </c>
      <c r="E1701" s="105">
        <f>IF(ISERROR(VLOOKUP($C1701,tarifs!$A$4:$D$105,2,0)),"",VLOOKUP($C1701,tarifs!$A$4:$D$105,2,0))</f>
        <v>87.75</v>
      </c>
      <c r="F1701" s="105">
        <f t="shared" si="26"/>
        <v>105.3</v>
      </c>
    </row>
    <row r="1702" spans="1:6" x14ac:dyDescent="0.25">
      <c r="A1702" t="s">
        <v>9</v>
      </c>
      <c r="B1702" s="107">
        <v>44338</v>
      </c>
      <c r="C1702">
        <v>1451</v>
      </c>
      <c r="D1702" t="str">
        <f>IF(Tableau1[[#This Row],[Date]]="","",CHOOSE(MONTH(B1702),"janvier","février","mars","avril","mai","juin","juillet","aout","septembre","octobre","novembre","décembre"))</f>
        <v>mai</v>
      </c>
      <c r="E1702" s="105">
        <f>IF(ISERROR(VLOOKUP($C1702,tarifs!$A$4:$D$105,2,0)),"",VLOOKUP($C1702,tarifs!$A$4:$D$105,2,0))</f>
        <v>108</v>
      </c>
      <c r="F1702" s="105">
        <f t="shared" si="26"/>
        <v>129.6</v>
      </c>
    </row>
    <row r="1703" spans="1:6" x14ac:dyDescent="0.25">
      <c r="A1703" t="s">
        <v>9</v>
      </c>
      <c r="B1703" s="107">
        <v>44333</v>
      </c>
      <c r="C1703">
        <v>1062</v>
      </c>
      <c r="D1703" t="str">
        <f>IF(Tableau1[[#This Row],[Date]]="","",CHOOSE(MONTH(B1703),"janvier","février","mars","avril","mai","juin","juillet","aout","septembre","octobre","novembre","décembre"))</f>
        <v>mai</v>
      </c>
      <c r="E1703" s="105">
        <f>IF(ISERROR(VLOOKUP($C1703,tarifs!$A$4:$D$105,2,0)),"",VLOOKUP($C1703,tarifs!$A$4:$D$105,2,0))</f>
        <v>81</v>
      </c>
      <c r="F1703" s="105">
        <f t="shared" si="26"/>
        <v>97.2</v>
      </c>
    </row>
    <row r="1704" spans="1:6" x14ac:dyDescent="0.25">
      <c r="A1704" t="s">
        <v>9</v>
      </c>
      <c r="B1704" s="107">
        <v>44334</v>
      </c>
      <c r="C1704">
        <v>1062</v>
      </c>
      <c r="D1704" t="str">
        <f>IF(Tableau1[[#This Row],[Date]]="","",CHOOSE(MONTH(B1704),"janvier","février","mars","avril","mai","juin","juillet","aout","septembre","octobre","novembre","décembre"))</f>
        <v>mai</v>
      </c>
      <c r="E1704" s="105">
        <f>IF(ISERROR(VLOOKUP($C1704,tarifs!$A$4:$D$105,2,0)),"",VLOOKUP($C1704,tarifs!$A$4:$D$105,2,0))</f>
        <v>81</v>
      </c>
      <c r="F1704" s="105">
        <f t="shared" si="26"/>
        <v>97.2</v>
      </c>
    </row>
    <row r="1705" spans="1:6" x14ac:dyDescent="0.25">
      <c r="A1705" t="s">
        <v>9</v>
      </c>
      <c r="B1705" s="107">
        <v>44335</v>
      </c>
      <c r="C1705">
        <v>1062</v>
      </c>
      <c r="D1705" t="str">
        <f>IF(Tableau1[[#This Row],[Date]]="","",CHOOSE(MONTH(B1705),"janvier","février","mars","avril","mai","juin","juillet","aout","septembre","octobre","novembre","décembre"))</f>
        <v>mai</v>
      </c>
      <c r="E1705" s="105">
        <f>IF(ISERROR(VLOOKUP($C1705,tarifs!$A$4:$D$105,2,0)),"",VLOOKUP($C1705,tarifs!$A$4:$D$105,2,0))</f>
        <v>81</v>
      </c>
      <c r="F1705" s="105">
        <f t="shared" si="26"/>
        <v>97.2</v>
      </c>
    </row>
    <row r="1706" spans="1:6" x14ac:dyDescent="0.25">
      <c r="A1706" t="s">
        <v>9</v>
      </c>
      <c r="B1706" s="107">
        <v>44336</v>
      </c>
      <c r="C1706">
        <v>1062</v>
      </c>
      <c r="D1706" t="str">
        <f>IF(Tableau1[[#This Row],[Date]]="","",CHOOSE(MONTH(B1706),"janvier","février","mars","avril","mai","juin","juillet","aout","septembre","octobre","novembre","décembre"))</f>
        <v>mai</v>
      </c>
      <c r="E1706" s="105">
        <f>IF(ISERROR(VLOOKUP($C1706,tarifs!$A$4:$D$105,2,0)),"",VLOOKUP($C1706,tarifs!$A$4:$D$105,2,0))</f>
        <v>81</v>
      </c>
      <c r="F1706" s="105">
        <f t="shared" si="26"/>
        <v>97.2</v>
      </c>
    </row>
    <row r="1707" spans="1:6" x14ac:dyDescent="0.25">
      <c r="A1707" t="s">
        <v>9</v>
      </c>
      <c r="B1707" s="107">
        <v>44337</v>
      </c>
      <c r="C1707">
        <v>1062</v>
      </c>
      <c r="D1707" t="str">
        <f>IF(Tableau1[[#This Row],[Date]]="","",CHOOSE(MONTH(B1707),"janvier","février","mars","avril","mai","juin","juillet","aout","septembre","octobre","novembre","décembre"))</f>
        <v>mai</v>
      </c>
      <c r="E1707" s="105">
        <f>IF(ISERROR(VLOOKUP($C1707,tarifs!$A$4:$D$105,2,0)),"",VLOOKUP($C1707,tarifs!$A$4:$D$105,2,0))</f>
        <v>81</v>
      </c>
      <c r="F1707" s="105">
        <f t="shared" si="26"/>
        <v>97.2</v>
      </c>
    </row>
    <row r="1708" spans="1:6" x14ac:dyDescent="0.25">
      <c r="A1708" t="s">
        <v>9</v>
      </c>
      <c r="B1708" s="107">
        <v>44338</v>
      </c>
      <c r="C1708">
        <v>1471</v>
      </c>
      <c r="D1708" t="str">
        <f>IF(Tableau1[[#This Row],[Date]]="","",CHOOSE(MONTH(B1708),"janvier","février","mars","avril","mai","juin","juillet","aout","septembre","octobre","novembre","décembre"))</f>
        <v>mai</v>
      </c>
      <c r="E1708" s="105">
        <f>IF(ISERROR(VLOOKUP($C1708,tarifs!$A$4:$D$105,2,0)),"",VLOOKUP($C1708,tarifs!$A$4:$D$105,2,0))</f>
        <v>115</v>
      </c>
      <c r="F1708" s="105">
        <f t="shared" si="26"/>
        <v>138</v>
      </c>
    </row>
    <row r="1709" spans="1:6" x14ac:dyDescent="0.25">
      <c r="A1709" t="s">
        <v>9</v>
      </c>
      <c r="B1709" s="107">
        <v>44333</v>
      </c>
      <c r="C1709">
        <v>1262</v>
      </c>
      <c r="D1709" t="str">
        <f>IF(Tableau1[[#This Row],[Date]]="","",CHOOSE(MONTH(B1709),"janvier","février","mars","avril","mai","juin","juillet","aout","septembre","octobre","novembre","décembre"))</f>
        <v>mai</v>
      </c>
      <c r="E1709" s="105">
        <f>IF(ISERROR(VLOOKUP($C1709,tarifs!$A$4:$D$105,2,0)),"",VLOOKUP($C1709,tarifs!$A$4:$D$105,2,0))</f>
        <v>108</v>
      </c>
      <c r="F1709" s="105">
        <f t="shared" si="26"/>
        <v>129.6</v>
      </c>
    </row>
    <row r="1710" spans="1:6" x14ac:dyDescent="0.25">
      <c r="A1710" t="s">
        <v>9</v>
      </c>
      <c r="B1710" s="107">
        <v>44334</v>
      </c>
      <c r="C1710">
        <v>1262</v>
      </c>
      <c r="D1710" t="str">
        <f>IF(Tableau1[[#This Row],[Date]]="","",CHOOSE(MONTH(B1710),"janvier","février","mars","avril","mai","juin","juillet","aout","septembre","octobre","novembre","décembre"))</f>
        <v>mai</v>
      </c>
      <c r="E1710" s="105">
        <f>IF(ISERROR(VLOOKUP($C1710,tarifs!$A$4:$D$105,2,0)),"",VLOOKUP($C1710,tarifs!$A$4:$D$105,2,0))</f>
        <v>108</v>
      </c>
      <c r="F1710" s="105">
        <f t="shared" si="26"/>
        <v>129.6</v>
      </c>
    </row>
    <row r="1711" spans="1:6" x14ac:dyDescent="0.25">
      <c r="A1711" t="s">
        <v>9</v>
      </c>
      <c r="B1711" s="107">
        <v>44335</v>
      </c>
      <c r="C1711">
        <v>1262</v>
      </c>
      <c r="D1711" t="str">
        <f>IF(Tableau1[[#This Row],[Date]]="","",CHOOSE(MONTH(B1711),"janvier","février","mars","avril","mai","juin","juillet","aout","septembre","octobre","novembre","décembre"))</f>
        <v>mai</v>
      </c>
      <c r="E1711" s="105">
        <f>IF(ISERROR(VLOOKUP($C1711,tarifs!$A$4:$D$105,2,0)),"",VLOOKUP($C1711,tarifs!$A$4:$D$105,2,0))</f>
        <v>108</v>
      </c>
      <c r="F1711" s="105">
        <f t="shared" si="26"/>
        <v>129.6</v>
      </c>
    </row>
    <row r="1712" spans="1:6" x14ac:dyDescent="0.25">
      <c r="A1712" t="s">
        <v>9</v>
      </c>
      <c r="B1712" s="107">
        <v>44336</v>
      </c>
      <c r="C1712">
        <v>1262</v>
      </c>
      <c r="D1712" t="str">
        <f>IF(Tableau1[[#This Row],[Date]]="","",CHOOSE(MONTH(B1712),"janvier","février","mars","avril","mai","juin","juillet","aout","septembre","octobre","novembre","décembre"))</f>
        <v>mai</v>
      </c>
      <c r="E1712" s="105">
        <f>IF(ISERROR(VLOOKUP($C1712,tarifs!$A$4:$D$105,2,0)),"",VLOOKUP($C1712,tarifs!$A$4:$D$105,2,0))</f>
        <v>108</v>
      </c>
      <c r="F1712" s="105">
        <f t="shared" si="26"/>
        <v>129.6</v>
      </c>
    </row>
    <row r="1713" spans="1:6" x14ac:dyDescent="0.25">
      <c r="A1713" t="s">
        <v>9</v>
      </c>
      <c r="B1713" s="107">
        <v>44337</v>
      </c>
      <c r="C1713">
        <v>1262</v>
      </c>
      <c r="D1713" t="str">
        <f>IF(Tableau1[[#This Row],[Date]]="","",CHOOSE(MONTH(B1713),"janvier","février","mars","avril","mai","juin","juillet","aout","septembre","octobre","novembre","décembre"))</f>
        <v>mai</v>
      </c>
      <c r="E1713" s="105">
        <f>IF(ISERROR(VLOOKUP($C1713,tarifs!$A$4:$D$105,2,0)),"",VLOOKUP($C1713,tarifs!$A$4:$D$105,2,0))</f>
        <v>108</v>
      </c>
      <c r="F1713" s="105">
        <f t="shared" si="26"/>
        <v>129.6</v>
      </c>
    </row>
    <row r="1714" spans="1:6" x14ac:dyDescent="0.25">
      <c r="A1714" t="s">
        <v>9</v>
      </c>
      <c r="B1714" s="107">
        <v>44338</v>
      </c>
      <c r="C1714">
        <v>1511</v>
      </c>
      <c r="D1714" t="str">
        <f>IF(Tableau1[[#This Row],[Date]]="","",CHOOSE(MONTH(B1714),"janvier","février","mars","avril","mai","juin","juillet","aout","septembre","octobre","novembre","décembre"))</f>
        <v>mai</v>
      </c>
      <c r="E1714" s="105">
        <f>IF(ISERROR(VLOOKUP($C1714,tarifs!$A$4:$D$105,2,0)),"",VLOOKUP($C1714,tarifs!$A$4:$D$105,2,0))</f>
        <v>115</v>
      </c>
      <c r="F1714" s="105">
        <f t="shared" si="26"/>
        <v>138</v>
      </c>
    </row>
    <row r="1715" spans="1:6" x14ac:dyDescent="0.25">
      <c r="A1715" t="s">
        <v>9</v>
      </c>
      <c r="B1715" s="107">
        <v>44338</v>
      </c>
      <c r="C1715">
        <v>1521</v>
      </c>
      <c r="D1715" t="str">
        <f>IF(Tableau1[[#This Row],[Date]]="","",CHOOSE(MONTH(B1715),"janvier","février","mars","avril","mai","juin","juillet","aout","septembre","octobre","novembre","décembre"))</f>
        <v>mai</v>
      </c>
      <c r="E1715" s="105">
        <f>IF(ISERROR(VLOOKUP($C1715,tarifs!$A$4:$D$105,2,0)),"",VLOOKUP($C1715,tarifs!$A$4:$D$105,2,0))</f>
        <v>155</v>
      </c>
      <c r="F1715" s="105">
        <f t="shared" si="26"/>
        <v>186</v>
      </c>
    </row>
    <row r="1716" spans="1:6" x14ac:dyDescent="0.25">
      <c r="A1716" t="s">
        <v>9</v>
      </c>
      <c r="B1716" s="107">
        <v>44338</v>
      </c>
      <c r="C1716">
        <v>1659</v>
      </c>
      <c r="D1716" t="str">
        <f>IF(Tableau1[[#This Row],[Date]]="","",CHOOSE(MONTH(B1716),"janvier","février","mars","avril","mai","juin","juillet","aout","septembre","octobre","novembre","décembre"))</f>
        <v>mai</v>
      </c>
      <c r="E1716" s="105">
        <f>IF(ISERROR(VLOOKUP($C1716,tarifs!$A$4:$D$105,2,0)),"",VLOOKUP($C1716,tarifs!$A$4:$D$105,2,0))</f>
        <v>108</v>
      </c>
      <c r="F1716" s="105">
        <f t="shared" si="26"/>
        <v>129.6</v>
      </c>
    </row>
    <row r="1717" spans="1:6" x14ac:dyDescent="0.25">
      <c r="A1717" t="s">
        <v>9</v>
      </c>
      <c r="B1717" s="107">
        <v>44338</v>
      </c>
      <c r="C1717">
        <v>1139</v>
      </c>
      <c r="D1717" t="str">
        <f>IF(Tableau1[[#This Row],[Date]]="","",CHOOSE(MONTH(B1717),"janvier","février","mars","avril","mai","juin","juillet","aout","septembre","octobre","novembre","décembre"))</f>
        <v>mai</v>
      </c>
      <c r="E1717" s="105">
        <f>IF(ISERROR(VLOOKUP($C1717,tarifs!$A$4:$D$105,2,0)),"",VLOOKUP($C1717,tarifs!$A$4:$D$105,2,0))</f>
        <v>135</v>
      </c>
      <c r="F1717" s="105">
        <f t="shared" si="26"/>
        <v>162</v>
      </c>
    </row>
    <row r="1718" spans="1:6" x14ac:dyDescent="0.25">
      <c r="A1718" t="s">
        <v>9</v>
      </c>
      <c r="B1718" s="107">
        <v>44338</v>
      </c>
      <c r="C1718">
        <v>1079</v>
      </c>
      <c r="D1718" t="str">
        <f>IF(Tableau1[[#This Row],[Date]]="","",CHOOSE(MONTH(B1718),"janvier","février","mars","avril","mai","juin","juillet","aout","septembre","octobre","novembre","décembre"))</f>
        <v>mai</v>
      </c>
      <c r="E1718" s="105">
        <f>IF(ISERROR(VLOOKUP($C1718,tarifs!$A$4:$D$105,2,0)),"",VLOOKUP($C1718,tarifs!$A$4:$D$105,2,0))</f>
        <v>101</v>
      </c>
      <c r="F1718" s="105">
        <f t="shared" si="26"/>
        <v>121.19999999999999</v>
      </c>
    </row>
    <row r="1719" spans="1:6" x14ac:dyDescent="0.25">
      <c r="A1719" t="s">
        <v>9</v>
      </c>
      <c r="B1719" s="107">
        <v>44338</v>
      </c>
      <c r="C1719">
        <v>1099</v>
      </c>
      <c r="D1719" t="str">
        <f>IF(Tableau1[[#This Row],[Date]]="","",CHOOSE(MONTH(B1719),"janvier","février","mars","avril","mai","juin","juillet","aout","septembre","octobre","novembre","décembre"))</f>
        <v>mai</v>
      </c>
      <c r="E1719" s="105">
        <f>IF(ISERROR(VLOOKUP($C1719,tarifs!$A$4:$D$105,2,0)),"",VLOOKUP($C1719,tarifs!$A$4:$D$105,2,0))</f>
        <v>77</v>
      </c>
      <c r="F1719" s="105">
        <f t="shared" si="26"/>
        <v>92.399999999999991</v>
      </c>
    </row>
    <row r="1720" spans="1:6" x14ac:dyDescent="0.25">
      <c r="A1720" t="s">
        <v>9</v>
      </c>
      <c r="B1720" s="107">
        <v>44338</v>
      </c>
      <c r="C1720">
        <v>1269</v>
      </c>
      <c r="D1720" t="str">
        <f>IF(Tableau1[[#This Row],[Date]]="","",CHOOSE(MONTH(B1720),"janvier","février","mars","avril","mai","juin","juillet","aout","septembre","octobre","novembre","décembre"))</f>
        <v>mai</v>
      </c>
      <c r="E1720" s="105">
        <f>IF(ISERROR(VLOOKUP($C1720,tarifs!$A$4:$D$105,2,0)),"",VLOOKUP($C1720,tarifs!$A$4:$D$105,2,0))</f>
        <v>95</v>
      </c>
      <c r="F1720" s="105">
        <f t="shared" si="26"/>
        <v>114</v>
      </c>
    </row>
    <row r="1721" spans="1:6" x14ac:dyDescent="0.25">
      <c r="A1721" t="s">
        <v>10</v>
      </c>
      <c r="B1721" s="107">
        <v>44333</v>
      </c>
      <c r="C1721">
        <v>1650</v>
      </c>
      <c r="D1721" t="str">
        <f>IF(Tableau1[[#This Row],[Date]]="","",CHOOSE(MONTH(B1721),"janvier","février","mars","avril","mai","juin","juillet","aout","septembre","octobre","novembre","décembre"))</f>
        <v>mai</v>
      </c>
      <c r="E1721" s="105">
        <f>IF(ISERROR(VLOOKUP($C1721,tarifs!$A$4:$D$105,2,0)),"",VLOOKUP($C1721,tarifs!$A$4:$D$105,2,0))</f>
        <v>162</v>
      </c>
      <c r="F1721" s="105">
        <f t="shared" si="26"/>
        <v>194.4</v>
      </c>
    </row>
    <row r="1722" spans="1:6" x14ac:dyDescent="0.25">
      <c r="A1722" t="s">
        <v>10</v>
      </c>
      <c r="B1722" s="107">
        <v>44338</v>
      </c>
      <c r="C1722">
        <v>1109</v>
      </c>
      <c r="D1722" t="str">
        <f>IF(Tableau1[[#This Row],[Date]]="","",CHOOSE(MONTH(B1722),"janvier","février","mars","avril","mai","juin","juillet","aout","septembre","octobre","novembre","décembre"))</f>
        <v>mai</v>
      </c>
      <c r="E1722" s="105">
        <f>IF(ISERROR(VLOOKUP($C1722,tarifs!$A$4:$D$105,2,0)),"",VLOOKUP($C1722,tarifs!$A$4:$D$105,2,0))</f>
        <v>122</v>
      </c>
      <c r="F1722" s="105">
        <f t="shared" si="26"/>
        <v>146.4</v>
      </c>
    </row>
    <row r="1723" spans="1:6" x14ac:dyDescent="0.25">
      <c r="A1723" t="s">
        <v>10</v>
      </c>
      <c r="B1723" s="107">
        <v>44334</v>
      </c>
      <c r="C1723">
        <v>1521</v>
      </c>
      <c r="D1723" t="str">
        <f>IF(Tableau1[[#This Row],[Date]]="","",CHOOSE(MONTH(B1723),"janvier","février","mars","avril","mai","juin","juillet","aout","septembre","octobre","novembre","décembre"))</f>
        <v>mai</v>
      </c>
      <c r="E1723" s="105">
        <f>IF(ISERROR(VLOOKUP($C1723,tarifs!$A$4:$D$105,2,0)),"",VLOOKUP($C1723,tarifs!$A$4:$D$105,2,0))</f>
        <v>155</v>
      </c>
      <c r="F1723" s="105">
        <f t="shared" si="26"/>
        <v>186</v>
      </c>
    </row>
    <row r="1724" spans="1:6" x14ac:dyDescent="0.25">
      <c r="A1724" t="s">
        <v>10</v>
      </c>
      <c r="B1724" s="107">
        <v>44335</v>
      </c>
      <c r="C1724">
        <v>1521</v>
      </c>
      <c r="D1724" t="str">
        <f>IF(Tableau1[[#This Row],[Date]]="","",CHOOSE(MONTH(B1724),"janvier","février","mars","avril","mai","juin","juillet","aout","septembre","octobre","novembre","décembre"))</f>
        <v>mai</v>
      </c>
      <c r="E1724" s="105">
        <f>IF(ISERROR(VLOOKUP($C1724,tarifs!$A$4:$D$105,2,0)),"",VLOOKUP($C1724,tarifs!$A$4:$D$105,2,0))</f>
        <v>155</v>
      </c>
      <c r="F1724" s="105">
        <f t="shared" si="26"/>
        <v>186</v>
      </c>
    </row>
    <row r="1725" spans="1:6" x14ac:dyDescent="0.25">
      <c r="A1725" t="s">
        <v>10</v>
      </c>
      <c r="B1725" s="107">
        <v>44336</v>
      </c>
      <c r="C1725">
        <v>1521</v>
      </c>
      <c r="D1725" t="str">
        <f>IF(Tableau1[[#This Row],[Date]]="","",CHOOSE(MONTH(B1725),"janvier","février","mars","avril","mai","juin","juillet","aout","septembre","octobre","novembre","décembre"))</f>
        <v>mai</v>
      </c>
      <c r="E1725" s="105">
        <f>IF(ISERROR(VLOOKUP($C1725,tarifs!$A$4:$D$105,2,0)),"",VLOOKUP($C1725,tarifs!$A$4:$D$105,2,0))</f>
        <v>155</v>
      </c>
      <c r="F1725" s="105">
        <f t="shared" si="26"/>
        <v>186</v>
      </c>
    </row>
    <row r="1726" spans="1:6" x14ac:dyDescent="0.25">
      <c r="A1726" t="s">
        <v>10</v>
      </c>
      <c r="B1726" s="107">
        <v>44337</v>
      </c>
      <c r="C1726">
        <v>1521</v>
      </c>
      <c r="D1726" t="str">
        <f>IF(Tableau1[[#This Row],[Date]]="","",CHOOSE(MONTH(B1726),"janvier","février","mars","avril","mai","juin","juillet","aout","septembre","octobre","novembre","décembre"))</f>
        <v>mai</v>
      </c>
      <c r="E1726" s="105">
        <f>IF(ISERROR(VLOOKUP($C1726,tarifs!$A$4:$D$105,2,0)),"",VLOOKUP($C1726,tarifs!$A$4:$D$105,2,0))</f>
        <v>155</v>
      </c>
      <c r="F1726" s="105">
        <f t="shared" si="26"/>
        <v>186</v>
      </c>
    </row>
    <row r="1727" spans="1:6" x14ac:dyDescent="0.25">
      <c r="A1727" t="s">
        <v>10</v>
      </c>
      <c r="B1727" s="107">
        <v>44333</v>
      </c>
      <c r="C1727">
        <v>1162</v>
      </c>
      <c r="D1727" t="str">
        <f>IF(Tableau1[[#This Row],[Date]]="","",CHOOSE(MONTH(B1727),"janvier","février","mars","avril","mai","juin","juillet","aout","septembre","octobre","novembre","décembre"))</f>
        <v>mai</v>
      </c>
      <c r="E1727" s="105">
        <f>IF(ISERROR(VLOOKUP($C1727,tarifs!$A$4:$D$105,2,0)),"",VLOOKUP($C1727,tarifs!$A$4:$D$105,2,0))</f>
        <v>108</v>
      </c>
      <c r="F1727" s="105">
        <f t="shared" si="26"/>
        <v>129.6</v>
      </c>
    </row>
    <row r="1728" spans="1:6" x14ac:dyDescent="0.25">
      <c r="A1728" t="s">
        <v>10</v>
      </c>
      <c r="B1728" s="107">
        <v>44334</v>
      </c>
      <c r="C1728">
        <v>1162</v>
      </c>
      <c r="D1728" t="str">
        <f>IF(Tableau1[[#This Row],[Date]]="","",CHOOSE(MONTH(B1728),"janvier","février","mars","avril","mai","juin","juillet","aout","septembre","octobre","novembre","décembre"))</f>
        <v>mai</v>
      </c>
      <c r="E1728" s="105">
        <f>IF(ISERROR(VLOOKUP($C1728,tarifs!$A$4:$D$105,2,0)),"",VLOOKUP($C1728,tarifs!$A$4:$D$105,2,0))</f>
        <v>108</v>
      </c>
      <c r="F1728" s="105">
        <f t="shared" si="26"/>
        <v>129.6</v>
      </c>
    </row>
    <row r="1729" spans="1:6" x14ac:dyDescent="0.25">
      <c r="A1729" t="s">
        <v>10</v>
      </c>
      <c r="B1729" s="107">
        <v>44335</v>
      </c>
      <c r="C1729">
        <v>1162</v>
      </c>
      <c r="D1729" t="str">
        <f>IF(Tableau1[[#This Row],[Date]]="","",CHOOSE(MONTH(B1729),"janvier","février","mars","avril","mai","juin","juillet","aout","septembre","octobre","novembre","décembre"))</f>
        <v>mai</v>
      </c>
      <c r="E1729" s="105">
        <f>IF(ISERROR(VLOOKUP($C1729,tarifs!$A$4:$D$105,2,0)),"",VLOOKUP($C1729,tarifs!$A$4:$D$105,2,0))</f>
        <v>108</v>
      </c>
      <c r="F1729" s="105">
        <f t="shared" si="26"/>
        <v>129.6</v>
      </c>
    </row>
    <row r="1730" spans="1:6" x14ac:dyDescent="0.25">
      <c r="A1730" t="s">
        <v>10</v>
      </c>
      <c r="B1730" s="107">
        <v>44336</v>
      </c>
      <c r="C1730">
        <v>1162</v>
      </c>
      <c r="D1730" t="str">
        <f>IF(Tableau1[[#This Row],[Date]]="","",CHOOSE(MONTH(B1730),"janvier","février","mars","avril","mai","juin","juillet","aout","septembre","octobre","novembre","décembre"))</f>
        <v>mai</v>
      </c>
      <c r="E1730" s="105">
        <f>IF(ISERROR(VLOOKUP($C1730,tarifs!$A$4:$D$105,2,0)),"",VLOOKUP($C1730,tarifs!$A$4:$D$105,2,0))</f>
        <v>108</v>
      </c>
      <c r="F1730" s="105">
        <f t="shared" si="26"/>
        <v>129.6</v>
      </c>
    </row>
    <row r="1731" spans="1:6" x14ac:dyDescent="0.25">
      <c r="A1731" t="s">
        <v>10</v>
      </c>
      <c r="B1731" s="107">
        <v>44337</v>
      </c>
      <c r="C1731">
        <v>1162</v>
      </c>
      <c r="D1731" t="str">
        <f>IF(Tableau1[[#This Row],[Date]]="","",CHOOSE(MONTH(B1731),"janvier","février","mars","avril","mai","juin","juillet","aout","septembre","octobre","novembre","décembre"))</f>
        <v>mai</v>
      </c>
      <c r="E1731" s="105">
        <f>IF(ISERROR(VLOOKUP($C1731,tarifs!$A$4:$D$105,2,0)),"",VLOOKUP($C1731,tarifs!$A$4:$D$105,2,0))</f>
        <v>108</v>
      </c>
      <c r="F1731" s="105">
        <f t="shared" si="26"/>
        <v>129.6</v>
      </c>
    </row>
    <row r="1732" spans="1:6" x14ac:dyDescent="0.25">
      <c r="A1732" t="s">
        <v>10</v>
      </c>
      <c r="B1732" s="107">
        <v>44333</v>
      </c>
      <c r="C1732" t="s">
        <v>11</v>
      </c>
      <c r="D1732" t="str">
        <f>IF(Tableau1[[#This Row],[Date]]="","",CHOOSE(MONTH(B1732),"janvier","février","mars","avril","mai","juin","juillet","aout","septembre","octobre","novembre","décembre"))</f>
        <v>mai</v>
      </c>
      <c r="E1732" s="105" t="str">
        <f>IF(ISERROR(VLOOKUP($C1732,tarifs!$A$4:$D$105,2,0)),"",VLOOKUP($C1732,tarifs!$A$4:$D$105,2,0))</f>
        <v/>
      </c>
      <c r="F1732" s="105" t="str">
        <f t="shared" ref="F1732:F1795" si="27">IF(ISERROR(E1732*1.2),"",E1732*1.2)</f>
        <v/>
      </c>
    </row>
    <row r="1733" spans="1:6" x14ac:dyDescent="0.25">
      <c r="A1733" t="s">
        <v>10</v>
      </c>
      <c r="B1733" s="107">
        <v>44334</v>
      </c>
      <c r="C1733" t="s">
        <v>11</v>
      </c>
      <c r="D1733" t="str">
        <f>IF(Tableau1[[#This Row],[Date]]="","",CHOOSE(MONTH(B1733),"janvier","février","mars","avril","mai","juin","juillet","aout","septembre","octobre","novembre","décembre"))</f>
        <v>mai</v>
      </c>
      <c r="E1733" s="105" t="str">
        <f>IF(ISERROR(VLOOKUP($C1733,tarifs!$A$4:$D$105,2,0)),"",VLOOKUP($C1733,tarifs!$A$4:$D$105,2,0))</f>
        <v/>
      </c>
      <c r="F1733" s="105" t="str">
        <f t="shared" si="27"/>
        <v/>
      </c>
    </row>
    <row r="1734" spans="1:6" x14ac:dyDescent="0.25">
      <c r="A1734" t="s">
        <v>10</v>
      </c>
      <c r="B1734" s="107">
        <v>44335</v>
      </c>
      <c r="C1734" t="s">
        <v>11</v>
      </c>
      <c r="D1734" t="str">
        <f>IF(Tableau1[[#This Row],[Date]]="","",CHOOSE(MONTH(B1734),"janvier","février","mars","avril","mai","juin","juillet","aout","septembre","octobre","novembre","décembre"))</f>
        <v>mai</v>
      </c>
      <c r="E1734" s="105" t="str">
        <f>IF(ISERROR(VLOOKUP($C1734,tarifs!$A$4:$D$105,2,0)),"",VLOOKUP($C1734,tarifs!$A$4:$D$105,2,0))</f>
        <v/>
      </c>
      <c r="F1734" s="105" t="str">
        <f t="shared" si="27"/>
        <v/>
      </c>
    </row>
    <row r="1735" spans="1:6" x14ac:dyDescent="0.25">
      <c r="A1735" t="s">
        <v>10</v>
      </c>
      <c r="B1735" s="107">
        <v>44336</v>
      </c>
      <c r="C1735" t="s">
        <v>11</v>
      </c>
      <c r="D1735" t="str">
        <f>IF(Tableau1[[#This Row],[Date]]="","",CHOOSE(MONTH(B1735),"janvier","février","mars","avril","mai","juin","juillet","aout","septembre","octobre","novembre","décembre"))</f>
        <v>mai</v>
      </c>
      <c r="E1735" s="105" t="str">
        <f>IF(ISERROR(VLOOKUP($C1735,tarifs!$A$4:$D$105,2,0)),"",VLOOKUP($C1735,tarifs!$A$4:$D$105,2,0))</f>
        <v/>
      </c>
      <c r="F1735" s="105" t="str">
        <f t="shared" si="27"/>
        <v/>
      </c>
    </row>
    <row r="1736" spans="1:6" x14ac:dyDescent="0.25">
      <c r="A1736" t="s">
        <v>10</v>
      </c>
      <c r="B1736" s="107">
        <v>44337</v>
      </c>
      <c r="C1736" t="s">
        <v>11</v>
      </c>
      <c r="D1736" t="str">
        <f>IF(Tableau1[[#This Row],[Date]]="","",CHOOSE(MONTH(B1736),"janvier","février","mars","avril","mai","juin","juillet","aout","septembre","octobre","novembre","décembre"))</f>
        <v>mai</v>
      </c>
      <c r="E1736" s="105" t="str">
        <f>IF(ISERROR(VLOOKUP($C1736,tarifs!$A$4:$D$105,2,0)),"",VLOOKUP($C1736,tarifs!$A$4:$D$105,2,0))</f>
        <v/>
      </c>
      <c r="F1736" s="105" t="str">
        <f t="shared" si="27"/>
        <v/>
      </c>
    </row>
    <row r="1737" spans="1:6" x14ac:dyDescent="0.25">
      <c r="A1737" t="s">
        <v>12</v>
      </c>
      <c r="B1737" s="107">
        <v>44333</v>
      </c>
      <c r="C1737">
        <v>1010</v>
      </c>
      <c r="D1737" t="str">
        <f>IF(Tableau1[[#This Row],[Date]]="","",CHOOSE(MONTH(B1737),"janvier","février","mars","avril","mai","juin","juillet","aout","septembre","octobre","novembre","décembre"))</f>
        <v>mai</v>
      </c>
      <c r="E1737" s="105">
        <f>IF(ISERROR(VLOOKUP($C1737,tarifs!$A$4:$D$105,2,0)),"",VLOOKUP($C1737,tarifs!$A$4:$D$105,2,0))</f>
        <v>95</v>
      </c>
      <c r="F1737" s="105">
        <f t="shared" si="27"/>
        <v>114</v>
      </c>
    </row>
    <row r="1738" spans="1:6" x14ac:dyDescent="0.25">
      <c r="A1738" t="s">
        <v>12</v>
      </c>
      <c r="B1738" s="107">
        <v>44338</v>
      </c>
      <c r="C1738">
        <v>1441</v>
      </c>
      <c r="D1738" t="str">
        <f>IF(Tableau1[[#This Row],[Date]]="","",CHOOSE(MONTH(B1738),"janvier","février","mars","avril","mai","juin","juillet","aout","septembre","octobre","novembre","décembre"))</f>
        <v>mai</v>
      </c>
      <c r="E1738" s="105">
        <f>IF(ISERROR(VLOOKUP($C1738,tarifs!$A$4:$D$105,2,0)),"",VLOOKUP($C1738,tarifs!$A$4:$D$105,2,0))</f>
        <v>108</v>
      </c>
      <c r="F1738" s="105">
        <f t="shared" si="27"/>
        <v>129.6</v>
      </c>
    </row>
    <row r="1739" spans="1:6" x14ac:dyDescent="0.25">
      <c r="A1739" t="s">
        <v>12</v>
      </c>
      <c r="B1739" s="107">
        <v>44338</v>
      </c>
      <c r="C1739">
        <v>1169</v>
      </c>
      <c r="D1739" t="str">
        <f>IF(Tableau1[[#This Row],[Date]]="","",CHOOSE(MONTH(B1739),"janvier","février","mars","avril","mai","juin","juillet","aout","septembre","octobre","novembre","décembre"))</f>
        <v>mai</v>
      </c>
      <c r="E1739" s="105">
        <f>IF(ISERROR(VLOOKUP($C1739,tarifs!$A$4:$D$105,2,0)),"",VLOOKUP($C1739,tarifs!$A$4:$D$105,2,0))</f>
        <v>115</v>
      </c>
      <c r="F1739" s="105">
        <f t="shared" si="27"/>
        <v>138</v>
      </c>
    </row>
    <row r="1740" spans="1:6" x14ac:dyDescent="0.25">
      <c r="A1740" t="s">
        <v>12</v>
      </c>
      <c r="B1740" s="107">
        <v>44333</v>
      </c>
      <c r="C1740">
        <v>1312</v>
      </c>
      <c r="D1740" t="str">
        <f>IF(Tableau1[[#This Row],[Date]]="","",CHOOSE(MONTH(B1740),"janvier","février","mars","avril","mai","juin","juillet","aout","septembre","octobre","novembre","décembre"))</f>
        <v>mai</v>
      </c>
      <c r="E1740" s="105">
        <f>IF(ISERROR(VLOOKUP($C1740,tarifs!$A$4:$D$105,2,0)),"",VLOOKUP($C1740,tarifs!$A$4:$D$105,2,0))</f>
        <v>108</v>
      </c>
      <c r="F1740" s="105">
        <f t="shared" si="27"/>
        <v>129.6</v>
      </c>
    </row>
    <row r="1741" spans="1:6" x14ac:dyDescent="0.25">
      <c r="A1741" t="s">
        <v>12</v>
      </c>
      <c r="B1741" s="107">
        <v>44334</v>
      </c>
      <c r="C1741">
        <v>1312</v>
      </c>
      <c r="D1741" t="str">
        <f>IF(Tableau1[[#This Row],[Date]]="","",CHOOSE(MONTH(B1741),"janvier","février","mars","avril","mai","juin","juillet","aout","septembre","octobre","novembre","décembre"))</f>
        <v>mai</v>
      </c>
      <c r="E1741" s="105">
        <f>IF(ISERROR(VLOOKUP($C1741,tarifs!$A$4:$D$105,2,0)),"",VLOOKUP($C1741,tarifs!$A$4:$D$105,2,0))</f>
        <v>108</v>
      </c>
      <c r="F1741" s="105">
        <f t="shared" si="27"/>
        <v>129.6</v>
      </c>
    </row>
    <row r="1742" spans="1:6" x14ac:dyDescent="0.25">
      <c r="A1742" t="s">
        <v>12</v>
      </c>
      <c r="B1742" s="107">
        <v>44335</v>
      </c>
      <c r="C1742">
        <v>1312</v>
      </c>
      <c r="D1742" t="str">
        <f>IF(Tableau1[[#This Row],[Date]]="","",CHOOSE(MONTH(B1742),"janvier","février","mars","avril","mai","juin","juillet","aout","septembre","octobre","novembre","décembre"))</f>
        <v>mai</v>
      </c>
      <c r="E1742" s="105">
        <f>IF(ISERROR(VLOOKUP($C1742,tarifs!$A$4:$D$105,2,0)),"",VLOOKUP($C1742,tarifs!$A$4:$D$105,2,0))</f>
        <v>108</v>
      </c>
      <c r="F1742" s="105">
        <f t="shared" si="27"/>
        <v>129.6</v>
      </c>
    </row>
    <row r="1743" spans="1:6" x14ac:dyDescent="0.25">
      <c r="A1743" t="s">
        <v>12</v>
      </c>
      <c r="B1743" s="107">
        <v>44336</v>
      </c>
      <c r="C1743">
        <v>1312</v>
      </c>
      <c r="D1743" t="str">
        <f>IF(Tableau1[[#This Row],[Date]]="","",CHOOSE(MONTH(B1743),"janvier","février","mars","avril","mai","juin","juillet","aout","septembre","octobre","novembre","décembre"))</f>
        <v>mai</v>
      </c>
      <c r="E1743" s="105">
        <f>IF(ISERROR(VLOOKUP($C1743,tarifs!$A$4:$D$105,2,0)),"",VLOOKUP($C1743,tarifs!$A$4:$D$105,2,0))</f>
        <v>108</v>
      </c>
      <c r="F1743" s="105">
        <f t="shared" si="27"/>
        <v>129.6</v>
      </c>
    </row>
    <row r="1744" spans="1:6" x14ac:dyDescent="0.25">
      <c r="A1744" t="s">
        <v>12</v>
      </c>
      <c r="B1744" s="107">
        <v>44337</v>
      </c>
      <c r="C1744">
        <v>1312</v>
      </c>
      <c r="D1744" t="str">
        <f>IF(Tableau1[[#This Row],[Date]]="","",CHOOSE(MONTH(B1744),"janvier","février","mars","avril","mai","juin","juillet","aout","septembre","octobre","novembre","décembre"))</f>
        <v>mai</v>
      </c>
      <c r="E1744" s="105">
        <f>IF(ISERROR(VLOOKUP($C1744,tarifs!$A$4:$D$105,2,0)),"",VLOOKUP($C1744,tarifs!$A$4:$D$105,2,0))</f>
        <v>108</v>
      </c>
      <c r="F1744" s="105">
        <f t="shared" si="27"/>
        <v>129.6</v>
      </c>
    </row>
    <row r="1745" spans="1:6" x14ac:dyDescent="0.25">
      <c r="A1745" t="s">
        <v>12</v>
      </c>
      <c r="B1745" s="107">
        <v>44338</v>
      </c>
      <c r="C1745">
        <v>1289</v>
      </c>
      <c r="D1745" t="str">
        <f>IF(Tableau1[[#This Row],[Date]]="","",CHOOSE(MONTH(B1745),"janvier","février","mars","avril","mai","juin","juillet","aout","septembre","octobre","novembre","décembre"))</f>
        <v>mai</v>
      </c>
      <c r="E1745" s="105">
        <f>IF(ISERROR(VLOOKUP($C1745,tarifs!$A$4:$D$105,2,0)),"",VLOOKUP($C1745,tarifs!$A$4:$D$105,2,0))</f>
        <v>88</v>
      </c>
      <c r="F1745" s="105">
        <f t="shared" si="27"/>
        <v>105.6</v>
      </c>
    </row>
    <row r="1746" spans="1:6" x14ac:dyDescent="0.25">
      <c r="A1746" t="s">
        <v>12</v>
      </c>
      <c r="B1746" s="107">
        <v>44333</v>
      </c>
      <c r="C1746">
        <v>1252</v>
      </c>
      <c r="D1746" t="str">
        <f>IF(Tableau1[[#This Row],[Date]]="","",CHOOSE(MONTH(B1746),"janvier","février","mars","avril","mai","juin","juillet","aout","septembre","octobre","novembre","décembre"))</f>
        <v>mai</v>
      </c>
      <c r="E1746" s="105">
        <f>IF(ISERROR(VLOOKUP($C1746,tarifs!$A$4:$D$105,2,0)),"",VLOOKUP($C1746,tarifs!$A$4:$D$105,2,0))</f>
        <v>91.8</v>
      </c>
      <c r="F1746" s="105">
        <f t="shared" si="27"/>
        <v>110.16</v>
      </c>
    </row>
    <row r="1747" spans="1:6" x14ac:dyDescent="0.25">
      <c r="A1747" t="s">
        <v>12</v>
      </c>
      <c r="B1747" s="107">
        <v>44334</v>
      </c>
      <c r="C1747">
        <v>1252</v>
      </c>
      <c r="D1747" t="str">
        <f>IF(Tableau1[[#This Row],[Date]]="","",CHOOSE(MONTH(B1747),"janvier","février","mars","avril","mai","juin","juillet","aout","septembre","octobre","novembre","décembre"))</f>
        <v>mai</v>
      </c>
      <c r="E1747" s="105">
        <f>IF(ISERROR(VLOOKUP($C1747,tarifs!$A$4:$D$105,2,0)),"",VLOOKUP($C1747,tarifs!$A$4:$D$105,2,0))</f>
        <v>91.8</v>
      </c>
      <c r="F1747" s="105">
        <f t="shared" si="27"/>
        <v>110.16</v>
      </c>
    </row>
    <row r="1748" spans="1:6" x14ac:dyDescent="0.25">
      <c r="A1748" t="s">
        <v>12</v>
      </c>
      <c r="B1748" s="107">
        <v>44335</v>
      </c>
      <c r="C1748">
        <v>1252</v>
      </c>
      <c r="D1748" t="str">
        <f>IF(Tableau1[[#This Row],[Date]]="","",CHOOSE(MONTH(B1748),"janvier","février","mars","avril","mai","juin","juillet","aout","septembre","octobre","novembre","décembre"))</f>
        <v>mai</v>
      </c>
      <c r="E1748" s="105">
        <f>IF(ISERROR(VLOOKUP($C1748,tarifs!$A$4:$D$105,2,0)),"",VLOOKUP($C1748,tarifs!$A$4:$D$105,2,0))</f>
        <v>91.8</v>
      </c>
      <c r="F1748" s="105">
        <f t="shared" si="27"/>
        <v>110.16</v>
      </c>
    </row>
    <row r="1749" spans="1:6" x14ac:dyDescent="0.25">
      <c r="A1749" t="s">
        <v>12</v>
      </c>
      <c r="B1749" s="107">
        <v>44336</v>
      </c>
      <c r="C1749">
        <v>1252</v>
      </c>
      <c r="D1749" t="str">
        <f>IF(Tableau1[[#This Row],[Date]]="","",CHOOSE(MONTH(B1749),"janvier","février","mars","avril","mai","juin","juillet","aout","septembre","octobre","novembre","décembre"))</f>
        <v>mai</v>
      </c>
      <c r="E1749" s="105">
        <f>IF(ISERROR(VLOOKUP($C1749,tarifs!$A$4:$D$105,2,0)),"",VLOOKUP($C1749,tarifs!$A$4:$D$105,2,0))</f>
        <v>91.8</v>
      </c>
      <c r="F1749" s="105">
        <f t="shared" si="27"/>
        <v>110.16</v>
      </c>
    </row>
    <row r="1750" spans="1:6" x14ac:dyDescent="0.25">
      <c r="A1750" t="s">
        <v>12</v>
      </c>
      <c r="B1750" s="107">
        <v>44337</v>
      </c>
      <c r="C1750">
        <v>1252</v>
      </c>
      <c r="D1750" t="str">
        <f>IF(Tableau1[[#This Row],[Date]]="","",CHOOSE(MONTH(B1750),"janvier","février","mars","avril","mai","juin","juillet","aout","septembre","octobre","novembre","décembre"))</f>
        <v>mai</v>
      </c>
      <c r="E1750" s="105">
        <f>IF(ISERROR(VLOOKUP($C1750,tarifs!$A$4:$D$105,2,0)),"",VLOOKUP($C1750,tarifs!$A$4:$D$105,2,0))</f>
        <v>91.8</v>
      </c>
      <c r="F1750" s="105">
        <f t="shared" si="27"/>
        <v>110.16</v>
      </c>
    </row>
    <row r="1751" spans="1:6" x14ac:dyDescent="0.25">
      <c r="A1751" t="s">
        <v>12</v>
      </c>
      <c r="B1751" s="107">
        <v>44338</v>
      </c>
      <c r="C1751">
        <v>1319</v>
      </c>
      <c r="D1751" t="str">
        <f>IF(Tableau1[[#This Row],[Date]]="","",CHOOSE(MONTH(B1751),"janvier","février","mars","avril","mai","juin","juillet","aout","septembre","octobre","novembre","décembre"))</f>
        <v>mai</v>
      </c>
      <c r="E1751" s="105">
        <f>IF(ISERROR(VLOOKUP($C1751,tarifs!$A$4:$D$105,2,0)),"",VLOOKUP($C1751,tarifs!$A$4:$D$105,2,0))</f>
        <v>95</v>
      </c>
      <c r="F1751" s="105">
        <f t="shared" si="27"/>
        <v>114</v>
      </c>
    </row>
    <row r="1752" spans="1:6" x14ac:dyDescent="0.25">
      <c r="A1752" t="s">
        <v>12</v>
      </c>
      <c r="B1752" s="107">
        <v>44338</v>
      </c>
      <c r="C1752">
        <v>1349</v>
      </c>
      <c r="D1752" t="str">
        <f>IF(Tableau1[[#This Row],[Date]]="","",CHOOSE(MONTH(B1752),"janvier","février","mars","avril","mai","juin","juillet","aout","septembre","octobre","novembre","décembre"))</f>
        <v>mai</v>
      </c>
      <c r="E1752" s="105">
        <f>IF(ISERROR(VLOOKUP($C1752,tarifs!$A$4:$D$105,2,0)),"",VLOOKUP($C1752,tarifs!$A$4:$D$105,2,0))</f>
        <v>115</v>
      </c>
      <c r="F1752" s="105">
        <f t="shared" si="27"/>
        <v>138</v>
      </c>
    </row>
    <row r="1753" spans="1:6" x14ac:dyDescent="0.25">
      <c r="A1753" t="s">
        <v>13</v>
      </c>
      <c r="B1753" s="107">
        <v>44333</v>
      </c>
      <c r="C1753">
        <v>1640</v>
      </c>
      <c r="D1753" t="str">
        <f>IF(Tableau1[[#This Row],[Date]]="","",CHOOSE(MONTH(B1753),"janvier","février","mars","avril","mai","juin","juillet","aout","septembre","octobre","novembre","décembre"))</f>
        <v>mai</v>
      </c>
      <c r="E1753" s="105">
        <f>IF(ISERROR(VLOOKUP($C1753,tarifs!$A$4:$D$105,2,0)),"",VLOOKUP($C1753,tarifs!$A$4:$D$105,2,0))</f>
        <v>156.75</v>
      </c>
      <c r="F1753" s="105">
        <f t="shared" si="27"/>
        <v>188.1</v>
      </c>
    </row>
    <row r="1754" spans="1:6" x14ac:dyDescent="0.25">
      <c r="A1754" t="s">
        <v>13</v>
      </c>
      <c r="B1754" s="107">
        <v>44338</v>
      </c>
      <c r="C1754">
        <v>1411</v>
      </c>
      <c r="D1754" t="str">
        <f>IF(Tableau1[[#This Row],[Date]]="","",CHOOSE(MONTH(B1754),"janvier","février","mars","avril","mai","juin","juillet","aout","septembre","octobre","novembre","décembre"))</f>
        <v>mai</v>
      </c>
      <c r="E1754" s="105">
        <f>IF(ISERROR(VLOOKUP($C1754,tarifs!$A$4:$D$105,2,0)),"",VLOOKUP($C1754,tarifs!$A$4:$D$105,2,0))</f>
        <v>101</v>
      </c>
      <c r="F1754" s="105">
        <f t="shared" si="27"/>
        <v>121.19999999999999</v>
      </c>
    </row>
    <row r="1755" spans="1:6" x14ac:dyDescent="0.25">
      <c r="A1755" t="s">
        <v>13</v>
      </c>
      <c r="B1755" s="107">
        <v>44333</v>
      </c>
      <c r="C1755">
        <v>1680</v>
      </c>
      <c r="D1755" t="str">
        <f>IF(Tableau1[[#This Row],[Date]]="","",CHOOSE(MONTH(B1755),"janvier","février","mars","avril","mai","juin","juillet","aout","septembre","octobre","novembre","décembre"))</f>
        <v>mai</v>
      </c>
      <c r="E1755" s="105">
        <f>IF(ISERROR(VLOOKUP($C1755,tarifs!$A$4:$D$105,2,0)),"",VLOOKUP($C1755,tarifs!$A$4:$D$105,2,0))</f>
        <v>149.75</v>
      </c>
      <c r="F1755" s="105">
        <f t="shared" si="27"/>
        <v>179.7</v>
      </c>
    </row>
    <row r="1756" spans="1:6" x14ac:dyDescent="0.25">
      <c r="A1756" t="s">
        <v>13</v>
      </c>
      <c r="B1756" s="107">
        <v>44338</v>
      </c>
      <c r="C1756">
        <v>1461</v>
      </c>
      <c r="D1756" t="str">
        <f>IF(Tableau1[[#This Row],[Date]]="","",CHOOSE(MONTH(B1756),"janvier","février","mars","avril","mai","juin","juillet","aout","septembre","octobre","novembre","décembre"))</f>
        <v>mai</v>
      </c>
      <c r="E1756" s="105">
        <f>IF(ISERROR(VLOOKUP($C1756,tarifs!$A$4:$D$105,2,0)),"",VLOOKUP($C1756,tarifs!$A$4:$D$105,2,0))</f>
        <v>135</v>
      </c>
      <c r="F1756" s="105">
        <f t="shared" si="27"/>
        <v>162</v>
      </c>
    </row>
    <row r="1757" spans="1:6" x14ac:dyDescent="0.25">
      <c r="A1757" t="s">
        <v>13</v>
      </c>
      <c r="B1757" s="107">
        <v>44333</v>
      </c>
      <c r="C1757">
        <v>1152</v>
      </c>
      <c r="D1757" t="str">
        <f>IF(Tableau1[[#This Row],[Date]]="","",CHOOSE(MONTH(B1757),"janvier","février","mars","avril","mai","juin","juillet","aout","septembre","octobre","novembre","décembre"))</f>
        <v>mai</v>
      </c>
      <c r="E1757" s="105">
        <f>IF(ISERROR(VLOOKUP($C1757,tarifs!$A$4:$D$105,2,0)),"",VLOOKUP($C1757,tarifs!$A$4:$D$105,2,0))</f>
        <v>128</v>
      </c>
      <c r="F1757" s="105">
        <f t="shared" si="27"/>
        <v>153.6</v>
      </c>
    </row>
    <row r="1758" spans="1:6" x14ac:dyDescent="0.25">
      <c r="A1758" t="s">
        <v>13</v>
      </c>
      <c r="B1758" s="107">
        <v>44338</v>
      </c>
      <c r="C1758">
        <v>1119</v>
      </c>
      <c r="D1758" t="str">
        <f>IF(Tableau1[[#This Row],[Date]]="","",CHOOSE(MONTH(B1758),"janvier","février","mars","avril","mai","juin","juillet","aout","septembre","octobre","novembre","décembre"))</f>
        <v>mai</v>
      </c>
      <c r="E1758" s="105">
        <f>IF(ISERROR(VLOOKUP($C1758,tarifs!$A$4:$D$105,2,0)),"",VLOOKUP($C1758,tarifs!$A$4:$D$105,2,0))</f>
        <v>135</v>
      </c>
      <c r="F1758" s="105">
        <f t="shared" si="27"/>
        <v>162</v>
      </c>
    </row>
    <row r="1759" spans="1:6" x14ac:dyDescent="0.25">
      <c r="A1759" t="s">
        <v>13</v>
      </c>
      <c r="B1759" s="107">
        <v>44338</v>
      </c>
      <c r="C1759">
        <v>1049</v>
      </c>
      <c r="D1759" t="str">
        <f>IF(Tableau1[[#This Row],[Date]]="","",CHOOSE(MONTH(B1759),"janvier","février","mars","avril","mai","juin","juillet","aout","septembre","octobre","novembre","décembre"))</f>
        <v>mai</v>
      </c>
      <c r="E1759" s="105">
        <f>IF(ISERROR(VLOOKUP($C1759,tarifs!$A$4:$D$105,2,0)),"",VLOOKUP($C1759,tarifs!$A$4:$D$105,2,0))</f>
        <v>95</v>
      </c>
      <c r="F1759" s="105">
        <f t="shared" si="27"/>
        <v>114</v>
      </c>
    </row>
    <row r="1760" spans="1:6" x14ac:dyDescent="0.25">
      <c r="A1760" t="s">
        <v>14</v>
      </c>
      <c r="B1760" s="107">
        <v>44333</v>
      </c>
      <c r="C1760">
        <v>1100</v>
      </c>
      <c r="D1760" t="str">
        <f>IF(Tableau1[[#This Row],[Date]]="","",CHOOSE(MONTH(B1760),"janvier","février","mars","avril","mai","juin","juillet","aout","septembre","octobre","novembre","décembre"))</f>
        <v>mai</v>
      </c>
      <c r="E1760" s="105">
        <f>IF(ISERROR(VLOOKUP($C1760,tarifs!$A$4:$D$105,2,0)),"",VLOOKUP($C1760,tarifs!$A$4:$D$105,2,0))</f>
        <v>122</v>
      </c>
      <c r="F1760" s="105">
        <f t="shared" si="27"/>
        <v>146.4</v>
      </c>
    </row>
    <row r="1761" spans="1:6" x14ac:dyDescent="0.25">
      <c r="A1761" t="s">
        <v>14</v>
      </c>
      <c r="B1761" s="107">
        <v>44337</v>
      </c>
      <c r="C1761">
        <v>1112</v>
      </c>
      <c r="D1761" t="str">
        <f>IF(Tableau1[[#This Row],[Date]]="","",CHOOSE(MONTH(B1761),"janvier","février","mars","avril","mai","juin","juillet","aout","septembre","octobre","novembre","décembre"))</f>
        <v>mai</v>
      </c>
      <c r="E1761" s="105">
        <f>IF(ISERROR(VLOOKUP($C1761,tarifs!$A$4:$D$105,2,0)),"",VLOOKUP($C1761,tarifs!$A$4:$D$105,2,0))</f>
        <v>135</v>
      </c>
      <c r="F1761" s="105">
        <f t="shared" si="27"/>
        <v>162</v>
      </c>
    </row>
    <row r="1762" spans="1:6" x14ac:dyDescent="0.25">
      <c r="A1762" t="s">
        <v>14</v>
      </c>
      <c r="B1762" s="107">
        <v>44338</v>
      </c>
      <c r="C1762">
        <v>1421</v>
      </c>
      <c r="D1762" t="str">
        <f>IF(Tableau1[[#This Row],[Date]]="","",CHOOSE(MONTH(B1762),"janvier","février","mars","avril","mai","juin","juillet","aout","septembre","octobre","novembre","décembre"))</f>
        <v>mai</v>
      </c>
      <c r="E1762" s="105">
        <f>IF(ISERROR(VLOOKUP($C1762,tarifs!$A$4:$D$105,2,0)),"",VLOOKUP($C1762,tarifs!$A$4:$D$105,2,0))</f>
        <v>108</v>
      </c>
      <c r="F1762" s="105">
        <f t="shared" si="27"/>
        <v>129.6</v>
      </c>
    </row>
    <row r="1763" spans="1:6" x14ac:dyDescent="0.25">
      <c r="A1763" t="s">
        <v>14</v>
      </c>
      <c r="B1763" s="107">
        <v>44338</v>
      </c>
      <c r="C1763">
        <v>1629</v>
      </c>
      <c r="D1763" t="str">
        <f>IF(Tableau1[[#This Row],[Date]]="","",CHOOSE(MONTH(B1763),"janvier","février","mars","avril","mai","juin","juillet","aout","septembre","octobre","novembre","décembre"))</f>
        <v>mai</v>
      </c>
      <c r="E1763" s="105">
        <f>IF(ISERROR(VLOOKUP($C1763,tarifs!$A$4:$D$105,2,0)),"",VLOOKUP($C1763,tarifs!$A$4:$D$105,2,0))</f>
        <v>121.5</v>
      </c>
      <c r="F1763" s="105">
        <f t="shared" si="27"/>
        <v>145.79999999999998</v>
      </c>
    </row>
    <row r="1764" spans="1:6" x14ac:dyDescent="0.25">
      <c r="A1764" t="s">
        <v>14</v>
      </c>
      <c r="B1764" s="107">
        <v>44338</v>
      </c>
      <c r="C1764">
        <v>1159</v>
      </c>
      <c r="D1764" t="str">
        <f>IF(Tableau1[[#This Row],[Date]]="","",CHOOSE(MONTH(B1764),"janvier","février","mars","avril","mai","juin","juillet","aout","septembre","octobre","novembre","décembre"))</f>
        <v>mai</v>
      </c>
      <c r="E1764" s="105">
        <f>IF(ISERROR(VLOOKUP($C1764,tarifs!$A$4:$D$105,2,0)),"",VLOOKUP($C1764,tarifs!$A$4:$D$105,2,0))</f>
        <v>115</v>
      </c>
      <c r="F1764" s="105">
        <f t="shared" si="27"/>
        <v>138</v>
      </c>
    </row>
    <row r="1765" spans="1:6" x14ac:dyDescent="0.25">
      <c r="A1765" t="s">
        <v>14</v>
      </c>
      <c r="B1765" s="107">
        <v>44333</v>
      </c>
      <c r="C1765" t="s">
        <v>15</v>
      </c>
      <c r="D1765" t="str">
        <f>IF(Tableau1[[#This Row],[Date]]="","",CHOOSE(MONTH(B1765),"janvier","février","mars","avril","mai","juin","juillet","aout","septembre","octobre","novembre","décembre"))</f>
        <v>mai</v>
      </c>
      <c r="E1765" s="105" t="str">
        <f>IF(ISERROR(VLOOKUP($C1765,tarifs!$A$4:$D$105,2,0)),"",VLOOKUP($C1765,tarifs!$A$4:$D$105,2,0))</f>
        <v/>
      </c>
      <c r="F1765" s="105" t="str">
        <f t="shared" si="27"/>
        <v/>
      </c>
    </row>
    <row r="1766" spans="1:6" x14ac:dyDescent="0.25">
      <c r="A1766" t="s">
        <v>14</v>
      </c>
      <c r="B1766" s="107">
        <v>44334</v>
      </c>
      <c r="C1766" t="s">
        <v>15</v>
      </c>
      <c r="D1766" t="str">
        <f>IF(Tableau1[[#This Row],[Date]]="","",CHOOSE(MONTH(B1766),"janvier","février","mars","avril","mai","juin","juillet","aout","septembre","octobre","novembre","décembre"))</f>
        <v>mai</v>
      </c>
      <c r="E1766" s="105" t="str">
        <f>IF(ISERROR(VLOOKUP($C1766,tarifs!$A$4:$D$105,2,0)),"",VLOOKUP($C1766,tarifs!$A$4:$D$105,2,0))</f>
        <v/>
      </c>
      <c r="F1766" s="105" t="str">
        <f t="shared" si="27"/>
        <v/>
      </c>
    </row>
    <row r="1767" spans="1:6" x14ac:dyDescent="0.25">
      <c r="A1767" t="s">
        <v>14</v>
      </c>
      <c r="B1767" s="107">
        <v>44335</v>
      </c>
      <c r="C1767" t="s">
        <v>15</v>
      </c>
      <c r="D1767" t="str">
        <f>IF(Tableau1[[#This Row],[Date]]="","",CHOOSE(MONTH(B1767),"janvier","février","mars","avril","mai","juin","juillet","aout","septembre","octobre","novembre","décembre"))</f>
        <v>mai</v>
      </c>
      <c r="E1767" s="105" t="str">
        <f>IF(ISERROR(VLOOKUP($C1767,tarifs!$A$4:$D$105,2,0)),"",VLOOKUP($C1767,tarifs!$A$4:$D$105,2,0))</f>
        <v/>
      </c>
      <c r="F1767" s="105" t="str">
        <f t="shared" si="27"/>
        <v/>
      </c>
    </row>
    <row r="1768" spans="1:6" x14ac:dyDescent="0.25">
      <c r="A1768" t="s">
        <v>14</v>
      </c>
      <c r="B1768" s="107">
        <v>44336</v>
      </c>
      <c r="C1768" t="s">
        <v>15</v>
      </c>
      <c r="D1768" t="str">
        <f>IF(Tableau1[[#This Row],[Date]]="","",CHOOSE(MONTH(B1768),"janvier","février","mars","avril","mai","juin","juillet","aout","septembre","octobre","novembre","décembre"))</f>
        <v>mai</v>
      </c>
      <c r="E1768" s="105" t="str">
        <f>IF(ISERROR(VLOOKUP($C1768,tarifs!$A$4:$D$105,2,0)),"",VLOOKUP($C1768,tarifs!$A$4:$D$105,2,0))</f>
        <v/>
      </c>
      <c r="F1768" s="105" t="str">
        <f t="shared" si="27"/>
        <v/>
      </c>
    </row>
    <row r="1769" spans="1:6" x14ac:dyDescent="0.25">
      <c r="A1769" t="s">
        <v>14</v>
      </c>
      <c r="B1769" s="107">
        <v>44337</v>
      </c>
      <c r="C1769" t="s">
        <v>15</v>
      </c>
      <c r="D1769" t="str">
        <f>IF(Tableau1[[#This Row],[Date]]="","",CHOOSE(MONTH(B1769),"janvier","février","mars","avril","mai","juin","juillet","aout","septembre","octobre","novembre","décembre"))</f>
        <v>mai</v>
      </c>
      <c r="E1769" s="105" t="str">
        <f>IF(ISERROR(VLOOKUP($C1769,tarifs!$A$4:$D$105,2,0)),"",VLOOKUP($C1769,tarifs!$A$4:$D$105,2,0))</f>
        <v/>
      </c>
      <c r="F1769" s="105" t="str">
        <f t="shared" si="27"/>
        <v/>
      </c>
    </row>
    <row r="1770" spans="1:6" x14ac:dyDescent="0.25">
      <c r="A1770" t="s">
        <v>16</v>
      </c>
      <c r="B1770" s="107">
        <v>44333</v>
      </c>
      <c r="C1770">
        <v>1670</v>
      </c>
      <c r="D1770" t="str">
        <f>IF(Tableau1[[#This Row],[Date]]="","",CHOOSE(MONTH(B1770),"janvier","février","mars","avril","mai","juin","juillet","aout","septembre","octobre","novembre","décembre"))</f>
        <v>mai</v>
      </c>
      <c r="E1770" s="105">
        <f>IF(ISERROR(VLOOKUP($C1770,tarifs!$A$4:$D$105,2,0)),"",VLOOKUP($C1770,tarifs!$A$4:$D$105,2,0))</f>
        <v>201</v>
      </c>
      <c r="F1770" s="105">
        <f t="shared" si="27"/>
        <v>241.2</v>
      </c>
    </row>
    <row r="1771" spans="1:6" x14ac:dyDescent="0.25">
      <c r="A1771" t="s">
        <v>16</v>
      </c>
      <c r="B1771" s="107">
        <v>44338</v>
      </c>
      <c r="C1771">
        <v>1401</v>
      </c>
      <c r="D1771" t="str">
        <f>IF(Tableau1[[#This Row],[Date]]="","",CHOOSE(MONTH(B1771),"janvier","février","mars","avril","mai","juin","juillet","aout","septembre","octobre","novembre","décembre"))</f>
        <v>mai</v>
      </c>
      <c r="E1771" s="105">
        <f>IF(ISERROR(VLOOKUP($C1771,tarifs!$A$4:$D$105,2,0)),"",VLOOKUP($C1771,tarifs!$A$4:$D$105,2,0))</f>
        <v>129</v>
      </c>
      <c r="F1771" s="105">
        <f t="shared" si="27"/>
        <v>154.79999999999998</v>
      </c>
    </row>
    <row r="1772" spans="1:6" x14ac:dyDescent="0.25">
      <c r="A1772" t="s">
        <v>16</v>
      </c>
      <c r="B1772" s="107">
        <v>44338</v>
      </c>
      <c r="C1772">
        <v>1639</v>
      </c>
      <c r="D1772" t="str">
        <f>IF(Tableau1[[#This Row],[Date]]="","",CHOOSE(MONTH(B1772),"janvier","février","mars","avril","mai","juin","juillet","aout","septembre","octobre","novembre","décembre"))</f>
        <v>mai</v>
      </c>
      <c r="E1772" s="105">
        <f>IF(ISERROR(VLOOKUP($C1772,tarifs!$A$4:$D$105,2,0)),"",VLOOKUP($C1772,tarifs!$A$4:$D$105,2,0))</f>
        <v>135</v>
      </c>
      <c r="F1772" s="105">
        <f t="shared" si="27"/>
        <v>162</v>
      </c>
    </row>
    <row r="1773" spans="1:6" x14ac:dyDescent="0.25">
      <c r="A1773" t="s">
        <v>17</v>
      </c>
      <c r="B1773" s="107">
        <v>44333</v>
      </c>
      <c r="C1773">
        <v>1050</v>
      </c>
      <c r="D1773" t="str">
        <f>IF(Tableau1[[#This Row],[Date]]="","",CHOOSE(MONTH(B1773),"janvier","février","mars","avril","mai","juin","juillet","aout","septembre","octobre","novembre","décembre"))</f>
        <v>mai</v>
      </c>
      <c r="E1773" s="105">
        <f>IF(ISERROR(VLOOKUP($C1773,tarifs!$A$4:$D$105,2,0)),"",VLOOKUP($C1773,tarifs!$A$4:$D$105,2,0))</f>
        <v>108</v>
      </c>
      <c r="F1773" s="105">
        <f t="shared" si="27"/>
        <v>129.6</v>
      </c>
    </row>
    <row r="1774" spans="1:6" x14ac:dyDescent="0.25">
      <c r="A1774" t="s">
        <v>17</v>
      </c>
      <c r="B1774" s="107">
        <v>44338</v>
      </c>
      <c r="C1774">
        <v>1501</v>
      </c>
      <c r="D1774" t="str">
        <f>IF(Tableau1[[#This Row],[Date]]="","",CHOOSE(MONTH(B1774),"janvier","février","mars","avril","mai","juin","juillet","aout","septembre","octobre","novembre","décembre"))</f>
        <v>mai</v>
      </c>
      <c r="E1774" s="105">
        <f>IF(ISERROR(VLOOKUP($C1774,tarifs!$A$4:$D$105,2,0)),"",VLOOKUP($C1774,tarifs!$A$4:$D$105,2,0))</f>
        <v>117</v>
      </c>
      <c r="F1774" s="105">
        <f t="shared" si="27"/>
        <v>140.4</v>
      </c>
    </row>
    <row r="1775" spans="1:6" x14ac:dyDescent="0.25">
      <c r="A1775" t="s">
        <v>17</v>
      </c>
      <c r="B1775" s="107">
        <v>44333</v>
      </c>
      <c r="C1775">
        <v>1232</v>
      </c>
      <c r="D1775" t="str">
        <f>IF(Tableau1[[#This Row],[Date]]="","",CHOOSE(MONTH(B1775),"janvier","février","mars","avril","mai","juin","juillet","aout","septembre","octobre","novembre","décembre"))</f>
        <v>mai</v>
      </c>
      <c r="E1775" s="105">
        <f>IF(ISERROR(VLOOKUP($C1775,tarifs!$A$4:$D$105,2,0)),"",VLOOKUP($C1775,tarifs!$A$4:$D$105,2,0))</f>
        <v>101.25</v>
      </c>
      <c r="F1775" s="105">
        <f t="shared" si="27"/>
        <v>121.5</v>
      </c>
    </row>
    <row r="1776" spans="1:6" x14ac:dyDescent="0.25">
      <c r="A1776" t="s">
        <v>17</v>
      </c>
      <c r="B1776" s="107">
        <v>44335</v>
      </c>
      <c r="C1776">
        <v>1202</v>
      </c>
      <c r="D1776" t="str">
        <f>IF(Tableau1[[#This Row],[Date]]="","",CHOOSE(MONTH(B1776),"janvier","février","mars","avril","mai","juin","juillet","aout","septembre","octobre","novembre","décembre"))</f>
        <v>mai</v>
      </c>
      <c r="E1776" s="105">
        <f>IF(ISERROR(VLOOKUP($C1776,tarifs!$A$4:$D$105,2,0)),"",VLOOKUP($C1776,tarifs!$A$4:$D$105,2,0))</f>
        <v>87.75</v>
      </c>
      <c r="F1776" s="105">
        <f t="shared" si="27"/>
        <v>105.3</v>
      </c>
    </row>
    <row r="1777" spans="1:6" x14ac:dyDescent="0.25">
      <c r="A1777" t="s">
        <v>17</v>
      </c>
      <c r="B1777" s="107">
        <v>44337</v>
      </c>
      <c r="C1777">
        <v>1072</v>
      </c>
      <c r="D1777" t="str">
        <f>IF(Tableau1[[#This Row],[Date]]="","",CHOOSE(MONTH(B1777),"janvier","février","mars","avril","mai","juin","juillet","aout","septembre","octobre","novembre","décembre"))</f>
        <v>mai</v>
      </c>
      <c r="E1777" s="105">
        <f>IF(ISERROR(VLOOKUP($C1777,tarifs!$A$4:$D$105,2,0)),"",VLOOKUP($C1777,tarifs!$A$4:$D$105,2,0))</f>
        <v>108</v>
      </c>
      <c r="F1777" s="105">
        <f t="shared" si="27"/>
        <v>129.6</v>
      </c>
    </row>
    <row r="1778" spans="1:6" x14ac:dyDescent="0.25">
      <c r="A1778" t="s">
        <v>17</v>
      </c>
      <c r="B1778" s="107">
        <v>44338</v>
      </c>
      <c r="C1778">
        <v>1069</v>
      </c>
      <c r="D1778" t="str">
        <f>IF(Tableau1[[#This Row],[Date]]="","",CHOOSE(MONTH(B1778),"janvier","février","mars","avril","mai","juin","juillet","aout","septembre","octobre","novembre","décembre"))</f>
        <v>mai</v>
      </c>
      <c r="E1778" s="105">
        <f>IF(ISERROR(VLOOKUP($C1778,tarifs!$A$4:$D$105,2,0)),"",VLOOKUP($C1778,tarifs!$A$4:$D$105,2,0))</f>
        <v>81</v>
      </c>
      <c r="F1778" s="105">
        <f t="shared" si="27"/>
        <v>97.2</v>
      </c>
    </row>
    <row r="1779" spans="1:6" x14ac:dyDescent="0.25">
      <c r="A1779" t="s">
        <v>18</v>
      </c>
      <c r="B1779" s="107">
        <v>44333</v>
      </c>
      <c r="C1779">
        <v>1280</v>
      </c>
      <c r="D1779" t="str">
        <f>IF(Tableau1[[#This Row],[Date]]="","",CHOOSE(MONTH(B1779),"janvier","février","mars","avril","mai","juin","juillet","aout","septembre","octobre","novembre","décembre"))</f>
        <v>mai</v>
      </c>
      <c r="E1779" s="105">
        <f>IF(ISERROR(VLOOKUP($C1779,tarifs!$A$4:$D$105,2,0)),"",VLOOKUP($C1779,tarifs!$A$4:$D$105,2,0))</f>
        <v>114.4</v>
      </c>
      <c r="F1779" s="105">
        <f t="shared" si="27"/>
        <v>137.28</v>
      </c>
    </row>
    <row r="1780" spans="1:6" x14ac:dyDescent="0.25">
      <c r="A1780" t="s">
        <v>18</v>
      </c>
      <c r="B1780" s="107">
        <v>44337</v>
      </c>
      <c r="C1780">
        <v>1082</v>
      </c>
      <c r="D1780" t="str">
        <f>IF(Tableau1[[#This Row],[Date]]="","",CHOOSE(MONTH(B1780),"janvier","février","mars","avril","mai","juin","juillet","aout","septembre","octobre","novembre","décembre"))</f>
        <v>mai</v>
      </c>
      <c r="E1780" s="105">
        <f>IF(ISERROR(VLOOKUP($C1780,tarifs!$A$4:$D$105,2,0)),"",VLOOKUP($C1780,tarifs!$A$4:$D$105,2,0))</f>
        <v>104.55</v>
      </c>
      <c r="F1780" s="105">
        <f t="shared" si="27"/>
        <v>125.46</v>
      </c>
    </row>
    <row r="1781" spans="1:6" x14ac:dyDescent="0.25">
      <c r="A1781" t="s">
        <v>18</v>
      </c>
      <c r="B1781" s="107">
        <v>44338</v>
      </c>
      <c r="C1781">
        <v>1219</v>
      </c>
      <c r="D1781" t="str">
        <f>IF(Tableau1[[#This Row],[Date]]="","",CHOOSE(MONTH(B1781),"janvier","février","mars","avril","mai","juin","juillet","aout","septembre","octobre","novembre","décembre"))</f>
        <v>mai</v>
      </c>
      <c r="E1781" s="105">
        <f>IF(ISERROR(VLOOKUP($C1781,tarifs!$A$4:$D$105,2,0)),"",VLOOKUP($C1781,tarifs!$A$4:$D$105,2,0))</f>
        <v>135</v>
      </c>
      <c r="F1781" s="105">
        <f t="shared" si="27"/>
        <v>162</v>
      </c>
    </row>
    <row r="1782" spans="1:6" x14ac:dyDescent="0.25">
      <c r="A1782" t="s">
        <v>18</v>
      </c>
      <c r="B1782" s="107">
        <v>44338</v>
      </c>
      <c r="C1782">
        <v>1679</v>
      </c>
      <c r="D1782" t="str">
        <f>IF(Tableau1[[#This Row],[Date]]="","",CHOOSE(MONTH(B1782),"janvier","février","mars","avril","mai","juin","juillet","aout","septembre","octobre","novembre","décembre"))</f>
        <v>mai</v>
      </c>
      <c r="E1782" s="105">
        <f>IF(ISERROR(VLOOKUP($C1782,tarifs!$A$4:$D$105,2,0)),"",VLOOKUP($C1782,tarifs!$A$4:$D$105,2,0))</f>
        <v>95</v>
      </c>
      <c r="F1782" s="105">
        <f t="shared" si="27"/>
        <v>114</v>
      </c>
    </row>
    <row r="1783" spans="1:6" x14ac:dyDescent="0.25">
      <c r="A1783" t="s">
        <v>19</v>
      </c>
      <c r="B1783" s="107">
        <v>44337</v>
      </c>
      <c r="C1783">
        <v>1182</v>
      </c>
      <c r="D1783" t="str">
        <f>IF(Tableau1[[#This Row],[Date]]="","",CHOOSE(MONTH(B1783),"janvier","février","mars","avril","mai","juin","juillet","aout","septembre","octobre","novembre","décembre"))</f>
        <v>mai</v>
      </c>
      <c r="E1783" s="105">
        <f>IF(ISERROR(VLOOKUP($C1783,tarifs!$A$4:$D$105,2,0)),"",VLOOKUP($C1783,tarifs!$A$4:$D$105,2,0))</f>
        <v>127</v>
      </c>
      <c r="F1783" s="105">
        <f t="shared" si="27"/>
        <v>152.4</v>
      </c>
    </row>
    <row r="1784" spans="1:6" x14ac:dyDescent="0.25">
      <c r="A1784" t="s">
        <v>19</v>
      </c>
      <c r="B1784" s="107">
        <v>44338</v>
      </c>
      <c r="C1784">
        <v>1669</v>
      </c>
      <c r="D1784" t="str">
        <f>IF(Tableau1[[#This Row],[Date]]="","",CHOOSE(MONTH(B1784),"janvier","février","mars","avril","mai","juin","juillet","aout","septembre","octobre","novembre","décembre"))</f>
        <v>mai</v>
      </c>
      <c r="E1784" s="105">
        <f>IF(ISERROR(VLOOKUP($C1784,tarifs!$A$4:$D$105,2,0)),"",VLOOKUP($C1784,tarifs!$A$4:$D$105,2,0))</f>
        <v>124</v>
      </c>
      <c r="F1784" s="105">
        <f t="shared" si="27"/>
        <v>148.79999999999998</v>
      </c>
    </row>
    <row r="1785" spans="1:6" x14ac:dyDescent="0.25">
      <c r="A1785" t="s">
        <v>19</v>
      </c>
      <c r="B1785" s="107">
        <v>44338</v>
      </c>
      <c r="C1785">
        <v>1129</v>
      </c>
      <c r="D1785" t="str">
        <f>IF(Tableau1[[#This Row],[Date]]="","",CHOOSE(MONTH(B1785),"janvier","février","mars","avril","mai","juin","juillet","aout","septembre","octobre","novembre","décembre"))</f>
        <v>mai</v>
      </c>
      <c r="E1785" s="105">
        <f>IF(ISERROR(VLOOKUP($C1785,tarifs!$A$4:$D$105,2,0)),"",VLOOKUP($C1785,tarifs!$A$4:$D$105,2,0))</f>
        <v>115</v>
      </c>
      <c r="F1785" s="105">
        <f t="shared" si="27"/>
        <v>138</v>
      </c>
    </row>
    <row r="1786" spans="1:6" x14ac:dyDescent="0.25">
      <c r="A1786" t="s">
        <v>19</v>
      </c>
      <c r="B1786" s="107">
        <v>44338</v>
      </c>
      <c r="C1786">
        <v>1699</v>
      </c>
      <c r="D1786" t="str">
        <f>IF(Tableau1[[#This Row],[Date]]="","",CHOOSE(MONTH(B1786),"janvier","février","mars","avril","mai","juin","juillet","aout","septembre","octobre","novembre","décembre"))</f>
        <v>mai</v>
      </c>
      <c r="E1786" s="105">
        <f>IF(ISERROR(VLOOKUP($C1786,tarifs!$A$4:$D$105,2,0)),"",VLOOKUP($C1786,tarifs!$A$4:$D$105,2,0))</f>
        <v>148</v>
      </c>
      <c r="F1786" s="105">
        <f t="shared" si="27"/>
        <v>177.6</v>
      </c>
    </row>
    <row r="1787" spans="1:6" x14ac:dyDescent="0.25">
      <c r="A1787" t="s">
        <v>8</v>
      </c>
      <c r="B1787" s="107">
        <v>44345</v>
      </c>
      <c r="C1787">
        <v>1531</v>
      </c>
      <c r="D1787" t="str">
        <f>IF(Tableau1[[#This Row],[Date]]="","",CHOOSE(MONTH(B1787),"janvier","février","mars","avril","mai","juin","juillet","aout","septembre","octobre","novembre","décembre"))</f>
        <v>mai</v>
      </c>
      <c r="E1787" s="105">
        <f>IF(ISERROR(VLOOKUP($C1787,tarifs!$A$4:$D$105,2,0)),"",VLOOKUP($C1787,tarifs!$A$4:$D$105,2,0))</f>
        <v>108</v>
      </c>
      <c r="F1787" s="105">
        <f t="shared" si="27"/>
        <v>129.6</v>
      </c>
    </row>
    <row r="1788" spans="1:6" x14ac:dyDescent="0.25">
      <c r="A1788" t="s">
        <v>8</v>
      </c>
      <c r="B1788" s="107">
        <v>44344</v>
      </c>
      <c r="C1788">
        <v>1242</v>
      </c>
      <c r="D1788" t="str">
        <f>IF(Tableau1[[#This Row],[Date]]="","",CHOOSE(MONTH(B1788),"janvier","février","mars","avril","mai","juin","juillet","aout","septembre","octobre","novembre","décembre"))</f>
        <v>mai</v>
      </c>
      <c r="E1788" s="105">
        <f>IF(ISERROR(VLOOKUP($C1788,tarifs!$A$4:$D$105,2,0)),"",VLOOKUP($C1788,tarifs!$A$4:$D$105,2,0))</f>
        <v>101</v>
      </c>
      <c r="F1788" s="105">
        <f t="shared" si="27"/>
        <v>121.19999999999999</v>
      </c>
    </row>
    <row r="1789" spans="1:6" x14ac:dyDescent="0.25">
      <c r="A1789" t="s">
        <v>8</v>
      </c>
      <c r="B1789" s="107">
        <v>44345</v>
      </c>
      <c r="C1789">
        <v>1689</v>
      </c>
      <c r="D1789" t="str">
        <f>IF(Tableau1[[#This Row],[Date]]="","",CHOOSE(MONTH(B1789),"janvier","février","mars","avril","mai","juin","juillet","aout","septembre","octobre","novembre","décembre"))</f>
        <v>mai</v>
      </c>
      <c r="E1789" s="105">
        <f>IF(ISERROR(VLOOKUP($C1789,tarifs!$A$4:$D$105,2,0)),"",VLOOKUP($C1789,tarifs!$A$4:$D$105,2,0))</f>
        <v>155</v>
      </c>
      <c r="F1789" s="105">
        <f t="shared" si="27"/>
        <v>186</v>
      </c>
    </row>
    <row r="1790" spans="1:6" x14ac:dyDescent="0.25">
      <c r="A1790" t="s">
        <v>9</v>
      </c>
      <c r="B1790" s="107">
        <v>44345</v>
      </c>
      <c r="C1790">
        <v>1431</v>
      </c>
      <c r="D1790" t="str">
        <f>IF(Tableau1[[#This Row],[Date]]="","",CHOOSE(MONTH(B1790),"janvier","février","mars","avril","mai","juin","juillet","aout","septembre","octobre","novembre","décembre"))</f>
        <v>mai</v>
      </c>
      <c r="E1790" s="105">
        <f>IF(ISERROR(VLOOKUP($C1790,tarifs!$A$4:$D$105,2,0)),"",VLOOKUP($C1790,tarifs!$A$4:$D$105,2,0))</f>
        <v>108</v>
      </c>
      <c r="F1790" s="105">
        <f t="shared" si="27"/>
        <v>129.6</v>
      </c>
    </row>
    <row r="1791" spans="1:6" x14ac:dyDescent="0.25">
      <c r="A1791" t="s">
        <v>9</v>
      </c>
      <c r="B1791" s="107">
        <v>44344</v>
      </c>
      <c r="C1791">
        <v>1282</v>
      </c>
      <c r="D1791" t="str">
        <f>IF(Tableau1[[#This Row],[Date]]="","",CHOOSE(MONTH(B1791),"janvier","février","mars","avril","mai","juin","juillet","aout","septembre","octobre","novembre","décembre"))</f>
        <v>mai</v>
      </c>
      <c r="E1791" s="105">
        <f>IF(ISERROR(VLOOKUP($C1791,tarifs!$A$4:$D$105,2,0)),"",VLOOKUP($C1791,tarifs!$A$4:$D$105,2,0))</f>
        <v>87.75</v>
      </c>
      <c r="F1791" s="105">
        <f t="shared" si="27"/>
        <v>105.3</v>
      </c>
    </row>
    <row r="1792" spans="1:6" x14ac:dyDescent="0.25">
      <c r="A1792" t="s">
        <v>9</v>
      </c>
      <c r="B1792" s="107">
        <v>44345</v>
      </c>
      <c r="C1792">
        <v>1451</v>
      </c>
      <c r="D1792" t="str">
        <f>IF(Tableau1[[#This Row],[Date]]="","",CHOOSE(MONTH(B1792),"janvier","février","mars","avril","mai","juin","juillet","aout","septembre","octobre","novembre","décembre"))</f>
        <v>mai</v>
      </c>
      <c r="E1792" s="105">
        <f>IF(ISERROR(VLOOKUP($C1792,tarifs!$A$4:$D$105,2,0)),"",VLOOKUP($C1792,tarifs!$A$4:$D$105,2,0))</f>
        <v>108</v>
      </c>
      <c r="F1792" s="105">
        <f t="shared" si="27"/>
        <v>129.6</v>
      </c>
    </row>
    <row r="1793" spans="1:6" x14ac:dyDescent="0.25">
      <c r="A1793" t="s">
        <v>9</v>
      </c>
      <c r="B1793" s="107">
        <v>44341</v>
      </c>
      <c r="C1793">
        <v>1062</v>
      </c>
      <c r="D1793" t="str">
        <f>IF(Tableau1[[#This Row],[Date]]="","",CHOOSE(MONTH(B1793),"janvier","février","mars","avril","mai","juin","juillet","aout","septembre","octobre","novembre","décembre"))</f>
        <v>mai</v>
      </c>
      <c r="E1793" s="105">
        <f>IF(ISERROR(VLOOKUP($C1793,tarifs!$A$4:$D$105,2,0)),"",VLOOKUP($C1793,tarifs!$A$4:$D$105,2,0))</f>
        <v>81</v>
      </c>
      <c r="F1793" s="105">
        <f t="shared" si="27"/>
        <v>97.2</v>
      </c>
    </row>
    <row r="1794" spans="1:6" x14ac:dyDescent="0.25">
      <c r="A1794" t="s">
        <v>9</v>
      </c>
      <c r="B1794" s="107">
        <v>44342</v>
      </c>
      <c r="C1794">
        <v>1062</v>
      </c>
      <c r="D1794" t="str">
        <f>IF(Tableau1[[#This Row],[Date]]="","",CHOOSE(MONTH(B1794),"janvier","février","mars","avril","mai","juin","juillet","aout","septembre","octobre","novembre","décembre"))</f>
        <v>mai</v>
      </c>
      <c r="E1794" s="105">
        <f>IF(ISERROR(VLOOKUP($C1794,tarifs!$A$4:$D$105,2,0)),"",VLOOKUP($C1794,tarifs!$A$4:$D$105,2,0))</f>
        <v>81</v>
      </c>
      <c r="F1794" s="105">
        <f t="shared" si="27"/>
        <v>97.2</v>
      </c>
    </row>
    <row r="1795" spans="1:6" x14ac:dyDescent="0.25">
      <c r="A1795" t="s">
        <v>9</v>
      </c>
      <c r="B1795" s="107">
        <v>44343</v>
      </c>
      <c r="C1795">
        <v>1062</v>
      </c>
      <c r="D1795" t="str">
        <f>IF(Tableau1[[#This Row],[Date]]="","",CHOOSE(MONTH(B1795),"janvier","février","mars","avril","mai","juin","juillet","aout","septembre","octobre","novembre","décembre"))</f>
        <v>mai</v>
      </c>
      <c r="E1795" s="105">
        <f>IF(ISERROR(VLOOKUP($C1795,tarifs!$A$4:$D$105,2,0)),"",VLOOKUP($C1795,tarifs!$A$4:$D$105,2,0))</f>
        <v>81</v>
      </c>
      <c r="F1795" s="105">
        <f t="shared" si="27"/>
        <v>97.2</v>
      </c>
    </row>
    <row r="1796" spans="1:6" x14ac:dyDescent="0.25">
      <c r="A1796" t="s">
        <v>9</v>
      </c>
      <c r="B1796" s="107">
        <v>44344</v>
      </c>
      <c r="C1796">
        <v>1062</v>
      </c>
      <c r="D1796" t="str">
        <f>IF(Tableau1[[#This Row],[Date]]="","",CHOOSE(MONTH(B1796),"janvier","février","mars","avril","mai","juin","juillet","aout","septembre","octobre","novembre","décembre"))</f>
        <v>mai</v>
      </c>
      <c r="E1796" s="105">
        <f>IF(ISERROR(VLOOKUP($C1796,tarifs!$A$4:$D$105,2,0)),"",VLOOKUP($C1796,tarifs!$A$4:$D$105,2,0))</f>
        <v>81</v>
      </c>
      <c r="F1796" s="105">
        <f t="shared" ref="F1796:F1859" si="28">IF(ISERROR(E1796*1.2),"",E1796*1.2)</f>
        <v>97.2</v>
      </c>
    </row>
    <row r="1797" spans="1:6" x14ac:dyDescent="0.25">
      <c r="A1797" t="s">
        <v>9</v>
      </c>
      <c r="B1797" s="107">
        <v>44345</v>
      </c>
      <c r="C1797">
        <v>1471</v>
      </c>
      <c r="D1797" t="str">
        <f>IF(Tableau1[[#This Row],[Date]]="","",CHOOSE(MONTH(B1797),"janvier","février","mars","avril","mai","juin","juillet","aout","septembre","octobre","novembre","décembre"))</f>
        <v>mai</v>
      </c>
      <c r="E1797" s="105">
        <f>IF(ISERROR(VLOOKUP($C1797,tarifs!$A$4:$D$105,2,0)),"",VLOOKUP($C1797,tarifs!$A$4:$D$105,2,0))</f>
        <v>115</v>
      </c>
      <c r="F1797" s="105">
        <f t="shared" si="28"/>
        <v>138</v>
      </c>
    </row>
    <row r="1798" spans="1:6" x14ac:dyDescent="0.25">
      <c r="A1798" t="s">
        <v>9</v>
      </c>
      <c r="B1798" s="107">
        <v>44341</v>
      </c>
      <c r="C1798">
        <v>1262</v>
      </c>
      <c r="D1798" t="str">
        <f>IF(Tableau1[[#This Row],[Date]]="","",CHOOSE(MONTH(B1798),"janvier","février","mars","avril","mai","juin","juillet","aout","septembre","octobre","novembre","décembre"))</f>
        <v>mai</v>
      </c>
      <c r="E1798" s="105">
        <f>IF(ISERROR(VLOOKUP($C1798,tarifs!$A$4:$D$105,2,0)),"",VLOOKUP($C1798,tarifs!$A$4:$D$105,2,0))</f>
        <v>108</v>
      </c>
      <c r="F1798" s="105">
        <f t="shared" si="28"/>
        <v>129.6</v>
      </c>
    </row>
    <row r="1799" spans="1:6" x14ac:dyDescent="0.25">
      <c r="A1799" t="s">
        <v>9</v>
      </c>
      <c r="B1799" s="107">
        <v>44342</v>
      </c>
      <c r="C1799">
        <v>1262</v>
      </c>
      <c r="D1799" t="str">
        <f>IF(Tableau1[[#This Row],[Date]]="","",CHOOSE(MONTH(B1799),"janvier","février","mars","avril","mai","juin","juillet","aout","septembre","octobre","novembre","décembre"))</f>
        <v>mai</v>
      </c>
      <c r="E1799" s="105">
        <f>IF(ISERROR(VLOOKUP($C1799,tarifs!$A$4:$D$105,2,0)),"",VLOOKUP($C1799,tarifs!$A$4:$D$105,2,0))</f>
        <v>108</v>
      </c>
      <c r="F1799" s="105">
        <f t="shared" si="28"/>
        <v>129.6</v>
      </c>
    </row>
    <row r="1800" spans="1:6" x14ac:dyDescent="0.25">
      <c r="A1800" t="s">
        <v>9</v>
      </c>
      <c r="B1800" s="107">
        <v>44343</v>
      </c>
      <c r="C1800">
        <v>1262</v>
      </c>
      <c r="D1800" t="str">
        <f>IF(Tableau1[[#This Row],[Date]]="","",CHOOSE(MONTH(B1800),"janvier","février","mars","avril","mai","juin","juillet","aout","septembre","octobre","novembre","décembre"))</f>
        <v>mai</v>
      </c>
      <c r="E1800" s="105">
        <f>IF(ISERROR(VLOOKUP($C1800,tarifs!$A$4:$D$105,2,0)),"",VLOOKUP($C1800,tarifs!$A$4:$D$105,2,0))</f>
        <v>108</v>
      </c>
      <c r="F1800" s="105">
        <f t="shared" si="28"/>
        <v>129.6</v>
      </c>
    </row>
    <row r="1801" spans="1:6" x14ac:dyDescent="0.25">
      <c r="A1801" t="s">
        <v>9</v>
      </c>
      <c r="B1801" s="107">
        <v>44344</v>
      </c>
      <c r="C1801">
        <v>1262</v>
      </c>
      <c r="D1801" t="str">
        <f>IF(Tableau1[[#This Row],[Date]]="","",CHOOSE(MONTH(B1801),"janvier","février","mars","avril","mai","juin","juillet","aout","septembre","octobre","novembre","décembre"))</f>
        <v>mai</v>
      </c>
      <c r="E1801" s="105">
        <f>IF(ISERROR(VLOOKUP($C1801,tarifs!$A$4:$D$105,2,0)),"",VLOOKUP($C1801,tarifs!$A$4:$D$105,2,0))</f>
        <v>108</v>
      </c>
      <c r="F1801" s="105">
        <f t="shared" si="28"/>
        <v>129.6</v>
      </c>
    </row>
    <row r="1802" spans="1:6" x14ac:dyDescent="0.25">
      <c r="A1802" t="s">
        <v>9</v>
      </c>
      <c r="B1802" s="107">
        <v>44345</v>
      </c>
      <c r="C1802">
        <v>1511</v>
      </c>
      <c r="D1802" t="str">
        <f>IF(Tableau1[[#This Row],[Date]]="","",CHOOSE(MONTH(B1802),"janvier","février","mars","avril","mai","juin","juillet","aout","septembre","octobre","novembre","décembre"))</f>
        <v>mai</v>
      </c>
      <c r="E1802" s="105">
        <f>IF(ISERROR(VLOOKUP($C1802,tarifs!$A$4:$D$105,2,0)),"",VLOOKUP($C1802,tarifs!$A$4:$D$105,2,0))</f>
        <v>115</v>
      </c>
      <c r="F1802" s="105">
        <f t="shared" si="28"/>
        <v>138</v>
      </c>
    </row>
    <row r="1803" spans="1:6" x14ac:dyDescent="0.25">
      <c r="A1803" t="s">
        <v>9</v>
      </c>
      <c r="B1803" s="107">
        <v>44345</v>
      </c>
      <c r="C1803">
        <v>1521</v>
      </c>
      <c r="D1803" t="str">
        <f>IF(Tableau1[[#This Row],[Date]]="","",CHOOSE(MONTH(B1803),"janvier","février","mars","avril","mai","juin","juillet","aout","septembre","octobre","novembre","décembre"))</f>
        <v>mai</v>
      </c>
      <c r="E1803" s="105">
        <f>IF(ISERROR(VLOOKUP($C1803,tarifs!$A$4:$D$105,2,0)),"",VLOOKUP($C1803,tarifs!$A$4:$D$105,2,0))</f>
        <v>155</v>
      </c>
      <c r="F1803" s="105">
        <f t="shared" si="28"/>
        <v>186</v>
      </c>
    </row>
    <row r="1804" spans="1:6" x14ac:dyDescent="0.25">
      <c r="A1804" t="s">
        <v>9</v>
      </c>
      <c r="B1804" s="107">
        <v>44345</v>
      </c>
      <c r="C1804">
        <v>1659</v>
      </c>
      <c r="D1804" t="str">
        <f>IF(Tableau1[[#This Row],[Date]]="","",CHOOSE(MONTH(B1804),"janvier","février","mars","avril","mai","juin","juillet","aout","septembre","octobre","novembre","décembre"))</f>
        <v>mai</v>
      </c>
      <c r="E1804" s="105">
        <f>IF(ISERROR(VLOOKUP($C1804,tarifs!$A$4:$D$105,2,0)),"",VLOOKUP($C1804,tarifs!$A$4:$D$105,2,0))</f>
        <v>108</v>
      </c>
      <c r="F1804" s="105">
        <f t="shared" si="28"/>
        <v>129.6</v>
      </c>
    </row>
    <row r="1805" spans="1:6" x14ac:dyDescent="0.25">
      <c r="A1805" t="s">
        <v>9</v>
      </c>
      <c r="B1805" s="107">
        <v>44345</v>
      </c>
      <c r="C1805">
        <v>1139</v>
      </c>
      <c r="D1805" t="str">
        <f>IF(Tableau1[[#This Row],[Date]]="","",CHOOSE(MONTH(B1805),"janvier","février","mars","avril","mai","juin","juillet","aout","septembre","octobre","novembre","décembre"))</f>
        <v>mai</v>
      </c>
      <c r="E1805" s="105">
        <f>IF(ISERROR(VLOOKUP($C1805,tarifs!$A$4:$D$105,2,0)),"",VLOOKUP($C1805,tarifs!$A$4:$D$105,2,0))</f>
        <v>135</v>
      </c>
      <c r="F1805" s="105">
        <f t="shared" si="28"/>
        <v>162</v>
      </c>
    </row>
    <row r="1806" spans="1:6" x14ac:dyDescent="0.25">
      <c r="A1806" t="s">
        <v>9</v>
      </c>
      <c r="B1806" s="107">
        <v>44345</v>
      </c>
      <c r="C1806">
        <v>1079</v>
      </c>
      <c r="D1806" t="str">
        <f>IF(Tableau1[[#This Row],[Date]]="","",CHOOSE(MONTH(B1806),"janvier","février","mars","avril","mai","juin","juillet","aout","septembre","octobre","novembre","décembre"))</f>
        <v>mai</v>
      </c>
      <c r="E1806" s="105">
        <f>IF(ISERROR(VLOOKUP($C1806,tarifs!$A$4:$D$105,2,0)),"",VLOOKUP($C1806,tarifs!$A$4:$D$105,2,0))</f>
        <v>101</v>
      </c>
      <c r="F1806" s="105">
        <f t="shared" si="28"/>
        <v>121.19999999999999</v>
      </c>
    </row>
    <row r="1807" spans="1:6" x14ac:dyDescent="0.25">
      <c r="A1807" t="s">
        <v>9</v>
      </c>
      <c r="B1807" s="107">
        <v>44345</v>
      </c>
      <c r="C1807">
        <v>1099</v>
      </c>
      <c r="D1807" t="str">
        <f>IF(Tableau1[[#This Row],[Date]]="","",CHOOSE(MONTH(B1807),"janvier","février","mars","avril","mai","juin","juillet","aout","septembre","octobre","novembre","décembre"))</f>
        <v>mai</v>
      </c>
      <c r="E1807" s="105">
        <f>IF(ISERROR(VLOOKUP($C1807,tarifs!$A$4:$D$105,2,0)),"",VLOOKUP($C1807,tarifs!$A$4:$D$105,2,0))</f>
        <v>77</v>
      </c>
      <c r="F1807" s="105">
        <f t="shared" si="28"/>
        <v>92.399999999999991</v>
      </c>
    </row>
    <row r="1808" spans="1:6" x14ac:dyDescent="0.25">
      <c r="A1808" t="s">
        <v>9</v>
      </c>
      <c r="B1808" s="107">
        <v>44345</v>
      </c>
      <c r="C1808">
        <v>1269</v>
      </c>
      <c r="D1808" t="str">
        <f>IF(Tableau1[[#This Row],[Date]]="","",CHOOSE(MONTH(B1808),"janvier","février","mars","avril","mai","juin","juillet","aout","septembre","octobre","novembre","décembre"))</f>
        <v>mai</v>
      </c>
      <c r="E1808" s="105">
        <f>IF(ISERROR(VLOOKUP($C1808,tarifs!$A$4:$D$105,2,0)),"",VLOOKUP($C1808,tarifs!$A$4:$D$105,2,0))</f>
        <v>95</v>
      </c>
      <c r="F1808" s="105">
        <f t="shared" si="28"/>
        <v>114</v>
      </c>
    </row>
    <row r="1809" spans="1:6" x14ac:dyDescent="0.25">
      <c r="A1809" t="s">
        <v>10</v>
      </c>
      <c r="B1809" s="107">
        <v>44345</v>
      </c>
      <c r="C1809">
        <v>1109</v>
      </c>
      <c r="D1809" t="str">
        <f>IF(Tableau1[[#This Row],[Date]]="","",CHOOSE(MONTH(B1809),"janvier","février","mars","avril","mai","juin","juillet","aout","septembre","octobre","novembre","décembre"))</f>
        <v>mai</v>
      </c>
      <c r="E1809" s="105">
        <f>IF(ISERROR(VLOOKUP($C1809,tarifs!$A$4:$D$105,2,0)),"",VLOOKUP($C1809,tarifs!$A$4:$D$105,2,0))</f>
        <v>122</v>
      </c>
      <c r="F1809" s="105">
        <f t="shared" si="28"/>
        <v>146.4</v>
      </c>
    </row>
    <row r="1810" spans="1:6" x14ac:dyDescent="0.25">
      <c r="A1810" t="s">
        <v>10</v>
      </c>
      <c r="B1810" s="107">
        <v>44341</v>
      </c>
      <c r="C1810">
        <v>1521</v>
      </c>
      <c r="D1810" t="str">
        <f>IF(Tableau1[[#This Row],[Date]]="","",CHOOSE(MONTH(B1810),"janvier","février","mars","avril","mai","juin","juillet","aout","septembre","octobre","novembre","décembre"))</f>
        <v>mai</v>
      </c>
      <c r="E1810" s="105">
        <f>IF(ISERROR(VLOOKUP($C1810,tarifs!$A$4:$D$105,2,0)),"",VLOOKUP($C1810,tarifs!$A$4:$D$105,2,0))</f>
        <v>155</v>
      </c>
      <c r="F1810" s="105">
        <f t="shared" si="28"/>
        <v>186</v>
      </c>
    </row>
    <row r="1811" spans="1:6" x14ac:dyDescent="0.25">
      <c r="A1811" t="s">
        <v>10</v>
      </c>
      <c r="B1811" s="107">
        <v>44342</v>
      </c>
      <c r="C1811">
        <v>1521</v>
      </c>
      <c r="D1811" t="str">
        <f>IF(Tableau1[[#This Row],[Date]]="","",CHOOSE(MONTH(B1811),"janvier","février","mars","avril","mai","juin","juillet","aout","septembre","octobre","novembre","décembre"))</f>
        <v>mai</v>
      </c>
      <c r="E1811" s="105">
        <f>IF(ISERROR(VLOOKUP($C1811,tarifs!$A$4:$D$105,2,0)),"",VLOOKUP($C1811,tarifs!$A$4:$D$105,2,0))</f>
        <v>155</v>
      </c>
      <c r="F1811" s="105">
        <f t="shared" si="28"/>
        <v>186</v>
      </c>
    </row>
    <row r="1812" spans="1:6" x14ac:dyDescent="0.25">
      <c r="A1812" t="s">
        <v>10</v>
      </c>
      <c r="B1812" s="107">
        <v>44343</v>
      </c>
      <c r="C1812">
        <v>1521</v>
      </c>
      <c r="D1812" t="str">
        <f>IF(Tableau1[[#This Row],[Date]]="","",CHOOSE(MONTH(B1812),"janvier","février","mars","avril","mai","juin","juillet","aout","septembre","octobre","novembre","décembre"))</f>
        <v>mai</v>
      </c>
      <c r="E1812" s="105">
        <f>IF(ISERROR(VLOOKUP($C1812,tarifs!$A$4:$D$105,2,0)),"",VLOOKUP($C1812,tarifs!$A$4:$D$105,2,0))</f>
        <v>155</v>
      </c>
      <c r="F1812" s="105">
        <f t="shared" si="28"/>
        <v>186</v>
      </c>
    </row>
    <row r="1813" spans="1:6" x14ac:dyDescent="0.25">
      <c r="A1813" t="s">
        <v>10</v>
      </c>
      <c r="B1813" s="107">
        <v>44344</v>
      </c>
      <c r="C1813">
        <v>1521</v>
      </c>
      <c r="D1813" t="str">
        <f>IF(Tableau1[[#This Row],[Date]]="","",CHOOSE(MONTH(B1813),"janvier","février","mars","avril","mai","juin","juillet","aout","septembre","octobre","novembre","décembre"))</f>
        <v>mai</v>
      </c>
      <c r="E1813" s="105">
        <f>IF(ISERROR(VLOOKUP($C1813,tarifs!$A$4:$D$105,2,0)),"",VLOOKUP($C1813,tarifs!$A$4:$D$105,2,0))</f>
        <v>155</v>
      </c>
      <c r="F1813" s="105">
        <f t="shared" si="28"/>
        <v>186</v>
      </c>
    </row>
    <row r="1814" spans="1:6" x14ac:dyDescent="0.25">
      <c r="A1814" t="s">
        <v>10</v>
      </c>
      <c r="B1814" s="107">
        <v>44341</v>
      </c>
      <c r="C1814">
        <v>1162</v>
      </c>
      <c r="D1814" t="str">
        <f>IF(Tableau1[[#This Row],[Date]]="","",CHOOSE(MONTH(B1814),"janvier","février","mars","avril","mai","juin","juillet","aout","septembre","octobre","novembre","décembre"))</f>
        <v>mai</v>
      </c>
      <c r="E1814" s="105">
        <f>IF(ISERROR(VLOOKUP($C1814,tarifs!$A$4:$D$105,2,0)),"",VLOOKUP($C1814,tarifs!$A$4:$D$105,2,0))</f>
        <v>108</v>
      </c>
      <c r="F1814" s="105">
        <f t="shared" si="28"/>
        <v>129.6</v>
      </c>
    </row>
    <row r="1815" spans="1:6" x14ac:dyDescent="0.25">
      <c r="A1815" t="s">
        <v>10</v>
      </c>
      <c r="B1815" s="107">
        <v>44342</v>
      </c>
      <c r="C1815">
        <v>1162</v>
      </c>
      <c r="D1815" t="str">
        <f>IF(Tableau1[[#This Row],[Date]]="","",CHOOSE(MONTH(B1815),"janvier","février","mars","avril","mai","juin","juillet","aout","septembre","octobre","novembre","décembre"))</f>
        <v>mai</v>
      </c>
      <c r="E1815" s="105">
        <f>IF(ISERROR(VLOOKUP($C1815,tarifs!$A$4:$D$105,2,0)),"",VLOOKUP($C1815,tarifs!$A$4:$D$105,2,0))</f>
        <v>108</v>
      </c>
      <c r="F1815" s="105">
        <f t="shared" si="28"/>
        <v>129.6</v>
      </c>
    </row>
    <row r="1816" spans="1:6" x14ac:dyDescent="0.25">
      <c r="A1816" t="s">
        <v>10</v>
      </c>
      <c r="B1816" s="107">
        <v>44343</v>
      </c>
      <c r="C1816">
        <v>1162</v>
      </c>
      <c r="D1816" t="str">
        <f>IF(Tableau1[[#This Row],[Date]]="","",CHOOSE(MONTH(B1816),"janvier","février","mars","avril","mai","juin","juillet","aout","septembre","octobre","novembre","décembre"))</f>
        <v>mai</v>
      </c>
      <c r="E1816" s="105">
        <f>IF(ISERROR(VLOOKUP($C1816,tarifs!$A$4:$D$105,2,0)),"",VLOOKUP($C1816,tarifs!$A$4:$D$105,2,0))</f>
        <v>108</v>
      </c>
      <c r="F1816" s="105">
        <f t="shared" si="28"/>
        <v>129.6</v>
      </c>
    </row>
    <row r="1817" spans="1:6" x14ac:dyDescent="0.25">
      <c r="A1817" t="s">
        <v>10</v>
      </c>
      <c r="B1817" s="107">
        <v>44344</v>
      </c>
      <c r="C1817">
        <v>1162</v>
      </c>
      <c r="D1817" t="str">
        <f>IF(Tableau1[[#This Row],[Date]]="","",CHOOSE(MONTH(B1817),"janvier","février","mars","avril","mai","juin","juillet","aout","septembre","octobre","novembre","décembre"))</f>
        <v>mai</v>
      </c>
      <c r="E1817" s="105">
        <f>IF(ISERROR(VLOOKUP($C1817,tarifs!$A$4:$D$105,2,0)),"",VLOOKUP($C1817,tarifs!$A$4:$D$105,2,0))</f>
        <v>108</v>
      </c>
      <c r="F1817" s="105">
        <f t="shared" si="28"/>
        <v>129.6</v>
      </c>
    </row>
    <row r="1818" spans="1:6" x14ac:dyDescent="0.25">
      <c r="A1818" t="s">
        <v>10</v>
      </c>
      <c r="B1818" s="107">
        <v>44341</v>
      </c>
      <c r="C1818" t="s">
        <v>11</v>
      </c>
      <c r="D1818" t="str">
        <f>IF(Tableau1[[#This Row],[Date]]="","",CHOOSE(MONTH(B1818),"janvier","février","mars","avril","mai","juin","juillet","aout","septembre","octobre","novembre","décembre"))</f>
        <v>mai</v>
      </c>
      <c r="E1818" s="105" t="str">
        <f>IF(ISERROR(VLOOKUP($C1818,tarifs!$A$4:$D$105,2,0)),"",VLOOKUP($C1818,tarifs!$A$4:$D$105,2,0))</f>
        <v/>
      </c>
      <c r="F1818" s="105" t="str">
        <f t="shared" si="28"/>
        <v/>
      </c>
    </row>
    <row r="1819" spans="1:6" x14ac:dyDescent="0.25">
      <c r="A1819" t="s">
        <v>10</v>
      </c>
      <c r="B1819" s="107">
        <v>44342</v>
      </c>
      <c r="C1819" t="s">
        <v>11</v>
      </c>
      <c r="D1819" t="str">
        <f>IF(Tableau1[[#This Row],[Date]]="","",CHOOSE(MONTH(B1819),"janvier","février","mars","avril","mai","juin","juillet","aout","septembre","octobre","novembre","décembre"))</f>
        <v>mai</v>
      </c>
      <c r="E1819" s="105" t="str">
        <f>IF(ISERROR(VLOOKUP($C1819,tarifs!$A$4:$D$105,2,0)),"",VLOOKUP($C1819,tarifs!$A$4:$D$105,2,0))</f>
        <v/>
      </c>
      <c r="F1819" s="105" t="str">
        <f t="shared" si="28"/>
        <v/>
      </c>
    </row>
    <row r="1820" spans="1:6" x14ac:dyDescent="0.25">
      <c r="A1820" t="s">
        <v>10</v>
      </c>
      <c r="B1820" s="107">
        <v>44343</v>
      </c>
      <c r="C1820" t="s">
        <v>11</v>
      </c>
      <c r="D1820" t="str">
        <f>IF(Tableau1[[#This Row],[Date]]="","",CHOOSE(MONTH(B1820),"janvier","février","mars","avril","mai","juin","juillet","aout","septembre","octobre","novembre","décembre"))</f>
        <v>mai</v>
      </c>
      <c r="E1820" s="105" t="str">
        <f>IF(ISERROR(VLOOKUP($C1820,tarifs!$A$4:$D$105,2,0)),"",VLOOKUP($C1820,tarifs!$A$4:$D$105,2,0))</f>
        <v/>
      </c>
      <c r="F1820" s="105" t="str">
        <f t="shared" si="28"/>
        <v/>
      </c>
    </row>
    <row r="1821" spans="1:6" x14ac:dyDescent="0.25">
      <c r="A1821" t="s">
        <v>10</v>
      </c>
      <c r="B1821" s="107">
        <v>44344</v>
      </c>
      <c r="C1821" t="s">
        <v>11</v>
      </c>
      <c r="D1821" t="str">
        <f>IF(Tableau1[[#This Row],[Date]]="","",CHOOSE(MONTH(B1821),"janvier","février","mars","avril","mai","juin","juillet","aout","septembre","octobre","novembre","décembre"))</f>
        <v>mai</v>
      </c>
      <c r="E1821" s="105" t="str">
        <f>IF(ISERROR(VLOOKUP($C1821,tarifs!$A$4:$D$105,2,0)),"",VLOOKUP($C1821,tarifs!$A$4:$D$105,2,0))</f>
        <v/>
      </c>
      <c r="F1821" s="105" t="str">
        <f t="shared" si="28"/>
        <v/>
      </c>
    </row>
    <row r="1822" spans="1:6" x14ac:dyDescent="0.25">
      <c r="A1822" t="s">
        <v>12</v>
      </c>
      <c r="B1822" s="107">
        <v>44345</v>
      </c>
      <c r="C1822">
        <v>1441</v>
      </c>
      <c r="D1822" t="str">
        <f>IF(Tableau1[[#This Row],[Date]]="","",CHOOSE(MONTH(B1822),"janvier","février","mars","avril","mai","juin","juillet","aout","septembre","octobre","novembre","décembre"))</f>
        <v>mai</v>
      </c>
      <c r="E1822" s="105">
        <f>IF(ISERROR(VLOOKUP($C1822,tarifs!$A$4:$D$105,2,0)),"",VLOOKUP($C1822,tarifs!$A$4:$D$105,2,0))</f>
        <v>108</v>
      </c>
      <c r="F1822" s="105">
        <f t="shared" si="28"/>
        <v>129.6</v>
      </c>
    </row>
    <row r="1823" spans="1:6" x14ac:dyDescent="0.25">
      <c r="A1823" t="s">
        <v>12</v>
      </c>
      <c r="B1823" s="107">
        <v>44345</v>
      </c>
      <c r="C1823">
        <v>1169</v>
      </c>
      <c r="D1823" t="str">
        <f>IF(Tableau1[[#This Row],[Date]]="","",CHOOSE(MONTH(B1823),"janvier","février","mars","avril","mai","juin","juillet","aout","septembre","octobre","novembre","décembre"))</f>
        <v>mai</v>
      </c>
      <c r="E1823" s="105">
        <f>IF(ISERROR(VLOOKUP($C1823,tarifs!$A$4:$D$105,2,0)),"",VLOOKUP($C1823,tarifs!$A$4:$D$105,2,0))</f>
        <v>115</v>
      </c>
      <c r="F1823" s="105">
        <f t="shared" si="28"/>
        <v>138</v>
      </c>
    </row>
    <row r="1824" spans="1:6" x14ac:dyDescent="0.25">
      <c r="A1824" t="s">
        <v>12</v>
      </c>
      <c r="B1824" s="107">
        <v>44341</v>
      </c>
      <c r="C1824">
        <v>1312</v>
      </c>
      <c r="D1824" t="str">
        <f>IF(Tableau1[[#This Row],[Date]]="","",CHOOSE(MONTH(B1824),"janvier","février","mars","avril","mai","juin","juillet","aout","septembre","octobre","novembre","décembre"))</f>
        <v>mai</v>
      </c>
      <c r="E1824" s="105">
        <f>IF(ISERROR(VLOOKUP($C1824,tarifs!$A$4:$D$105,2,0)),"",VLOOKUP($C1824,tarifs!$A$4:$D$105,2,0))</f>
        <v>108</v>
      </c>
      <c r="F1824" s="105">
        <f t="shared" si="28"/>
        <v>129.6</v>
      </c>
    </row>
    <row r="1825" spans="1:6" x14ac:dyDescent="0.25">
      <c r="A1825" t="s">
        <v>12</v>
      </c>
      <c r="B1825" s="107">
        <v>44342</v>
      </c>
      <c r="C1825">
        <v>1312</v>
      </c>
      <c r="D1825" t="str">
        <f>IF(Tableau1[[#This Row],[Date]]="","",CHOOSE(MONTH(B1825),"janvier","février","mars","avril","mai","juin","juillet","aout","septembre","octobre","novembre","décembre"))</f>
        <v>mai</v>
      </c>
      <c r="E1825" s="105">
        <f>IF(ISERROR(VLOOKUP($C1825,tarifs!$A$4:$D$105,2,0)),"",VLOOKUP($C1825,tarifs!$A$4:$D$105,2,0))</f>
        <v>108</v>
      </c>
      <c r="F1825" s="105">
        <f t="shared" si="28"/>
        <v>129.6</v>
      </c>
    </row>
    <row r="1826" spans="1:6" x14ac:dyDescent="0.25">
      <c r="A1826" t="s">
        <v>12</v>
      </c>
      <c r="B1826" s="107">
        <v>44343</v>
      </c>
      <c r="C1826">
        <v>1312</v>
      </c>
      <c r="D1826" t="str">
        <f>IF(Tableau1[[#This Row],[Date]]="","",CHOOSE(MONTH(B1826),"janvier","février","mars","avril","mai","juin","juillet","aout","septembre","octobre","novembre","décembre"))</f>
        <v>mai</v>
      </c>
      <c r="E1826" s="105">
        <f>IF(ISERROR(VLOOKUP($C1826,tarifs!$A$4:$D$105,2,0)),"",VLOOKUP($C1826,tarifs!$A$4:$D$105,2,0))</f>
        <v>108</v>
      </c>
      <c r="F1826" s="105">
        <f t="shared" si="28"/>
        <v>129.6</v>
      </c>
    </row>
    <row r="1827" spans="1:6" x14ac:dyDescent="0.25">
      <c r="A1827" t="s">
        <v>12</v>
      </c>
      <c r="B1827" s="107">
        <v>44344</v>
      </c>
      <c r="C1827">
        <v>1312</v>
      </c>
      <c r="D1827" t="str">
        <f>IF(Tableau1[[#This Row],[Date]]="","",CHOOSE(MONTH(B1827),"janvier","février","mars","avril","mai","juin","juillet","aout","septembre","octobre","novembre","décembre"))</f>
        <v>mai</v>
      </c>
      <c r="E1827" s="105">
        <f>IF(ISERROR(VLOOKUP($C1827,tarifs!$A$4:$D$105,2,0)),"",VLOOKUP($C1827,tarifs!$A$4:$D$105,2,0))</f>
        <v>108</v>
      </c>
      <c r="F1827" s="105">
        <f t="shared" si="28"/>
        <v>129.6</v>
      </c>
    </row>
    <row r="1828" spans="1:6" x14ac:dyDescent="0.25">
      <c r="A1828" t="s">
        <v>12</v>
      </c>
      <c r="B1828" s="107">
        <v>44345</v>
      </c>
      <c r="C1828">
        <v>1289</v>
      </c>
      <c r="D1828" t="str">
        <f>IF(Tableau1[[#This Row],[Date]]="","",CHOOSE(MONTH(B1828),"janvier","février","mars","avril","mai","juin","juillet","aout","septembre","octobre","novembre","décembre"))</f>
        <v>mai</v>
      </c>
      <c r="E1828" s="105">
        <f>IF(ISERROR(VLOOKUP($C1828,tarifs!$A$4:$D$105,2,0)),"",VLOOKUP($C1828,tarifs!$A$4:$D$105,2,0))</f>
        <v>88</v>
      </c>
      <c r="F1828" s="105">
        <f t="shared" si="28"/>
        <v>105.6</v>
      </c>
    </row>
    <row r="1829" spans="1:6" x14ac:dyDescent="0.25">
      <c r="A1829" t="s">
        <v>12</v>
      </c>
      <c r="B1829" s="107">
        <v>44341</v>
      </c>
      <c r="C1829">
        <v>1252</v>
      </c>
      <c r="D1829" t="str">
        <f>IF(Tableau1[[#This Row],[Date]]="","",CHOOSE(MONTH(B1829),"janvier","février","mars","avril","mai","juin","juillet","aout","septembre","octobre","novembre","décembre"))</f>
        <v>mai</v>
      </c>
      <c r="E1829" s="105">
        <f>IF(ISERROR(VLOOKUP($C1829,tarifs!$A$4:$D$105,2,0)),"",VLOOKUP($C1829,tarifs!$A$4:$D$105,2,0))</f>
        <v>91.8</v>
      </c>
      <c r="F1829" s="105">
        <f t="shared" si="28"/>
        <v>110.16</v>
      </c>
    </row>
    <row r="1830" spans="1:6" x14ac:dyDescent="0.25">
      <c r="A1830" t="s">
        <v>12</v>
      </c>
      <c r="B1830" s="107">
        <v>44342</v>
      </c>
      <c r="C1830">
        <v>1252</v>
      </c>
      <c r="D1830" t="str">
        <f>IF(Tableau1[[#This Row],[Date]]="","",CHOOSE(MONTH(B1830),"janvier","février","mars","avril","mai","juin","juillet","aout","septembre","octobre","novembre","décembre"))</f>
        <v>mai</v>
      </c>
      <c r="E1830" s="105">
        <f>IF(ISERROR(VLOOKUP($C1830,tarifs!$A$4:$D$105,2,0)),"",VLOOKUP($C1830,tarifs!$A$4:$D$105,2,0))</f>
        <v>91.8</v>
      </c>
      <c r="F1830" s="105">
        <f t="shared" si="28"/>
        <v>110.16</v>
      </c>
    </row>
    <row r="1831" spans="1:6" x14ac:dyDescent="0.25">
      <c r="A1831" t="s">
        <v>12</v>
      </c>
      <c r="B1831" s="107">
        <v>44343</v>
      </c>
      <c r="C1831">
        <v>1252</v>
      </c>
      <c r="D1831" t="str">
        <f>IF(Tableau1[[#This Row],[Date]]="","",CHOOSE(MONTH(B1831),"janvier","février","mars","avril","mai","juin","juillet","aout","septembre","octobre","novembre","décembre"))</f>
        <v>mai</v>
      </c>
      <c r="E1831" s="105">
        <f>IF(ISERROR(VLOOKUP($C1831,tarifs!$A$4:$D$105,2,0)),"",VLOOKUP($C1831,tarifs!$A$4:$D$105,2,0))</f>
        <v>91.8</v>
      </c>
      <c r="F1831" s="105">
        <f t="shared" si="28"/>
        <v>110.16</v>
      </c>
    </row>
    <row r="1832" spans="1:6" x14ac:dyDescent="0.25">
      <c r="A1832" t="s">
        <v>12</v>
      </c>
      <c r="B1832" s="107">
        <v>44344</v>
      </c>
      <c r="C1832">
        <v>1252</v>
      </c>
      <c r="D1832" t="str">
        <f>IF(Tableau1[[#This Row],[Date]]="","",CHOOSE(MONTH(B1832),"janvier","février","mars","avril","mai","juin","juillet","aout","septembre","octobre","novembre","décembre"))</f>
        <v>mai</v>
      </c>
      <c r="E1832" s="105">
        <f>IF(ISERROR(VLOOKUP($C1832,tarifs!$A$4:$D$105,2,0)),"",VLOOKUP($C1832,tarifs!$A$4:$D$105,2,0))</f>
        <v>91.8</v>
      </c>
      <c r="F1832" s="105">
        <f t="shared" si="28"/>
        <v>110.16</v>
      </c>
    </row>
    <row r="1833" spans="1:6" x14ac:dyDescent="0.25">
      <c r="A1833" t="s">
        <v>12</v>
      </c>
      <c r="B1833" s="107">
        <v>44345</v>
      </c>
      <c r="C1833">
        <v>1319</v>
      </c>
      <c r="D1833" t="str">
        <f>IF(Tableau1[[#This Row],[Date]]="","",CHOOSE(MONTH(B1833),"janvier","février","mars","avril","mai","juin","juillet","aout","septembre","octobre","novembre","décembre"))</f>
        <v>mai</v>
      </c>
      <c r="E1833" s="105">
        <f>IF(ISERROR(VLOOKUP($C1833,tarifs!$A$4:$D$105,2,0)),"",VLOOKUP($C1833,tarifs!$A$4:$D$105,2,0))</f>
        <v>95</v>
      </c>
      <c r="F1833" s="105">
        <f t="shared" si="28"/>
        <v>114</v>
      </c>
    </row>
    <row r="1834" spans="1:6" x14ac:dyDescent="0.25">
      <c r="A1834" t="s">
        <v>12</v>
      </c>
      <c r="B1834" s="107">
        <v>44345</v>
      </c>
      <c r="C1834">
        <v>1349</v>
      </c>
      <c r="D1834" t="str">
        <f>IF(Tableau1[[#This Row],[Date]]="","",CHOOSE(MONTH(B1834),"janvier","février","mars","avril","mai","juin","juillet","aout","septembre","octobre","novembre","décembre"))</f>
        <v>mai</v>
      </c>
      <c r="E1834" s="105">
        <f>IF(ISERROR(VLOOKUP($C1834,tarifs!$A$4:$D$105,2,0)),"",VLOOKUP($C1834,tarifs!$A$4:$D$105,2,0))</f>
        <v>115</v>
      </c>
      <c r="F1834" s="105">
        <f t="shared" si="28"/>
        <v>138</v>
      </c>
    </row>
    <row r="1835" spans="1:6" x14ac:dyDescent="0.25">
      <c r="A1835" t="s">
        <v>13</v>
      </c>
      <c r="B1835" s="107">
        <v>44345</v>
      </c>
      <c r="C1835">
        <v>1411</v>
      </c>
      <c r="D1835" t="str">
        <f>IF(Tableau1[[#This Row],[Date]]="","",CHOOSE(MONTH(B1835),"janvier","février","mars","avril","mai","juin","juillet","aout","septembre","octobre","novembre","décembre"))</f>
        <v>mai</v>
      </c>
      <c r="E1835" s="105">
        <f>IF(ISERROR(VLOOKUP($C1835,tarifs!$A$4:$D$105,2,0)),"",VLOOKUP($C1835,tarifs!$A$4:$D$105,2,0))</f>
        <v>101</v>
      </c>
      <c r="F1835" s="105">
        <f t="shared" si="28"/>
        <v>121.19999999999999</v>
      </c>
    </row>
    <row r="1836" spans="1:6" x14ac:dyDescent="0.25">
      <c r="A1836" t="s">
        <v>13</v>
      </c>
      <c r="B1836" s="107">
        <v>44345</v>
      </c>
      <c r="C1836">
        <v>1461</v>
      </c>
      <c r="D1836" t="str">
        <f>IF(Tableau1[[#This Row],[Date]]="","",CHOOSE(MONTH(B1836),"janvier","février","mars","avril","mai","juin","juillet","aout","septembre","octobre","novembre","décembre"))</f>
        <v>mai</v>
      </c>
      <c r="E1836" s="105">
        <f>IF(ISERROR(VLOOKUP($C1836,tarifs!$A$4:$D$105,2,0)),"",VLOOKUP($C1836,tarifs!$A$4:$D$105,2,0))</f>
        <v>135</v>
      </c>
      <c r="F1836" s="105">
        <f t="shared" si="28"/>
        <v>162</v>
      </c>
    </row>
    <row r="1837" spans="1:6" x14ac:dyDescent="0.25">
      <c r="A1837" t="s">
        <v>13</v>
      </c>
      <c r="B1837" s="107">
        <v>44345</v>
      </c>
      <c r="C1837">
        <v>1119</v>
      </c>
      <c r="D1837" t="str">
        <f>IF(Tableau1[[#This Row],[Date]]="","",CHOOSE(MONTH(B1837),"janvier","février","mars","avril","mai","juin","juillet","aout","septembre","octobre","novembre","décembre"))</f>
        <v>mai</v>
      </c>
      <c r="E1837" s="105">
        <f>IF(ISERROR(VLOOKUP($C1837,tarifs!$A$4:$D$105,2,0)),"",VLOOKUP($C1837,tarifs!$A$4:$D$105,2,0))</f>
        <v>135</v>
      </c>
      <c r="F1837" s="105">
        <f t="shared" si="28"/>
        <v>162</v>
      </c>
    </row>
    <row r="1838" spans="1:6" x14ac:dyDescent="0.25">
      <c r="A1838" t="s">
        <v>13</v>
      </c>
      <c r="B1838" s="107">
        <v>44345</v>
      </c>
      <c r="C1838">
        <v>1049</v>
      </c>
      <c r="D1838" t="str">
        <f>IF(Tableau1[[#This Row],[Date]]="","",CHOOSE(MONTH(B1838),"janvier","février","mars","avril","mai","juin","juillet","aout","septembre","octobre","novembre","décembre"))</f>
        <v>mai</v>
      </c>
      <c r="E1838" s="105">
        <f>IF(ISERROR(VLOOKUP($C1838,tarifs!$A$4:$D$105,2,0)),"",VLOOKUP($C1838,tarifs!$A$4:$D$105,2,0))</f>
        <v>95</v>
      </c>
      <c r="F1838" s="105">
        <f t="shared" si="28"/>
        <v>114</v>
      </c>
    </row>
    <row r="1839" spans="1:6" x14ac:dyDescent="0.25">
      <c r="A1839" t="s">
        <v>14</v>
      </c>
      <c r="B1839" s="107">
        <v>44344</v>
      </c>
      <c r="C1839">
        <v>1112</v>
      </c>
      <c r="D1839" t="str">
        <f>IF(Tableau1[[#This Row],[Date]]="","",CHOOSE(MONTH(B1839),"janvier","février","mars","avril","mai","juin","juillet","aout","septembre","octobre","novembre","décembre"))</f>
        <v>mai</v>
      </c>
      <c r="E1839" s="105">
        <f>IF(ISERROR(VLOOKUP($C1839,tarifs!$A$4:$D$105,2,0)),"",VLOOKUP($C1839,tarifs!$A$4:$D$105,2,0))</f>
        <v>135</v>
      </c>
      <c r="F1839" s="105">
        <f t="shared" si="28"/>
        <v>162</v>
      </c>
    </row>
    <row r="1840" spans="1:6" x14ac:dyDescent="0.25">
      <c r="A1840" t="s">
        <v>14</v>
      </c>
      <c r="B1840" s="107">
        <v>44345</v>
      </c>
      <c r="C1840">
        <v>1421</v>
      </c>
      <c r="D1840" t="str">
        <f>IF(Tableau1[[#This Row],[Date]]="","",CHOOSE(MONTH(B1840),"janvier","février","mars","avril","mai","juin","juillet","aout","septembre","octobre","novembre","décembre"))</f>
        <v>mai</v>
      </c>
      <c r="E1840" s="105">
        <f>IF(ISERROR(VLOOKUP($C1840,tarifs!$A$4:$D$105,2,0)),"",VLOOKUP($C1840,tarifs!$A$4:$D$105,2,0))</f>
        <v>108</v>
      </c>
      <c r="F1840" s="105">
        <f t="shared" si="28"/>
        <v>129.6</v>
      </c>
    </row>
    <row r="1841" spans="1:6" x14ac:dyDescent="0.25">
      <c r="A1841" t="s">
        <v>14</v>
      </c>
      <c r="B1841" s="107">
        <v>44345</v>
      </c>
      <c r="C1841">
        <v>1629</v>
      </c>
      <c r="D1841" t="str">
        <f>IF(Tableau1[[#This Row],[Date]]="","",CHOOSE(MONTH(B1841),"janvier","février","mars","avril","mai","juin","juillet","aout","septembre","octobre","novembre","décembre"))</f>
        <v>mai</v>
      </c>
      <c r="E1841" s="105">
        <f>IF(ISERROR(VLOOKUP($C1841,tarifs!$A$4:$D$105,2,0)),"",VLOOKUP($C1841,tarifs!$A$4:$D$105,2,0))</f>
        <v>121.5</v>
      </c>
      <c r="F1841" s="105">
        <f t="shared" si="28"/>
        <v>145.79999999999998</v>
      </c>
    </row>
    <row r="1842" spans="1:6" x14ac:dyDescent="0.25">
      <c r="A1842" t="s">
        <v>14</v>
      </c>
      <c r="B1842" s="107">
        <v>44345</v>
      </c>
      <c r="C1842">
        <v>1159</v>
      </c>
      <c r="D1842" t="str">
        <f>IF(Tableau1[[#This Row],[Date]]="","",CHOOSE(MONTH(B1842),"janvier","février","mars","avril","mai","juin","juillet","aout","septembre","octobre","novembre","décembre"))</f>
        <v>mai</v>
      </c>
      <c r="E1842" s="105">
        <f>IF(ISERROR(VLOOKUP($C1842,tarifs!$A$4:$D$105,2,0)),"",VLOOKUP($C1842,tarifs!$A$4:$D$105,2,0))</f>
        <v>115</v>
      </c>
      <c r="F1842" s="105">
        <f t="shared" si="28"/>
        <v>138</v>
      </c>
    </row>
    <row r="1843" spans="1:6" x14ac:dyDescent="0.25">
      <c r="A1843" t="s">
        <v>14</v>
      </c>
      <c r="B1843" s="107">
        <v>44341</v>
      </c>
      <c r="C1843" t="s">
        <v>15</v>
      </c>
      <c r="D1843" t="str">
        <f>IF(Tableau1[[#This Row],[Date]]="","",CHOOSE(MONTH(B1843),"janvier","février","mars","avril","mai","juin","juillet","aout","septembre","octobre","novembre","décembre"))</f>
        <v>mai</v>
      </c>
      <c r="E1843" s="105" t="str">
        <f>IF(ISERROR(VLOOKUP($C1843,tarifs!$A$4:$D$105,2,0)),"",VLOOKUP($C1843,tarifs!$A$4:$D$105,2,0))</f>
        <v/>
      </c>
      <c r="F1843" s="105" t="str">
        <f t="shared" si="28"/>
        <v/>
      </c>
    </row>
    <row r="1844" spans="1:6" x14ac:dyDescent="0.25">
      <c r="A1844" t="s">
        <v>14</v>
      </c>
      <c r="B1844" s="107">
        <v>44342</v>
      </c>
      <c r="C1844" t="s">
        <v>15</v>
      </c>
      <c r="D1844" t="str">
        <f>IF(Tableau1[[#This Row],[Date]]="","",CHOOSE(MONTH(B1844),"janvier","février","mars","avril","mai","juin","juillet","aout","septembre","octobre","novembre","décembre"))</f>
        <v>mai</v>
      </c>
      <c r="E1844" s="105" t="str">
        <f>IF(ISERROR(VLOOKUP($C1844,tarifs!$A$4:$D$105,2,0)),"",VLOOKUP($C1844,tarifs!$A$4:$D$105,2,0))</f>
        <v/>
      </c>
      <c r="F1844" s="105" t="str">
        <f t="shared" si="28"/>
        <v/>
      </c>
    </row>
    <row r="1845" spans="1:6" x14ac:dyDescent="0.25">
      <c r="A1845" t="s">
        <v>14</v>
      </c>
      <c r="B1845" s="107">
        <v>44343</v>
      </c>
      <c r="C1845" t="s">
        <v>15</v>
      </c>
      <c r="D1845" t="str">
        <f>IF(Tableau1[[#This Row],[Date]]="","",CHOOSE(MONTH(B1845),"janvier","février","mars","avril","mai","juin","juillet","aout","septembre","octobre","novembre","décembre"))</f>
        <v>mai</v>
      </c>
      <c r="E1845" s="105" t="str">
        <f>IF(ISERROR(VLOOKUP($C1845,tarifs!$A$4:$D$105,2,0)),"",VLOOKUP($C1845,tarifs!$A$4:$D$105,2,0))</f>
        <v/>
      </c>
      <c r="F1845" s="105" t="str">
        <f t="shared" si="28"/>
        <v/>
      </c>
    </row>
    <row r="1846" spans="1:6" x14ac:dyDescent="0.25">
      <c r="A1846" t="s">
        <v>14</v>
      </c>
      <c r="B1846" s="107">
        <v>44344</v>
      </c>
      <c r="C1846" t="s">
        <v>15</v>
      </c>
      <c r="D1846" t="str">
        <f>IF(Tableau1[[#This Row],[Date]]="","",CHOOSE(MONTH(B1846),"janvier","février","mars","avril","mai","juin","juillet","aout","septembre","octobre","novembre","décembre"))</f>
        <v>mai</v>
      </c>
      <c r="E1846" s="105" t="str">
        <f>IF(ISERROR(VLOOKUP($C1846,tarifs!$A$4:$D$105,2,0)),"",VLOOKUP($C1846,tarifs!$A$4:$D$105,2,0))</f>
        <v/>
      </c>
      <c r="F1846" s="105" t="str">
        <f t="shared" si="28"/>
        <v/>
      </c>
    </row>
    <row r="1847" spans="1:6" x14ac:dyDescent="0.25">
      <c r="A1847" t="s">
        <v>16</v>
      </c>
      <c r="B1847" s="107">
        <v>44345</v>
      </c>
      <c r="C1847">
        <v>1401</v>
      </c>
      <c r="D1847" t="str">
        <f>IF(Tableau1[[#This Row],[Date]]="","",CHOOSE(MONTH(B1847),"janvier","février","mars","avril","mai","juin","juillet","aout","septembre","octobre","novembre","décembre"))</f>
        <v>mai</v>
      </c>
      <c r="E1847" s="105">
        <f>IF(ISERROR(VLOOKUP($C1847,tarifs!$A$4:$D$105,2,0)),"",VLOOKUP($C1847,tarifs!$A$4:$D$105,2,0))</f>
        <v>129</v>
      </c>
      <c r="F1847" s="105">
        <f t="shared" si="28"/>
        <v>154.79999999999998</v>
      </c>
    </row>
    <row r="1848" spans="1:6" x14ac:dyDescent="0.25">
      <c r="A1848" t="s">
        <v>16</v>
      </c>
      <c r="B1848" s="107">
        <v>44345</v>
      </c>
      <c r="C1848">
        <v>1639</v>
      </c>
      <c r="D1848" t="str">
        <f>IF(Tableau1[[#This Row],[Date]]="","",CHOOSE(MONTH(B1848),"janvier","février","mars","avril","mai","juin","juillet","aout","septembre","octobre","novembre","décembre"))</f>
        <v>mai</v>
      </c>
      <c r="E1848" s="105">
        <f>IF(ISERROR(VLOOKUP($C1848,tarifs!$A$4:$D$105,2,0)),"",VLOOKUP($C1848,tarifs!$A$4:$D$105,2,0))</f>
        <v>135</v>
      </c>
      <c r="F1848" s="105">
        <f t="shared" si="28"/>
        <v>162</v>
      </c>
    </row>
    <row r="1849" spans="1:6" x14ac:dyDescent="0.25">
      <c r="A1849" t="s">
        <v>17</v>
      </c>
      <c r="B1849" s="107">
        <v>44345</v>
      </c>
      <c r="C1849">
        <v>1501</v>
      </c>
      <c r="D1849" t="str">
        <f>IF(Tableau1[[#This Row],[Date]]="","",CHOOSE(MONTH(B1849),"janvier","février","mars","avril","mai","juin","juillet","aout","septembre","octobre","novembre","décembre"))</f>
        <v>mai</v>
      </c>
      <c r="E1849" s="105">
        <f>IF(ISERROR(VLOOKUP($C1849,tarifs!$A$4:$D$105,2,0)),"",VLOOKUP($C1849,tarifs!$A$4:$D$105,2,0))</f>
        <v>117</v>
      </c>
      <c r="F1849" s="105">
        <f t="shared" si="28"/>
        <v>140.4</v>
      </c>
    </row>
    <row r="1850" spans="1:6" x14ac:dyDescent="0.25">
      <c r="A1850" t="s">
        <v>17</v>
      </c>
      <c r="B1850" s="107">
        <v>44342</v>
      </c>
      <c r="C1850">
        <v>1202</v>
      </c>
      <c r="D1850" t="str">
        <f>IF(Tableau1[[#This Row],[Date]]="","",CHOOSE(MONTH(B1850),"janvier","février","mars","avril","mai","juin","juillet","aout","septembre","octobre","novembre","décembre"))</f>
        <v>mai</v>
      </c>
      <c r="E1850" s="105">
        <f>IF(ISERROR(VLOOKUP($C1850,tarifs!$A$4:$D$105,2,0)),"",VLOOKUP($C1850,tarifs!$A$4:$D$105,2,0))</f>
        <v>87.75</v>
      </c>
      <c r="F1850" s="105">
        <f t="shared" si="28"/>
        <v>105.3</v>
      </c>
    </row>
    <row r="1851" spans="1:6" x14ac:dyDescent="0.25">
      <c r="A1851" t="s">
        <v>17</v>
      </c>
      <c r="B1851" s="107">
        <v>44344</v>
      </c>
      <c r="C1851">
        <v>1072</v>
      </c>
      <c r="D1851" t="str">
        <f>IF(Tableau1[[#This Row],[Date]]="","",CHOOSE(MONTH(B1851),"janvier","février","mars","avril","mai","juin","juillet","aout","septembre","octobre","novembre","décembre"))</f>
        <v>mai</v>
      </c>
      <c r="E1851" s="105">
        <f>IF(ISERROR(VLOOKUP($C1851,tarifs!$A$4:$D$105,2,0)),"",VLOOKUP($C1851,tarifs!$A$4:$D$105,2,0))</f>
        <v>108</v>
      </c>
      <c r="F1851" s="105">
        <f t="shared" si="28"/>
        <v>129.6</v>
      </c>
    </row>
    <row r="1852" spans="1:6" x14ac:dyDescent="0.25">
      <c r="A1852" t="s">
        <v>17</v>
      </c>
      <c r="B1852" s="107">
        <v>44345</v>
      </c>
      <c r="C1852">
        <v>1069</v>
      </c>
      <c r="D1852" t="str">
        <f>IF(Tableau1[[#This Row],[Date]]="","",CHOOSE(MONTH(B1852),"janvier","février","mars","avril","mai","juin","juillet","aout","septembre","octobre","novembre","décembre"))</f>
        <v>mai</v>
      </c>
      <c r="E1852" s="105">
        <f>IF(ISERROR(VLOOKUP($C1852,tarifs!$A$4:$D$105,2,0)),"",VLOOKUP($C1852,tarifs!$A$4:$D$105,2,0))</f>
        <v>81</v>
      </c>
      <c r="F1852" s="105">
        <f t="shared" si="28"/>
        <v>97.2</v>
      </c>
    </row>
    <row r="1853" spans="1:6" x14ac:dyDescent="0.25">
      <c r="A1853" t="s">
        <v>18</v>
      </c>
      <c r="B1853" s="107">
        <v>44344</v>
      </c>
      <c r="C1853">
        <v>1082</v>
      </c>
      <c r="D1853" t="str">
        <f>IF(Tableau1[[#This Row],[Date]]="","",CHOOSE(MONTH(B1853),"janvier","février","mars","avril","mai","juin","juillet","aout","septembre","octobre","novembre","décembre"))</f>
        <v>mai</v>
      </c>
      <c r="E1853" s="105">
        <f>IF(ISERROR(VLOOKUP($C1853,tarifs!$A$4:$D$105,2,0)),"",VLOOKUP($C1853,tarifs!$A$4:$D$105,2,0))</f>
        <v>104.55</v>
      </c>
      <c r="F1853" s="105">
        <f t="shared" si="28"/>
        <v>125.46</v>
      </c>
    </row>
    <row r="1854" spans="1:6" x14ac:dyDescent="0.25">
      <c r="A1854" t="s">
        <v>18</v>
      </c>
      <c r="B1854" s="107">
        <v>44345</v>
      </c>
      <c r="C1854">
        <v>1219</v>
      </c>
      <c r="D1854" t="str">
        <f>IF(Tableau1[[#This Row],[Date]]="","",CHOOSE(MONTH(B1854),"janvier","février","mars","avril","mai","juin","juillet","aout","septembre","octobre","novembre","décembre"))</f>
        <v>mai</v>
      </c>
      <c r="E1854" s="105">
        <f>IF(ISERROR(VLOOKUP($C1854,tarifs!$A$4:$D$105,2,0)),"",VLOOKUP($C1854,tarifs!$A$4:$D$105,2,0))</f>
        <v>135</v>
      </c>
      <c r="F1854" s="105">
        <f t="shared" si="28"/>
        <v>162</v>
      </c>
    </row>
    <row r="1855" spans="1:6" x14ac:dyDescent="0.25">
      <c r="A1855" t="s">
        <v>18</v>
      </c>
      <c r="B1855" s="107">
        <v>44345</v>
      </c>
      <c r="C1855">
        <v>1679</v>
      </c>
      <c r="D1855" t="str">
        <f>IF(Tableau1[[#This Row],[Date]]="","",CHOOSE(MONTH(B1855),"janvier","février","mars","avril","mai","juin","juillet","aout","septembre","octobre","novembre","décembre"))</f>
        <v>mai</v>
      </c>
      <c r="E1855" s="105">
        <f>IF(ISERROR(VLOOKUP($C1855,tarifs!$A$4:$D$105,2,0)),"",VLOOKUP($C1855,tarifs!$A$4:$D$105,2,0))</f>
        <v>95</v>
      </c>
      <c r="F1855" s="105">
        <f t="shared" si="28"/>
        <v>114</v>
      </c>
    </row>
    <row r="1856" spans="1:6" x14ac:dyDescent="0.25">
      <c r="A1856" t="s">
        <v>19</v>
      </c>
      <c r="B1856" s="107">
        <v>44344</v>
      </c>
      <c r="C1856">
        <v>1182</v>
      </c>
      <c r="D1856" t="str">
        <f>IF(Tableau1[[#This Row],[Date]]="","",CHOOSE(MONTH(B1856),"janvier","février","mars","avril","mai","juin","juillet","aout","septembre","octobre","novembre","décembre"))</f>
        <v>mai</v>
      </c>
      <c r="E1856" s="105">
        <f>IF(ISERROR(VLOOKUP($C1856,tarifs!$A$4:$D$105,2,0)),"",VLOOKUP($C1856,tarifs!$A$4:$D$105,2,0))</f>
        <v>127</v>
      </c>
      <c r="F1856" s="105">
        <f t="shared" si="28"/>
        <v>152.4</v>
      </c>
    </row>
    <row r="1857" spans="1:6" x14ac:dyDescent="0.25">
      <c r="A1857" t="s">
        <v>19</v>
      </c>
      <c r="B1857" s="107">
        <v>44345</v>
      </c>
      <c r="C1857">
        <v>1669</v>
      </c>
      <c r="D1857" t="str">
        <f>IF(Tableau1[[#This Row],[Date]]="","",CHOOSE(MONTH(B1857),"janvier","février","mars","avril","mai","juin","juillet","aout","septembre","octobre","novembre","décembre"))</f>
        <v>mai</v>
      </c>
      <c r="E1857" s="105">
        <f>IF(ISERROR(VLOOKUP($C1857,tarifs!$A$4:$D$105,2,0)),"",VLOOKUP($C1857,tarifs!$A$4:$D$105,2,0))</f>
        <v>124</v>
      </c>
      <c r="F1857" s="105">
        <f t="shared" si="28"/>
        <v>148.79999999999998</v>
      </c>
    </row>
    <row r="1858" spans="1:6" x14ac:dyDescent="0.25">
      <c r="A1858" t="s">
        <v>19</v>
      </c>
      <c r="B1858" s="107">
        <v>44345</v>
      </c>
      <c r="C1858">
        <v>1129</v>
      </c>
      <c r="D1858" t="str">
        <f>IF(Tableau1[[#This Row],[Date]]="","",CHOOSE(MONTH(B1858),"janvier","février","mars","avril","mai","juin","juillet","aout","septembre","octobre","novembre","décembre"))</f>
        <v>mai</v>
      </c>
      <c r="E1858" s="105">
        <f>IF(ISERROR(VLOOKUP($C1858,tarifs!$A$4:$D$105,2,0)),"",VLOOKUP($C1858,tarifs!$A$4:$D$105,2,0))</f>
        <v>115</v>
      </c>
      <c r="F1858" s="105">
        <f t="shared" si="28"/>
        <v>138</v>
      </c>
    </row>
    <row r="1859" spans="1:6" x14ac:dyDescent="0.25">
      <c r="A1859" t="s">
        <v>19</v>
      </c>
      <c r="B1859" s="107">
        <v>44345</v>
      </c>
      <c r="C1859">
        <v>1699</v>
      </c>
      <c r="D1859" t="str">
        <f>IF(Tableau1[[#This Row],[Date]]="","",CHOOSE(MONTH(B1859),"janvier","février","mars","avril","mai","juin","juillet","aout","septembre","octobre","novembre","décembre"))</f>
        <v>mai</v>
      </c>
      <c r="E1859" s="105">
        <f>IF(ISERROR(VLOOKUP($C1859,tarifs!$A$4:$D$105,2,0)),"",VLOOKUP($C1859,tarifs!$A$4:$D$105,2,0))</f>
        <v>148</v>
      </c>
      <c r="F1859" s="105">
        <f t="shared" si="28"/>
        <v>177.6</v>
      </c>
    </row>
    <row r="1860" spans="1:6" x14ac:dyDescent="0.25">
      <c r="A1860" t="s">
        <v>8</v>
      </c>
      <c r="B1860" s="107">
        <v>44347</v>
      </c>
      <c r="C1860">
        <v>1330</v>
      </c>
      <c r="D1860" t="str">
        <f>IF(Tableau1[[#This Row],[Date]]="","",CHOOSE(MONTH(B1860),"janvier","février","mars","avril","mai","juin","juillet","aout","septembre","octobre","novembre","décembre"))</f>
        <v>mai</v>
      </c>
      <c r="E1860" s="105">
        <f>IF(ISERROR(VLOOKUP($C1860,tarifs!$A$4:$D$105,2,0)),"",VLOOKUP($C1860,tarifs!$A$4:$D$105,2,0))</f>
        <v>95</v>
      </c>
      <c r="F1860" s="105">
        <f t="shared" ref="F1860:F1923" si="29">IF(ISERROR(E1860*1.2),"",E1860*1.2)</f>
        <v>114</v>
      </c>
    </row>
    <row r="1861" spans="1:6" x14ac:dyDescent="0.25">
      <c r="A1861" t="s">
        <v>8</v>
      </c>
      <c r="B1861" s="107">
        <v>44352</v>
      </c>
      <c r="C1861">
        <v>1531</v>
      </c>
      <c r="D1861" t="str">
        <f>IF(Tableau1[[#This Row],[Date]]="","",CHOOSE(MONTH(B1861),"janvier","février","mars","avril","mai","juin","juillet","aout","septembre","octobre","novembre","décembre"))</f>
        <v>juin</v>
      </c>
      <c r="E1861" s="105">
        <f>IF(ISERROR(VLOOKUP($C1861,tarifs!$A$4:$D$105,2,0)),"",VLOOKUP($C1861,tarifs!$A$4:$D$105,2,0))</f>
        <v>108</v>
      </c>
      <c r="F1861" s="105">
        <f t="shared" si="29"/>
        <v>129.6</v>
      </c>
    </row>
    <row r="1862" spans="1:6" x14ac:dyDescent="0.25">
      <c r="A1862" t="s">
        <v>8</v>
      </c>
      <c r="B1862" s="107">
        <v>44347</v>
      </c>
      <c r="C1862">
        <v>1242</v>
      </c>
      <c r="D1862" t="str">
        <f>IF(Tableau1[[#This Row],[Date]]="","",CHOOSE(MONTH(B1862),"janvier","février","mars","avril","mai","juin","juillet","aout","septembre","octobre","novembre","décembre"))</f>
        <v>mai</v>
      </c>
      <c r="E1862" s="105">
        <f>IF(ISERROR(VLOOKUP($C1862,tarifs!$A$4:$D$105,2,0)),"",VLOOKUP($C1862,tarifs!$A$4:$D$105,2,0))</f>
        <v>101</v>
      </c>
      <c r="F1862" s="105">
        <f t="shared" si="29"/>
        <v>121.19999999999999</v>
      </c>
    </row>
    <row r="1863" spans="1:6" x14ac:dyDescent="0.25">
      <c r="A1863" t="s">
        <v>8</v>
      </c>
      <c r="B1863" s="107">
        <v>44351</v>
      </c>
      <c r="C1863">
        <v>1242</v>
      </c>
      <c r="D1863" t="str">
        <f>IF(Tableau1[[#This Row],[Date]]="","",CHOOSE(MONTH(B1863),"janvier","février","mars","avril","mai","juin","juillet","aout","septembre","octobre","novembre","décembre"))</f>
        <v>juin</v>
      </c>
      <c r="E1863" s="105">
        <f>IF(ISERROR(VLOOKUP($C1863,tarifs!$A$4:$D$105,2,0)),"",VLOOKUP($C1863,tarifs!$A$4:$D$105,2,0))</f>
        <v>101</v>
      </c>
      <c r="F1863" s="105">
        <f t="shared" si="29"/>
        <v>121.19999999999999</v>
      </c>
    </row>
    <row r="1864" spans="1:6" x14ac:dyDescent="0.25">
      <c r="A1864" t="s">
        <v>8</v>
      </c>
      <c r="B1864" s="107">
        <v>44352</v>
      </c>
      <c r="C1864">
        <v>1689</v>
      </c>
      <c r="D1864" t="str">
        <f>IF(Tableau1[[#This Row],[Date]]="","",CHOOSE(MONTH(B1864),"janvier","février","mars","avril","mai","juin","juillet","aout","septembre","octobre","novembre","décembre"))</f>
        <v>juin</v>
      </c>
      <c r="E1864" s="105">
        <f>IF(ISERROR(VLOOKUP($C1864,tarifs!$A$4:$D$105,2,0)),"",VLOOKUP($C1864,tarifs!$A$4:$D$105,2,0))</f>
        <v>155</v>
      </c>
      <c r="F1864" s="105">
        <f t="shared" si="29"/>
        <v>186</v>
      </c>
    </row>
    <row r="1865" spans="1:6" x14ac:dyDescent="0.25">
      <c r="A1865" t="s">
        <v>9</v>
      </c>
      <c r="B1865" s="107">
        <v>44347</v>
      </c>
      <c r="C1865">
        <v>1060</v>
      </c>
      <c r="D1865" t="str">
        <f>IF(Tableau1[[#This Row],[Date]]="","",CHOOSE(MONTH(B1865),"janvier","février","mars","avril","mai","juin","juillet","aout","septembre","octobre","novembre","décembre"))</f>
        <v>mai</v>
      </c>
      <c r="E1865" s="105">
        <f>IF(ISERROR(VLOOKUP($C1865,tarifs!$A$4:$D$105,2,0)),"",VLOOKUP($C1865,tarifs!$A$4:$D$105,2,0))</f>
        <v>123.6</v>
      </c>
      <c r="F1865" s="105">
        <f t="shared" si="29"/>
        <v>148.32</v>
      </c>
    </row>
    <row r="1866" spans="1:6" x14ac:dyDescent="0.25">
      <c r="A1866" t="s">
        <v>9</v>
      </c>
      <c r="B1866" s="107">
        <v>44352</v>
      </c>
      <c r="C1866">
        <v>1431</v>
      </c>
      <c r="D1866" t="str">
        <f>IF(Tableau1[[#This Row],[Date]]="","",CHOOSE(MONTH(B1866),"janvier","février","mars","avril","mai","juin","juillet","aout","septembre","octobre","novembre","décembre"))</f>
        <v>juin</v>
      </c>
      <c r="E1866" s="105">
        <f>IF(ISERROR(VLOOKUP($C1866,tarifs!$A$4:$D$105,2,0)),"",VLOOKUP($C1866,tarifs!$A$4:$D$105,2,0))</f>
        <v>108</v>
      </c>
      <c r="F1866" s="105">
        <f t="shared" si="29"/>
        <v>129.6</v>
      </c>
    </row>
    <row r="1867" spans="1:6" x14ac:dyDescent="0.25">
      <c r="A1867" t="s">
        <v>9</v>
      </c>
      <c r="B1867" s="107">
        <v>44347</v>
      </c>
      <c r="C1867">
        <v>1230</v>
      </c>
      <c r="D1867" t="str">
        <f>IF(Tableau1[[#This Row],[Date]]="","",CHOOSE(MONTH(B1867),"janvier","février","mars","avril","mai","juin","juillet","aout","septembre","octobre","novembre","décembre"))</f>
        <v>mai</v>
      </c>
      <c r="E1867" s="105">
        <f>IF(ISERROR(VLOOKUP($C1867,tarifs!$A$4:$D$105,2,0)),"",VLOOKUP($C1867,tarifs!$A$4:$D$105,2,0))</f>
        <v>135.25</v>
      </c>
      <c r="F1867" s="105">
        <f t="shared" si="29"/>
        <v>162.29999999999998</v>
      </c>
    </row>
    <row r="1868" spans="1:6" x14ac:dyDescent="0.25">
      <c r="A1868" t="s">
        <v>9</v>
      </c>
      <c r="B1868" s="107">
        <v>44351</v>
      </c>
      <c r="C1868">
        <v>1282</v>
      </c>
      <c r="D1868" t="str">
        <f>IF(Tableau1[[#This Row],[Date]]="","",CHOOSE(MONTH(B1868),"janvier","février","mars","avril","mai","juin","juillet","aout","septembre","octobre","novembre","décembre"))</f>
        <v>juin</v>
      </c>
      <c r="E1868" s="105">
        <f>IF(ISERROR(VLOOKUP($C1868,tarifs!$A$4:$D$105,2,0)),"",VLOOKUP($C1868,tarifs!$A$4:$D$105,2,0))</f>
        <v>87.75</v>
      </c>
      <c r="F1868" s="105">
        <f t="shared" si="29"/>
        <v>105.3</v>
      </c>
    </row>
    <row r="1869" spans="1:6" x14ac:dyDescent="0.25">
      <c r="A1869" t="s">
        <v>9</v>
      </c>
      <c r="B1869" s="107">
        <v>44352</v>
      </c>
      <c r="C1869">
        <v>1451</v>
      </c>
      <c r="D1869" t="str">
        <f>IF(Tableau1[[#This Row],[Date]]="","",CHOOSE(MONTH(B1869),"janvier","février","mars","avril","mai","juin","juillet","aout","septembre","octobre","novembre","décembre"))</f>
        <v>juin</v>
      </c>
      <c r="E1869" s="105">
        <f>IF(ISERROR(VLOOKUP($C1869,tarifs!$A$4:$D$105,2,0)),"",VLOOKUP($C1869,tarifs!$A$4:$D$105,2,0))</f>
        <v>108</v>
      </c>
      <c r="F1869" s="105">
        <f t="shared" si="29"/>
        <v>129.6</v>
      </c>
    </row>
    <row r="1870" spans="1:6" x14ac:dyDescent="0.25">
      <c r="A1870" t="s">
        <v>9</v>
      </c>
      <c r="B1870" s="107">
        <v>44347</v>
      </c>
      <c r="C1870">
        <v>1062</v>
      </c>
      <c r="D1870" t="str">
        <f>IF(Tableau1[[#This Row],[Date]]="","",CHOOSE(MONTH(B1870),"janvier","février","mars","avril","mai","juin","juillet","aout","septembre","octobre","novembre","décembre"))</f>
        <v>mai</v>
      </c>
      <c r="E1870" s="105">
        <f>IF(ISERROR(VLOOKUP($C1870,tarifs!$A$4:$D$105,2,0)),"",VLOOKUP($C1870,tarifs!$A$4:$D$105,2,0))</f>
        <v>81</v>
      </c>
      <c r="F1870" s="105">
        <f t="shared" si="29"/>
        <v>97.2</v>
      </c>
    </row>
    <row r="1871" spans="1:6" x14ac:dyDescent="0.25">
      <c r="A1871" t="s">
        <v>9</v>
      </c>
      <c r="B1871" s="107">
        <v>44348</v>
      </c>
      <c r="C1871">
        <v>1062</v>
      </c>
      <c r="D1871" t="str">
        <f>IF(Tableau1[[#This Row],[Date]]="","",CHOOSE(MONTH(B1871),"janvier","février","mars","avril","mai","juin","juillet","aout","septembre","octobre","novembre","décembre"))</f>
        <v>juin</v>
      </c>
      <c r="E1871" s="105">
        <f>IF(ISERROR(VLOOKUP($C1871,tarifs!$A$4:$D$105,2,0)),"",VLOOKUP($C1871,tarifs!$A$4:$D$105,2,0))</f>
        <v>81</v>
      </c>
      <c r="F1871" s="105">
        <f t="shared" si="29"/>
        <v>97.2</v>
      </c>
    </row>
    <row r="1872" spans="1:6" x14ac:dyDescent="0.25">
      <c r="A1872" t="s">
        <v>9</v>
      </c>
      <c r="B1872" s="107">
        <v>44349</v>
      </c>
      <c r="C1872">
        <v>1062</v>
      </c>
      <c r="D1872" t="str">
        <f>IF(Tableau1[[#This Row],[Date]]="","",CHOOSE(MONTH(B1872),"janvier","février","mars","avril","mai","juin","juillet","aout","septembre","octobre","novembre","décembre"))</f>
        <v>juin</v>
      </c>
      <c r="E1872" s="105">
        <f>IF(ISERROR(VLOOKUP($C1872,tarifs!$A$4:$D$105,2,0)),"",VLOOKUP($C1872,tarifs!$A$4:$D$105,2,0))</f>
        <v>81</v>
      </c>
      <c r="F1872" s="105">
        <f t="shared" si="29"/>
        <v>97.2</v>
      </c>
    </row>
    <row r="1873" spans="1:6" x14ac:dyDescent="0.25">
      <c r="A1873" t="s">
        <v>9</v>
      </c>
      <c r="B1873" s="107">
        <v>44350</v>
      </c>
      <c r="C1873">
        <v>1062</v>
      </c>
      <c r="D1873" t="str">
        <f>IF(Tableau1[[#This Row],[Date]]="","",CHOOSE(MONTH(B1873),"janvier","février","mars","avril","mai","juin","juillet","aout","septembre","octobre","novembre","décembre"))</f>
        <v>juin</v>
      </c>
      <c r="E1873" s="105">
        <f>IF(ISERROR(VLOOKUP($C1873,tarifs!$A$4:$D$105,2,0)),"",VLOOKUP($C1873,tarifs!$A$4:$D$105,2,0))</f>
        <v>81</v>
      </c>
      <c r="F1873" s="105">
        <f t="shared" si="29"/>
        <v>97.2</v>
      </c>
    </row>
    <row r="1874" spans="1:6" x14ac:dyDescent="0.25">
      <c r="A1874" t="s">
        <v>9</v>
      </c>
      <c r="B1874" s="107">
        <v>44351</v>
      </c>
      <c r="C1874">
        <v>1062</v>
      </c>
      <c r="D1874" t="str">
        <f>IF(Tableau1[[#This Row],[Date]]="","",CHOOSE(MONTH(B1874),"janvier","février","mars","avril","mai","juin","juillet","aout","septembre","octobre","novembre","décembre"))</f>
        <v>juin</v>
      </c>
      <c r="E1874" s="105">
        <f>IF(ISERROR(VLOOKUP($C1874,tarifs!$A$4:$D$105,2,0)),"",VLOOKUP($C1874,tarifs!$A$4:$D$105,2,0))</f>
        <v>81</v>
      </c>
      <c r="F1874" s="105">
        <f t="shared" si="29"/>
        <v>97.2</v>
      </c>
    </row>
    <row r="1875" spans="1:6" x14ac:dyDescent="0.25">
      <c r="A1875" t="s">
        <v>9</v>
      </c>
      <c r="B1875" s="107">
        <v>44352</v>
      </c>
      <c r="C1875">
        <v>1471</v>
      </c>
      <c r="D1875" t="str">
        <f>IF(Tableau1[[#This Row],[Date]]="","",CHOOSE(MONTH(B1875),"janvier","février","mars","avril","mai","juin","juillet","aout","septembre","octobre","novembre","décembre"))</f>
        <v>juin</v>
      </c>
      <c r="E1875" s="105">
        <f>IF(ISERROR(VLOOKUP($C1875,tarifs!$A$4:$D$105,2,0)),"",VLOOKUP($C1875,tarifs!$A$4:$D$105,2,0))</f>
        <v>115</v>
      </c>
      <c r="F1875" s="105">
        <f t="shared" si="29"/>
        <v>138</v>
      </c>
    </row>
    <row r="1876" spans="1:6" x14ac:dyDescent="0.25">
      <c r="A1876" t="s">
        <v>9</v>
      </c>
      <c r="B1876" s="107">
        <v>44347</v>
      </c>
      <c r="C1876">
        <v>1262</v>
      </c>
      <c r="D1876" t="str">
        <f>IF(Tableau1[[#This Row],[Date]]="","",CHOOSE(MONTH(B1876),"janvier","février","mars","avril","mai","juin","juillet","aout","septembre","octobre","novembre","décembre"))</f>
        <v>mai</v>
      </c>
      <c r="E1876" s="105">
        <f>IF(ISERROR(VLOOKUP($C1876,tarifs!$A$4:$D$105,2,0)),"",VLOOKUP($C1876,tarifs!$A$4:$D$105,2,0))</f>
        <v>108</v>
      </c>
      <c r="F1876" s="105">
        <f t="shared" si="29"/>
        <v>129.6</v>
      </c>
    </row>
    <row r="1877" spans="1:6" x14ac:dyDescent="0.25">
      <c r="A1877" t="s">
        <v>9</v>
      </c>
      <c r="B1877" s="107">
        <v>44348</v>
      </c>
      <c r="C1877">
        <v>1262</v>
      </c>
      <c r="D1877" t="str">
        <f>IF(Tableau1[[#This Row],[Date]]="","",CHOOSE(MONTH(B1877),"janvier","février","mars","avril","mai","juin","juillet","aout","septembre","octobre","novembre","décembre"))</f>
        <v>juin</v>
      </c>
      <c r="E1877" s="105">
        <f>IF(ISERROR(VLOOKUP($C1877,tarifs!$A$4:$D$105,2,0)),"",VLOOKUP($C1877,tarifs!$A$4:$D$105,2,0))</f>
        <v>108</v>
      </c>
      <c r="F1877" s="105">
        <f t="shared" si="29"/>
        <v>129.6</v>
      </c>
    </row>
    <row r="1878" spans="1:6" x14ac:dyDescent="0.25">
      <c r="A1878" t="s">
        <v>9</v>
      </c>
      <c r="B1878" s="107">
        <v>44349</v>
      </c>
      <c r="C1878">
        <v>1262</v>
      </c>
      <c r="D1878" t="str">
        <f>IF(Tableau1[[#This Row],[Date]]="","",CHOOSE(MONTH(B1878),"janvier","février","mars","avril","mai","juin","juillet","aout","septembre","octobre","novembre","décembre"))</f>
        <v>juin</v>
      </c>
      <c r="E1878" s="105">
        <f>IF(ISERROR(VLOOKUP($C1878,tarifs!$A$4:$D$105,2,0)),"",VLOOKUP($C1878,tarifs!$A$4:$D$105,2,0))</f>
        <v>108</v>
      </c>
      <c r="F1878" s="105">
        <f t="shared" si="29"/>
        <v>129.6</v>
      </c>
    </row>
    <row r="1879" spans="1:6" x14ac:dyDescent="0.25">
      <c r="A1879" t="s">
        <v>9</v>
      </c>
      <c r="B1879" s="107">
        <v>44350</v>
      </c>
      <c r="C1879">
        <v>1262</v>
      </c>
      <c r="D1879" t="str">
        <f>IF(Tableau1[[#This Row],[Date]]="","",CHOOSE(MONTH(B1879),"janvier","février","mars","avril","mai","juin","juillet","aout","septembre","octobre","novembre","décembre"))</f>
        <v>juin</v>
      </c>
      <c r="E1879" s="105">
        <f>IF(ISERROR(VLOOKUP($C1879,tarifs!$A$4:$D$105,2,0)),"",VLOOKUP($C1879,tarifs!$A$4:$D$105,2,0))</f>
        <v>108</v>
      </c>
      <c r="F1879" s="105">
        <f t="shared" si="29"/>
        <v>129.6</v>
      </c>
    </row>
    <row r="1880" spans="1:6" x14ac:dyDescent="0.25">
      <c r="A1880" t="s">
        <v>9</v>
      </c>
      <c r="B1880" s="107">
        <v>44351</v>
      </c>
      <c r="C1880">
        <v>1262</v>
      </c>
      <c r="D1880" t="str">
        <f>IF(Tableau1[[#This Row],[Date]]="","",CHOOSE(MONTH(B1880),"janvier","février","mars","avril","mai","juin","juillet","aout","septembre","octobre","novembre","décembre"))</f>
        <v>juin</v>
      </c>
      <c r="E1880" s="105">
        <f>IF(ISERROR(VLOOKUP($C1880,tarifs!$A$4:$D$105,2,0)),"",VLOOKUP($C1880,tarifs!$A$4:$D$105,2,0))</f>
        <v>108</v>
      </c>
      <c r="F1880" s="105">
        <f t="shared" si="29"/>
        <v>129.6</v>
      </c>
    </row>
    <row r="1881" spans="1:6" x14ac:dyDescent="0.25">
      <c r="A1881" t="s">
        <v>9</v>
      </c>
      <c r="B1881" s="107">
        <v>44352</v>
      </c>
      <c r="C1881">
        <v>1511</v>
      </c>
      <c r="D1881" t="str">
        <f>IF(Tableau1[[#This Row],[Date]]="","",CHOOSE(MONTH(B1881),"janvier","février","mars","avril","mai","juin","juillet","aout","septembre","octobre","novembre","décembre"))</f>
        <v>juin</v>
      </c>
      <c r="E1881" s="105">
        <f>IF(ISERROR(VLOOKUP($C1881,tarifs!$A$4:$D$105,2,0)),"",VLOOKUP($C1881,tarifs!$A$4:$D$105,2,0))</f>
        <v>115</v>
      </c>
      <c r="F1881" s="105">
        <f t="shared" si="29"/>
        <v>138</v>
      </c>
    </row>
    <row r="1882" spans="1:6" x14ac:dyDescent="0.25">
      <c r="A1882" t="s">
        <v>9</v>
      </c>
      <c r="B1882" s="107">
        <v>44352</v>
      </c>
      <c r="C1882">
        <v>1521</v>
      </c>
      <c r="D1882" t="str">
        <f>IF(Tableau1[[#This Row],[Date]]="","",CHOOSE(MONTH(B1882),"janvier","février","mars","avril","mai","juin","juillet","aout","septembre","octobre","novembre","décembre"))</f>
        <v>juin</v>
      </c>
      <c r="E1882" s="105">
        <f>IF(ISERROR(VLOOKUP($C1882,tarifs!$A$4:$D$105,2,0)),"",VLOOKUP($C1882,tarifs!$A$4:$D$105,2,0))</f>
        <v>155</v>
      </c>
      <c r="F1882" s="105">
        <f t="shared" si="29"/>
        <v>186</v>
      </c>
    </row>
    <row r="1883" spans="1:6" x14ac:dyDescent="0.25">
      <c r="A1883" t="s">
        <v>9</v>
      </c>
      <c r="B1883" s="107">
        <v>44352</v>
      </c>
      <c r="C1883">
        <v>1659</v>
      </c>
      <c r="D1883" t="str">
        <f>IF(Tableau1[[#This Row],[Date]]="","",CHOOSE(MONTH(B1883),"janvier","février","mars","avril","mai","juin","juillet","aout","septembre","octobre","novembre","décembre"))</f>
        <v>juin</v>
      </c>
      <c r="E1883" s="105">
        <f>IF(ISERROR(VLOOKUP($C1883,tarifs!$A$4:$D$105,2,0)),"",VLOOKUP($C1883,tarifs!$A$4:$D$105,2,0))</f>
        <v>108</v>
      </c>
      <c r="F1883" s="105">
        <f t="shared" si="29"/>
        <v>129.6</v>
      </c>
    </row>
    <row r="1884" spans="1:6" x14ac:dyDescent="0.25">
      <c r="A1884" t="s">
        <v>9</v>
      </c>
      <c r="B1884" s="107">
        <v>44352</v>
      </c>
      <c r="C1884">
        <v>1139</v>
      </c>
      <c r="D1884" t="str">
        <f>IF(Tableau1[[#This Row],[Date]]="","",CHOOSE(MONTH(B1884),"janvier","février","mars","avril","mai","juin","juillet","aout","septembre","octobre","novembre","décembre"))</f>
        <v>juin</v>
      </c>
      <c r="E1884" s="105">
        <f>IF(ISERROR(VLOOKUP($C1884,tarifs!$A$4:$D$105,2,0)),"",VLOOKUP($C1884,tarifs!$A$4:$D$105,2,0))</f>
        <v>135</v>
      </c>
      <c r="F1884" s="105">
        <f t="shared" si="29"/>
        <v>162</v>
      </c>
    </row>
    <row r="1885" spans="1:6" x14ac:dyDescent="0.25">
      <c r="A1885" t="s">
        <v>9</v>
      </c>
      <c r="B1885" s="107">
        <v>44352</v>
      </c>
      <c r="C1885">
        <v>1079</v>
      </c>
      <c r="D1885" t="str">
        <f>IF(Tableau1[[#This Row],[Date]]="","",CHOOSE(MONTH(B1885),"janvier","février","mars","avril","mai","juin","juillet","aout","septembre","octobre","novembre","décembre"))</f>
        <v>juin</v>
      </c>
      <c r="E1885" s="105">
        <f>IF(ISERROR(VLOOKUP($C1885,tarifs!$A$4:$D$105,2,0)),"",VLOOKUP($C1885,tarifs!$A$4:$D$105,2,0))</f>
        <v>101</v>
      </c>
      <c r="F1885" s="105">
        <f t="shared" si="29"/>
        <v>121.19999999999999</v>
      </c>
    </row>
    <row r="1886" spans="1:6" x14ac:dyDescent="0.25">
      <c r="A1886" t="s">
        <v>9</v>
      </c>
      <c r="B1886" s="107">
        <v>44352</v>
      </c>
      <c r="C1886">
        <v>1099</v>
      </c>
      <c r="D1886" t="str">
        <f>IF(Tableau1[[#This Row],[Date]]="","",CHOOSE(MONTH(B1886),"janvier","février","mars","avril","mai","juin","juillet","aout","septembre","octobre","novembre","décembre"))</f>
        <v>juin</v>
      </c>
      <c r="E1886" s="105">
        <f>IF(ISERROR(VLOOKUP($C1886,tarifs!$A$4:$D$105,2,0)),"",VLOOKUP($C1886,tarifs!$A$4:$D$105,2,0))</f>
        <v>77</v>
      </c>
      <c r="F1886" s="105">
        <f t="shared" si="29"/>
        <v>92.399999999999991</v>
      </c>
    </row>
    <row r="1887" spans="1:6" x14ac:dyDescent="0.25">
      <c r="A1887" t="s">
        <v>9</v>
      </c>
      <c r="B1887" s="107">
        <v>44352</v>
      </c>
      <c r="C1887">
        <v>1269</v>
      </c>
      <c r="D1887" t="str">
        <f>IF(Tableau1[[#This Row],[Date]]="","",CHOOSE(MONTH(B1887),"janvier","février","mars","avril","mai","juin","juillet","aout","septembre","octobre","novembre","décembre"))</f>
        <v>juin</v>
      </c>
      <c r="E1887" s="105">
        <f>IF(ISERROR(VLOOKUP($C1887,tarifs!$A$4:$D$105,2,0)),"",VLOOKUP($C1887,tarifs!$A$4:$D$105,2,0))</f>
        <v>95</v>
      </c>
      <c r="F1887" s="105">
        <f t="shared" si="29"/>
        <v>114</v>
      </c>
    </row>
    <row r="1888" spans="1:6" x14ac:dyDescent="0.25">
      <c r="A1888" t="s">
        <v>10</v>
      </c>
      <c r="B1888" s="107">
        <v>44347</v>
      </c>
      <c r="C1888">
        <v>1650</v>
      </c>
      <c r="D1888" t="str">
        <f>IF(Tableau1[[#This Row],[Date]]="","",CHOOSE(MONTH(B1888),"janvier","février","mars","avril","mai","juin","juillet","aout","septembre","octobre","novembre","décembre"))</f>
        <v>mai</v>
      </c>
      <c r="E1888" s="105">
        <f>IF(ISERROR(VLOOKUP($C1888,tarifs!$A$4:$D$105,2,0)),"",VLOOKUP($C1888,tarifs!$A$4:$D$105,2,0))</f>
        <v>162</v>
      </c>
      <c r="F1888" s="105">
        <f t="shared" si="29"/>
        <v>194.4</v>
      </c>
    </row>
    <row r="1889" spans="1:6" x14ac:dyDescent="0.25">
      <c r="A1889" t="s">
        <v>10</v>
      </c>
      <c r="B1889" s="107">
        <v>44352</v>
      </c>
      <c r="C1889">
        <v>1109</v>
      </c>
      <c r="D1889" t="str">
        <f>IF(Tableau1[[#This Row],[Date]]="","",CHOOSE(MONTH(B1889),"janvier","février","mars","avril","mai","juin","juillet","aout","septembre","octobre","novembre","décembre"))</f>
        <v>juin</v>
      </c>
      <c r="E1889" s="105">
        <f>IF(ISERROR(VLOOKUP($C1889,tarifs!$A$4:$D$105,2,0)),"",VLOOKUP($C1889,tarifs!$A$4:$D$105,2,0))</f>
        <v>122</v>
      </c>
      <c r="F1889" s="105">
        <f t="shared" si="29"/>
        <v>146.4</v>
      </c>
    </row>
    <row r="1890" spans="1:6" x14ac:dyDescent="0.25">
      <c r="A1890" t="s">
        <v>10</v>
      </c>
      <c r="B1890" s="107">
        <v>44348</v>
      </c>
      <c r="C1890">
        <v>1521</v>
      </c>
      <c r="D1890" t="str">
        <f>IF(Tableau1[[#This Row],[Date]]="","",CHOOSE(MONTH(B1890),"janvier","février","mars","avril","mai","juin","juillet","aout","septembre","octobre","novembre","décembre"))</f>
        <v>juin</v>
      </c>
      <c r="E1890" s="105">
        <f>IF(ISERROR(VLOOKUP($C1890,tarifs!$A$4:$D$105,2,0)),"",VLOOKUP($C1890,tarifs!$A$4:$D$105,2,0))</f>
        <v>155</v>
      </c>
      <c r="F1890" s="105">
        <f t="shared" si="29"/>
        <v>186</v>
      </c>
    </row>
    <row r="1891" spans="1:6" x14ac:dyDescent="0.25">
      <c r="A1891" t="s">
        <v>10</v>
      </c>
      <c r="B1891" s="107">
        <v>44349</v>
      </c>
      <c r="C1891">
        <v>1521</v>
      </c>
      <c r="D1891" t="str">
        <f>IF(Tableau1[[#This Row],[Date]]="","",CHOOSE(MONTH(B1891),"janvier","février","mars","avril","mai","juin","juillet","aout","septembre","octobre","novembre","décembre"))</f>
        <v>juin</v>
      </c>
      <c r="E1891" s="105">
        <f>IF(ISERROR(VLOOKUP($C1891,tarifs!$A$4:$D$105,2,0)),"",VLOOKUP($C1891,tarifs!$A$4:$D$105,2,0))</f>
        <v>155</v>
      </c>
      <c r="F1891" s="105">
        <f t="shared" si="29"/>
        <v>186</v>
      </c>
    </row>
    <row r="1892" spans="1:6" x14ac:dyDescent="0.25">
      <c r="A1892" t="s">
        <v>10</v>
      </c>
      <c r="B1892" s="107">
        <v>44350</v>
      </c>
      <c r="C1892">
        <v>1521</v>
      </c>
      <c r="D1892" t="str">
        <f>IF(Tableau1[[#This Row],[Date]]="","",CHOOSE(MONTH(B1892),"janvier","février","mars","avril","mai","juin","juillet","aout","septembre","octobre","novembre","décembre"))</f>
        <v>juin</v>
      </c>
      <c r="E1892" s="105">
        <f>IF(ISERROR(VLOOKUP($C1892,tarifs!$A$4:$D$105,2,0)),"",VLOOKUP($C1892,tarifs!$A$4:$D$105,2,0))</f>
        <v>155</v>
      </c>
      <c r="F1892" s="105">
        <f t="shared" si="29"/>
        <v>186</v>
      </c>
    </row>
    <row r="1893" spans="1:6" x14ac:dyDescent="0.25">
      <c r="A1893" t="s">
        <v>10</v>
      </c>
      <c r="B1893" s="107">
        <v>44351</v>
      </c>
      <c r="C1893">
        <v>1521</v>
      </c>
      <c r="D1893" t="str">
        <f>IF(Tableau1[[#This Row],[Date]]="","",CHOOSE(MONTH(B1893),"janvier","février","mars","avril","mai","juin","juillet","aout","septembre","octobre","novembre","décembre"))</f>
        <v>juin</v>
      </c>
      <c r="E1893" s="105">
        <f>IF(ISERROR(VLOOKUP($C1893,tarifs!$A$4:$D$105,2,0)),"",VLOOKUP($C1893,tarifs!$A$4:$D$105,2,0))</f>
        <v>155</v>
      </c>
      <c r="F1893" s="105">
        <f t="shared" si="29"/>
        <v>186</v>
      </c>
    </row>
    <row r="1894" spans="1:6" x14ac:dyDescent="0.25">
      <c r="A1894" t="s">
        <v>10</v>
      </c>
      <c r="B1894" s="107">
        <v>44347</v>
      </c>
      <c r="C1894">
        <v>1162</v>
      </c>
      <c r="D1894" t="str">
        <f>IF(Tableau1[[#This Row],[Date]]="","",CHOOSE(MONTH(B1894),"janvier","février","mars","avril","mai","juin","juillet","aout","septembre","octobre","novembre","décembre"))</f>
        <v>mai</v>
      </c>
      <c r="E1894" s="105">
        <f>IF(ISERROR(VLOOKUP($C1894,tarifs!$A$4:$D$105,2,0)),"",VLOOKUP($C1894,tarifs!$A$4:$D$105,2,0))</f>
        <v>108</v>
      </c>
      <c r="F1894" s="105">
        <f t="shared" si="29"/>
        <v>129.6</v>
      </c>
    </row>
    <row r="1895" spans="1:6" x14ac:dyDescent="0.25">
      <c r="A1895" t="s">
        <v>10</v>
      </c>
      <c r="B1895" s="107">
        <v>44348</v>
      </c>
      <c r="C1895">
        <v>1162</v>
      </c>
      <c r="D1895" t="str">
        <f>IF(Tableau1[[#This Row],[Date]]="","",CHOOSE(MONTH(B1895),"janvier","février","mars","avril","mai","juin","juillet","aout","septembre","octobre","novembre","décembre"))</f>
        <v>juin</v>
      </c>
      <c r="E1895" s="105">
        <f>IF(ISERROR(VLOOKUP($C1895,tarifs!$A$4:$D$105,2,0)),"",VLOOKUP($C1895,tarifs!$A$4:$D$105,2,0))</f>
        <v>108</v>
      </c>
      <c r="F1895" s="105">
        <f t="shared" si="29"/>
        <v>129.6</v>
      </c>
    </row>
    <row r="1896" spans="1:6" x14ac:dyDescent="0.25">
      <c r="A1896" t="s">
        <v>10</v>
      </c>
      <c r="B1896" s="107">
        <v>44349</v>
      </c>
      <c r="C1896">
        <v>1162</v>
      </c>
      <c r="D1896" t="str">
        <f>IF(Tableau1[[#This Row],[Date]]="","",CHOOSE(MONTH(B1896),"janvier","février","mars","avril","mai","juin","juillet","aout","septembre","octobre","novembre","décembre"))</f>
        <v>juin</v>
      </c>
      <c r="E1896" s="105">
        <f>IF(ISERROR(VLOOKUP($C1896,tarifs!$A$4:$D$105,2,0)),"",VLOOKUP($C1896,tarifs!$A$4:$D$105,2,0))</f>
        <v>108</v>
      </c>
      <c r="F1896" s="105">
        <f t="shared" si="29"/>
        <v>129.6</v>
      </c>
    </row>
    <row r="1897" spans="1:6" x14ac:dyDescent="0.25">
      <c r="A1897" t="s">
        <v>10</v>
      </c>
      <c r="B1897" s="107">
        <v>44350</v>
      </c>
      <c r="C1897">
        <v>1162</v>
      </c>
      <c r="D1897" t="str">
        <f>IF(Tableau1[[#This Row],[Date]]="","",CHOOSE(MONTH(B1897),"janvier","février","mars","avril","mai","juin","juillet","aout","septembre","octobre","novembre","décembre"))</f>
        <v>juin</v>
      </c>
      <c r="E1897" s="105">
        <f>IF(ISERROR(VLOOKUP($C1897,tarifs!$A$4:$D$105,2,0)),"",VLOOKUP($C1897,tarifs!$A$4:$D$105,2,0))</f>
        <v>108</v>
      </c>
      <c r="F1897" s="105">
        <f t="shared" si="29"/>
        <v>129.6</v>
      </c>
    </row>
    <row r="1898" spans="1:6" x14ac:dyDescent="0.25">
      <c r="A1898" t="s">
        <v>10</v>
      </c>
      <c r="B1898" s="107">
        <v>44351</v>
      </c>
      <c r="C1898">
        <v>1162</v>
      </c>
      <c r="D1898" t="str">
        <f>IF(Tableau1[[#This Row],[Date]]="","",CHOOSE(MONTH(B1898),"janvier","février","mars","avril","mai","juin","juillet","aout","septembre","octobre","novembre","décembre"))</f>
        <v>juin</v>
      </c>
      <c r="E1898" s="105">
        <f>IF(ISERROR(VLOOKUP($C1898,tarifs!$A$4:$D$105,2,0)),"",VLOOKUP($C1898,tarifs!$A$4:$D$105,2,0))</f>
        <v>108</v>
      </c>
      <c r="F1898" s="105">
        <f t="shared" si="29"/>
        <v>129.6</v>
      </c>
    </row>
    <row r="1899" spans="1:6" x14ac:dyDescent="0.25">
      <c r="A1899" t="s">
        <v>10</v>
      </c>
      <c r="B1899" s="107">
        <v>44347</v>
      </c>
      <c r="C1899" t="s">
        <v>11</v>
      </c>
      <c r="D1899" t="str">
        <f>IF(Tableau1[[#This Row],[Date]]="","",CHOOSE(MONTH(B1899),"janvier","février","mars","avril","mai","juin","juillet","aout","septembre","octobre","novembre","décembre"))</f>
        <v>mai</v>
      </c>
      <c r="E1899" s="105" t="str">
        <f>IF(ISERROR(VLOOKUP($C1899,tarifs!$A$4:$D$105,2,0)),"",VLOOKUP($C1899,tarifs!$A$4:$D$105,2,0))</f>
        <v/>
      </c>
      <c r="F1899" s="105" t="str">
        <f t="shared" si="29"/>
        <v/>
      </c>
    </row>
    <row r="1900" spans="1:6" x14ac:dyDescent="0.25">
      <c r="A1900" t="s">
        <v>10</v>
      </c>
      <c r="B1900" s="107">
        <v>44348</v>
      </c>
      <c r="C1900" t="s">
        <v>11</v>
      </c>
      <c r="D1900" t="str">
        <f>IF(Tableau1[[#This Row],[Date]]="","",CHOOSE(MONTH(B1900),"janvier","février","mars","avril","mai","juin","juillet","aout","septembre","octobre","novembre","décembre"))</f>
        <v>juin</v>
      </c>
      <c r="E1900" s="105" t="str">
        <f>IF(ISERROR(VLOOKUP($C1900,tarifs!$A$4:$D$105,2,0)),"",VLOOKUP($C1900,tarifs!$A$4:$D$105,2,0))</f>
        <v/>
      </c>
      <c r="F1900" s="105" t="str">
        <f t="shared" si="29"/>
        <v/>
      </c>
    </row>
    <row r="1901" spans="1:6" x14ac:dyDescent="0.25">
      <c r="A1901" t="s">
        <v>10</v>
      </c>
      <c r="B1901" s="107">
        <v>44349</v>
      </c>
      <c r="C1901" t="s">
        <v>11</v>
      </c>
      <c r="D1901" t="str">
        <f>IF(Tableau1[[#This Row],[Date]]="","",CHOOSE(MONTH(B1901),"janvier","février","mars","avril","mai","juin","juillet","aout","septembre","octobre","novembre","décembre"))</f>
        <v>juin</v>
      </c>
      <c r="E1901" s="105" t="str">
        <f>IF(ISERROR(VLOOKUP($C1901,tarifs!$A$4:$D$105,2,0)),"",VLOOKUP($C1901,tarifs!$A$4:$D$105,2,0))</f>
        <v/>
      </c>
      <c r="F1901" s="105" t="str">
        <f t="shared" si="29"/>
        <v/>
      </c>
    </row>
    <row r="1902" spans="1:6" x14ac:dyDescent="0.25">
      <c r="A1902" t="s">
        <v>10</v>
      </c>
      <c r="B1902" s="107">
        <v>44350</v>
      </c>
      <c r="C1902" t="s">
        <v>11</v>
      </c>
      <c r="D1902" t="str">
        <f>IF(Tableau1[[#This Row],[Date]]="","",CHOOSE(MONTH(B1902),"janvier","février","mars","avril","mai","juin","juillet","aout","septembre","octobre","novembre","décembre"))</f>
        <v>juin</v>
      </c>
      <c r="E1902" s="105" t="str">
        <f>IF(ISERROR(VLOOKUP($C1902,tarifs!$A$4:$D$105,2,0)),"",VLOOKUP($C1902,tarifs!$A$4:$D$105,2,0))</f>
        <v/>
      </c>
      <c r="F1902" s="105" t="str">
        <f t="shared" si="29"/>
        <v/>
      </c>
    </row>
    <row r="1903" spans="1:6" x14ac:dyDescent="0.25">
      <c r="A1903" t="s">
        <v>10</v>
      </c>
      <c r="B1903" s="107">
        <v>44351</v>
      </c>
      <c r="C1903" t="s">
        <v>11</v>
      </c>
      <c r="D1903" t="str">
        <f>IF(Tableau1[[#This Row],[Date]]="","",CHOOSE(MONTH(B1903),"janvier","février","mars","avril","mai","juin","juillet","aout","septembre","octobre","novembre","décembre"))</f>
        <v>juin</v>
      </c>
      <c r="E1903" s="105" t="str">
        <f>IF(ISERROR(VLOOKUP($C1903,tarifs!$A$4:$D$105,2,0)),"",VLOOKUP($C1903,tarifs!$A$4:$D$105,2,0))</f>
        <v/>
      </c>
      <c r="F1903" s="105" t="str">
        <f t="shared" si="29"/>
        <v/>
      </c>
    </row>
    <row r="1904" spans="1:6" x14ac:dyDescent="0.25">
      <c r="A1904" t="s">
        <v>12</v>
      </c>
      <c r="B1904" s="107">
        <v>44347</v>
      </c>
      <c r="C1904">
        <v>1010</v>
      </c>
      <c r="D1904" t="str">
        <f>IF(Tableau1[[#This Row],[Date]]="","",CHOOSE(MONTH(B1904),"janvier","février","mars","avril","mai","juin","juillet","aout","septembre","octobre","novembre","décembre"))</f>
        <v>mai</v>
      </c>
      <c r="E1904" s="105">
        <f>IF(ISERROR(VLOOKUP($C1904,tarifs!$A$4:$D$105,2,0)),"",VLOOKUP($C1904,tarifs!$A$4:$D$105,2,0))</f>
        <v>95</v>
      </c>
      <c r="F1904" s="105">
        <f t="shared" si="29"/>
        <v>114</v>
      </c>
    </row>
    <row r="1905" spans="1:6" x14ac:dyDescent="0.25">
      <c r="A1905" t="s">
        <v>12</v>
      </c>
      <c r="B1905" s="107">
        <v>44352</v>
      </c>
      <c r="C1905">
        <v>1441</v>
      </c>
      <c r="D1905" t="str">
        <f>IF(Tableau1[[#This Row],[Date]]="","",CHOOSE(MONTH(B1905),"janvier","février","mars","avril","mai","juin","juillet","aout","septembre","octobre","novembre","décembre"))</f>
        <v>juin</v>
      </c>
      <c r="E1905" s="105">
        <f>IF(ISERROR(VLOOKUP($C1905,tarifs!$A$4:$D$105,2,0)),"",VLOOKUP($C1905,tarifs!$A$4:$D$105,2,0))</f>
        <v>108</v>
      </c>
      <c r="F1905" s="105">
        <f t="shared" si="29"/>
        <v>129.6</v>
      </c>
    </row>
    <row r="1906" spans="1:6" x14ac:dyDescent="0.25">
      <c r="A1906" t="s">
        <v>12</v>
      </c>
      <c r="B1906" s="107">
        <v>44352</v>
      </c>
      <c r="C1906">
        <v>1169</v>
      </c>
      <c r="D1906" t="str">
        <f>IF(Tableau1[[#This Row],[Date]]="","",CHOOSE(MONTH(B1906),"janvier","février","mars","avril","mai","juin","juillet","aout","septembre","octobre","novembre","décembre"))</f>
        <v>juin</v>
      </c>
      <c r="E1906" s="105">
        <f>IF(ISERROR(VLOOKUP($C1906,tarifs!$A$4:$D$105,2,0)),"",VLOOKUP($C1906,tarifs!$A$4:$D$105,2,0))</f>
        <v>115</v>
      </c>
      <c r="F1906" s="105">
        <f t="shared" si="29"/>
        <v>138</v>
      </c>
    </row>
    <row r="1907" spans="1:6" x14ac:dyDescent="0.25">
      <c r="A1907" t="s">
        <v>12</v>
      </c>
      <c r="B1907" s="107">
        <v>44347</v>
      </c>
      <c r="C1907">
        <v>1312</v>
      </c>
      <c r="D1907" t="str">
        <f>IF(Tableau1[[#This Row],[Date]]="","",CHOOSE(MONTH(B1907),"janvier","février","mars","avril","mai","juin","juillet","aout","septembre","octobre","novembre","décembre"))</f>
        <v>mai</v>
      </c>
      <c r="E1907" s="105">
        <f>IF(ISERROR(VLOOKUP($C1907,tarifs!$A$4:$D$105,2,0)),"",VLOOKUP($C1907,tarifs!$A$4:$D$105,2,0))</f>
        <v>108</v>
      </c>
      <c r="F1907" s="105">
        <f t="shared" si="29"/>
        <v>129.6</v>
      </c>
    </row>
    <row r="1908" spans="1:6" x14ac:dyDescent="0.25">
      <c r="A1908" t="s">
        <v>12</v>
      </c>
      <c r="B1908" s="107">
        <v>44348</v>
      </c>
      <c r="C1908">
        <v>1312</v>
      </c>
      <c r="D1908" t="str">
        <f>IF(Tableau1[[#This Row],[Date]]="","",CHOOSE(MONTH(B1908),"janvier","février","mars","avril","mai","juin","juillet","aout","septembre","octobre","novembre","décembre"))</f>
        <v>juin</v>
      </c>
      <c r="E1908" s="105">
        <f>IF(ISERROR(VLOOKUP($C1908,tarifs!$A$4:$D$105,2,0)),"",VLOOKUP($C1908,tarifs!$A$4:$D$105,2,0))</f>
        <v>108</v>
      </c>
      <c r="F1908" s="105">
        <f t="shared" si="29"/>
        <v>129.6</v>
      </c>
    </row>
    <row r="1909" spans="1:6" x14ac:dyDescent="0.25">
      <c r="A1909" t="s">
        <v>12</v>
      </c>
      <c r="B1909" s="107">
        <v>44349</v>
      </c>
      <c r="C1909">
        <v>1312</v>
      </c>
      <c r="D1909" t="str">
        <f>IF(Tableau1[[#This Row],[Date]]="","",CHOOSE(MONTH(B1909),"janvier","février","mars","avril","mai","juin","juillet","aout","septembre","octobre","novembre","décembre"))</f>
        <v>juin</v>
      </c>
      <c r="E1909" s="105">
        <f>IF(ISERROR(VLOOKUP($C1909,tarifs!$A$4:$D$105,2,0)),"",VLOOKUP($C1909,tarifs!$A$4:$D$105,2,0))</f>
        <v>108</v>
      </c>
      <c r="F1909" s="105">
        <f t="shared" si="29"/>
        <v>129.6</v>
      </c>
    </row>
    <row r="1910" spans="1:6" x14ac:dyDescent="0.25">
      <c r="A1910" t="s">
        <v>12</v>
      </c>
      <c r="B1910" s="107">
        <v>44350</v>
      </c>
      <c r="C1910">
        <v>1312</v>
      </c>
      <c r="D1910" t="str">
        <f>IF(Tableau1[[#This Row],[Date]]="","",CHOOSE(MONTH(B1910),"janvier","février","mars","avril","mai","juin","juillet","aout","septembre","octobre","novembre","décembre"))</f>
        <v>juin</v>
      </c>
      <c r="E1910" s="105">
        <f>IF(ISERROR(VLOOKUP($C1910,tarifs!$A$4:$D$105,2,0)),"",VLOOKUP($C1910,tarifs!$A$4:$D$105,2,0))</f>
        <v>108</v>
      </c>
      <c r="F1910" s="105">
        <f t="shared" si="29"/>
        <v>129.6</v>
      </c>
    </row>
    <row r="1911" spans="1:6" x14ac:dyDescent="0.25">
      <c r="A1911" t="s">
        <v>12</v>
      </c>
      <c r="B1911" s="107">
        <v>44351</v>
      </c>
      <c r="C1911">
        <v>1312</v>
      </c>
      <c r="D1911" t="str">
        <f>IF(Tableau1[[#This Row],[Date]]="","",CHOOSE(MONTH(B1911),"janvier","février","mars","avril","mai","juin","juillet","aout","septembre","octobre","novembre","décembre"))</f>
        <v>juin</v>
      </c>
      <c r="E1911" s="105">
        <f>IF(ISERROR(VLOOKUP($C1911,tarifs!$A$4:$D$105,2,0)),"",VLOOKUP($C1911,tarifs!$A$4:$D$105,2,0))</f>
        <v>108</v>
      </c>
      <c r="F1911" s="105">
        <f t="shared" si="29"/>
        <v>129.6</v>
      </c>
    </row>
    <row r="1912" spans="1:6" x14ac:dyDescent="0.25">
      <c r="A1912" t="s">
        <v>12</v>
      </c>
      <c r="B1912" s="107">
        <v>44352</v>
      </c>
      <c r="C1912">
        <v>1289</v>
      </c>
      <c r="D1912" t="str">
        <f>IF(Tableau1[[#This Row],[Date]]="","",CHOOSE(MONTH(B1912),"janvier","février","mars","avril","mai","juin","juillet","aout","septembre","octobre","novembre","décembre"))</f>
        <v>juin</v>
      </c>
      <c r="E1912" s="105">
        <f>IF(ISERROR(VLOOKUP($C1912,tarifs!$A$4:$D$105,2,0)),"",VLOOKUP($C1912,tarifs!$A$4:$D$105,2,0))</f>
        <v>88</v>
      </c>
      <c r="F1912" s="105">
        <f t="shared" si="29"/>
        <v>105.6</v>
      </c>
    </row>
    <row r="1913" spans="1:6" x14ac:dyDescent="0.25">
      <c r="A1913" t="s">
        <v>12</v>
      </c>
      <c r="B1913" s="107">
        <v>44347</v>
      </c>
      <c r="C1913">
        <v>1252</v>
      </c>
      <c r="D1913" t="str">
        <f>IF(Tableau1[[#This Row],[Date]]="","",CHOOSE(MONTH(B1913),"janvier","février","mars","avril","mai","juin","juillet","aout","septembre","octobre","novembre","décembre"))</f>
        <v>mai</v>
      </c>
      <c r="E1913" s="105">
        <f>IF(ISERROR(VLOOKUP($C1913,tarifs!$A$4:$D$105,2,0)),"",VLOOKUP($C1913,tarifs!$A$4:$D$105,2,0))</f>
        <v>91.8</v>
      </c>
      <c r="F1913" s="105">
        <f t="shared" si="29"/>
        <v>110.16</v>
      </c>
    </row>
    <row r="1914" spans="1:6" x14ac:dyDescent="0.25">
      <c r="A1914" t="s">
        <v>12</v>
      </c>
      <c r="B1914" s="107">
        <v>44348</v>
      </c>
      <c r="C1914">
        <v>1252</v>
      </c>
      <c r="D1914" t="str">
        <f>IF(Tableau1[[#This Row],[Date]]="","",CHOOSE(MONTH(B1914),"janvier","février","mars","avril","mai","juin","juillet","aout","septembre","octobre","novembre","décembre"))</f>
        <v>juin</v>
      </c>
      <c r="E1914" s="105">
        <f>IF(ISERROR(VLOOKUP($C1914,tarifs!$A$4:$D$105,2,0)),"",VLOOKUP($C1914,tarifs!$A$4:$D$105,2,0))</f>
        <v>91.8</v>
      </c>
      <c r="F1914" s="105">
        <f t="shared" si="29"/>
        <v>110.16</v>
      </c>
    </row>
    <row r="1915" spans="1:6" x14ac:dyDescent="0.25">
      <c r="A1915" t="s">
        <v>12</v>
      </c>
      <c r="B1915" s="107">
        <v>44349</v>
      </c>
      <c r="C1915">
        <v>1252</v>
      </c>
      <c r="D1915" t="str">
        <f>IF(Tableau1[[#This Row],[Date]]="","",CHOOSE(MONTH(B1915),"janvier","février","mars","avril","mai","juin","juillet","aout","septembre","octobre","novembre","décembre"))</f>
        <v>juin</v>
      </c>
      <c r="E1915" s="105">
        <f>IF(ISERROR(VLOOKUP($C1915,tarifs!$A$4:$D$105,2,0)),"",VLOOKUP($C1915,tarifs!$A$4:$D$105,2,0))</f>
        <v>91.8</v>
      </c>
      <c r="F1915" s="105">
        <f t="shared" si="29"/>
        <v>110.16</v>
      </c>
    </row>
    <row r="1916" spans="1:6" x14ac:dyDescent="0.25">
      <c r="A1916" t="s">
        <v>12</v>
      </c>
      <c r="B1916" s="107">
        <v>44350</v>
      </c>
      <c r="C1916">
        <v>1252</v>
      </c>
      <c r="D1916" t="str">
        <f>IF(Tableau1[[#This Row],[Date]]="","",CHOOSE(MONTH(B1916),"janvier","février","mars","avril","mai","juin","juillet","aout","septembre","octobre","novembre","décembre"))</f>
        <v>juin</v>
      </c>
      <c r="E1916" s="105">
        <f>IF(ISERROR(VLOOKUP($C1916,tarifs!$A$4:$D$105,2,0)),"",VLOOKUP($C1916,tarifs!$A$4:$D$105,2,0))</f>
        <v>91.8</v>
      </c>
      <c r="F1916" s="105">
        <f t="shared" si="29"/>
        <v>110.16</v>
      </c>
    </row>
    <row r="1917" spans="1:6" x14ac:dyDescent="0.25">
      <c r="A1917" t="s">
        <v>12</v>
      </c>
      <c r="B1917" s="107">
        <v>44351</v>
      </c>
      <c r="C1917">
        <v>1252</v>
      </c>
      <c r="D1917" t="str">
        <f>IF(Tableau1[[#This Row],[Date]]="","",CHOOSE(MONTH(B1917),"janvier","février","mars","avril","mai","juin","juillet","aout","septembre","octobre","novembre","décembre"))</f>
        <v>juin</v>
      </c>
      <c r="E1917" s="105">
        <f>IF(ISERROR(VLOOKUP($C1917,tarifs!$A$4:$D$105,2,0)),"",VLOOKUP($C1917,tarifs!$A$4:$D$105,2,0))</f>
        <v>91.8</v>
      </c>
      <c r="F1917" s="105">
        <f t="shared" si="29"/>
        <v>110.16</v>
      </c>
    </row>
    <row r="1918" spans="1:6" x14ac:dyDescent="0.25">
      <c r="A1918" t="s">
        <v>12</v>
      </c>
      <c r="B1918" s="107">
        <v>44352</v>
      </c>
      <c r="C1918">
        <v>1319</v>
      </c>
      <c r="D1918" t="str">
        <f>IF(Tableau1[[#This Row],[Date]]="","",CHOOSE(MONTH(B1918),"janvier","février","mars","avril","mai","juin","juillet","aout","septembre","octobre","novembre","décembre"))</f>
        <v>juin</v>
      </c>
      <c r="E1918" s="105">
        <f>IF(ISERROR(VLOOKUP($C1918,tarifs!$A$4:$D$105,2,0)),"",VLOOKUP($C1918,tarifs!$A$4:$D$105,2,0))</f>
        <v>95</v>
      </c>
      <c r="F1918" s="105">
        <f t="shared" si="29"/>
        <v>114</v>
      </c>
    </row>
    <row r="1919" spans="1:6" x14ac:dyDescent="0.25">
      <c r="A1919" t="s">
        <v>12</v>
      </c>
      <c r="B1919" s="107">
        <v>44352</v>
      </c>
      <c r="C1919">
        <v>1349</v>
      </c>
      <c r="D1919" t="str">
        <f>IF(Tableau1[[#This Row],[Date]]="","",CHOOSE(MONTH(B1919),"janvier","février","mars","avril","mai","juin","juillet","aout","septembre","octobre","novembre","décembre"))</f>
        <v>juin</v>
      </c>
      <c r="E1919" s="105">
        <f>IF(ISERROR(VLOOKUP($C1919,tarifs!$A$4:$D$105,2,0)),"",VLOOKUP($C1919,tarifs!$A$4:$D$105,2,0))</f>
        <v>115</v>
      </c>
      <c r="F1919" s="105">
        <f t="shared" si="29"/>
        <v>138</v>
      </c>
    </row>
    <row r="1920" spans="1:6" x14ac:dyDescent="0.25">
      <c r="A1920" t="s">
        <v>13</v>
      </c>
      <c r="B1920" s="107">
        <v>44347</v>
      </c>
      <c r="C1920">
        <v>1640</v>
      </c>
      <c r="D1920" t="str">
        <f>IF(Tableau1[[#This Row],[Date]]="","",CHOOSE(MONTH(B1920),"janvier","février","mars","avril","mai","juin","juillet","aout","septembre","octobre","novembre","décembre"))</f>
        <v>mai</v>
      </c>
      <c r="E1920" s="105">
        <f>IF(ISERROR(VLOOKUP($C1920,tarifs!$A$4:$D$105,2,0)),"",VLOOKUP($C1920,tarifs!$A$4:$D$105,2,0))</f>
        <v>156.75</v>
      </c>
      <c r="F1920" s="105">
        <f t="shared" si="29"/>
        <v>188.1</v>
      </c>
    </row>
    <row r="1921" spans="1:6" x14ac:dyDescent="0.25">
      <c r="A1921" t="s">
        <v>13</v>
      </c>
      <c r="B1921" s="107">
        <v>44352</v>
      </c>
      <c r="C1921">
        <v>1411</v>
      </c>
      <c r="D1921" t="str">
        <f>IF(Tableau1[[#This Row],[Date]]="","",CHOOSE(MONTH(B1921),"janvier","février","mars","avril","mai","juin","juillet","aout","septembre","octobre","novembre","décembre"))</f>
        <v>juin</v>
      </c>
      <c r="E1921" s="105">
        <f>IF(ISERROR(VLOOKUP($C1921,tarifs!$A$4:$D$105,2,0)),"",VLOOKUP($C1921,tarifs!$A$4:$D$105,2,0))</f>
        <v>101</v>
      </c>
      <c r="F1921" s="105">
        <f t="shared" si="29"/>
        <v>121.19999999999999</v>
      </c>
    </row>
    <row r="1922" spans="1:6" x14ac:dyDescent="0.25">
      <c r="A1922" t="s">
        <v>13</v>
      </c>
      <c r="B1922" s="107">
        <v>44347</v>
      </c>
      <c r="C1922">
        <v>1680</v>
      </c>
      <c r="D1922" t="str">
        <f>IF(Tableau1[[#This Row],[Date]]="","",CHOOSE(MONTH(B1922),"janvier","février","mars","avril","mai","juin","juillet","aout","septembre","octobre","novembre","décembre"))</f>
        <v>mai</v>
      </c>
      <c r="E1922" s="105">
        <f>IF(ISERROR(VLOOKUP($C1922,tarifs!$A$4:$D$105,2,0)),"",VLOOKUP($C1922,tarifs!$A$4:$D$105,2,0))</f>
        <v>149.75</v>
      </c>
      <c r="F1922" s="105">
        <f t="shared" si="29"/>
        <v>179.7</v>
      </c>
    </row>
    <row r="1923" spans="1:6" x14ac:dyDescent="0.25">
      <c r="A1923" t="s">
        <v>13</v>
      </c>
      <c r="B1923" s="107">
        <v>44352</v>
      </c>
      <c r="C1923">
        <v>1461</v>
      </c>
      <c r="D1923" t="str">
        <f>IF(Tableau1[[#This Row],[Date]]="","",CHOOSE(MONTH(B1923),"janvier","février","mars","avril","mai","juin","juillet","aout","septembre","octobre","novembre","décembre"))</f>
        <v>juin</v>
      </c>
      <c r="E1923" s="105">
        <f>IF(ISERROR(VLOOKUP($C1923,tarifs!$A$4:$D$105,2,0)),"",VLOOKUP($C1923,tarifs!$A$4:$D$105,2,0))</f>
        <v>135</v>
      </c>
      <c r="F1923" s="105">
        <f t="shared" si="29"/>
        <v>162</v>
      </c>
    </row>
    <row r="1924" spans="1:6" x14ac:dyDescent="0.25">
      <c r="A1924" t="s">
        <v>13</v>
      </c>
      <c r="B1924" s="107">
        <v>44347</v>
      </c>
      <c r="C1924">
        <v>1152</v>
      </c>
      <c r="D1924" t="str">
        <f>IF(Tableau1[[#This Row],[Date]]="","",CHOOSE(MONTH(B1924),"janvier","février","mars","avril","mai","juin","juillet","aout","septembre","octobre","novembre","décembre"))</f>
        <v>mai</v>
      </c>
      <c r="E1924" s="105">
        <f>IF(ISERROR(VLOOKUP($C1924,tarifs!$A$4:$D$105,2,0)),"",VLOOKUP($C1924,tarifs!$A$4:$D$105,2,0))</f>
        <v>128</v>
      </c>
      <c r="F1924" s="105">
        <f t="shared" ref="F1924:F1987" si="30">IF(ISERROR(E1924*1.2),"",E1924*1.2)</f>
        <v>153.6</v>
      </c>
    </row>
    <row r="1925" spans="1:6" x14ac:dyDescent="0.25">
      <c r="A1925" t="s">
        <v>13</v>
      </c>
      <c r="B1925" s="107">
        <v>44352</v>
      </c>
      <c r="C1925">
        <v>1119</v>
      </c>
      <c r="D1925" t="str">
        <f>IF(Tableau1[[#This Row],[Date]]="","",CHOOSE(MONTH(B1925),"janvier","février","mars","avril","mai","juin","juillet","aout","septembre","octobre","novembre","décembre"))</f>
        <v>juin</v>
      </c>
      <c r="E1925" s="105">
        <f>IF(ISERROR(VLOOKUP($C1925,tarifs!$A$4:$D$105,2,0)),"",VLOOKUP($C1925,tarifs!$A$4:$D$105,2,0))</f>
        <v>135</v>
      </c>
      <c r="F1925" s="105">
        <f t="shared" si="30"/>
        <v>162</v>
      </c>
    </row>
    <row r="1926" spans="1:6" x14ac:dyDescent="0.25">
      <c r="A1926" t="s">
        <v>13</v>
      </c>
      <c r="B1926" s="107">
        <v>44352</v>
      </c>
      <c r="C1926">
        <v>1049</v>
      </c>
      <c r="D1926" t="str">
        <f>IF(Tableau1[[#This Row],[Date]]="","",CHOOSE(MONTH(B1926),"janvier","février","mars","avril","mai","juin","juillet","aout","septembre","octobre","novembre","décembre"))</f>
        <v>juin</v>
      </c>
      <c r="E1926" s="105">
        <f>IF(ISERROR(VLOOKUP($C1926,tarifs!$A$4:$D$105,2,0)),"",VLOOKUP($C1926,tarifs!$A$4:$D$105,2,0))</f>
        <v>95</v>
      </c>
      <c r="F1926" s="105">
        <f t="shared" si="30"/>
        <v>114</v>
      </c>
    </row>
    <row r="1927" spans="1:6" x14ac:dyDescent="0.25">
      <c r="A1927" t="s">
        <v>14</v>
      </c>
      <c r="B1927" s="107">
        <v>44347</v>
      </c>
      <c r="C1927">
        <v>1100</v>
      </c>
      <c r="D1927" t="str">
        <f>IF(Tableau1[[#This Row],[Date]]="","",CHOOSE(MONTH(B1927),"janvier","février","mars","avril","mai","juin","juillet","aout","septembre","octobre","novembre","décembre"))</f>
        <v>mai</v>
      </c>
      <c r="E1927" s="105">
        <f>IF(ISERROR(VLOOKUP($C1927,tarifs!$A$4:$D$105,2,0)),"",VLOOKUP($C1927,tarifs!$A$4:$D$105,2,0))</f>
        <v>122</v>
      </c>
      <c r="F1927" s="105">
        <f t="shared" si="30"/>
        <v>146.4</v>
      </c>
    </row>
    <row r="1928" spans="1:6" x14ac:dyDescent="0.25">
      <c r="A1928" t="s">
        <v>14</v>
      </c>
      <c r="B1928" s="107">
        <v>44351</v>
      </c>
      <c r="C1928">
        <v>1112</v>
      </c>
      <c r="D1928" t="str">
        <f>IF(Tableau1[[#This Row],[Date]]="","",CHOOSE(MONTH(B1928),"janvier","février","mars","avril","mai","juin","juillet","aout","septembre","octobre","novembre","décembre"))</f>
        <v>juin</v>
      </c>
      <c r="E1928" s="105">
        <f>IF(ISERROR(VLOOKUP($C1928,tarifs!$A$4:$D$105,2,0)),"",VLOOKUP($C1928,tarifs!$A$4:$D$105,2,0))</f>
        <v>135</v>
      </c>
      <c r="F1928" s="105">
        <f t="shared" si="30"/>
        <v>162</v>
      </c>
    </row>
    <row r="1929" spans="1:6" x14ac:dyDescent="0.25">
      <c r="A1929" t="s">
        <v>14</v>
      </c>
      <c r="B1929" s="107">
        <v>44352</v>
      </c>
      <c r="C1929">
        <v>1421</v>
      </c>
      <c r="D1929" t="str">
        <f>IF(Tableau1[[#This Row],[Date]]="","",CHOOSE(MONTH(B1929),"janvier","février","mars","avril","mai","juin","juillet","aout","septembre","octobre","novembre","décembre"))</f>
        <v>juin</v>
      </c>
      <c r="E1929" s="105">
        <f>IF(ISERROR(VLOOKUP($C1929,tarifs!$A$4:$D$105,2,0)),"",VLOOKUP($C1929,tarifs!$A$4:$D$105,2,0))</f>
        <v>108</v>
      </c>
      <c r="F1929" s="105">
        <f t="shared" si="30"/>
        <v>129.6</v>
      </c>
    </row>
    <row r="1930" spans="1:6" x14ac:dyDescent="0.25">
      <c r="A1930" t="s">
        <v>14</v>
      </c>
      <c r="B1930" s="107">
        <v>44352</v>
      </c>
      <c r="C1930">
        <v>1629</v>
      </c>
      <c r="D1930" t="str">
        <f>IF(Tableau1[[#This Row],[Date]]="","",CHOOSE(MONTH(B1930),"janvier","février","mars","avril","mai","juin","juillet","aout","septembre","octobre","novembre","décembre"))</f>
        <v>juin</v>
      </c>
      <c r="E1930" s="105">
        <f>IF(ISERROR(VLOOKUP($C1930,tarifs!$A$4:$D$105,2,0)),"",VLOOKUP($C1930,tarifs!$A$4:$D$105,2,0))</f>
        <v>121.5</v>
      </c>
      <c r="F1930" s="105">
        <f t="shared" si="30"/>
        <v>145.79999999999998</v>
      </c>
    </row>
    <row r="1931" spans="1:6" x14ac:dyDescent="0.25">
      <c r="A1931" t="s">
        <v>14</v>
      </c>
      <c r="B1931" s="107">
        <v>44352</v>
      </c>
      <c r="C1931">
        <v>1159</v>
      </c>
      <c r="D1931" t="str">
        <f>IF(Tableau1[[#This Row],[Date]]="","",CHOOSE(MONTH(B1931),"janvier","février","mars","avril","mai","juin","juillet","aout","septembre","octobre","novembre","décembre"))</f>
        <v>juin</v>
      </c>
      <c r="E1931" s="105">
        <f>IF(ISERROR(VLOOKUP($C1931,tarifs!$A$4:$D$105,2,0)),"",VLOOKUP($C1931,tarifs!$A$4:$D$105,2,0))</f>
        <v>115</v>
      </c>
      <c r="F1931" s="105">
        <f t="shared" si="30"/>
        <v>138</v>
      </c>
    </row>
    <row r="1932" spans="1:6" x14ac:dyDescent="0.25">
      <c r="A1932" t="s">
        <v>14</v>
      </c>
      <c r="B1932" s="107">
        <v>44347</v>
      </c>
      <c r="C1932" t="s">
        <v>15</v>
      </c>
      <c r="D1932" t="str">
        <f>IF(Tableau1[[#This Row],[Date]]="","",CHOOSE(MONTH(B1932),"janvier","février","mars","avril","mai","juin","juillet","aout","septembre","octobre","novembre","décembre"))</f>
        <v>mai</v>
      </c>
      <c r="E1932" s="105" t="str">
        <f>IF(ISERROR(VLOOKUP($C1932,tarifs!$A$4:$D$105,2,0)),"",VLOOKUP($C1932,tarifs!$A$4:$D$105,2,0))</f>
        <v/>
      </c>
      <c r="F1932" s="105" t="str">
        <f t="shared" si="30"/>
        <v/>
      </c>
    </row>
    <row r="1933" spans="1:6" x14ac:dyDescent="0.25">
      <c r="A1933" t="s">
        <v>14</v>
      </c>
      <c r="B1933" s="107">
        <v>44348</v>
      </c>
      <c r="C1933" t="s">
        <v>15</v>
      </c>
      <c r="D1933" t="str">
        <f>IF(Tableau1[[#This Row],[Date]]="","",CHOOSE(MONTH(B1933),"janvier","février","mars","avril","mai","juin","juillet","aout","septembre","octobre","novembre","décembre"))</f>
        <v>juin</v>
      </c>
      <c r="E1933" s="105" t="str">
        <f>IF(ISERROR(VLOOKUP($C1933,tarifs!$A$4:$D$105,2,0)),"",VLOOKUP($C1933,tarifs!$A$4:$D$105,2,0))</f>
        <v/>
      </c>
      <c r="F1933" s="105" t="str">
        <f t="shared" si="30"/>
        <v/>
      </c>
    </row>
    <row r="1934" spans="1:6" x14ac:dyDescent="0.25">
      <c r="A1934" t="s">
        <v>14</v>
      </c>
      <c r="B1934" s="107">
        <v>44349</v>
      </c>
      <c r="C1934" t="s">
        <v>15</v>
      </c>
      <c r="D1934" t="str">
        <f>IF(Tableau1[[#This Row],[Date]]="","",CHOOSE(MONTH(B1934),"janvier","février","mars","avril","mai","juin","juillet","aout","septembre","octobre","novembre","décembre"))</f>
        <v>juin</v>
      </c>
      <c r="E1934" s="105" t="str">
        <f>IF(ISERROR(VLOOKUP($C1934,tarifs!$A$4:$D$105,2,0)),"",VLOOKUP($C1934,tarifs!$A$4:$D$105,2,0))</f>
        <v/>
      </c>
      <c r="F1934" s="105" t="str">
        <f t="shared" si="30"/>
        <v/>
      </c>
    </row>
    <row r="1935" spans="1:6" x14ac:dyDescent="0.25">
      <c r="A1935" t="s">
        <v>14</v>
      </c>
      <c r="B1935" s="107">
        <v>44350</v>
      </c>
      <c r="C1935" t="s">
        <v>15</v>
      </c>
      <c r="D1935" t="str">
        <f>IF(Tableau1[[#This Row],[Date]]="","",CHOOSE(MONTH(B1935),"janvier","février","mars","avril","mai","juin","juillet","aout","septembre","octobre","novembre","décembre"))</f>
        <v>juin</v>
      </c>
      <c r="E1935" s="105" t="str">
        <f>IF(ISERROR(VLOOKUP($C1935,tarifs!$A$4:$D$105,2,0)),"",VLOOKUP($C1935,tarifs!$A$4:$D$105,2,0))</f>
        <v/>
      </c>
      <c r="F1935" s="105" t="str">
        <f t="shared" si="30"/>
        <v/>
      </c>
    </row>
    <row r="1936" spans="1:6" x14ac:dyDescent="0.25">
      <c r="A1936" t="s">
        <v>14</v>
      </c>
      <c r="B1936" s="107">
        <v>44351</v>
      </c>
      <c r="C1936" t="s">
        <v>15</v>
      </c>
      <c r="D1936" t="str">
        <f>IF(Tableau1[[#This Row],[Date]]="","",CHOOSE(MONTH(B1936),"janvier","février","mars","avril","mai","juin","juillet","aout","septembre","octobre","novembre","décembre"))</f>
        <v>juin</v>
      </c>
      <c r="E1936" s="105" t="str">
        <f>IF(ISERROR(VLOOKUP($C1936,tarifs!$A$4:$D$105,2,0)),"",VLOOKUP($C1936,tarifs!$A$4:$D$105,2,0))</f>
        <v/>
      </c>
      <c r="F1936" s="105" t="str">
        <f t="shared" si="30"/>
        <v/>
      </c>
    </row>
    <row r="1937" spans="1:6" x14ac:dyDescent="0.25">
      <c r="A1937" t="s">
        <v>16</v>
      </c>
      <c r="B1937" s="107">
        <v>44347</v>
      </c>
      <c r="C1937">
        <v>1670</v>
      </c>
      <c r="D1937" t="str">
        <f>IF(Tableau1[[#This Row],[Date]]="","",CHOOSE(MONTH(B1937),"janvier","février","mars","avril","mai","juin","juillet","aout","septembre","octobre","novembre","décembre"))</f>
        <v>mai</v>
      </c>
      <c r="E1937" s="105">
        <f>IF(ISERROR(VLOOKUP($C1937,tarifs!$A$4:$D$105,2,0)),"",VLOOKUP($C1937,tarifs!$A$4:$D$105,2,0))</f>
        <v>201</v>
      </c>
      <c r="F1937" s="105">
        <f t="shared" si="30"/>
        <v>241.2</v>
      </c>
    </row>
    <row r="1938" spans="1:6" x14ac:dyDescent="0.25">
      <c r="A1938" t="s">
        <v>16</v>
      </c>
      <c r="B1938" s="107">
        <v>44352</v>
      </c>
      <c r="C1938">
        <v>1401</v>
      </c>
      <c r="D1938" t="str">
        <f>IF(Tableau1[[#This Row],[Date]]="","",CHOOSE(MONTH(B1938),"janvier","février","mars","avril","mai","juin","juillet","aout","septembre","octobre","novembre","décembre"))</f>
        <v>juin</v>
      </c>
      <c r="E1938" s="105">
        <f>IF(ISERROR(VLOOKUP($C1938,tarifs!$A$4:$D$105,2,0)),"",VLOOKUP($C1938,tarifs!$A$4:$D$105,2,0))</f>
        <v>129</v>
      </c>
      <c r="F1938" s="105">
        <f t="shared" si="30"/>
        <v>154.79999999999998</v>
      </c>
    </row>
    <row r="1939" spans="1:6" x14ac:dyDescent="0.25">
      <c r="A1939" t="s">
        <v>16</v>
      </c>
      <c r="B1939" s="107">
        <v>44352</v>
      </c>
      <c r="C1939">
        <v>1639</v>
      </c>
      <c r="D1939" t="str">
        <f>IF(Tableau1[[#This Row],[Date]]="","",CHOOSE(MONTH(B1939),"janvier","février","mars","avril","mai","juin","juillet","aout","septembre","octobre","novembre","décembre"))</f>
        <v>juin</v>
      </c>
      <c r="E1939" s="105">
        <f>IF(ISERROR(VLOOKUP($C1939,tarifs!$A$4:$D$105,2,0)),"",VLOOKUP($C1939,tarifs!$A$4:$D$105,2,0))</f>
        <v>135</v>
      </c>
      <c r="F1939" s="105">
        <f t="shared" si="30"/>
        <v>162</v>
      </c>
    </row>
    <row r="1940" spans="1:6" x14ac:dyDescent="0.25">
      <c r="A1940" t="s">
        <v>17</v>
      </c>
      <c r="B1940" s="107">
        <v>44347</v>
      </c>
      <c r="C1940">
        <v>1050</v>
      </c>
      <c r="D1940" t="str">
        <f>IF(Tableau1[[#This Row],[Date]]="","",CHOOSE(MONTH(B1940),"janvier","février","mars","avril","mai","juin","juillet","aout","septembre","octobre","novembre","décembre"))</f>
        <v>mai</v>
      </c>
      <c r="E1940" s="105">
        <f>IF(ISERROR(VLOOKUP($C1940,tarifs!$A$4:$D$105,2,0)),"",VLOOKUP($C1940,tarifs!$A$4:$D$105,2,0))</f>
        <v>108</v>
      </c>
      <c r="F1940" s="105">
        <f t="shared" si="30"/>
        <v>129.6</v>
      </c>
    </row>
    <row r="1941" spans="1:6" x14ac:dyDescent="0.25">
      <c r="A1941" t="s">
        <v>17</v>
      </c>
      <c r="B1941" s="107">
        <v>44352</v>
      </c>
      <c r="C1941">
        <v>1501</v>
      </c>
      <c r="D1941" t="str">
        <f>IF(Tableau1[[#This Row],[Date]]="","",CHOOSE(MONTH(B1941),"janvier","février","mars","avril","mai","juin","juillet","aout","septembre","octobre","novembre","décembre"))</f>
        <v>juin</v>
      </c>
      <c r="E1941" s="105">
        <f>IF(ISERROR(VLOOKUP($C1941,tarifs!$A$4:$D$105,2,0)),"",VLOOKUP($C1941,tarifs!$A$4:$D$105,2,0))</f>
        <v>117</v>
      </c>
      <c r="F1941" s="105">
        <f t="shared" si="30"/>
        <v>140.4</v>
      </c>
    </row>
    <row r="1942" spans="1:6" x14ac:dyDescent="0.25">
      <c r="A1942" t="s">
        <v>17</v>
      </c>
      <c r="B1942" s="107">
        <v>44347</v>
      </c>
      <c r="C1942">
        <v>1232</v>
      </c>
      <c r="D1942" t="str">
        <f>IF(Tableau1[[#This Row],[Date]]="","",CHOOSE(MONTH(B1942),"janvier","février","mars","avril","mai","juin","juillet","aout","septembre","octobre","novembre","décembre"))</f>
        <v>mai</v>
      </c>
      <c r="E1942" s="105">
        <f>IF(ISERROR(VLOOKUP($C1942,tarifs!$A$4:$D$105,2,0)),"",VLOOKUP($C1942,tarifs!$A$4:$D$105,2,0))</f>
        <v>101.25</v>
      </c>
      <c r="F1942" s="105">
        <f t="shared" si="30"/>
        <v>121.5</v>
      </c>
    </row>
    <row r="1943" spans="1:6" x14ac:dyDescent="0.25">
      <c r="A1943" t="s">
        <v>17</v>
      </c>
      <c r="B1943" s="107">
        <v>44349</v>
      </c>
      <c r="C1943">
        <v>1202</v>
      </c>
      <c r="D1943" t="str">
        <f>IF(Tableau1[[#This Row],[Date]]="","",CHOOSE(MONTH(B1943),"janvier","février","mars","avril","mai","juin","juillet","aout","septembre","octobre","novembre","décembre"))</f>
        <v>juin</v>
      </c>
      <c r="E1943" s="105">
        <f>IF(ISERROR(VLOOKUP($C1943,tarifs!$A$4:$D$105,2,0)),"",VLOOKUP($C1943,tarifs!$A$4:$D$105,2,0))</f>
        <v>87.75</v>
      </c>
      <c r="F1943" s="105">
        <f t="shared" si="30"/>
        <v>105.3</v>
      </c>
    </row>
    <row r="1944" spans="1:6" x14ac:dyDescent="0.25">
      <c r="A1944" t="s">
        <v>17</v>
      </c>
      <c r="B1944" s="107">
        <v>44351</v>
      </c>
      <c r="C1944">
        <v>1072</v>
      </c>
      <c r="D1944" t="str">
        <f>IF(Tableau1[[#This Row],[Date]]="","",CHOOSE(MONTH(B1944),"janvier","février","mars","avril","mai","juin","juillet","aout","septembre","octobre","novembre","décembre"))</f>
        <v>juin</v>
      </c>
      <c r="E1944" s="105">
        <f>IF(ISERROR(VLOOKUP($C1944,tarifs!$A$4:$D$105,2,0)),"",VLOOKUP($C1944,tarifs!$A$4:$D$105,2,0))</f>
        <v>108</v>
      </c>
      <c r="F1944" s="105">
        <f t="shared" si="30"/>
        <v>129.6</v>
      </c>
    </row>
    <row r="1945" spans="1:6" x14ac:dyDescent="0.25">
      <c r="A1945" t="s">
        <v>17</v>
      </c>
      <c r="B1945" s="107">
        <v>44352</v>
      </c>
      <c r="C1945">
        <v>1069</v>
      </c>
      <c r="D1945" t="str">
        <f>IF(Tableau1[[#This Row],[Date]]="","",CHOOSE(MONTH(B1945),"janvier","février","mars","avril","mai","juin","juillet","aout","septembre","octobre","novembre","décembre"))</f>
        <v>juin</v>
      </c>
      <c r="E1945" s="105">
        <f>IF(ISERROR(VLOOKUP($C1945,tarifs!$A$4:$D$105,2,0)),"",VLOOKUP($C1945,tarifs!$A$4:$D$105,2,0))</f>
        <v>81</v>
      </c>
      <c r="F1945" s="105">
        <f t="shared" si="30"/>
        <v>97.2</v>
      </c>
    </row>
    <row r="1946" spans="1:6" x14ac:dyDescent="0.25">
      <c r="A1946" t="s">
        <v>18</v>
      </c>
      <c r="B1946" s="107">
        <v>44347</v>
      </c>
      <c r="C1946">
        <v>1280</v>
      </c>
      <c r="D1946" t="str">
        <f>IF(Tableau1[[#This Row],[Date]]="","",CHOOSE(MONTH(B1946),"janvier","février","mars","avril","mai","juin","juillet","aout","septembre","octobre","novembre","décembre"))</f>
        <v>mai</v>
      </c>
      <c r="E1946" s="105">
        <f>IF(ISERROR(VLOOKUP($C1946,tarifs!$A$4:$D$105,2,0)),"",VLOOKUP($C1946,tarifs!$A$4:$D$105,2,0))</f>
        <v>114.4</v>
      </c>
      <c r="F1946" s="105">
        <f t="shared" si="30"/>
        <v>137.28</v>
      </c>
    </row>
    <row r="1947" spans="1:6" x14ac:dyDescent="0.25">
      <c r="A1947" t="s">
        <v>18</v>
      </c>
      <c r="B1947" s="107">
        <v>44351</v>
      </c>
      <c r="C1947">
        <v>1082</v>
      </c>
      <c r="D1947" t="str">
        <f>IF(Tableau1[[#This Row],[Date]]="","",CHOOSE(MONTH(B1947),"janvier","février","mars","avril","mai","juin","juillet","aout","septembre","octobre","novembre","décembre"))</f>
        <v>juin</v>
      </c>
      <c r="E1947" s="105">
        <f>IF(ISERROR(VLOOKUP($C1947,tarifs!$A$4:$D$105,2,0)),"",VLOOKUP($C1947,tarifs!$A$4:$D$105,2,0))</f>
        <v>104.55</v>
      </c>
      <c r="F1947" s="105">
        <f t="shared" si="30"/>
        <v>125.46</v>
      </c>
    </row>
    <row r="1948" spans="1:6" x14ac:dyDescent="0.25">
      <c r="A1948" t="s">
        <v>18</v>
      </c>
      <c r="B1948" s="107">
        <v>44352</v>
      </c>
      <c r="C1948">
        <v>1219</v>
      </c>
      <c r="D1948" t="str">
        <f>IF(Tableau1[[#This Row],[Date]]="","",CHOOSE(MONTH(B1948),"janvier","février","mars","avril","mai","juin","juillet","aout","septembre","octobre","novembre","décembre"))</f>
        <v>juin</v>
      </c>
      <c r="E1948" s="105">
        <f>IF(ISERROR(VLOOKUP($C1948,tarifs!$A$4:$D$105,2,0)),"",VLOOKUP($C1948,tarifs!$A$4:$D$105,2,0))</f>
        <v>135</v>
      </c>
      <c r="F1948" s="105">
        <f t="shared" si="30"/>
        <v>162</v>
      </c>
    </row>
    <row r="1949" spans="1:6" x14ac:dyDescent="0.25">
      <c r="A1949" t="s">
        <v>18</v>
      </c>
      <c r="B1949" s="107">
        <v>44352</v>
      </c>
      <c r="C1949">
        <v>1679</v>
      </c>
      <c r="D1949" t="str">
        <f>IF(Tableau1[[#This Row],[Date]]="","",CHOOSE(MONTH(B1949),"janvier","février","mars","avril","mai","juin","juillet","aout","septembre","octobre","novembre","décembre"))</f>
        <v>juin</v>
      </c>
      <c r="E1949" s="105">
        <f>IF(ISERROR(VLOOKUP($C1949,tarifs!$A$4:$D$105,2,0)),"",VLOOKUP($C1949,tarifs!$A$4:$D$105,2,0))</f>
        <v>95</v>
      </c>
      <c r="F1949" s="105">
        <f t="shared" si="30"/>
        <v>114</v>
      </c>
    </row>
    <row r="1950" spans="1:6" x14ac:dyDescent="0.25">
      <c r="A1950" t="s">
        <v>19</v>
      </c>
      <c r="B1950" s="107">
        <v>44351</v>
      </c>
      <c r="C1950">
        <v>1182</v>
      </c>
      <c r="D1950" t="str">
        <f>IF(Tableau1[[#This Row],[Date]]="","",CHOOSE(MONTH(B1950),"janvier","février","mars","avril","mai","juin","juillet","aout","septembre","octobre","novembre","décembre"))</f>
        <v>juin</v>
      </c>
      <c r="E1950" s="105">
        <f>IF(ISERROR(VLOOKUP($C1950,tarifs!$A$4:$D$105,2,0)),"",VLOOKUP($C1950,tarifs!$A$4:$D$105,2,0))</f>
        <v>127</v>
      </c>
      <c r="F1950" s="105">
        <f t="shared" si="30"/>
        <v>152.4</v>
      </c>
    </row>
    <row r="1951" spans="1:6" x14ac:dyDescent="0.25">
      <c r="A1951" t="s">
        <v>19</v>
      </c>
      <c r="B1951" s="107">
        <v>44352</v>
      </c>
      <c r="C1951">
        <v>1669</v>
      </c>
      <c r="D1951" t="str">
        <f>IF(Tableau1[[#This Row],[Date]]="","",CHOOSE(MONTH(B1951),"janvier","février","mars","avril","mai","juin","juillet","aout","septembre","octobre","novembre","décembre"))</f>
        <v>juin</v>
      </c>
      <c r="E1951" s="105">
        <f>IF(ISERROR(VLOOKUP($C1951,tarifs!$A$4:$D$105,2,0)),"",VLOOKUP($C1951,tarifs!$A$4:$D$105,2,0))</f>
        <v>124</v>
      </c>
      <c r="F1951" s="105">
        <f t="shared" si="30"/>
        <v>148.79999999999998</v>
      </c>
    </row>
    <row r="1952" spans="1:6" x14ac:dyDescent="0.25">
      <c r="A1952" t="s">
        <v>19</v>
      </c>
      <c r="B1952" s="107">
        <v>44352</v>
      </c>
      <c r="C1952">
        <v>1129</v>
      </c>
      <c r="D1952" t="str">
        <f>IF(Tableau1[[#This Row],[Date]]="","",CHOOSE(MONTH(B1952),"janvier","février","mars","avril","mai","juin","juillet","aout","septembre","octobre","novembre","décembre"))</f>
        <v>juin</v>
      </c>
      <c r="E1952" s="105">
        <f>IF(ISERROR(VLOOKUP($C1952,tarifs!$A$4:$D$105,2,0)),"",VLOOKUP($C1952,tarifs!$A$4:$D$105,2,0))</f>
        <v>115</v>
      </c>
      <c r="F1952" s="105">
        <f t="shared" si="30"/>
        <v>138</v>
      </c>
    </row>
    <row r="1953" spans="1:6" x14ac:dyDescent="0.25">
      <c r="A1953" t="s">
        <v>19</v>
      </c>
      <c r="B1953" s="107">
        <v>44352</v>
      </c>
      <c r="C1953">
        <v>1699</v>
      </c>
      <c r="D1953" t="str">
        <f>IF(Tableau1[[#This Row],[Date]]="","",CHOOSE(MONTH(B1953),"janvier","février","mars","avril","mai","juin","juillet","aout","septembre","octobre","novembre","décembre"))</f>
        <v>juin</v>
      </c>
      <c r="E1953" s="105">
        <f>IF(ISERROR(VLOOKUP($C1953,tarifs!$A$4:$D$105,2,0)),"",VLOOKUP($C1953,tarifs!$A$4:$D$105,2,0))</f>
        <v>148</v>
      </c>
      <c r="F1953" s="105">
        <f t="shared" si="30"/>
        <v>177.6</v>
      </c>
    </row>
    <row r="1954" spans="1:6" x14ac:dyDescent="0.25">
      <c r="A1954" t="s">
        <v>8</v>
      </c>
      <c r="B1954" s="107">
        <v>44354</v>
      </c>
      <c r="C1954">
        <v>1330</v>
      </c>
      <c r="D1954" t="str">
        <f>IF(Tableau1[[#This Row],[Date]]="","",CHOOSE(MONTH(B1954),"janvier","février","mars","avril","mai","juin","juillet","aout","septembre","octobre","novembre","décembre"))</f>
        <v>juin</v>
      </c>
      <c r="E1954" s="105">
        <f>IF(ISERROR(VLOOKUP($C1954,tarifs!$A$4:$D$105,2,0)),"",VLOOKUP($C1954,tarifs!$A$4:$D$105,2,0))</f>
        <v>95</v>
      </c>
      <c r="F1954" s="105">
        <f t="shared" si="30"/>
        <v>114</v>
      </c>
    </row>
    <row r="1955" spans="1:6" x14ac:dyDescent="0.25">
      <c r="A1955" t="s">
        <v>8</v>
      </c>
      <c r="B1955" s="107">
        <v>44359</v>
      </c>
      <c r="C1955">
        <v>1531</v>
      </c>
      <c r="D1955" t="str">
        <f>IF(Tableau1[[#This Row],[Date]]="","",CHOOSE(MONTH(B1955),"janvier","février","mars","avril","mai","juin","juillet","aout","septembre","octobre","novembre","décembre"))</f>
        <v>juin</v>
      </c>
      <c r="E1955" s="105">
        <f>IF(ISERROR(VLOOKUP($C1955,tarifs!$A$4:$D$105,2,0)),"",VLOOKUP($C1955,tarifs!$A$4:$D$105,2,0))</f>
        <v>108</v>
      </c>
      <c r="F1955" s="105">
        <f t="shared" si="30"/>
        <v>129.6</v>
      </c>
    </row>
    <row r="1956" spans="1:6" x14ac:dyDescent="0.25">
      <c r="A1956" t="s">
        <v>8</v>
      </c>
      <c r="B1956" s="107">
        <v>44354</v>
      </c>
      <c r="C1956">
        <v>1242</v>
      </c>
      <c r="D1956" t="str">
        <f>IF(Tableau1[[#This Row],[Date]]="","",CHOOSE(MONTH(B1956),"janvier","février","mars","avril","mai","juin","juillet","aout","septembre","octobre","novembre","décembre"))</f>
        <v>juin</v>
      </c>
      <c r="E1956" s="105">
        <f>IF(ISERROR(VLOOKUP($C1956,tarifs!$A$4:$D$105,2,0)),"",VLOOKUP($C1956,tarifs!$A$4:$D$105,2,0))</f>
        <v>101</v>
      </c>
      <c r="F1956" s="105">
        <f t="shared" si="30"/>
        <v>121.19999999999999</v>
      </c>
    </row>
    <row r="1957" spans="1:6" x14ac:dyDescent="0.25">
      <c r="A1957" t="s">
        <v>8</v>
      </c>
      <c r="B1957" s="107">
        <v>44358</v>
      </c>
      <c r="C1957">
        <v>1242</v>
      </c>
      <c r="D1957" t="str">
        <f>IF(Tableau1[[#This Row],[Date]]="","",CHOOSE(MONTH(B1957),"janvier","février","mars","avril","mai","juin","juillet","aout","septembre","octobre","novembre","décembre"))</f>
        <v>juin</v>
      </c>
      <c r="E1957" s="105">
        <f>IF(ISERROR(VLOOKUP($C1957,tarifs!$A$4:$D$105,2,0)),"",VLOOKUP($C1957,tarifs!$A$4:$D$105,2,0))</f>
        <v>101</v>
      </c>
      <c r="F1957" s="105">
        <f t="shared" si="30"/>
        <v>121.19999999999999</v>
      </c>
    </row>
    <row r="1958" spans="1:6" x14ac:dyDescent="0.25">
      <c r="A1958" t="s">
        <v>8</v>
      </c>
      <c r="B1958" s="107">
        <v>44359</v>
      </c>
      <c r="C1958">
        <v>1689</v>
      </c>
      <c r="D1958" t="str">
        <f>IF(Tableau1[[#This Row],[Date]]="","",CHOOSE(MONTH(B1958),"janvier","février","mars","avril","mai","juin","juillet","aout","septembre","octobre","novembre","décembre"))</f>
        <v>juin</v>
      </c>
      <c r="E1958" s="105">
        <f>IF(ISERROR(VLOOKUP($C1958,tarifs!$A$4:$D$105,2,0)),"",VLOOKUP($C1958,tarifs!$A$4:$D$105,2,0))</f>
        <v>155</v>
      </c>
      <c r="F1958" s="105">
        <f t="shared" si="30"/>
        <v>186</v>
      </c>
    </row>
    <row r="1959" spans="1:6" x14ac:dyDescent="0.25">
      <c r="A1959" t="s">
        <v>9</v>
      </c>
      <c r="B1959" s="107">
        <v>44354</v>
      </c>
      <c r="C1959">
        <v>1060</v>
      </c>
      <c r="D1959" t="str">
        <f>IF(Tableau1[[#This Row],[Date]]="","",CHOOSE(MONTH(B1959),"janvier","février","mars","avril","mai","juin","juillet","aout","septembre","octobre","novembre","décembre"))</f>
        <v>juin</v>
      </c>
      <c r="E1959" s="105">
        <f>IF(ISERROR(VLOOKUP($C1959,tarifs!$A$4:$D$105,2,0)),"",VLOOKUP($C1959,tarifs!$A$4:$D$105,2,0))</f>
        <v>123.6</v>
      </c>
      <c r="F1959" s="105">
        <f t="shared" si="30"/>
        <v>148.32</v>
      </c>
    </row>
    <row r="1960" spans="1:6" x14ac:dyDescent="0.25">
      <c r="A1960" t="s">
        <v>9</v>
      </c>
      <c r="B1960" s="107">
        <v>44359</v>
      </c>
      <c r="C1960">
        <v>1431</v>
      </c>
      <c r="D1960" t="str">
        <f>IF(Tableau1[[#This Row],[Date]]="","",CHOOSE(MONTH(B1960),"janvier","février","mars","avril","mai","juin","juillet","aout","septembre","octobre","novembre","décembre"))</f>
        <v>juin</v>
      </c>
      <c r="E1960" s="105">
        <f>IF(ISERROR(VLOOKUP($C1960,tarifs!$A$4:$D$105,2,0)),"",VLOOKUP($C1960,tarifs!$A$4:$D$105,2,0))</f>
        <v>108</v>
      </c>
      <c r="F1960" s="105">
        <f t="shared" si="30"/>
        <v>129.6</v>
      </c>
    </row>
    <row r="1961" spans="1:6" x14ac:dyDescent="0.25">
      <c r="A1961" t="s">
        <v>9</v>
      </c>
      <c r="B1961" s="107">
        <v>44354</v>
      </c>
      <c r="C1961">
        <v>1230</v>
      </c>
      <c r="D1961" t="str">
        <f>IF(Tableau1[[#This Row],[Date]]="","",CHOOSE(MONTH(B1961),"janvier","février","mars","avril","mai","juin","juillet","aout","septembre","octobre","novembre","décembre"))</f>
        <v>juin</v>
      </c>
      <c r="E1961" s="105">
        <f>IF(ISERROR(VLOOKUP($C1961,tarifs!$A$4:$D$105,2,0)),"",VLOOKUP($C1961,tarifs!$A$4:$D$105,2,0))</f>
        <v>135.25</v>
      </c>
      <c r="F1961" s="105">
        <f t="shared" si="30"/>
        <v>162.29999999999998</v>
      </c>
    </row>
    <row r="1962" spans="1:6" x14ac:dyDescent="0.25">
      <c r="A1962" t="s">
        <v>9</v>
      </c>
      <c r="B1962" s="107">
        <v>44358</v>
      </c>
      <c r="C1962">
        <v>1282</v>
      </c>
      <c r="D1962" t="str">
        <f>IF(Tableau1[[#This Row],[Date]]="","",CHOOSE(MONTH(B1962),"janvier","février","mars","avril","mai","juin","juillet","aout","septembre","octobre","novembre","décembre"))</f>
        <v>juin</v>
      </c>
      <c r="E1962" s="105">
        <f>IF(ISERROR(VLOOKUP($C1962,tarifs!$A$4:$D$105,2,0)),"",VLOOKUP($C1962,tarifs!$A$4:$D$105,2,0))</f>
        <v>87.75</v>
      </c>
      <c r="F1962" s="105">
        <f t="shared" si="30"/>
        <v>105.3</v>
      </c>
    </row>
    <row r="1963" spans="1:6" x14ac:dyDescent="0.25">
      <c r="A1963" t="s">
        <v>9</v>
      </c>
      <c r="B1963" s="107">
        <v>44359</v>
      </c>
      <c r="C1963">
        <v>1451</v>
      </c>
      <c r="D1963" t="str">
        <f>IF(Tableau1[[#This Row],[Date]]="","",CHOOSE(MONTH(B1963),"janvier","février","mars","avril","mai","juin","juillet","aout","septembre","octobre","novembre","décembre"))</f>
        <v>juin</v>
      </c>
      <c r="E1963" s="105">
        <f>IF(ISERROR(VLOOKUP($C1963,tarifs!$A$4:$D$105,2,0)),"",VLOOKUP($C1963,tarifs!$A$4:$D$105,2,0))</f>
        <v>108</v>
      </c>
      <c r="F1963" s="105">
        <f t="shared" si="30"/>
        <v>129.6</v>
      </c>
    </row>
    <row r="1964" spans="1:6" x14ac:dyDescent="0.25">
      <c r="A1964" t="s">
        <v>9</v>
      </c>
      <c r="B1964" s="107">
        <v>44354</v>
      </c>
      <c r="C1964">
        <v>1062</v>
      </c>
      <c r="D1964" t="str">
        <f>IF(Tableau1[[#This Row],[Date]]="","",CHOOSE(MONTH(B1964),"janvier","février","mars","avril","mai","juin","juillet","aout","septembre","octobre","novembre","décembre"))</f>
        <v>juin</v>
      </c>
      <c r="E1964" s="105">
        <f>IF(ISERROR(VLOOKUP($C1964,tarifs!$A$4:$D$105,2,0)),"",VLOOKUP($C1964,tarifs!$A$4:$D$105,2,0))</f>
        <v>81</v>
      </c>
      <c r="F1964" s="105">
        <f t="shared" si="30"/>
        <v>97.2</v>
      </c>
    </row>
    <row r="1965" spans="1:6" x14ac:dyDescent="0.25">
      <c r="A1965" t="s">
        <v>9</v>
      </c>
      <c r="B1965" s="107">
        <v>44355</v>
      </c>
      <c r="C1965">
        <v>1062</v>
      </c>
      <c r="D1965" t="str">
        <f>IF(Tableau1[[#This Row],[Date]]="","",CHOOSE(MONTH(B1965),"janvier","février","mars","avril","mai","juin","juillet","aout","septembre","octobre","novembre","décembre"))</f>
        <v>juin</v>
      </c>
      <c r="E1965" s="105">
        <f>IF(ISERROR(VLOOKUP($C1965,tarifs!$A$4:$D$105,2,0)),"",VLOOKUP($C1965,tarifs!$A$4:$D$105,2,0))</f>
        <v>81</v>
      </c>
      <c r="F1965" s="105">
        <f t="shared" si="30"/>
        <v>97.2</v>
      </c>
    </row>
    <row r="1966" spans="1:6" x14ac:dyDescent="0.25">
      <c r="A1966" t="s">
        <v>9</v>
      </c>
      <c r="B1966" s="107">
        <v>44356</v>
      </c>
      <c r="C1966">
        <v>1062</v>
      </c>
      <c r="D1966" t="str">
        <f>IF(Tableau1[[#This Row],[Date]]="","",CHOOSE(MONTH(B1966),"janvier","février","mars","avril","mai","juin","juillet","aout","septembre","octobre","novembre","décembre"))</f>
        <v>juin</v>
      </c>
      <c r="E1966" s="105">
        <f>IF(ISERROR(VLOOKUP($C1966,tarifs!$A$4:$D$105,2,0)),"",VLOOKUP($C1966,tarifs!$A$4:$D$105,2,0))</f>
        <v>81</v>
      </c>
      <c r="F1966" s="105">
        <f t="shared" si="30"/>
        <v>97.2</v>
      </c>
    </row>
    <row r="1967" spans="1:6" x14ac:dyDescent="0.25">
      <c r="A1967" t="s">
        <v>9</v>
      </c>
      <c r="B1967" s="107">
        <v>44357</v>
      </c>
      <c r="C1967">
        <v>1062</v>
      </c>
      <c r="D1967" t="str">
        <f>IF(Tableau1[[#This Row],[Date]]="","",CHOOSE(MONTH(B1967),"janvier","février","mars","avril","mai","juin","juillet","aout","septembre","octobre","novembre","décembre"))</f>
        <v>juin</v>
      </c>
      <c r="E1967" s="105">
        <f>IF(ISERROR(VLOOKUP($C1967,tarifs!$A$4:$D$105,2,0)),"",VLOOKUP($C1967,tarifs!$A$4:$D$105,2,0))</f>
        <v>81</v>
      </c>
      <c r="F1967" s="105">
        <f t="shared" si="30"/>
        <v>97.2</v>
      </c>
    </row>
    <row r="1968" spans="1:6" x14ac:dyDescent="0.25">
      <c r="A1968" t="s">
        <v>9</v>
      </c>
      <c r="B1968" s="107">
        <v>44358</v>
      </c>
      <c r="C1968">
        <v>1062</v>
      </c>
      <c r="D1968" t="str">
        <f>IF(Tableau1[[#This Row],[Date]]="","",CHOOSE(MONTH(B1968),"janvier","février","mars","avril","mai","juin","juillet","aout","septembre","octobre","novembre","décembre"))</f>
        <v>juin</v>
      </c>
      <c r="E1968" s="105">
        <f>IF(ISERROR(VLOOKUP($C1968,tarifs!$A$4:$D$105,2,0)),"",VLOOKUP($C1968,tarifs!$A$4:$D$105,2,0))</f>
        <v>81</v>
      </c>
      <c r="F1968" s="105">
        <f t="shared" si="30"/>
        <v>97.2</v>
      </c>
    </row>
    <row r="1969" spans="1:6" x14ac:dyDescent="0.25">
      <c r="A1969" t="s">
        <v>9</v>
      </c>
      <c r="B1969" s="107">
        <v>44359</v>
      </c>
      <c r="C1969">
        <v>1471</v>
      </c>
      <c r="D1969" t="str">
        <f>IF(Tableau1[[#This Row],[Date]]="","",CHOOSE(MONTH(B1969),"janvier","février","mars","avril","mai","juin","juillet","aout","septembre","octobre","novembre","décembre"))</f>
        <v>juin</v>
      </c>
      <c r="E1969" s="105">
        <f>IF(ISERROR(VLOOKUP($C1969,tarifs!$A$4:$D$105,2,0)),"",VLOOKUP($C1969,tarifs!$A$4:$D$105,2,0))</f>
        <v>115</v>
      </c>
      <c r="F1969" s="105">
        <f t="shared" si="30"/>
        <v>138</v>
      </c>
    </row>
    <row r="1970" spans="1:6" x14ac:dyDescent="0.25">
      <c r="A1970" t="s">
        <v>9</v>
      </c>
      <c r="B1970" s="107">
        <v>44354</v>
      </c>
      <c r="C1970">
        <v>1262</v>
      </c>
      <c r="D1970" t="str">
        <f>IF(Tableau1[[#This Row],[Date]]="","",CHOOSE(MONTH(B1970),"janvier","février","mars","avril","mai","juin","juillet","aout","septembre","octobre","novembre","décembre"))</f>
        <v>juin</v>
      </c>
      <c r="E1970" s="105">
        <f>IF(ISERROR(VLOOKUP($C1970,tarifs!$A$4:$D$105,2,0)),"",VLOOKUP($C1970,tarifs!$A$4:$D$105,2,0))</f>
        <v>108</v>
      </c>
      <c r="F1970" s="105">
        <f t="shared" si="30"/>
        <v>129.6</v>
      </c>
    </row>
    <row r="1971" spans="1:6" x14ac:dyDescent="0.25">
      <c r="A1971" t="s">
        <v>9</v>
      </c>
      <c r="B1971" s="107">
        <v>44355</v>
      </c>
      <c r="C1971">
        <v>1262</v>
      </c>
      <c r="D1971" t="str">
        <f>IF(Tableau1[[#This Row],[Date]]="","",CHOOSE(MONTH(B1971),"janvier","février","mars","avril","mai","juin","juillet","aout","septembre","octobre","novembre","décembre"))</f>
        <v>juin</v>
      </c>
      <c r="E1971" s="105">
        <f>IF(ISERROR(VLOOKUP($C1971,tarifs!$A$4:$D$105,2,0)),"",VLOOKUP($C1971,tarifs!$A$4:$D$105,2,0))</f>
        <v>108</v>
      </c>
      <c r="F1971" s="105">
        <f t="shared" si="30"/>
        <v>129.6</v>
      </c>
    </row>
    <row r="1972" spans="1:6" x14ac:dyDescent="0.25">
      <c r="A1972" t="s">
        <v>9</v>
      </c>
      <c r="B1972" s="107">
        <v>44356</v>
      </c>
      <c r="C1972">
        <v>1262</v>
      </c>
      <c r="D1972" t="str">
        <f>IF(Tableau1[[#This Row],[Date]]="","",CHOOSE(MONTH(B1972),"janvier","février","mars","avril","mai","juin","juillet","aout","septembre","octobre","novembre","décembre"))</f>
        <v>juin</v>
      </c>
      <c r="E1972" s="105">
        <f>IF(ISERROR(VLOOKUP($C1972,tarifs!$A$4:$D$105,2,0)),"",VLOOKUP($C1972,tarifs!$A$4:$D$105,2,0))</f>
        <v>108</v>
      </c>
      <c r="F1972" s="105">
        <f t="shared" si="30"/>
        <v>129.6</v>
      </c>
    </row>
    <row r="1973" spans="1:6" x14ac:dyDescent="0.25">
      <c r="A1973" t="s">
        <v>9</v>
      </c>
      <c r="B1973" s="107">
        <v>44357</v>
      </c>
      <c r="C1973">
        <v>1262</v>
      </c>
      <c r="D1973" t="str">
        <f>IF(Tableau1[[#This Row],[Date]]="","",CHOOSE(MONTH(B1973),"janvier","février","mars","avril","mai","juin","juillet","aout","septembre","octobre","novembre","décembre"))</f>
        <v>juin</v>
      </c>
      <c r="E1973" s="105">
        <f>IF(ISERROR(VLOOKUP($C1973,tarifs!$A$4:$D$105,2,0)),"",VLOOKUP($C1973,tarifs!$A$4:$D$105,2,0))</f>
        <v>108</v>
      </c>
      <c r="F1973" s="105">
        <f t="shared" si="30"/>
        <v>129.6</v>
      </c>
    </row>
    <row r="1974" spans="1:6" x14ac:dyDescent="0.25">
      <c r="A1974" t="s">
        <v>9</v>
      </c>
      <c r="B1974" s="107">
        <v>44358</v>
      </c>
      <c r="C1974">
        <v>1262</v>
      </c>
      <c r="D1974" t="str">
        <f>IF(Tableau1[[#This Row],[Date]]="","",CHOOSE(MONTH(B1974),"janvier","février","mars","avril","mai","juin","juillet","aout","septembre","octobre","novembre","décembre"))</f>
        <v>juin</v>
      </c>
      <c r="E1974" s="105">
        <f>IF(ISERROR(VLOOKUP($C1974,tarifs!$A$4:$D$105,2,0)),"",VLOOKUP($C1974,tarifs!$A$4:$D$105,2,0))</f>
        <v>108</v>
      </c>
      <c r="F1974" s="105">
        <f t="shared" si="30"/>
        <v>129.6</v>
      </c>
    </row>
    <row r="1975" spans="1:6" x14ac:dyDescent="0.25">
      <c r="A1975" t="s">
        <v>9</v>
      </c>
      <c r="B1975" s="107">
        <v>44359</v>
      </c>
      <c r="C1975">
        <v>1511</v>
      </c>
      <c r="D1975" t="str">
        <f>IF(Tableau1[[#This Row],[Date]]="","",CHOOSE(MONTH(B1975),"janvier","février","mars","avril","mai","juin","juillet","aout","septembre","octobre","novembre","décembre"))</f>
        <v>juin</v>
      </c>
      <c r="E1975" s="105">
        <f>IF(ISERROR(VLOOKUP($C1975,tarifs!$A$4:$D$105,2,0)),"",VLOOKUP($C1975,tarifs!$A$4:$D$105,2,0))</f>
        <v>115</v>
      </c>
      <c r="F1975" s="105">
        <f t="shared" si="30"/>
        <v>138</v>
      </c>
    </row>
    <row r="1976" spans="1:6" x14ac:dyDescent="0.25">
      <c r="A1976" t="s">
        <v>9</v>
      </c>
      <c r="B1976" s="107">
        <v>44359</v>
      </c>
      <c r="C1976">
        <v>1521</v>
      </c>
      <c r="D1976" t="str">
        <f>IF(Tableau1[[#This Row],[Date]]="","",CHOOSE(MONTH(B1976),"janvier","février","mars","avril","mai","juin","juillet","aout","septembre","octobre","novembre","décembre"))</f>
        <v>juin</v>
      </c>
      <c r="E1976" s="105">
        <f>IF(ISERROR(VLOOKUP($C1976,tarifs!$A$4:$D$105,2,0)),"",VLOOKUP($C1976,tarifs!$A$4:$D$105,2,0))</f>
        <v>155</v>
      </c>
      <c r="F1976" s="105">
        <f t="shared" si="30"/>
        <v>186</v>
      </c>
    </row>
    <row r="1977" spans="1:6" x14ac:dyDescent="0.25">
      <c r="A1977" t="s">
        <v>9</v>
      </c>
      <c r="B1977" s="107">
        <v>44359</v>
      </c>
      <c r="C1977">
        <v>1659</v>
      </c>
      <c r="D1977" t="str">
        <f>IF(Tableau1[[#This Row],[Date]]="","",CHOOSE(MONTH(B1977),"janvier","février","mars","avril","mai","juin","juillet","aout","septembre","octobre","novembre","décembre"))</f>
        <v>juin</v>
      </c>
      <c r="E1977" s="105">
        <f>IF(ISERROR(VLOOKUP($C1977,tarifs!$A$4:$D$105,2,0)),"",VLOOKUP($C1977,tarifs!$A$4:$D$105,2,0))</f>
        <v>108</v>
      </c>
      <c r="F1977" s="105">
        <f t="shared" si="30"/>
        <v>129.6</v>
      </c>
    </row>
    <row r="1978" spans="1:6" x14ac:dyDescent="0.25">
      <c r="A1978" t="s">
        <v>9</v>
      </c>
      <c r="B1978" s="107">
        <v>44359</v>
      </c>
      <c r="C1978">
        <v>1139</v>
      </c>
      <c r="D1978" t="str">
        <f>IF(Tableau1[[#This Row],[Date]]="","",CHOOSE(MONTH(B1978),"janvier","février","mars","avril","mai","juin","juillet","aout","septembre","octobre","novembre","décembre"))</f>
        <v>juin</v>
      </c>
      <c r="E1978" s="105">
        <f>IF(ISERROR(VLOOKUP($C1978,tarifs!$A$4:$D$105,2,0)),"",VLOOKUP($C1978,tarifs!$A$4:$D$105,2,0))</f>
        <v>135</v>
      </c>
      <c r="F1978" s="105">
        <f t="shared" si="30"/>
        <v>162</v>
      </c>
    </row>
    <row r="1979" spans="1:6" x14ac:dyDescent="0.25">
      <c r="A1979" t="s">
        <v>9</v>
      </c>
      <c r="B1979" s="107">
        <v>44359</v>
      </c>
      <c r="C1979">
        <v>1079</v>
      </c>
      <c r="D1979" t="str">
        <f>IF(Tableau1[[#This Row],[Date]]="","",CHOOSE(MONTH(B1979),"janvier","février","mars","avril","mai","juin","juillet","aout","septembre","octobre","novembre","décembre"))</f>
        <v>juin</v>
      </c>
      <c r="E1979" s="105">
        <f>IF(ISERROR(VLOOKUP($C1979,tarifs!$A$4:$D$105,2,0)),"",VLOOKUP($C1979,tarifs!$A$4:$D$105,2,0))</f>
        <v>101</v>
      </c>
      <c r="F1979" s="105">
        <f t="shared" si="30"/>
        <v>121.19999999999999</v>
      </c>
    </row>
    <row r="1980" spans="1:6" x14ac:dyDescent="0.25">
      <c r="A1980" t="s">
        <v>9</v>
      </c>
      <c r="B1980" s="107">
        <v>44359</v>
      </c>
      <c r="C1980">
        <v>1099</v>
      </c>
      <c r="D1980" t="str">
        <f>IF(Tableau1[[#This Row],[Date]]="","",CHOOSE(MONTH(B1980),"janvier","février","mars","avril","mai","juin","juillet","aout","septembre","octobre","novembre","décembre"))</f>
        <v>juin</v>
      </c>
      <c r="E1980" s="105">
        <f>IF(ISERROR(VLOOKUP($C1980,tarifs!$A$4:$D$105,2,0)),"",VLOOKUP($C1980,tarifs!$A$4:$D$105,2,0))</f>
        <v>77</v>
      </c>
      <c r="F1980" s="105">
        <f t="shared" si="30"/>
        <v>92.399999999999991</v>
      </c>
    </row>
    <row r="1981" spans="1:6" x14ac:dyDescent="0.25">
      <c r="A1981" t="s">
        <v>9</v>
      </c>
      <c r="B1981" s="107">
        <v>44359</v>
      </c>
      <c r="C1981">
        <v>1269</v>
      </c>
      <c r="D1981" t="str">
        <f>IF(Tableau1[[#This Row],[Date]]="","",CHOOSE(MONTH(B1981),"janvier","février","mars","avril","mai","juin","juillet","aout","septembre","octobre","novembre","décembre"))</f>
        <v>juin</v>
      </c>
      <c r="E1981" s="105">
        <f>IF(ISERROR(VLOOKUP($C1981,tarifs!$A$4:$D$105,2,0)),"",VLOOKUP($C1981,tarifs!$A$4:$D$105,2,0))</f>
        <v>95</v>
      </c>
      <c r="F1981" s="105">
        <f t="shared" si="30"/>
        <v>114</v>
      </c>
    </row>
    <row r="1982" spans="1:6" x14ac:dyDescent="0.25">
      <c r="A1982" t="s">
        <v>10</v>
      </c>
      <c r="B1982" s="107">
        <v>44354</v>
      </c>
      <c r="C1982">
        <v>1650</v>
      </c>
      <c r="D1982" t="str">
        <f>IF(Tableau1[[#This Row],[Date]]="","",CHOOSE(MONTH(B1982),"janvier","février","mars","avril","mai","juin","juillet","aout","septembre","octobre","novembre","décembre"))</f>
        <v>juin</v>
      </c>
      <c r="E1982" s="105">
        <f>IF(ISERROR(VLOOKUP($C1982,tarifs!$A$4:$D$105,2,0)),"",VLOOKUP($C1982,tarifs!$A$4:$D$105,2,0))</f>
        <v>162</v>
      </c>
      <c r="F1982" s="105">
        <f t="shared" si="30"/>
        <v>194.4</v>
      </c>
    </row>
    <row r="1983" spans="1:6" x14ac:dyDescent="0.25">
      <c r="A1983" t="s">
        <v>10</v>
      </c>
      <c r="B1983" s="107">
        <v>44359</v>
      </c>
      <c r="C1983">
        <v>1109</v>
      </c>
      <c r="D1983" t="str">
        <f>IF(Tableau1[[#This Row],[Date]]="","",CHOOSE(MONTH(B1983),"janvier","février","mars","avril","mai","juin","juillet","aout","septembre","octobre","novembre","décembre"))</f>
        <v>juin</v>
      </c>
      <c r="E1983" s="105">
        <f>IF(ISERROR(VLOOKUP($C1983,tarifs!$A$4:$D$105,2,0)),"",VLOOKUP($C1983,tarifs!$A$4:$D$105,2,0))</f>
        <v>122</v>
      </c>
      <c r="F1983" s="105">
        <f t="shared" si="30"/>
        <v>146.4</v>
      </c>
    </row>
    <row r="1984" spans="1:6" x14ac:dyDescent="0.25">
      <c r="A1984" t="s">
        <v>10</v>
      </c>
      <c r="B1984" s="107">
        <v>44355</v>
      </c>
      <c r="C1984">
        <v>1521</v>
      </c>
      <c r="D1984" t="str">
        <f>IF(Tableau1[[#This Row],[Date]]="","",CHOOSE(MONTH(B1984),"janvier","février","mars","avril","mai","juin","juillet","aout","septembre","octobre","novembre","décembre"))</f>
        <v>juin</v>
      </c>
      <c r="E1984" s="105">
        <f>IF(ISERROR(VLOOKUP($C1984,tarifs!$A$4:$D$105,2,0)),"",VLOOKUP($C1984,tarifs!$A$4:$D$105,2,0))</f>
        <v>155</v>
      </c>
      <c r="F1984" s="105">
        <f t="shared" si="30"/>
        <v>186</v>
      </c>
    </row>
    <row r="1985" spans="1:6" x14ac:dyDescent="0.25">
      <c r="A1985" t="s">
        <v>10</v>
      </c>
      <c r="B1985" s="107">
        <v>44356</v>
      </c>
      <c r="C1985">
        <v>1521</v>
      </c>
      <c r="D1985" t="str">
        <f>IF(Tableau1[[#This Row],[Date]]="","",CHOOSE(MONTH(B1985),"janvier","février","mars","avril","mai","juin","juillet","aout","septembre","octobre","novembre","décembre"))</f>
        <v>juin</v>
      </c>
      <c r="E1985" s="105">
        <f>IF(ISERROR(VLOOKUP($C1985,tarifs!$A$4:$D$105,2,0)),"",VLOOKUP($C1985,tarifs!$A$4:$D$105,2,0))</f>
        <v>155</v>
      </c>
      <c r="F1985" s="105">
        <f t="shared" si="30"/>
        <v>186</v>
      </c>
    </row>
    <row r="1986" spans="1:6" x14ac:dyDescent="0.25">
      <c r="A1986" t="s">
        <v>10</v>
      </c>
      <c r="B1986" s="107">
        <v>44357</v>
      </c>
      <c r="C1986">
        <v>1521</v>
      </c>
      <c r="D1986" t="str">
        <f>IF(Tableau1[[#This Row],[Date]]="","",CHOOSE(MONTH(B1986),"janvier","février","mars","avril","mai","juin","juillet","aout","septembre","octobre","novembre","décembre"))</f>
        <v>juin</v>
      </c>
      <c r="E1986" s="105">
        <f>IF(ISERROR(VLOOKUP($C1986,tarifs!$A$4:$D$105,2,0)),"",VLOOKUP($C1986,tarifs!$A$4:$D$105,2,0))</f>
        <v>155</v>
      </c>
      <c r="F1986" s="105">
        <f t="shared" si="30"/>
        <v>186</v>
      </c>
    </row>
    <row r="1987" spans="1:6" x14ac:dyDescent="0.25">
      <c r="A1987" t="s">
        <v>10</v>
      </c>
      <c r="B1987" s="107">
        <v>44358</v>
      </c>
      <c r="C1987">
        <v>1521</v>
      </c>
      <c r="D1987" t="str">
        <f>IF(Tableau1[[#This Row],[Date]]="","",CHOOSE(MONTH(B1987),"janvier","février","mars","avril","mai","juin","juillet","aout","septembre","octobre","novembre","décembre"))</f>
        <v>juin</v>
      </c>
      <c r="E1987" s="105">
        <f>IF(ISERROR(VLOOKUP($C1987,tarifs!$A$4:$D$105,2,0)),"",VLOOKUP($C1987,tarifs!$A$4:$D$105,2,0))</f>
        <v>155</v>
      </c>
      <c r="F1987" s="105">
        <f t="shared" si="30"/>
        <v>186</v>
      </c>
    </row>
    <row r="1988" spans="1:6" x14ac:dyDescent="0.25">
      <c r="A1988" t="s">
        <v>10</v>
      </c>
      <c r="B1988" s="107">
        <v>44354</v>
      </c>
      <c r="C1988">
        <v>1162</v>
      </c>
      <c r="D1988" t="str">
        <f>IF(Tableau1[[#This Row],[Date]]="","",CHOOSE(MONTH(B1988),"janvier","février","mars","avril","mai","juin","juillet","aout","septembre","octobre","novembre","décembre"))</f>
        <v>juin</v>
      </c>
      <c r="E1988" s="105">
        <f>IF(ISERROR(VLOOKUP($C1988,tarifs!$A$4:$D$105,2,0)),"",VLOOKUP($C1988,tarifs!$A$4:$D$105,2,0))</f>
        <v>108</v>
      </c>
      <c r="F1988" s="105">
        <f t="shared" ref="F1988:F2051" si="31">IF(ISERROR(E1988*1.2),"",E1988*1.2)</f>
        <v>129.6</v>
      </c>
    </row>
    <row r="1989" spans="1:6" x14ac:dyDescent="0.25">
      <c r="A1989" t="s">
        <v>10</v>
      </c>
      <c r="B1989" s="107">
        <v>44355</v>
      </c>
      <c r="C1989">
        <v>1162</v>
      </c>
      <c r="D1989" t="str">
        <f>IF(Tableau1[[#This Row],[Date]]="","",CHOOSE(MONTH(B1989),"janvier","février","mars","avril","mai","juin","juillet","aout","septembre","octobre","novembre","décembre"))</f>
        <v>juin</v>
      </c>
      <c r="E1989" s="105">
        <f>IF(ISERROR(VLOOKUP($C1989,tarifs!$A$4:$D$105,2,0)),"",VLOOKUP($C1989,tarifs!$A$4:$D$105,2,0))</f>
        <v>108</v>
      </c>
      <c r="F1989" s="105">
        <f t="shared" si="31"/>
        <v>129.6</v>
      </c>
    </row>
    <row r="1990" spans="1:6" x14ac:dyDescent="0.25">
      <c r="A1990" t="s">
        <v>10</v>
      </c>
      <c r="B1990" s="107">
        <v>44356</v>
      </c>
      <c r="C1990">
        <v>1162</v>
      </c>
      <c r="D1990" t="str">
        <f>IF(Tableau1[[#This Row],[Date]]="","",CHOOSE(MONTH(B1990),"janvier","février","mars","avril","mai","juin","juillet","aout","septembre","octobre","novembre","décembre"))</f>
        <v>juin</v>
      </c>
      <c r="E1990" s="105">
        <f>IF(ISERROR(VLOOKUP($C1990,tarifs!$A$4:$D$105,2,0)),"",VLOOKUP($C1990,tarifs!$A$4:$D$105,2,0))</f>
        <v>108</v>
      </c>
      <c r="F1990" s="105">
        <f t="shared" si="31"/>
        <v>129.6</v>
      </c>
    </row>
    <row r="1991" spans="1:6" x14ac:dyDescent="0.25">
      <c r="A1991" t="s">
        <v>10</v>
      </c>
      <c r="B1991" s="107">
        <v>44357</v>
      </c>
      <c r="C1991">
        <v>1162</v>
      </c>
      <c r="D1991" t="str">
        <f>IF(Tableau1[[#This Row],[Date]]="","",CHOOSE(MONTH(B1991),"janvier","février","mars","avril","mai","juin","juillet","aout","septembre","octobre","novembre","décembre"))</f>
        <v>juin</v>
      </c>
      <c r="E1991" s="105">
        <f>IF(ISERROR(VLOOKUP($C1991,tarifs!$A$4:$D$105,2,0)),"",VLOOKUP($C1991,tarifs!$A$4:$D$105,2,0))</f>
        <v>108</v>
      </c>
      <c r="F1991" s="105">
        <f t="shared" si="31"/>
        <v>129.6</v>
      </c>
    </row>
    <row r="1992" spans="1:6" x14ac:dyDescent="0.25">
      <c r="A1992" t="s">
        <v>10</v>
      </c>
      <c r="B1992" s="107">
        <v>44358</v>
      </c>
      <c r="C1992">
        <v>1162</v>
      </c>
      <c r="D1992" t="str">
        <f>IF(Tableau1[[#This Row],[Date]]="","",CHOOSE(MONTH(B1992),"janvier","février","mars","avril","mai","juin","juillet","aout","septembre","octobre","novembre","décembre"))</f>
        <v>juin</v>
      </c>
      <c r="E1992" s="105">
        <f>IF(ISERROR(VLOOKUP($C1992,tarifs!$A$4:$D$105,2,0)),"",VLOOKUP($C1992,tarifs!$A$4:$D$105,2,0))</f>
        <v>108</v>
      </c>
      <c r="F1992" s="105">
        <f t="shared" si="31"/>
        <v>129.6</v>
      </c>
    </row>
    <row r="1993" spans="1:6" x14ac:dyDescent="0.25">
      <c r="A1993" t="s">
        <v>10</v>
      </c>
      <c r="B1993" s="107">
        <v>44354</v>
      </c>
      <c r="C1993" t="s">
        <v>11</v>
      </c>
      <c r="D1993" t="str">
        <f>IF(Tableau1[[#This Row],[Date]]="","",CHOOSE(MONTH(B1993),"janvier","février","mars","avril","mai","juin","juillet","aout","septembre","octobre","novembre","décembre"))</f>
        <v>juin</v>
      </c>
      <c r="E1993" s="105" t="str">
        <f>IF(ISERROR(VLOOKUP($C1993,tarifs!$A$4:$D$105,2,0)),"",VLOOKUP($C1993,tarifs!$A$4:$D$105,2,0))</f>
        <v/>
      </c>
      <c r="F1993" s="105" t="str">
        <f t="shared" si="31"/>
        <v/>
      </c>
    </row>
    <row r="1994" spans="1:6" x14ac:dyDescent="0.25">
      <c r="A1994" t="s">
        <v>10</v>
      </c>
      <c r="B1994" s="107">
        <v>44355</v>
      </c>
      <c r="C1994" t="s">
        <v>11</v>
      </c>
      <c r="D1994" t="str">
        <f>IF(Tableau1[[#This Row],[Date]]="","",CHOOSE(MONTH(B1994),"janvier","février","mars","avril","mai","juin","juillet","aout","septembre","octobre","novembre","décembre"))</f>
        <v>juin</v>
      </c>
      <c r="E1994" s="105" t="str">
        <f>IF(ISERROR(VLOOKUP($C1994,tarifs!$A$4:$D$105,2,0)),"",VLOOKUP($C1994,tarifs!$A$4:$D$105,2,0))</f>
        <v/>
      </c>
      <c r="F1994" s="105" t="str">
        <f t="shared" si="31"/>
        <v/>
      </c>
    </row>
    <row r="1995" spans="1:6" x14ac:dyDescent="0.25">
      <c r="A1995" t="s">
        <v>10</v>
      </c>
      <c r="B1995" s="107">
        <v>44356</v>
      </c>
      <c r="C1995" t="s">
        <v>11</v>
      </c>
      <c r="D1995" t="str">
        <f>IF(Tableau1[[#This Row],[Date]]="","",CHOOSE(MONTH(B1995),"janvier","février","mars","avril","mai","juin","juillet","aout","septembre","octobre","novembre","décembre"))</f>
        <v>juin</v>
      </c>
      <c r="E1995" s="105" t="str">
        <f>IF(ISERROR(VLOOKUP($C1995,tarifs!$A$4:$D$105,2,0)),"",VLOOKUP($C1995,tarifs!$A$4:$D$105,2,0))</f>
        <v/>
      </c>
      <c r="F1995" s="105" t="str">
        <f t="shared" si="31"/>
        <v/>
      </c>
    </row>
    <row r="1996" spans="1:6" x14ac:dyDescent="0.25">
      <c r="A1996" t="s">
        <v>10</v>
      </c>
      <c r="B1996" s="107">
        <v>44357</v>
      </c>
      <c r="C1996" t="s">
        <v>11</v>
      </c>
      <c r="D1996" t="str">
        <f>IF(Tableau1[[#This Row],[Date]]="","",CHOOSE(MONTH(B1996),"janvier","février","mars","avril","mai","juin","juillet","aout","septembre","octobre","novembre","décembre"))</f>
        <v>juin</v>
      </c>
      <c r="E1996" s="105" t="str">
        <f>IF(ISERROR(VLOOKUP($C1996,tarifs!$A$4:$D$105,2,0)),"",VLOOKUP($C1996,tarifs!$A$4:$D$105,2,0))</f>
        <v/>
      </c>
      <c r="F1996" s="105" t="str">
        <f t="shared" si="31"/>
        <v/>
      </c>
    </row>
    <row r="1997" spans="1:6" x14ac:dyDescent="0.25">
      <c r="A1997" t="s">
        <v>10</v>
      </c>
      <c r="B1997" s="107">
        <v>44358</v>
      </c>
      <c r="C1997" t="s">
        <v>11</v>
      </c>
      <c r="D1997" t="str">
        <f>IF(Tableau1[[#This Row],[Date]]="","",CHOOSE(MONTH(B1997),"janvier","février","mars","avril","mai","juin","juillet","aout","septembre","octobre","novembre","décembre"))</f>
        <v>juin</v>
      </c>
      <c r="E1997" s="105" t="str">
        <f>IF(ISERROR(VLOOKUP($C1997,tarifs!$A$4:$D$105,2,0)),"",VLOOKUP($C1997,tarifs!$A$4:$D$105,2,0))</f>
        <v/>
      </c>
      <c r="F1997" s="105" t="str">
        <f t="shared" si="31"/>
        <v/>
      </c>
    </row>
    <row r="1998" spans="1:6" x14ac:dyDescent="0.25">
      <c r="A1998" t="s">
        <v>12</v>
      </c>
      <c r="B1998" s="107">
        <v>44354</v>
      </c>
      <c r="C1998">
        <v>1010</v>
      </c>
      <c r="D1998" t="str">
        <f>IF(Tableau1[[#This Row],[Date]]="","",CHOOSE(MONTH(B1998),"janvier","février","mars","avril","mai","juin","juillet","aout","septembre","octobre","novembre","décembre"))</f>
        <v>juin</v>
      </c>
      <c r="E1998" s="105">
        <f>IF(ISERROR(VLOOKUP($C1998,tarifs!$A$4:$D$105,2,0)),"",VLOOKUP($C1998,tarifs!$A$4:$D$105,2,0))</f>
        <v>95</v>
      </c>
      <c r="F1998" s="105">
        <f t="shared" si="31"/>
        <v>114</v>
      </c>
    </row>
    <row r="1999" spans="1:6" x14ac:dyDescent="0.25">
      <c r="A1999" t="s">
        <v>12</v>
      </c>
      <c r="B1999" s="107">
        <v>44359</v>
      </c>
      <c r="C1999">
        <v>1441</v>
      </c>
      <c r="D1999" t="str">
        <f>IF(Tableau1[[#This Row],[Date]]="","",CHOOSE(MONTH(B1999),"janvier","février","mars","avril","mai","juin","juillet","aout","septembre","octobre","novembre","décembre"))</f>
        <v>juin</v>
      </c>
      <c r="E1999" s="105">
        <f>IF(ISERROR(VLOOKUP($C1999,tarifs!$A$4:$D$105,2,0)),"",VLOOKUP($C1999,tarifs!$A$4:$D$105,2,0))</f>
        <v>108</v>
      </c>
      <c r="F1999" s="105">
        <f t="shared" si="31"/>
        <v>129.6</v>
      </c>
    </row>
    <row r="2000" spans="1:6" x14ac:dyDescent="0.25">
      <c r="A2000" t="s">
        <v>12</v>
      </c>
      <c r="B2000" s="107">
        <v>44359</v>
      </c>
      <c r="C2000">
        <v>1169</v>
      </c>
      <c r="D2000" t="str">
        <f>IF(Tableau1[[#This Row],[Date]]="","",CHOOSE(MONTH(B2000),"janvier","février","mars","avril","mai","juin","juillet","aout","septembre","octobre","novembre","décembre"))</f>
        <v>juin</v>
      </c>
      <c r="E2000" s="105">
        <f>IF(ISERROR(VLOOKUP($C2000,tarifs!$A$4:$D$105,2,0)),"",VLOOKUP($C2000,tarifs!$A$4:$D$105,2,0))</f>
        <v>115</v>
      </c>
      <c r="F2000" s="105">
        <f t="shared" si="31"/>
        <v>138</v>
      </c>
    </row>
    <row r="2001" spans="1:6" x14ac:dyDescent="0.25">
      <c r="A2001" t="s">
        <v>12</v>
      </c>
      <c r="B2001" s="107">
        <v>44354</v>
      </c>
      <c r="C2001">
        <v>1312</v>
      </c>
      <c r="D2001" t="str">
        <f>IF(Tableau1[[#This Row],[Date]]="","",CHOOSE(MONTH(B2001),"janvier","février","mars","avril","mai","juin","juillet","aout","septembre","octobre","novembre","décembre"))</f>
        <v>juin</v>
      </c>
      <c r="E2001" s="105">
        <f>IF(ISERROR(VLOOKUP($C2001,tarifs!$A$4:$D$105,2,0)),"",VLOOKUP($C2001,tarifs!$A$4:$D$105,2,0))</f>
        <v>108</v>
      </c>
      <c r="F2001" s="105">
        <f t="shared" si="31"/>
        <v>129.6</v>
      </c>
    </row>
    <row r="2002" spans="1:6" x14ac:dyDescent="0.25">
      <c r="A2002" t="s">
        <v>12</v>
      </c>
      <c r="B2002" s="107">
        <v>44355</v>
      </c>
      <c r="C2002">
        <v>1312</v>
      </c>
      <c r="D2002" t="str">
        <f>IF(Tableau1[[#This Row],[Date]]="","",CHOOSE(MONTH(B2002),"janvier","février","mars","avril","mai","juin","juillet","aout","septembre","octobre","novembre","décembre"))</f>
        <v>juin</v>
      </c>
      <c r="E2002" s="105">
        <f>IF(ISERROR(VLOOKUP($C2002,tarifs!$A$4:$D$105,2,0)),"",VLOOKUP($C2002,tarifs!$A$4:$D$105,2,0))</f>
        <v>108</v>
      </c>
      <c r="F2002" s="105">
        <f t="shared" si="31"/>
        <v>129.6</v>
      </c>
    </row>
    <row r="2003" spans="1:6" x14ac:dyDescent="0.25">
      <c r="A2003" t="s">
        <v>12</v>
      </c>
      <c r="B2003" s="107">
        <v>44356</v>
      </c>
      <c r="C2003">
        <v>1312</v>
      </c>
      <c r="D2003" t="str">
        <f>IF(Tableau1[[#This Row],[Date]]="","",CHOOSE(MONTH(B2003),"janvier","février","mars","avril","mai","juin","juillet","aout","septembre","octobre","novembre","décembre"))</f>
        <v>juin</v>
      </c>
      <c r="E2003" s="105">
        <f>IF(ISERROR(VLOOKUP($C2003,tarifs!$A$4:$D$105,2,0)),"",VLOOKUP($C2003,tarifs!$A$4:$D$105,2,0))</f>
        <v>108</v>
      </c>
      <c r="F2003" s="105">
        <f t="shared" si="31"/>
        <v>129.6</v>
      </c>
    </row>
    <row r="2004" spans="1:6" x14ac:dyDescent="0.25">
      <c r="A2004" t="s">
        <v>12</v>
      </c>
      <c r="B2004" s="107">
        <v>44357</v>
      </c>
      <c r="C2004">
        <v>1312</v>
      </c>
      <c r="D2004" t="str">
        <f>IF(Tableau1[[#This Row],[Date]]="","",CHOOSE(MONTH(B2004),"janvier","février","mars","avril","mai","juin","juillet","aout","septembre","octobre","novembre","décembre"))</f>
        <v>juin</v>
      </c>
      <c r="E2004" s="105">
        <f>IF(ISERROR(VLOOKUP($C2004,tarifs!$A$4:$D$105,2,0)),"",VLOOKUP($C2004,tarifs!$A$4:$D$105,2,0))</f>
        <v>108</v>
      </c>
      <c r="F2004" s="105">
        <f t="shared" si="31"/>
        <v>129.6</v>
      </c>
    </row>
    <row r="2005" spans="1:6" x14ac:dyDescent="0.25">
      <c r="A2005" t="s">
        <v>12</v>
      </c>
      <c r="B2005" s="107">
        <v>44358</v>
      </c>
      <c r="C2005">
        <v>1312</v>
      </c>
      <c r="D2005" t="str">
        <f>IF(Tableau1[[#This Row],[Date]]="","",CHOOSE(MONTH(B2005),"janvier","février","mars","avril","mai","juin","juillet","aout","septembre","octobre","novembre","décembre"))</f>
        <v>juin</v>
      </c>
      <c r="E2005" s="105">
        <f>IF(ISERROR(VLOOKUP($C2005,tarifs!$A$4:$D$105,2,0)),"",VLOOKUP($C2005,tarifs!$A$4:$D$105,2,0))</f>
        <v>108</v>
      </c>
      <c r="F2005" s="105">
        <f t="shared" si="31"/>
        <v>129.6</v>
      </c>
    </row>
    <row r="2006" spans="1:6" x14ac:dyDescent="0.25">
      <c r="A2006" t="s">
        <v>12</v>
      </c>
      <c r="B2006" s="107">
        <v>44359</v>
      </c>
      <c r="C2006">
        <v>1289</v>
      </c>
      <c r="D2006" t="str">
        <f>IF(Tableau1[[#This Row],[Date]]="","",CHOOSE(MONTH(B2006),"janvier","février","mars","avril","mai","juin","juillet","aout","septembre","octobre","novembre","décembre"))</f>
        <v>juin</v>
      </c>
      <c r="E2006" s="105">
        <f>IF(ISERROR(VLOOKUP($C2006,tarifs!$A$4:$D$105,2,0)),"",VLOOKUP($C2006,tarifs!$A$4:$D$105,2,0))</f>
        <v>88</v>
      </c>
      <c r="F2006" s="105">
        <f t="shared" si="31"/>
        <v>105.6</v>
      </c>
    </row>
    <row r="2007" spans="1:6" x14ac:dyDescent="0.25">
      <c r="A2007" t="s">
        <v>12</v>
      </c>
      <c r="B2007" s="107">
        <v>44354</v>
      </c>
      <c r="C2007">
        <v>1252</v>
      </c>
      <c r="D2007" t="str">
        <f>IF(Tableau1[[#This Row],[Date]]="","",CHOOSE(MONTH(B2007),"janvier","février","mars","avril","mai","juin","juillet","aout","septembre","octobre","novembre","décembre"))</f>
        <v>juin</v>
      </c>
      <c r="E2007" s="105">
        <f>IF(ISERROR(VLOOKUP($C2007,tarifs!$A$4:$D$105,2,0)),"",VLOOKUP($C2007,tarifs!$A$4:$D$105,2,0))</f>
        <v>91.8</v>
      </c>
      <c r="F2007" s="105">
        <f t="shared" si="31"/>
        <v>110.16</v>
      </c>
    </row>
    <row r="2008" spans="1:6" x14ac:dyDescent="0.25">
      <c r="A2008" t="s">
        <v>12</v>
      </c>
      <c r="B2008" s="107">
        <v>44355</v>
      </c>
      <c r="C2008">
        <v>1252</v>
      </c>
      <c r="D2008" t="str">
        <f>IF(Tableau1[[#This Row],[Date]]="","",CHOOSE(MONTH(B2008),"janvier","février","mars","avril","mai","juin","juillet","aout","septembre","octobre","novembre","décembre"))</f>
        <v>juin</v>
      </c>
      <c r="E2008" s="105">
        <f>IF(ISERROR(VLOOKUP($C2008,tarifs!$A$4:$D$105,2,0)),"",VLOOKUP($C2008,tarifs!$A$4:$D$105,2,0))</f>
        <v>91.8</v>
      </c>
      <c r="F2008" s="105">
        <f t="shared" si="31"/>
        <v>110.16</v>
      </c>
    </row>
    <row r="2009" spans="1:6" x14ac:dyDescent="0.25">
      <c r="A2009" t="s">
        <v>12</v>
      </c>
      <c r="B2009" s="107">
        <v>44356</v>
      </c>
      <c r="C2009">
        <v>1252</v>
      </c>
      <c r="D2009" t="str">
        <f>IF(Tableau1[[#This Row],[Date]]="","",CHOOSE(MONTH(B2009),"janvier","février","mars","avril","mai","juin","juillet","aout","septembre","octobre","novembre","décembre"))</f>
        <v>juin</v>
      </c>
      <c r="E2009" s="105">
        <f>IF(ISERROR(VLOOKUP($C2009,tarifs!$A$4:$D$105,2,0)),"",VLOOKUP($C2009,tarifs!$A$4:$D$105,2,0))</f>
        <v>91.8</v>
      </c>
      <c r="F2009" s="105">
        <f t="shared" si="31"/>
        <v>110.16</v>
      </c>
    </row>
    <row r="2010" spans="1:6" x14ac:dyDescent="0.25">
      <c r="A2010" t="s">
        <v>12</v>
      </c>
      <c r="B2010" s="107">
        <v>44357</v>
      </c>
      <c r="C2010">
        <v>1252</v>
      </c>
      <c r="D2010" t="str">
        <f>IF(Tableau1[[#This Row],[Date]]="","",CHOOSE(MONTH(B2010),"janvier","février","mars","avril","mai","juin","juillet","aout","septembre","octobre","novembre","décembre"))</f>
        <v>juin</v>
      </c>
      <c r="E2010" s="105">
        <f>IF(ISERROR(VLOOKUP($C2010,tarifs!$A$4:$D$105,2,0)),"",VLOOKUP($C2010,tarifs!$A$4:$D$105,2,0))</f>
        <v>91.8</v>
      </c>
      <c r="F2010" s="105">
        <f t="shared" si="31"/>
        <v>110.16</v>
      </c>
    </row>
    <row r="2011" spans="1:6" x14ac:dyDescent="0.25">
      <c r="A2011" t="s">
        <v>12</v>
      </c>
      <c r="B2011" s="107">
        <v>44358</v>
      </c>
      <c r="C2011">
        <v>1252</v>
      </c>
      <c r="D2011" t="str">
        <f>IF(Tableau1[[#This Row],[Date]]="","",CHOOSE(MONTH(B2011),"janvier","février","mars","avril","mai","juin","juillet","aout","septembre","octobre","novembre","décembre"))</f>
        <v>juin</v>
      </c>
      <c r="E2011" s="105">
        <f>IF(ISERROR(VLOOKUP($C2011,tarifs!$A$4:$D$105,2,0)),"",VLOOKUP($C2011,tarifs!$A$4:$D$105,2,0))</f>
        <v>91.8</v>
      </c>
      <c r="F2011" s="105">
        <f t="shared" si="31"/>
        <v>110.16</v>
      </c>
    </row>
    <row r="2012" spans="1:6" x14ac:dyDescent="0.25">
      <c r="A2012" t="s">
        <v>12</v>
      </c>
      <c r="B2012" s="107">
        <v>44359</v>
      </c>
      <c r="C2012">
        <v>1319</v>
      </c>
      <c r="D2012" t="str">
        <f>IF(Tableau1[[#This Row],[Date]]="","",CHOOSE(MONTH(B2012),"janvier","février","mars","avril","mai","juin","juillet","aout","septembre","octobre","novembre","décembre"))</f>
        <v>juin</v>
      </c>
      <c r="E2012" s="105">
        <f>IF(ISERROR(VLOOKUP($C2012,tarifs!$A$4:$D$105,2,0)),"",VLOOKUP($C2012,tarifs!$A$4:$D$105,2,0))</f>
        <v>95</v>
      </c>
      <c r="F2012" s="105">
        <f t="shared" si="31"/>
        <v>114</v>
      </c>
    </row>
    <row r="2013" spans="1:6" x14ac:dyDescent="0.25">
      <c r="A2013" t="s">
        <v>12</v>
      </c>
      <c r="B2013" s="107">
        <v>44359</v>
      </c>
      <c r="C2013">
        <v>1349</v>
      </c>
      <c r="D2013" t="str">
        <f>IF(Tableau1[[#This Row],[Date]]="","",CHOOSE(MONTH(B2013),"janvier","février","mars","avril","mai","juin","juillet","aout","septembre","octobre","novembre","décembre"))</f>
        <v>juin</v>
      </c>
      <c r="E2013" s="105">
        <f>IF(ISERROR(VLOOKUP($C2013,tarifs!$A$4:$D$105,2,0)),"",VLOOKUP($C2013,tarifs!$A$4:$D$105,2,0))</f>
        <v>115</v>
      </c>
      <c r="F2013" s="105">
        <f t="shared" si="31"/>
        <v>138</v>
      </c>
    </row>
    <row r="2014" spans="1:6" x14ac:dyDescent="0.25">
      <c r="A2014" t="s">
        <v>13</v>
      </c>
      <c r="B2014" s="107">
        <v>44354</v>
      </c>
      <c r="C2014">
        <v>1640</v>
      </c>
      <c r="D2014" t="str">
        <f>IF(Tableau1[[#This Row],[Date]]="","",CHOOSE(MONTH(B2014),"janvier","février","mars","avril","mai","juin","juillet","aout","septembre","octobre","novembre","décembre"))</f>
        <v>juin</v>
      </c>
      <c r="E2014" s="105">
        <f>IF(ISERROR(VLOOKUP($C2014,tarifs!$A$4:$D$105,2,0)),"",VLOOKUP($C2014,tarifs!$A$4:$D$105,2,0))</f>
        <v>156.75</v>
      </c>
      <c r="F2014" s="105">
        <f t="shared" si="31"/>
        <v>188.1</v>
      </c>
    </row>
    <row r="2015" spans="1:6" x14ac:dyDescent="0.25">
      <c r="A2015" t="s">
        <v>13</v>
      </c>
      <c r="B2015" s="107">
        <v>44359</v>
      </c>
      <c r="C2015">
        <v>1411</v>
      </c>
      <c r="D2015" t="str">
        <f>IF(Tableau1[[#This Row],[Date]]="","",CHOOSE(MONTH(B2015),"janvier","février","mars","avril","mai","juin","juillet","aout","septembre","octobre","novembre","décembre"))</f>
        <v>juin</v>
      </c>
      <c r="E2015" s="105">
        <f>IF(ISERROR(VLOOKUP($C2015,tarifs!$A$4:$D$105,2,0)),"",VLOOKUP($C2015,tarifs!$A$4:$D$105,2,0))</f>
        <v>101</v>
      </c>
      <c r="F2015" s="105">
        <f t="shared" si="31"/>
        <v>121.19999999999999</v>
      </c>
    </row>
    <row r="2016" spans="1:6" x14ac:dyDescent="0.25">
      <c r="A2016" t="s">
        <v>13</v>
      </c>
      <c r="B2016" s="107">
        <v>44354</v>
      </c>
      <c r="C2016">
        <v>1680</v>
      </c>
      <c r="D2016" t="str">
        <f>IF(Tableau1[[#This Row],[Date]]="","",CHOOSE(MONTH(B2016),"janvier","février","mars","avril","mai","juin","juillet","aout","septembre","octobre","novembre","décembre"))</f>
        <v>juin</v>
      </c>
      <c r="E2016" s="105">
        <f>IF(ISERROR(VLOOKUP($C2016,tarifs!$A$4:$D$105,2,0)),"",VLOOKUP($C2016,tarifs!$A$4:$D$105,2,0))</f>
        <v>149.75</v>
      </c>
      <c r="F2016" s="105">
        <f t="shared" si="31"/>
        <v>179.7</v>
      </c>
    </row>
    <row r="2017" spans="1:6" x14ac:dyDescent="0.25">
      <c r="A2017" t="s">
        <v>13</v>
      </c>
      <c r="B2017" s="107">
        <v>44359</v>
      </c>
      <c r="C2017">
        <v>1461</v>
      </c>
      <c r="D2017" t="str">
        <f>IF(Tableau1[[#This Row],[Date]]="","",CHOOSE(MONTH(B2017),"janvier","février","mars","avril","mai","juin","juillet","aout","septembre","octobre","novembre","décembre"))</f>
        <v>juin</v>
      </c>
      <c r="E2017" s="105">
        <f>IF(ISERROR(VLOOKUP($C2017,tarifs!$A$4:$D$105,2,0)),"",VLOOKUP($C2017,tarifs!$A$4:$D$105,2,0))</f>
        <v>135</v>
      </c>
      <c r="F2017" s="105">
        <f t="shared" si="31"/>
        <v>162</v>
      </c>
    </row>
    <row r="2018" spans="1:6" x14ac:dyDescent="0.25">
      <c r="A2018" t="s">
        <v>13</v>
      </c>
      <c r="B2018" s="107">
        <v>44354</v>
      </c>
      <c r="C2018">
        <v>1152</v>
      </c>
      <c r="D2018" t="str">
        <f>IF(Tableau1[[#This Row],[Date]]="","",CHOOSE(MONTH(B2018),"janvier","février","mars","avril","mai","juin","juillet","aout","septembre","octobre","novembre","décembre"))</f>
        <v>juin</v>
      </c>
      <c r="E2018" s="105">
        <f>IF(ISERROR(VLOOKUP($C2018,tarifs!$A$4:$D$105,2,0)),"",VLOOKUP($C2018,tarifs!$A$4:$D$105,2,0))</f>
        <v>128</v>
      </c>
      <c r="F2018" s="105">
        <f t="shared" si="31"/>
        <v>153.6</v>
      </c>
    </row>
    <row r="2019" spans="1:6" x14ac:dyDescent="0.25">
      <c r="A2019" t="s">
        <v>13</v>
      </c>
      <c r="B2019" s="107">
        <v>44359</v>
      </c>
      <c r="C2019">
        <v>1119</v>
      </c>
      <c r="D2019" t="str">
        <f>IF(Tableau1[[#This Row],[Date]]="","",CHOOSE(MONTH(B2019),"janvier","février","mars","avril","mai","juin","juillet","aout","septembre","octobre","novembre","décembre"))</f>
        <v>juin</v>
      </c>
      <c r="E2019" s="105">
        <f>IF(ISERROR(VLOOKUP($C2019,tarifs!$A$4:$D$105,2,0)),"",VLOOKUP($C2019,tarifs!$A$4:$D$105,2,0))</f>
        <v>135</v>
      </c>
      <c r="F2019" s="105">
        <f t="shared" si="31"/>
        <v>162</v>
      </c>
    </row>
    <row r="2020" spans="1:6" x14ac:dyDescent="0.25">
      <c r="A2020" t="s">
        <v>13</v>
      </c>
      <c r="B2020" s="107">
        <v>44359</v>
      </c>
      <c r="C2020">
        <v>1049</v>
      </c>
      <c r="D2020" t="str">
        <f>IF(Tableau1[[#This Row],[Date]]="","",CHOOSE(MONTH(B2020),"janvier","février","mars","avril","mai","juin","juillet","aout","septembre","octobre","novembre","décembre"))</f>
        <v>juin</v>
      </c>
      <c r="E2020" s="105">
        <f>IF(ISERROR(VLOOKUP($C2020,tarifs!$A$4:$D$105,2,0)),"",VLOOKUP($C2020,tarifs!$A$4:$D$105,2,0))</f>
        <v>95</v>
      </c>
      <c r="F2020" s="105">
        <f t="shared" si="31"/>
        <v>114</v>
      </c>
    </row>
    <row r="2021" spans="1:6" x14ac:dyDescent="0.25">
      <c r="A2021" t="s">
        <v>14</v>
      </c>
      <c r="B2021" s="107">
        <v>44354</v>
      </c>
      <c r="C2021">
        <v>1100</v>
      </c>
      <c r="D2021" t="str">
        <f>IF(Tableau1[[#This Row],[Date]]="","",CHOOSE(MONTH(B2021),"janvier","février","mars","avril","mai","juin","juillet","aout","septembre","octobre","novembre","décembre"))</f>
        <v>juin</v>
      </c>
      <c r="E2021" s="105">
        <f>IF(ISERROR(VLOOKUP($C2021,tarifs!$A$4:$D$105,2,0)),"",VLOOKUP($C2021,tarifs!$A$4:$D$105,2,0))</f>
        <v>122</v>
      </c>
      <c r="F2021" s="105">
        <f t="shared" si="31"/>
        <v>146.4</v>
      </c>
    </row>
    <row r="2022" spans="1:6" x14ac:dyDescent="0.25">
      <c r="A2022" t="s">
        <v>14</v>
      </c>
      <c r="B2022" s="107">
        <v>44358</v>
      </c>
      <c r="C2022">
        <v>1112</v>
      </c>
      <c r="D2022" t="str">
        <f>IF(Tableau1[[#This Row],[Date]]="","",CHOOSE(MONTH(B2022),"janvier","février","mars","avril","mai","juin","juillet","aout","septembre","octobre","novembre","décembre"))</f>
        <v>juin</v>
      </c>
      <c r="E2022" s="105">
        <f>IF(ISERROR(VLOOKUP($C2022,tarifs!$A$4:$D$105,2,0)),"",VLOOKUP($C2022,tarifs!$A$4:$D$105,2,0))</f>
        <v>135</v>
      </c>
      <c r="F2022" s="105">
        <f t="shared" si="31"/>
        <v>162</v>
      </c>
    </row>
    <row r="2023" spans="1:6" x14ac:dyDescent="0.25">
      <c r="A2023" t="s">
        <v>14</v>
      </c>
      <c r="B2023" s="107">
        <v>44359</v>
      </c>
      <c r="C2023">
        <v>1421</v>
      </c>
      <c r="D2023" t="str">
        <f>IF(Tableau1[[#This Row],[Date]]="","",CHOOSE(MONTH(B2023),"janvier","février","mars","avril","mai","juin","juillet","aout","septembre","octobre","novembre","décembre"))</f>
        <v>juin</v>
      </c>
      <c r="E2023" s="105">
        <f>IF(ISERROR(VLOOKUP($C2023,tarifs!$A$4:$D$105,2,0)),"",VLOOKUP($C2023,tarifs!$A$4:$D$105,2,0))</f>
        <v>108</v>
      </c>
      <c r="F2023" s="105">
        <f t="shared" si="31"/>
        <v>129.6</v>
      </c>
    </row>
    <row r="2024" spans="1:6" x14ac:dyDescent="0.25">
      <c r="A2024" t="s">
        <v>14</v>
      </c>
      <c r="B2024" s="107">
        <v>44359</v>
      </c>
      <c r="C2024">
        <v>1629</v>
      </c>
      <c r="D2024" t="str">
        <f>IF(Tableau1[[#This Row],[Date]]="","",CHOOSE(MONTH(B2024),"janvier","février","mars","avril","mai","juin","juillet","aout","septembre","octobre","novembre","décembre"))</f>
        <v>juin</v>
      </c>
      <c r="E2024" s="105">
        <f>IF(ISERROR(VLOOKUP($C2024,tarifs!$A$4:$D$105,2,0)),"",VLOOKUP($C2024,tarifs!$A$4:$D$105,2,0))</f>
        <v>121.5</v>
      </c>
      <c r="F2024" s="105">
        <f t="shared" si="31"/>
        <v>145.79999999999998</v>
      </c>
    </row>
    <row r="2025" spans="1:6" x14ac:dyDescent="0.25">
      <c r="A2025" t="s">
        <v>14</v>
      </c>
      <c r="B2025" s="107">
        <v>44359</v>
      </c>
      <c r="C2025">
        <v>1159</v>
      </c>
      <c r="D2025" t="str">
        <f>IF(Tableau1[[#This Row],[Date]]="","",CHOOSE(MONTH(B2025),"janvier","février","mars","avril","mai","juin","juillet","aout","septembre","octobre","novembre","décembre"))</f>
        <v>juin</v>
      </c>
      <c r="E2025" s="105">
        <f>IF(ISERROR(VLOOKUP($C2025,tarifs!$A$4:$D$105,2,0)),"",VLOOKUP($C2025,tarifs!$A$4:$D$105,2,0))</f>
        <v>115</v>
      </c>
      <c r="F2025" s="105">
        <f t="shared" si="31"/>
        <v>138</v>
      </c>
    </row>
    <row r="2026" spans="1:6" x14ac:dyDescent="0.25">
      <c r="A2026" t="s">
        <v>14</v>
      </c>
      <c r="B2026" s="107">
        <v>44354</v>
      </c>
      <c r="C2026" t="s">
        <v>15</v>
      </c>
      <c r="D2026" t="str">
        <f>IF(Tableau1[[#This Row],[Date]]="","",CHOOSE(MONTH(B2026),"janvier","février","mars","avril","mai","juin","juillet","aout","septembre","octobre","novembre","décembre"))</f>
        <v>juin</v>
      </c>
      <c r="E2026" s="105" t="str">
        <f>IF(ISERROR(VLOOKUP($C2026,tarifs!$A$4:$D$105,2,0)),"",VLOOKUP($C2026,tarifs!$A$4:$D$105,2,0))</f>
        <v/>
      </c>
      <c r="F2026" s="105" t="str">
        <f t="shared" si="31"/>
        <v/>
      </c>
    </row>
    <row r="2027" spans="1:6" x14ac:dyDescent="0.25">
      <c r="A2027" t="s">
        <v>14</v>
      </c>
      <c r="B2027" s="107">
        <v>44355</v>
      </c>
      <c r="C2027" t="s">
        <v>15</v>
      </c>
      <c r="D2027" t="str">
        <f>IF(Tableau1[[#This Row],[Date]]="","",CHOOSE(MONTH(B2027),"janvier","février","mars","avril","mai","juin","juillet","aout","septembre","octobre","novembre","décembre"))</f>
        <v>juin</v>
      </c>
      <c r="E2027" s="105" t="str">
        <f>IF(ISERROR(VLOOKUP($C2027,tarifs!$A$4:$D$105,2,0)),"",VLOOKUP($C2027,tarifs!$A$4:$D$105,2,0))</f>
        <v/>
      </c>
      <c r="F2027" s="105" t="str">
        <f t="shared" si="31"/>
        <v/>
      </c>
    </row>
    <row r="2028" spans="1:6" x14ac:dyDescent="0.25">
      <c r="A2028" t="s">
        <v>14</v>
      </c>
      <c r="B2028" s="107">
        <v>44356</v>
      </c>
      <c r="C2028" t="s">
        <v>15</v>
      </c>
      <c r="D2028" t="str">
        <f>IF(Tableau1[[#This Row],[Date]]="","",CHOOSE(MONTH(B2028),"janvier","février","mars","avril","mai","juin","juillet","aout","septembre","octobre","novembre","décembre"))</f>
        <v>juin</v>
      </c>
      <c r="E2028" s="105" t="str">
        <f>IF(ISERROR(VLOOKUP($C2028,tarifs!$A$4:$D$105,2,0)),"",VLOOKUP($C2028,tarifs!$A$4:$D$105,2,0))</f>
        <v/>
      </c>
      <c r="F2028" s="105" t="str">
        <f t="shared" si="31"/>
        <v/>
      </c>
    </row>
    <row r="2029" spans="1:6" x14ac:dyDescent="0.25">
      <c r="A2029" t="s">
        <v>14</v>
      </c>
      <c r="B2029" s="107">
        <v>44357</v>
      </c>
      <c r="C2029" t="s">
        <v>15</v>
      </c>
      <c r="D2029" t="str">
        <f>IF(Tableau1[[#This Row],[Date]]="","",CHOOSE(MONTH(B2029),"janvier","février","mars","avril","mai","juin","juillet","aout","septembre","octobre","novembre","décembre"))</f>
        <v>juin</v>
      </c>
      <c r="E2029" s="105" t="str">
        <f>IF(ISERROR(VLOOKUP($C2029,tarifs!$A$4:$D$105,2,0)),"",VLOOKUP($C2029,tarifs!$A$4:$D$105,2,0))</f>
        <v/>
      </c>
      <c r="F2029" s="105" t="str">
        <f t="shared" si="31"/>
        <v/>
      </c>
    </row>
    <row r="2030" spans="1:6" x14ac:dyDescent="0.25">
      <c r="A2030" t="s">
        <v>14</v>
      </c>
      <c r="B2030" s="107">
        <v>44358</v>
      </c>
      <c r="C2030" t="s">
        <v>15</v>
      </c>
      <c r="D2030" t="str">
        <f>IF(Tableau1[[#This Row],[Date]]="","",CHOOSE(MONTH(B2030),"janvier","février","mars","avril","mai","juin","juillet","aout","septembre","octobre","novembre","décembre"))</f>
        <v>juin</v>
      </c>
      <c r="E2030" s="105" t="str">
        <f>IF(ISERROR(VLOOKUP($C2030,tarifs!$A$4:$D$105,2,0)),"",VLOOKUP($C2030,tarifs!$A$4:$D$105,2,0))</f>
        <v/>
      </c>
      <c r="F2030" s="105" t="str">
        <f t="shared" si="31"/>
        <v/>
      </c>
    </row>
    <row r="2031" spans="1:6" x14ac:dyDescent="0.25">
      <c r="A2031" t="s">
        <v>16</v>
      </c>
      <c r="B2031" s="107">
        <v>44354</v>
      </c>
      <c r="C2031">
        <v>1670</v>
      </c>
      <c r="D2031" t="str">
        <f>IF(Tableau1[[#This Row],[Date]]="","",CHOOSE(MONTH(B2031),"janvier","février","mars","avril","mai","juin","juillet","aout","septembre","octobre","novembre","décembre"))</f>
        <v>juin</v>
      </c>
      <c r="E2031" s="105">
        <f>IF(ISERROR(VLOOKUP($C2031,tarifs!$A$4:$D$105,2,0)),"",VLOOKUP($C2031,tarifs!$A$4:$D$105,2,0))</f>
        <v>201</v>
      </c>
      <c r="F2031" s="105">
        <f t="shared" si="31"/>
        <v>241.2</v>
      </c>
    </row>
    <row r="2032" spans="1:6" x14ac:dyDescent="0.25">
      <c r="A2032" t="s">
        <v>16</v>
      </c>
      <c r="B2032" s="107">
        <v>44359</v>
      </c>
      <c r="C2032">
        <v>1401</v>
      </c>
      <c r="D2032" t="str">
        <f>IF(Tableau1[[#This Row],[Date]]="","",CHOOSE(MONTH(B2032),"janvier","février","mars","avril","mai","juin","juillet","aout","septembre","octobre","novembre","décembre"))</f>
        <v>juin</v>
      </c>
      <c r="E2032" s="105">
        <f>IF(ISERROR(VLOOKUP($C2032,tarifs!$A$4:$D$105,2,0)),"",VLOOKUP($C2032,tarifs!$A$4:$D$105,2,0))</f>
        <v>129</v>
      </c>
      <c r="F2032" s="105">
        <f t="shared" si="31"/>
        <v>154.79999999999998</v>
      </c>
    </row>
    <row r="2033" spans="1:6" x14ac:dyDescent="0.25">
      <c r="A2033" t="s">
        <v>16</v>
      </c>
      <c r="B2033" s="107">
        <v>44359</v>
      </c>
      <c r="C2033">
        <v>1639</v>
      </c>
      <c r="D2033" t="str">
        <f>IF(Tableau1[[#This Row],[Date]]="","",CHOOSE(MONTH(B2033),"janvier","février","mars","avril","mai","juin","juillet","aout","septembre","octobre","novembre","décembre"))</f>
        <v>juin</v>
      </c>
      <c r="E2033" s="105">
        <f>IF(ISERROR(VLOOKUP($C2033,tarifs!$A$4:$D$105,2,0)),"",VLOOKUP($C2033,tarifs!$A$4:$D$105,2,0))</f>
        <v>135</v>
      </c>
      <c r="F2033" s="105">
        <f t="shared" si="31"/>
        <v>162</v>
      </c>
    </row>
    <row r="2034" spans="1:6" x14ac:dyDescent="0.25">
      <c r="A2034" t="s">
        <v>17</v>
      </c>
      <c r="B2034" s="107">
        <v>44354</v>
      </c>
      <c r="C2034">
        <v>1050</v>
      </c>
      <c r="D2034" t="str">
        <f>IF(Tableau1[[#This Row],[Date]]="","",CHOOSE(MONTH(B2034),"janvier","février","mars","avril","mai","juin","juillet","aout","septembre","octobre","novembre","décembre"))</f>
        <v>juin</v>
      </c>
      <c r="E2034" s="105">
        <f>IF(ISERROR(VLOOKUP($C2034,tarifs!$A$4:$D$105,2,0)),"",VLOOKUP($C2034,tarifs!$A$4:$D$105,2,0))</f>
        <v>108</v>
      </c>
      <c r="F2034" s="105">
        <f t="shared" si="31"/>
        <v>129.6</v>
      </c>
    </row>
    <row r="2035" spans="1:6" x14ac:dyDescent="0.25">
      <c r="A2035" t="s">
        <v>17</v>
      </c>
      <c r="B2035" s="107">
        <v>44359</v>
      </c>
      <c r="C2035">
        <v>1501</v>
      </c>
      <c r="D2035" t="str">
        <f>IF(Tableau1[[#This Row],[Date]]="","",CHOOSE(MONTH(B2035),"janvier","février","mars","avril","mai","juin","juillet","aout","septembre","octobre","novembre","décembre"))</f>
        <v>juin</v>
      </c>
      <c r="E2035" s="105">
        <f>IF(ISERROR(VLOOKUP($C2035,tarifs!$A$4:$D$105,2,0)),"",VLOOKUP($C2035,tarifs!$A$4:$D$105,2,0))</f>
        <v>117</v>
      </c>
      <c r="F2035" s="105">
        <f t="shared" si="31"/>
        <v>140.4</v>
      </c>
    </row>
    <row r="2036" spans="1:6" x14ac:dyDescent="0.25">
      <c r="A2036" t="s">
        <v>17</v>
      </c>
      <c r="B2036" s="107">
        <v>44354</v>
      </c>
      <c r="C2036">
        <v>1232</v>
      </c>
      <c r="D2036" t="str">
        <f>IF(Tableau1[[#This Row],[Date]]="","",CHOOSE(MONTH(B2036),"janvier","février","mars","avril","mai","juin","juillet","aout","septembre","octobre","novembre","décembre"))</f>
        <v>juin</v>
      </c>
      <c r="E2036" s="105">
        <f>IF(ISERROR(VLOOKUP($C2036,tarifs!$A$4:$D$105,2,0)),"",VLOOKUP($C2036,tarifs!$A$4:$D$105,2,0))</f>
        <v>101.25</v>
      </c>
      <c r="F2036" s="105">
        <f t="shared" si="31"/>
        <v>121.5</v>
      </c>
    </row>
    <row r="2037" spans="1:6" x14ac:dyDescent="0.25">
      <c r="A2037" t="s">
        <v>17</v>
      </c>
      <c r="B2037" s="107">
        <v>44356</v>
      </c>
      <c r="C2037">
        <v>1202</v>
      </c>
      <c r="D2037" t="str">
        <f>IF(Tableau1[[#This Row],[Date]]="","",CHOOSE(MONTH(B2037),"janvier","février","mars","avril","mai","juin","juillet","aout","septembre","octobre","novembre","décembre"))</f>
        <v>juin</v>
      </c>
      <c r="E2037" s="105">
        <f>IF(ISERROR(VLOOKUP($C2037,tarifs!$A$4:$D$105,2,0)),"",VLOOKUP($C2037,tarifs!$A$4:$D$105,2,0))</f>
        <v>87.75</v>
      </c>
      <c r="F2037" s="105">
        <f t="shared" si="31"/>
        <v>105.3</v>
      </c>
    </row>
    <row r="2038" spans="1:6" x14ac:dyDescent="0.25">
      <c r="A2038" t="s">
        <v>17</v>
      </c>
      <c r="B2038" s="107">
        <v>44358</v>
      </c>
      <c r="C2038">
        <v>1072</v>
      </c>
      <c r="D2038" t="str">
        <f>IF(Tableau1[[#This Row],[Date]]="","",CHOOSE(MONTH(B2038),"janvier","février","mars","avril","mai","juin","juillet","aout","septembre","octobre","novembre","décembre"))</f>
        <v>juin</v>
      </c>
      <c r="E2038" s="105">
        <f>IF(ISERROR(VLOOKUP($C2038,tarifs!$A$4:$D$105,2,0)),"",VLOOKUP($C2038,tarifs!$A$4:$D$105,2,0))</f>
        <v>108</v>
      </c>
      <c r="F2038" s="105">
        <f t="shared" si="31"/>
        <v>129.6</v>
      </c>
    </row>
    <row r="2039" spans="1:6" x14ac:dyDescent="0.25">
      <c r="A2039" t="s">
        <v>17</v>
      </c>
      <c r="B2039" s="107">
        <v>44359</v>
      </c>
      <c r="C2039">
        <v>1069</v>
      </c>
      <c r="D2039" t="str">
        <f>IF(Tableau1[[#This Row],[Date]]="","",CHOOSE(MONTH(B2039),"janvier","février","mars","avril","mai","juin","juillet","aout","septembre","octobre","novembre","décembre"))</f>
        <v>juin</v>
      </c>
      <c r="E2039" s="105">
        <f>IF(ISERROR(VLOOKUP($C2039,tarifs!$A$4:$D$105,2,0)),"",VLOOKUP($C2039,tarifs!$A$4:$D$105,2,0))</f>
        <v>81</v>
      </c>
      <c r="F2039" s="105">
        <f t="shared" si="31"/>
        <v>97.2</v>
      </c>
    </row>
    <row r="2040" spans="1:6" x14ac:dyDescent="0.25">
      <c r="A2040" t="s">
        <v>18</v>
      </c>
      <c r="B2040" s="107">
        <v>44354</v>
      </c>
      <c r="C2040">
        <v>1280</v>
      </c>
      <c r="D2040" t="str">
        <f>IF(Tableau1[[#This Row],[Date]]="","",CHOOSE(MONTH(B2040),"janvier","février","mars","avril","mai","juin","juillet","aout","septembre","octobre","novembre","décembre"))</f>
        <v>juin</v>
      </c>
      <c r="E2040" s="105">
        <f>IF(ISERROR(VLOOKUP($C2040,tarifs!$A$4:$D$105,2,0)),"",VLOOKUP($C2040,tarifs!$A$4:$D$105,2,0))</f>
        <v>114.4</v>
      </c>
      <c r="F2040" s="105">
        <f t="shared" si="31"/>
        <v>137.28</v>
      </c>
    </row>
    <row r="2041" spans="1:6" x14ac:dyDescent="0.25">
      <c r="A2041" t="s">
        <v>18</v>
      </c>
      <c r="B2041" s="107">
        <v>44358</v>
      </c>
      <c r="C2041">
        <v>1082</v>
      </c>
      <c r="D2041" t="str">
        <f>IF(Tableau1[[#This Row],[Date]]="","",CHOOSE(MONTH(B2041),"janvier","février","mars","avril","mai","juin","juillet","aout","septembre","octobre","novembre","décembre"))</f>
        <v>juin</v>
      </c>
      <c r="E2041" s="105">
        <f>IF(ISERROR(VLOOKUP($C2041,tarifs!$A$4:$D$105,2,0)),"",VLOOKUP($C2041,tarifs!$A$4:$D$105,2,0))</f>
        <v>104.55</v>
      </c>
      <c r="F2041" s="105">
        <f t="shared" si="31"/>
        <v>125.46</v>
      </c>
    </row>
    <row r="2042" spans="1:6" x14ac:dyDescent="0.25">
      <c r="A2042" t="s">
        <v>18</v>
      </c>
      <c r="B2042" s="107">
        <v>44359</v>
      </c>
      <c r="C2042">
        <v>1219</v>
      </c>
      <c r="D2042" t="str">
        <f>IF(Tableau1[[#This Row],[Date]]="","",CHOOSE(MONTH(B2042),"janvier","février","mars","avril","mai","juin","juillet","aout","septembre","octobre","novembre","décembre"))</f>
        <v>juin</v>
      </c>
      <c r="E2042" s="105">
        <f>IF(ISERROR(VLOOKUP($C2042,tarifs!$A$4:$D$105,2,0)),"",VLOOKUP($C2042,tarifs!$A$4:$D$105,2,0))</f>
        <v>135</v>
      </c>
      <c r="F2042" s="105">
        <f t="shared" si="31"/>
        <v>162</v>
      </c>
    </row>
    <row r="2043" spans="1:6" x14ac:dyDescent="0.25">
      <c r="A2043" t="s">
        <v>18</v>
      </c>
      <c r="B2043" s="107">
        <v>44359</v>
      </c>
      <c r="C2043">
        <v>1679</v>
      </c>
      <c r="D2043" t="str">
        <f>IF(Tableau1[[#This Row],[Date]]="","",CHOOSE(MONTH(B2043),"janvier","février","mars","avril","mai","juin","juillet","aout","septembre","octobre","novembre","décembre"))</f>
        <v>juin</v>
      </c>
      <c r="E2043" s="105">
        <f>IF(ISERROR(VLOOKUP($C2043,tarifs!$A$4:$D$105,2,0)),"",VLOOKUP($C2043,tarifs!$A$4:$D$105,2,0))</f>
        <v>95</v>
      </c>
      <c r="F2043" s="105">
        <f t="shared" si="31"/>
        <v>114</v>
      </c>
    </row>
    <row r="2044" spans="1:6" x14ac:dyDescent="0.25">
      <c r="A2044" t="s">
        <v>19</v>
      </c>
      <c r="B2044" s="107">
        <v>44358</v>
      </c>
      <c r="C2044">
        <v>1182</v>
      </c>
      <c r="D2044" t="str">
        <f>IF(Tableau1[[#This Row],[Date]]="","",CHOOSE(MONTH(B2044),"janvier","février","mars","avril","mai","juin","juillet","aout","septembre","octobre","novembre","décembre"))</f>
        <v>juin</v>
      </c>
      <c r="E2044" s="105">
        <f>IF(ISERROR(VLOOKUP($C2044,tarifs!$A$4:$D$105,2,0)),"",VLOOKUP($C2044,tarifs!$A$4:$D$105,2,0))</f>
        <v>127</v>
      </c>
      <c r="F2044" s="105">
        <f t="shared" si="31"/>
        <v>152.4</v>
      </c>
    </row>
    <row r="2045" spans="1:6" x14ac:dyDescent="0.25">
      <c r="A2045" t="s">
        <v>19</v>
      </c>
      <c r="B2045" s="107">
        <v>44359</v>
      </c>
      <c r="C2045">
        <v>1669</v>
      </c>
      <c r="D2045" t="str">
        <f>IF(Tableau1[[#This Row],[Date]]="","",CHOOSE(MONTH(B2045),"janvier","février","mars","avril","mai","juin","juillet","aout","septembre","octobre","novembre","décembre"))</f>
        <v>juin</v>
      </c>
      <c r="E2045" s="105">
        <f>IF(ISERROR(VLOOKUP($C2045,tarifs!$A$4:$D$105,2,0)),"",VLOOKUP($C2045,tarifs!$A$4:$D$105,2,0))</f>
        <v>124</v>
      </c>
      <c r="F2045" s="105">
        <f t="shared" si="31"/>
        <v>148.79999999999998</v>
      </c>
    </row>
    <row r="2046" spans="1:6" x14ac:dyDescent="0.25">
      <c r="A2046" t="s">
        <v>19</v>
      </c>
      <c r="B2046" s="107">
        <v>44359</v>
      </c>
      <c r="C2046">
        <v>1129</v>
      </c>
      <c r="D2046" t="str">
        <f>IF(Tableau1[[#This Row],[Date]]="","",CHOOSE(MONTH(B2046),"janvier","février","mars","avril","mai","juin","juillet","aout","septembre","octobre","novembre","décembre"))</f>
        <v>juin</v>
      </c>
      <c r="E2046" s="105">
        <f>IF(ISERROR(VLOOKUP($C2046,tarifs!$A$4:$D$105,2,0)),"",VLOOKUP($C2046,tarifs!$A$4:$D$105,2,0))</f>
        <v>115</v>
      </c>
      <c r="F2046" s="105">
        <f t="shared" si="31"/>
        <v>138</v>
      </c>
    </row>
    <row r="2047" spans="1:6" x14ac:dyDescent="0.25">
      <c r="A2047" t="s">
        <v>19</v>
      </c>
      <c r="B2047" s="107">
        <v>44359</v>
      </c>
      <c r="C2047">
        <v>1699</v>
      </c>
      <c r="D2047" t="str">
        <f>IF(Tableau1[[#This Row],[Date]]="","",CHOOSE(MONTH(B2047),"janvier","février","mars","avril","mai","juin","juillet","aout","septembre","octobre","novembre","décembre"))</f>
        <v>juin</v>
      </c>
      <c r="E2047" s="105">
        <f>IF(ISERROR(VLOOKUP($C2047,tarifs!$A$4:$D$105,2,0)),"",VLOOKUP($C2047,tarifs!$A$4:$D$105,2,0))</f>
        <v>148</v>
      </c>
      <c r="F2047" s="105">
        <f t="shared" si="31"/>
        <v>177.6</v>
      </c>
    </row>
    <row r="2048" spans="1:6" x14ac:dyDescent="0.25">
      <c r="A2048" t="s">
        <v>8</v>
      </c>
      <c r="B2048" s="107">
        <v>44361</v>
      </c>
      <c r="C2048">
        <v>1330</v>
      </c>
      <c r="D2048" t="str">
        <f>IF(Tableau1[[#This Row],[Date]]="","",CHOOSE(MONTH(B2048),"janvier","février","mars","avril","mai","juin","juillet","aout","septembre","octobre","novembre","décembre"))</f>
        <v>juin</v>
      </c>
      <c r="E2048" s="105">
        <f>IF(ISERROR(VLOOKUP($C2048,tarifs!$A$4:$D$105,2,0)),"",VLOOKUP($C2048,tarifs!$A$4:$D$105,2,0))</f>
        <v>95</v>
      </c>
      <c r="F2048" s="105">
        <f t="shared" si="31"/>
        <v>114</v>
      </c>
    </row>
    <row r="2049" spans="1:6" x14ac:dyDescent="0.25">
      <c r="A2049" t="s">
        <v>8</v>
      </c>
      <c r="B2049" s="107">
        <v>44366</v>
      </c>
      <c r="C2049">
        <v>1531</v>
      </c>
      <c r="D2049" t="str">
        <f>IF(Tableau1[[#This Row],[Date]]="","",CHOOSE(MONTH(B2049),"janvier","février","mars","avril","mai","juin","juillet","aout","septembre","octobre","novembre","décembre"))</f>
        <v>juin</v>
      </c>
      <c r="E2049" s="105">
        <f>IF(ISERROR(VLOOKUP($C2049,tarifs!$A$4:$D$105,2,0)),"",VLOOKUP($C2049,tarifs!$A$4:$D$105,2,0))</f>
        <v>108</v>
      </c>
      <c r="F2049" s="105">
        <f t="shared" si="31"/>
        <v>129.6</v>
      </c>
    </row>
    <row r="2050" spans="1:6" x14ac:dyDescent="0.25">
      <c r="A2050" t="s">
        <v>8</v>
      </c>
      <c r="B2050" s="107">
        <v>44361</v>
      </c>
      <c r="C2050">
        <v>1242</v>
      </c>
      <c r="D2050" t="str">
        <f>IF(Tableau1[[#This Row],[Date]]="","",CHOOSE(MONTH(B2050),"janvier","février","mars","avril","mai","juin","juillet","aout","septembre","octobre","novembre","décembre"))</f>
        <v>juin</v>
      </c>
      <c r="E2050" s="105">
        <f>IF(ISERROR(VLOOKUP($C2050,tarifs!$A$4:$D$105,2,0)),"",VLOOKUP($C2050,tarifs!$A$4:$D$105,2,0))</f>
        <v>101</v>
      </c>
      <c r="F2050" s="105">
        <f t="shared" si="31"/>
        <v>121.19999999999999</v>
      </c>
    </row>
    <row r="2051" spans="1:6" x14ac:dyDescent="0.25">
      <c r="A2051" t="s">
        <v>8</v>
      </c>
      <c r="B2051" s="107">
        <v>44365</v>
      </c>
      <c r="C2051">
        <v>1242</v>
      </c>
      <c r="D2051" t="str">
        <f>IF(Tableau1[[#This Row],[Date]]="","",CHOOSE(MONTH(B2051),"janvier","février","mars","avril","mai","juin","juillet","aout","septembre","octobre","novembre","décembre"))</f>
        <v>juin</v>
      </c>
      <c r="E2051" s="105">
        <f>IF(ISERROR(VLOOKUP($C2051,tarifs!$A$4:$D$105,2,0)),"",VLOOKUP($C2051,tarifs!$A$4:$D$105,2,0))</f>
        <v>101</v>
      </c>
      <c r="F2051" s="105">
        <f t="shared" si="31"/>
        <v>121.19999999999999</v>
      </c>
    </row>
    <row r="2052" spans="1:6" x14ac:dyDescent="0.25">
      <c r="A2052" t="s">
        <v>8</v>
      </c>
      <c r="B2052" s="107">
        <v>44366</v>
      </c>
      <c r="C2052">
        <v>1689</v>
      </c>
      <c r="D2052" t="str">
        <f>IF(Tableau1[[#This Row],[Date]]="","",CHOOSE(MONTH(B2052),"janvier","février","mars","avril","mai","juin","juillet","aout","septembre","octobre","novembre","décembre"))</f>
        <v>juin</v>
      </c>
      <c r="E2052" s="105">
        <f>IF(ISERROR(VLOOKUP($C2052,tarifs!$A$4:$D$105,2,0)),"",VLOOKUP($C2052,tarifs!$A$4:$D$105,2,0))</f>
        <v>155</v>
      </c>
      <c r="F2052" s="105">
        <f t="shared" ref="F2052:F2115" si="32">IF(ISERROR(E2052*1.2),"",E2052*1.2)</f>
        <v>186</v>
      </c>
    </row>
    <row r="2053" spans="1:6" x14ac:dyDescent="0.25">
      <c r="A2053" t="s">
        <v>9</v>
      </c>
      <c r="B2053" s="107">
        <v>44361</v>
      </c>
      <c r="C2053">
        <v>1060</v>
      </c>
      <c r="D2053" t="str">
        <f>IF(Tableau1[[#This Row],[Date]]="","",CHOOSE(MONTH(B2053),"janvier","février","mars","avril","mai","juin","juillet","aout","septembre","octobre","novembre","décembre"))</f>
        <v>juin</v>
      </c>
      <c r="E2053" s="105">
        <f>IF(ISERROR(VLOOKUP($C2053,tarifs!$A$4:$D$105,2,0)),"",VLOOKUP($C2053,tarifs!$A$4:$D$105,2,0))</f>
        <v>123.6</v>
      </c>
      <c r="F2053" s="105">
        <f t="shared" si="32"/>
        <v>148.32</v>
      </c>
    </row>
    <row r="2054" spans="1:6" x14ac:dyDescent="0.25">
      <c r="A2054" t="s">
        <v>9</v>
      </c>
      <c r="B2054" s="107">
        <v>44366</v>
      </c>
      <c r="C2054">
        <v>1431</v>
      </c>
      <c r="D2054" t="str">
        <f>IF(Tableau1[[#This Row],[Date]]="","",CHOOSE(MONTH(B2054),"janvier","février","mars","avril","mai","juin","juillet","aout","septembre","octobre","novembre","décembre"))</f>
        <v>juin</v>
      </c>
      <c r="E2054" s="105">
        <f>IF(ISERROR(VLOOKUP($C2054,tarifs!$A$4:$D$105,2,0)),"",VLOOKUP($C2054,tarifs!$A$4:$D$105,2,0))</f>
        <v>108</v>
      </c>
      <c r="F2054" s="105">
        <f t="shared" si="32"/>
        <v>129.6</v>
      </c>
    </row>
    <row r="2055" spans="1:6" x14ac:dyDescent="0.25">
      <c r="A2055" t="s">
        <v>9</v>
      </c>
      <c r="B2055" s="107">
        <v>44361</v>
      </c>
      <c r="C2055">
        <v>1230</v>
      </c>
      <c r="D2055" t="str">
        <f>IF(Tableau1[[#This Row],[Date]]="","",CHOOSE(MONTH(B2055),"janvier","février","mars","avril","mai","juin","juillet","aout","septembre","octobre","novembre","décembre"))</f>
        <v>juin</v>
      </c>
      <c r="E2055" s="105">
        <f>IF(ISERROR(VLOOKUP($C2055,tarifs!$A$4:$D$105,2,0)),"",VLOOKUP($C2055,tarifs!$A$4:$D$105,2,0))</f>
        <v>135.25</v>
      </c>
      <c r="F2055" s="105">
        <f t="shared" si="32"/>
        <v>162.29999999999998</v>
      </c>
    </row>
    <row r="2056" spans="1:6" x14ac:dyDescent="0.25">
      <c r="A2056" t="s">
        <v>9</v>
      </c>
      <c r="B2056" s="107">
        <v>44365</v>
      </c>
      <c r="C2056">
        <v>1282</v>
      </c>
      <c r="D2056" t="str">
        <f>IF(Tableau1[[#This Row],[Date]]="","",CHOOSE(MONTH(B2056),"janvier","février","mars","avril","mai","juin","juillet","aout","septembre","octobre","novembre","décembre"))</f>
        <v>juin</v>
      </c>
      <c r="E2056" s="105">
        <f>IF(ISERROR(VLOOKUP($C2056,tarifs!$A$4:$D$105,2,0)),"",VLOOKUP($C2056,tarifs!$A$4:$D$105,2,0))</f>
        <v>87.75</v>
      </c>
      <c r="F2056" s="105">
        <f t="shared" si="32"/>
        <v>105.3</v>
      </c>
    </row>
    <row r="2057" spans="1:6" x14ac:dyDescent="0.25">
      <c r="A2057" t="s">
        <v>9</v>
      </c>
      <c r="B2057" s="107">
        <v>44366</v>
      </c>
      <c r="C2057">
        <v>1451</v>
      </c>
      <c r="D2057" t="str">
        <f>IF(Tableau1[[#This Row],[Date]]="","",CHOOSE(MONTH(B2057),"janvier","février","mars","avril","mai","juin","juillet","aout","septembre","octobre","novembre","décembre"))</f>
        <v>juin</v>
      </c>
      <c r="E2057" s="105">
        <f>IF(ISERROR(VLOOKUP($C2057,tarifs!$A$4:$D$105,2,0)),"",VLOOKUP($C2057,tarifs!$A$4:$D$105,2,0))</f>
        <v>108</v>
      </c>
      <c r="F2057" s="105">
        <f t="shared" si="32"/>
        <v>129.6</v>
      </c>
    </row>
    <row r="2058" spans="1:6" x14ac:dyDescent="0.25">
      <c r="A2058" t="s">
        <v>9</v>
      </c>
      <c r="B2058" s="107">
        <v>44361</v>
      </c>
      <c r="C2058">
        <v>1062</v>
      </c>
      <c r="D2058" t="str">
        <f>IF(Tableau1[[#This Row],[Date]]="","",CHOOSE(MONTH(B2058),"janvier","février","mars","avril","mai","juin","juillet","aout","septembre","octobre","novembre","décembre"))</f>
        <v>juin</v>
      </c>
      <c r="E2058" s="105">
        <f>IF(ISERROR(VLOOKUP($C2058,tarifs!$A$4:$D$105,2,0)),"",VLOOKUP($C2058,tarifs!$A$4:$D$105,2,0))</f>
        <v>81</v>
      </c>
      <c r="F2058" s="105">
        <f t="shared" si="32"/>
        <v>97.2</v>
      </c>
    </row>
    <row r="2059" spans="1:6" x14ac:dyDescent="0.25">
      <c r="A2059" t="s">
        <v>9</v>
      </c>
      <c r="B2059" s="107">
        <v>44362</v>
      </c>
      <c r="C2059">
        <v>1062</v>
      </c>
      <c r="D2059" t="str">
        <f>IF(Tableau1[[#This Row],[Date]]="","",CHOOSE(MONTH(B2059),"janvier","février","mars","avril","mai","juin","juillet","aout","septembre","octobre","novembre","décembre"))</f>
        <v>juin</v>
      </c>
      <c r="E2059" s="105">
        <f>IF(ISERROR(VLOOKUP($C2059,tarifs!$A$4:$D$105,2,0)),"",VLOOKUP($C2059,tarifs!$A$4:$D$105,2,0))</f>
        <v>81</v>
      </c>
      <c r="F2059" s="105">
        <f t="shared" si="32"/>
        <v>97.2</v>
      </c>
    </row>
    <row r="2060" spans="1:6" x14ac:dyDescent="0.25">
      <c r="A2060" t="s">
        <v>9</v>
      </c>
      <c r="B2060" s="107">
        <v>44363</v>
      </c>
      <c r="C2060">
        <v>1062</v>
      </c>
      <c r="D2060" t="str">
        <f>IF(Tableau1[[#This Row],[Date]]="","",CHOOSE(MONTH(B2060),"janvier","février","mars","avril","mai","juin","juillet","aout","septembre","octobre","novembre","décembre"))</f>
        <v>juin</v>
      </c>
      <c r="E2060" s="105">
        <f>IF(ISERROR(VLOOKUP($C2060,tarifs!$A$4:$D$105,2,0)),"",VLOOKUP($C2060,tarifs!$A$4:$D$105,2,0))</f>
        <v>81</v>
      </c>
      <c r="F2060" s="105">
        <f t="shared" si="32"/>
        <v>97.2</v>
      </c>
    </row>
    <row r="2061" spans="1:6" x14ac:dyDescent="0.25">
      <c r="A2061" t="s">
        <v>9</v>
      </c>
      <c r="B2061" s="107">
        <v>44364</v>
      </c>
      <c r="C2061">
        <v>1062</v>
      </c>
      <c r="D2061" t="str">
        <f>IF(Tableau1[[#This Row],[Date]]="","",CHOOSE(MONTH(B2061),"janvier","février","mars","avril","mai","juin","juillet","aout","septembre","octobre","novembre","décembre"))</f>
        <v>juin</v>
      </c>
      <c r="E2061" s="105">
        <f>IF(ISERROR(VLOOKUP($C2061,tarifs!$A$4:$D$105,2,0)),"",VLOOKUP($C2061,tarifs!$A$4:$D$105,2,0))</f>
        <v>81</v>
      </c>
      <c r="F2061" s="105">
        <f t="shared" si="32"/>
        <v>97.2</v>
      </c>
    </row>
    <row r="2062" spans="1:6" x14ac:dyDescent="0.25">
      <c r="A2062" t="s">
        <v>9</v>
      </c>
      <c r="B2062" s="107">
        <v>44365</v>
      </c>
      <c r="C2062">
        <v>1062</v>
      </c>
      <c r="D2062" t="str">
        <f>IF(Tableau1[[#This Row],[Date]]="","",CHOOSE(MONTH(B2062),"janvier","février","mars","avril","mai","juin","juillet","aout","septembre","octobre","novembre","décembre"))</f>
        <v>juin</v>
      </c>
      <c r="E2062" s="105">
        <f>IF(ISERROR(VLOOKUP($C2062,tarifs!$A$4:$D$105,2,0)),"",VLOOKUP($C2062,tarifs!$A$4:$D$105,2,0))</f>
        <v>81</v>
      </c>
      <c r="F2062" s="105">
        <f t="shared" si="32"/>
        <v>97.2</v>
      </c>
    </row>
    <row r="2063" spans="1:6" x14ac:dyDescent="0.25">
      <c r="A2063" t="s">
        <v>9</v>
      </c>
      <c r="B2063" s="107">
        <v>44366</v>
      </c>
      <c r="C2063">
        <v>1471</v>
      </c>
      <c r="D2063" t="str">
        <f>IF(Tableau1[[#This Row],[Date]]="","",CHOOSE(MONTH(B2063),"janvier","février","mars","avril","mai","juin","juillet","aout","septembre","octobre","novembre","décembre"))</f>
        <v>juin</v>
      </c>
      <c r="E2063" s="105">
        <f>IF(ISERROR(VLOOKUP($C2063,tarifs!$A$4:$D$105,2,0)),"",VLOOKUP($C2063,tarifs!$A$4:$D$105,2,0))</f>
        <v>115</v>
      </c>
      <c r="F2063" s="105">
        <f t="shared" si="32"/>
        <v>138</v>
      </c>
    </row>
    <row r="2064" spans="1:6" x14ac:dyDescent="0.25">
      <c r="A2064" t="s">
        <v>9</v>
      </c>
      <c r="B2064" s="107">
        <v>44361</v>
      </c>
      <c r="C2064">
        <v>1262</v>
      </c>
      <c r="D2064" t="str">
        <f>IF(Tableau1[[#This Row],[Date]]="","",CHOOSE(MONTH(B2064),"janvier","février","mars","avril","mai","juin","juillet","aout","septembre","octobre","novembre","décembre"))</f>
        <v>juin</v>
      </c>
      <c r="E2064" s="105">
        <f>IF(ISERROR(VLOOKUP($C2064,tarifs!$A$4:$D$105,2,0)),"",VLOOKUP($C2064,tarifs!$A$4:$D$105,2,0))</f>
        <v>108</v>
      </c>
      <c r="F2064" s="105">
        <f t="shared" si="32"/>
        <v>129.6</v>
      </c>
    </row>
    <row r="2065" spans="1:6" x14ac:dyDescent="0.25">
      <c r="A2065" t="s">
        <v>9</v>
      </c>
      <c r="B2065" s="107">
        <v>44362</v>
      </c>
      <c r="C2065">
        <v>1262</v>
      </c>
      <c r="D2065" t="str">
        <f>IF(Tableau1[[#This Row],[Date]]="","",CHOOSE(MONTH(B2065),"janvier","février","mars","avril","mai","juin","juillet","aout","septembre","octobre","novembre","décembre"))</f>
        <v>juin</v>
      </c>
      <c r="E2065" s="105">
        <f>IF(ISERROR(VLOOKUP($C2065,tarifs!$A$4:$D$105,2,0)),"",VLOOKUP($C2065,tarifs!$A$4:$D$105,2,0))</f>
        <v>108</v>
      </c>
      <c r="F2065" s="105">
        <f t="shared" si="32"/>
        <v>129.6</v>
      </c>
    </row>
    <row r="2066" spans="1:6" x14ac:dyDescent="0.25">
      <c r="A2066" t="s">
        <v>9</v>
      </c>
      <c r="B2066" s="107">
        <v>44363</v>
      </c>
      <c r="C2066">
        <v>1262</v>
      </c>
      <c r="D2066" t="str">
        <f>IF(Tableau1[[#This Row],[Date]]="","",CHOOSE(MONTH(B2066),"janvier","février","mars","avril","mai","juin","juillet","aout","septembre","octobre","novembre","décembre"))</f>
        <v>juin</v>
      </c>
      <c r="E2066" s="105">
        <f>IF(ISERROR(VLOOKUP($C2066,tarifs!$A$4:$D$105,2,0)),"",VLOOKUP($C2066,tarifs!$A$4:$D$105,2,0))</f>
        <v>108</v>
      </c>
      <c r="F2066" s="105">
        <f t="shared" si="32"/>
        <v>129.6</v>
      </c>
    </row>
    <row r="2067" spans="1:6" x14ac:dyDescent="0.25">
      <c r="A2067" t="s">
        <v>9</v>
      </c>
      <c r="B2067" s="107">
        <v>44364</v>
      </c>
      <c r="C2067">
        <v>1262</v>
      </c>
      <c r="D2067" t="str">
        <f>IF(Tableau1[[#This Row],[Date]]="","",CHOOSE(MONTH(B2067),"janvier","février","mars","avril","mai","juin","juillet","aout","septembre","octobre","novembre","décembre"))</f>
        <v>juin</v>
      </c>
      <c r="E2067" s="105">
        <f>IF(ISERROR(VLOOKUP($C2067,tarifs!$A$4:$D$105,2,0)),"",VLOOKUP($C2067,tarifs!$A$4:$D$105,2,0))</f>
        <v>108</v>
      </c>
      <c r="F2067" s="105">
        <f t="shared" si="32"/>
        <v>129.6</v>
      </c>
    </row>
    <row r="2068" spans="1:6" x14ac:dyDescent="0.25">
      <c r="A2068" t="s">
        <v>9</v>
      </c>
      <c r="B2068" s="107">
        <v>44365</v>
      </c>
      <c r="C2068">
        <v>1262</v>
      </c>
      <c r="D2068" t="str">
        <f>IF(Tableau1[[#This Row],[Date]]="","",CHOOSE(MONTH(B2068),"janvier","février","mars","avril","mai","juin","juillet","aout","septembre","octobre","novembre","décembre"))</f>
        <v>juin</v>
      </c>
      <c r="E2068" s="105">
        <f>IF(ISERROR(VLOOKUP($C2068,tarifs!$A$4:$D$105,2,0)),"",VLOOKUP($C2068,tarifs!$A$4:$D$105,2,0))</f>
        <v>108</v>
      </c>
      <c r="F2068" s="105">
        <f t="shared" si="32"/>
        <v>129.6</v>
      </c>
    </row>
    <row r="2069" spans="1:6" x14ac:dyDescent="0.25">
      <c r="A2069" t="s">
        <v>9</v>
      </c>
      <c r="B2069" s="107">
        <v>44366</v>
      </c>
      <c r="C2069">
        <v>1511</v>
      </c>
      <c r="D2069" t="str">
        <f>IF(Tableau1[[#This Row],[Date]]="","",CHOOSE(MONTH(B2069),"janvier","février","mars","avril","mai","juin","juillet","aout","septembre","octobre","novembre","décembre"))</f>
        <v>juin</v>
      </c>
      <c r="E2069" s="105">
        <f>IF(ISERROR(VLOOKUP($C2069,tarifs!$A$4:$D$105,2,0)),"",VLOOKUP($C2069,tarifs!$A$4:$D$105,2,0))</f>
        <v>115</v>
      </c>
      <c r="F2069" s="105">
        <f t="shared" si="32"/>
        <v>138</v>
      </c>
    </row>
    <row r="2070" spans="1:6" x14ac:dyDescent="0.25">
      <c r="A2070" t="s">
        <v>9</v>
      </c>
      <c r="B2070" s="107">
        <v>44366</v>
      </c>
      <c r="C2070">
        <v>1521</v>
      </c>
      <c r="D2070" t="str">
        <f>IF(Tableau1[[#This Row],[Date]]="","",CHOOSE(MONTH(B2070),"janvier","février","mars","avril","mai","juin","juillet","aout","septembre","octobre","novembre","décembre"))</f>
        <v>juin</v>
      </c>
      <c r="E2070" s="105">
        <f>IF(ISERROR(VLOOKUP($C2070,tarifs!$A$4:$D$105,2,0)),"",VLOOKUP($C2070,tarifs!$A$4:$D$105,2,0))</f>
        <v>155</v>
      </c>
      <c r="F2070" s="105">
        <f t="shared" si="32"/>
        <v>186</v>
      </c>
    </row>
    <row r="2071" spans="1:6" x14ac:dyDescent="0.25">
      <c r="A2071" t="s">
        <v>9</v>
      </c>
      <c r="B2071" s="107">
        <v>44366</v>
      </c>
      <c r="C2071">
        <v>1659</v>
      </c>
      <c r="D2071" t="str">
        <f>IF(Tableau1[[#This Row],[Date]]="","",CHOOSE(MONTH(B2071),"janvier","février","mars","avril","mai","juin","juillet","aout","septembre","octobre","novembre","décembre"))</f>
        <v>juin</v>
      </c>
      <c r="E2071" s="105">
        <f>IF(ISERROR(VLOOKUP($C2071,tarifs!$A$4:$D$105,2,0)),"",VLOOKUP($C2071,tarifs!$A$4:$D$105,2,0))</f>
        <v>108</v>
      </c>
      <c r="F2071" s="105">
        <f t="shared" si="32"/>
        <v>129.6</v>
      </c>
    </row>
    <row r="2072" spans="1:6" x14ac:dyDescent="0.25">
      <c r="A2072" t="s">
        <v>9</v>
      </c>
      <c r="B2072" s="107">
        <v>44366</v>
      </c>
      <c r="C2072">
        <v>1139</v>
      </c>
      <c r="D2072" t="str">
        <f>IF(Tableau1[[#This Row],[Date]]="","",CHOOSE(MONTH(B2072),"janvier","février","mars","avril","mai","juin","juillet","aout","septembre","octobre","novembre","décembre"))</f>
        <v>juin</v>
      </c>
      <c r="E2072" s="105">
        <f>IF(ISERROR(VLOOKUP($C2072,tarifs!$A$4:$D$105,2,0)),"",VLOOKUP($C2072,tarifs!$A$4:$D$105,2,0))</f>
        <v>135</v>
      </c>
      <c r="F2072" s="105">
        <f t="shared" si="32"/>
        <v>162</v>
      </c>
    </row>
    <row r="2073" spans="1:6" x14ac:dyDescent="0.25">
      <c r="A2073" t="s">
        <v>9</v>
      </c>
      <c r="B2073" s="107">
        <v>44366</v>
      </c>
      <c r="C2073">
        <v>1079</v>
      </c>
      <c r="D2073" t="str">
        <f>IF(Tableau1[[#This Row],[Date]]="","",CHOOSE(MONTH(B2073),"janvier","février","mars","avril","mai","juin","juillet","aout","septembre","octobre","novembre","décembre"))</f>
        <v>juin</v>
      </c>
      <c r="E2073" s="105">
        <f>IF(ISERROR(VLOOKUP($C2073,tarifs!$A$4:$D$105,2,0)),"",VLOOKUP($C2073,tarifs!$A$4:$D$105,2,0))</f>
        <v>101</v>
      </c>
      <c r="F2073" s="105">
        <f t="shared" si="32"/>
        <v>121.19999999999999</v>
      </c>
    </row>
    <row r="2074" spans="1:6" x14ac:dyDescent="0.25">
      <c r="A2074" t="s">
        <v>9</v>
      </c>
      <c r="B2074" s="107">
        <v>44366</v>
      </c>
      <c r="C2074">
        <v>1099</v>
      </c>
      <c r="D2074" t="str">
        <f>IF(Tableau1[[#This Row],[Date]]="","",CHOOSE(MONTH(B2074),"janvier","février","mars","avril","mai","juin","juillet","aout","septembre","octobre","novembre","décembre"))</f>
        <v>juin</v>
      </c>
      <c r="E2074" s="105">
        <f>IF(ISERROR(VLOOKUP($C2074,tarifs!$A$4:$D$105,2,0)),"",VLOOKUP($C2074,tarifs!$A$4:$D$105,2,0))</f>
        <v>77</v>
      </c>
      <c r="F2074" s="105">
        <f t="shared" si="32"/>
        <v>92.399999999999991</v>
      </c>
    </row>
    <row r="2075" spans="1:6" x14ac:dyDescent="0.25">
      <c r="A2075" t="s">
        <v>9</v>
      </c>
      <c r="B2075" s="107">
        <v>44366</v>
      </c>
      <c r="C2075">
        <v>1269</v>
      </c>
      <c r="D2075" t="str">
        <f>IF(Tableau1[[#This Row],[Date]]="","",CHOOSE(MONTH(B2075),"janvier","février","mars","avril","mai","juin","juillet","aout","septembre","octobre","novembre","décembre"))</f>
        <v>juin</v>
      </c>
      <c r="E2075" s="105">
        <f>IF(ISERROR(VLOOKUP($C2075,tarifs!$A$4:$D$105,2,0)),"",VLOOKUP($C2075,tarifs!$A$4:$D$105,2,0))</f>
        <v>95</v>
      </c>
      <c r="F2075" s="105">
        <f t="shared" si="32"/>
        <v>114</v>
      </c>
    </row>
    <row r="2076" spans="1:6" x14ac:dyDescent="0.25">
      <c r="A2076" t="s">
        <v>10</v>
      </c>
      <c r="B2076" s="107">
        <v>44361</v>
      </c>
      <c r="C2076">
        <v>1650</v>
      </c>
      <c r="D2076" t="str">
        <f>IF(Tableau1[[#This Row],[Date]]="","",CHOOSE(MONTH(B2076),"janvier","février","mars","avril","mai","juin","juillet","aout","septembre","octobre","novembre","décembre"))</f>
        <v>juin</v>
      </c>
      <c r="E2076" s="105">
        <f>IF(ISERROR(VLOOKUP($C2076,tarifs!$A$4:$D$105,2,0)),"",VLOOKUP($C2076,tarifs!$A$4:$D$105,2,0))</f>
        <v>162</v>
      </c>
      <c r="F2076" s="105">
        <f t="shared" si="32"/>
        <v>194.4</v>
      </c>
    </row>
    <row r="2077" spans="1:6" x14ac:dyDescent="0.25">
      <c r="A2077" t="s">
        <v>10</v>
      </c>
      <c r="B2077" s="107">
        <v>44366</v>
      </c>
      <c r="C2077">
        <v>1109</v>
      </c>
      <c r="D2077" t="str">
        <f>IF(Tableau1[[#This Row],[Date]]="","",CHOOSE(MONTH(B2077),"janvier","février","mars","avril","mai","juin","juillet","aout","septembre","octobre","novembre","décembre"))</f>
        <v>juin</v>
      </c>
      <c r="E2077" s="105">
        <f>IF(ISERROR(VLOOKUP($C2077,tarifs!$A$4:$D$105,2,0)),"",VLOOKUP($C2077,tarifs!$A$4:$D$105,2,0))</f>
        <v>122</v>
      </c>
      <c r="F2077" s="105">
        <f t="shared" si="32"/>
        <v>146.4</v>
      </c>
    </row>
    <row r="2078" spans="1:6" x14ac:dyDescent="0.25">
      <c r="A2078" t="s">
        <v>10</v>
      </c>
      <c r="B2078" s="107">
        <v>44362</v>
      </c>
      <c r="C2078">
        <v>1521</v>
      </c>
      <c r="D2078" t="str">
        <f>IF(Tableau1[[#This Row],[Date]]="","",CHOOSE(MONTH(B2078),"janvier","février","mars","avril","mai","juin","juillet","aout","septembre","octobre","novembre","décembre"))</f>
        <v>juin</v>
      </c>
      <c r="E2078" s="105">
        <f>IF(ISERROR(VLOOKUP($C2078,tarifs!$A$4:$D$105,2,0)),"",VLOOKUP($C2078,tarifs!$A$4:$D$105,2,0))</f>
        <v>155</v>
      </c>
      <c r="F2078" s="105">
        <f t="shared" si="32"/>
        <v>186</v>
      </c>
    </row>
    <row r="2079" spans="1:6" x14ac:dyDescent="0.25">
      <c r="A2079" t="s">
        <v>10</v>
      </c>
      <c r="B2079" s="107">
        <v>44363</v>
      </c>
      <c r="C2079">
        <v>1521</v>
      </c>
      <c r="D2079" t="str">
        <f>IF(Tableau1[[#This Row],[Date]]="","",CHOOSE(MONTH(B2079),"janvier","février","mars","avril","mai","juin","juillet","aout","septembre","octobre","novembre","décembre"))</f>
        <v>juin</v>
      </c>
      <c r="E2079" s="105">
        <f>IF(ISERROR(VLOOKUP($C2079,tarifs!$A$4:$D$105,2,0)),"",VLOOKUP($C2079,tarifs!$A$4:$D$105,2,0))</f>
        <v>155</v>
      </c>
      <c r="F2079" s="105">
        <f t="shared" si="32"/>
        <v>186</v>
      </c>
    </row>
    <row r="2080" spans="1:6" x14ac:dyDescent="0.25">
      <c r="A2080" t="s">
        <v>10</v>
      </c>
      <c r="B2080" s="107">
        <v>44364</v>
      </c>
      <c r="C2080">
        <v>1521</v>
      </c>
      <c r="D2080" t="str">
        <f>IF(Tableau1[[#This Row],[Date]]="","",CHOOSE(MONTH(B2080),"janvier","février","mars","avril","mai","juin","juillet","aout","septembre","octobre","novembre","décembre"))</f>
        <v>juin</v>
      </c>
      <c r="E2080" s="105">
        <f>IF(ISERROR(VLOOKUP($C2080,tarifs!$A$4:$D$105,2,0)),"",VLOOKUP($C2080,tarifs!$A$4:$D$105,2,0))</f>
        <v>155</v>
      </c>
      <c r="F2080" s="105">
        <f t="shared" si="32"/>
        <v>186</v>
      </c>
    </row>
    <row r="2081" spans="1:6" x14ac:dyDescent="0.25">
      <c r="A2081" t="s">
        <v>10</v>
      </c>
      <c r="B2081" s="107">
        <v>44365</v>
      </c>
      <c r="C2081">
        <v>1521</v>
      </c>
      <c r="D2081" t="str">
        <f>IF(Tableau1[[#This Row],[Date]]="","",CHOOSE(MONTH(B2081),"janvier","février","mars","avril","mai","juin","juillet","aout","septembre","octobre","novembre","décembre"))</f>
        <v>juin</v>
      </c>
      <c r="E2081" s="105">
        <f>IF(ISERROR(VLOOKUP($C2081,tarifs!$A$4:$D$105,2,0)),"",VLOOKUP($C2081,tarifs!$A$4:$D$105,2,0))</f>
        <v>155</v>
      </c>
      <c r="F2081" s="105">
        <f t="shared" si="32"/>
        <v>186</v>
      </c>
    </row>
    <row r="2082" spans="1:6" x14ac:dyDescent="0.25">
      <c r="A2082" t="s">
        <v>10</v>
      </c>
      <c r="B2082" s="107">
        <v>44361</v>
      </c>
      <c r="C2082">
        <v>1162</v>
      </c>
      <c r="D2082" t="str">
        <f>IF(Tableau1[[#This Row],[Date]]="","",CHOOSE(MONTH(B2082),"janvier","février","mars","avril","mai","juin","juillet","aout","septembre","octobre","novembre","décembre"))</f>
        <v>juin</v>
      </c>
      <c r="E2082" s="105">
        <f>IF(ISERROR(VLOOKUP($C2082,tarifs!$A$4:$D$105,2,0)),"",VLOOKUP($C2082,tarifs!$A$4:$D$105,2,0))</f>
        <v>108</v>
      </c>
      <c r="F2082" s="105">
        <f t="shared" si="32"/>
        <v>129.6</v>
      </c>
    </row>
    <row r="2083" spans="1:6" x14ac:dyDescent="0.25">
      <c r="A2083" t="s">
        <v>10</v>
      </c>
      <c r="B2083" s="107">
        <v>44362</v>
      </c>
      <c r="C2083">
        <v>1162</v>
      </c>
      <c r="D2083" t="str">
        <f>IF(Tableau1[[#This Row],[Date]]="","",CHOOSE(MONTH(B2083),"janvier","février","mars","avril","mai","juin","juillet","aout","septembre","octobre","novembre","décembre"))</f>
        <v>juin</v>
      </c>
      <c r="E2083" s="105">
        <f>IF(ISERROR(VLOOKUP($C2083,tarifs!$A$4:$D$105,2,0)),"",VLOOKUP($C2083,tarifs!$A$4:$D$105,2,0))</f>
        <v>108</v>
      </c>
      <c r="F2083" s="105">
        <f t="shared" si="32"/>
        <v>129.6</v>
      </c>
    </row>
    <row r="2084" spans="1:6" x14ac:dyDescent="0.25">
      <c r="A2084" t="s">
        <v>10</v>
      </c>
      <c r="B2084" s="107">
        <v>44363</v>
      </c>
      <c r="C2084">
        <v>1162</v>
      </c>
      <c r="D2084" t="str">
        <f>IF(Tableau1[[#This Row],[Date]]="","",CHOOSE(MONTH(B2084),"janvier","février","mars","avril","mai","juin","juillet","aout","septembre","octobre","novembre","décembre"))</f>
        <v>juin</v>
      </c>
      <c r="E2084" s="105">
        <f>IF(ISERROR(VLOOKUP($C2084,tarifs!$A$4:$D$105,2,0)),"",VLOOKUP($C2084,tarifs!$A$4:$D$105,2,0))</f>
        <v>108</v>
      </c>
      <c r="F2084" s="105">
        <f t="shared" si="32"/>
        <v>129.6</v>
      </c>
    </row>
    <row r="2085" spans="1:6" x14ac:dyDescent="0.25">
      <c r="A2085" t="s">
        <v>10</v>
      </c>
      <c r="B2085" s="107">
        <v>44364</v>
      </c>
      <c r="C2085">
        <v>1162</v>
      </c>
      <c r="D2085" t="str">
        <f>IF(Tableau1[[#This Row],[Date]]="","",CHOOSE(MONTH(B2085),"janvier","février","mars","avril","mai","juin","juillet","aout","septembre","octobre","novembre","décembre"))</f>
        <v>juin</v>
      </c>
      <c r="E2085" s="105">
        <f>IF(ISERROR(VLOOKUP($C2085,tarifs!$A$4:$D$105,2,0)),"",VLOOKUP($C2085,tarifs!$A$4:$D$105,2,0))</f>
        <v>108</v>
      </c>
      <c r="F2085" s="105">
        <f t="shared" si="32"/>
        <v>129.6</v>
      </c>
    </row>
    <row r="2086" spans="1:6" x14ac:dyDescent="0.25">
      <c r="A2086" t="s">
        <v>10</v>
      </c>
      <c r="B2086" s="107">
        <v>44365</v>
      </c>
      <c r="C2086">
        <v>1162</v>
      </c>
      <c r="D2086" t="str">
        <f>IF(Tableau1[[#This Row],[Date]]="","",CHOOSE(MONTH(B2086),"janvier","février","mars","avril","mai","juin","juillet","aout","septembre","octobre","novembre","décembre"))</f>
        <v>juin</v>
      </c>
      <c r="E2086" s="105">
        <f>IF(ISERROR(VLOOKUP($C2086,tarifs!$A$4:$D$105,2,0)),"",VLOOKUP($C2086,tarifs!$A$4:$D$105,2,0))</f>
        <v>108</v>
      </c>
      <c r="F2086" s="105">
        <f t="shared" si="32"/>
        <v>129.6</v>
      </c>
    </row>
    <row r="2087" spans="1:6" x14ac:dyDescent="0.25">
      <c r="A2087" t="s">
        <v>10</v>
      </c>
      <c r="B2087" s="107">
        <v>44361</v>
      </c>
      <c r="C2087" t="s">
        <v>11</v>
      </c>
      <c r="D2087" t="str">
        <f>IF(Tableau1[[#This Row],[Date]]="","",CHOOSE(MONTH(B2087),"janvier","février","mars","avril","mai","juin","juillet","aout","septembre","octobre","novembre","décembre"))</f>
        <v>juin</v>
      </c>
      <c r="E2087" s="105" t="str">
        <f>IF(ISERROR(VLOOKUP($C2087,tarifs!$A$4:$D$105,2,0)),"",VLOOKUP($C2087,tarifs!$A$4:$D$105,2,0))</f>
        <v/>
      </c>
      <c r="F2087" s="105" t="str">
        <f t="shared" si="32"/>
        <v/>
      </c>
    </row>
    <row r="2088" spans="1:6" x14ac:dyDescent="0.25">
      <c r="A2088" t="s">
        <v>10</v>
      </c>
      <c r="B2088" s="107">
        <v>44362</v>
      </c>
      <c r="C2088" t="s">
        <v>11</v>
      </c>
      <c r="D2088" t="str">
        <f>IF(Tableau1[[#This Row],[Date]]="","",CHOOSE(MONTH(B2088),"janvier","février","mars","avril","mai","juin","juillet","aout","septembre","octobre","novembre","décembre"))</f>
        <v>juin</v>
      </c>
      <c r="E2088" s="105" t="str">
        <f>IF(ISERROR(VLOOKUP($C2088,tarifs!$A$4:$D$105,2,0)),"",VLOOKUP($C2088,tarifs!$A$4:$D$105,2,0))</f>
        <v/>
      </c>
      <c r="F2088" s="105" t="str">
        <f t="shared" si="32"/>
        <v/>
      </c>
    </row>
    <row r="2089" spans="1:6" x14ac:dyDescent="0.25">
      <c r="A2089" t="s">
        <v>10</v>
      </c>
      <c r="B2089" s="107">
        <v>44363</v>
      </c>
      <c r="C2089" t="s">
        <v>11</v>
      </c>
      <c r="D2089" t="str">
        <f>IF(Tableau1[[#This Row],[Date]]="","",CHOOSE(MONTH(B2089),"janvier","février","mars","avril","mai","juin","juillet","aout","septembre","octobre","novembre","décembre"))</f>
        <v>juin</v>
      </c>
      <c r="E2089" s="105" t="str">
        <f>IF(ISERROR(VLOOKUP($C2089,tarifs!$A$4:$D$105,2,0)),"",VLOOKUP($C2089,tarifs!$A$4:$D$105,2,0))</f>
        <v/>
      </c>
      <c r="F2089" s="105" t="str">
        <f t="shared" si="32"/>
        <v/>
      </c>
    </row>
    <row r="2090" spans="1:6" x14ac:dyDescent="0.25">
      <c r="A2090" t="s">
        <v>10</v>
      </c>
      <c r="B2090" s="107">
        <v>44364</v>
      </c>
      <c r="C2090" t="s">
        <v>11</v>
      </c>
      <c r="D2090" t="str">
        <f>IF(Tableau1[[#This Row],[Date]]="","",CHOOSE(MONTH(B2090),"janvier","février","mars","avril","mai","juin","juillet","aout","septembre","octobre","novembre","décembre"))</f>
        <v>juin</v>
      </c>
      <c r="E2090" s="105" t="str">
        <f>IF(ISERROR(VLOOKUP($C2090,tarifs!$A$4:$D$105,2,0)),"",VLOOKUP($C2090,tarifs!$A$4:$D$105,2,0))</f>
        <v/>
      </c>
      <c r="F2090" s="105" t="str">
        <f t="shared" si="32"/>
        <v/>
      </c>
    </row>
    <row r="2091" spans="1:6" x14ac:dyDescent="0.25">
      <c r="A2091" t="s">
        <v>10</v>
      </c>
      <c r="B2091" s="107">
        <v>44365</v>
      </c>
      <c r="C2091" t="s">
        <v>11</v>
      </c>
      <c r="D2091" t="str">
        <f>IF(Tableau1[[#This Row],[Date]]="","",CHOOSE(MONTH(B2091),"janvier","février","mars","avril","mai","juin","juillet","aout","septembre","octobre","novembre","décembre"))</f>
        <v>juin</v>
      </c>
      <c r="E2091" s="105" t="str">
        <f>IF(ISERROR(VLOOKUP($C2091,tarifs!$A$4:$D$105,2,0)),"",VLOOKUP($C2091,tarifs!$A$4:$D$105,2,0))</f>
        <v/>
      </c>
      <c r="F2091" s="105" t="str">
        <f t="shared" si="32"/>
        <v/>
      </c>
    </row>
    <row r="2092" spans="1:6" x14ac:dyDescent="0.25">
      <c r="A2092" t="s">
        <v>12</v>
      </c>
      <c r="B2092" s="107">
        <v>44361</v>
      </c>
      <c r="C2092">
        <v>1010</v>
      </c>
      <c r="D2092" t="str">
        <f>IF(Tableau1[[#This Row],[Date]]="","",CHOOSE(MONTH(B2092),"janvier","février","mars","avril","mai","juin","juillet","aout","septembre","octobre","novembre","décembre"))</f>
        <v>juin</v>
      </c>
      <c r="E2092" s="105">
        <f>IF(ISERROR(VLOOKUP($C2092,tarifs!$A$4:$D$105,2,0)),"",VLOOKUP($C2092,tarifs!$A$4:$D$105,2,0))</f>
        <v>95</v>
      </c>
      <c r="F2092" s="105">
        <f t="shared" si="32"/>
        <v>114</v>
      </c>
    </row>
    <row r="2093" spans="1:6" x14ac:dyDescent="0.25">
      <c r="A2093" t="s">
        <v>12</v>
      </c>
      <c r="B2093" s="107">
        <v>44366</v>
      </c>
      <c r="C2093">
        <v>1441</v>
      </c>
      <c r="D2093" t="str">
        <f>IF(Tableau1[[#This Row],[Date]]="","",CHOOSE(MONTH(B2093),"janvier","février","mars","avril","mai","juin","juillet","aout","septembre","octobre","novembre","décembre"))</f>
        <v>juin</v>
      </c>
      <c r="E2093" s="105">
        <f>IF(ISERROR(VLOOKUP($C2093,tarifs!$A$4:$D$105,2,0)),"",VLOOKUP($C2093,tarifs!$A$4:$D$105,2,0))</f>
        <v>108</v>
      </c>
      <c r="F2093" s="105">
        <f t="shared" si="32"/>
        <v>129.6</v>
      </c>
    </row>
    <row r="2094" spans="1:6" x14ac:dyDescent="0.25">
      <c r="A2094" t="s">
        <v>12</v>
      </c>
      <c r="B2094" s="107">
        <v>44366</v>
      </c>
      <c r="C2094">
        <v>1169</v>
      </c>
      <c r="D2094" t="str">
        <f>IF(Tableau1[[#This Row],[Date]]="","",CHOOSE(MONTH(B2094),"janvier","février","mars","avril","mai","juin","juillet","aout","septembre","octobre","novembre","décembre"))</f>
        <v>juin</v>
      </c>
      <c r="E2094" s="105">
        <f>IF(ISERROR(VLOOKUP($C2094,tarifs!$A$4:$D$105,2,0)),"",VLOOKUP($C2094,tarifs!$A$4:$D$105,2,0))</f>
        <v>115</v>
      </c>
      <c r="F2094" s="105">
        <f t="shared" si="32"/>
        <v>138</v>
      </c>
    </row>
    <row r="2095" spans="1:6" x14ac:dyDescent="0.25">
      <c r="A2095" t="s">
        <v>12</v>
      </c>
      <c r="B2095" s="107">
        <v>44361</v>
      </c>
      <c r="C2095">
        <v>1312</v>
      </c>
      <c r="D2095" t="str">
        <f>IF(Tableau1[[#This Row],[Date]]="","",CHOOSE(MONTH(B2095),"janvier","février","mars","avril","mai","juin","juillet","aout","septembre","octobre","novembre","décembre"))</f>
        <v>juin</v>
      </c>
      <c r="E2095" s="105">
        <f>IF(ISERROR(VLOOKUP($C2095,tarifs!$A$4:$D$105,2,0)),"",VLOOKUP($C2095,tarifs!$A$4:$D$105,2,0))</f>
        <v>108</v>
      </c>
      <c r="F2095" s="105">
        <f t="shared" si="32"/>
        <v>129.6</v>
      </c>
    </row>
    <row r="2096" spans="1:6" x14ac:dyDescent="0.25">
      <c r="A2096" t="s">
        <v>12</v>
      </c>
      <c r="B2096" s="107">
        <v>44362</v>
      </c>
      <c r="C2096">
        <v>1312</v>
      </c>
      <c r="D2096" t="str">
        <f>IF(Tableau1[[#This Row],[Date]]="","",CHOOSE(MONTH(B2096),"janvier","février","mars","avril","mai","juin","juillet","aout","septembre","octobre","novembre","décembre"))</f>
        <v>juin</v>
      </c>
      <c r="E2096" s="105">
        <f>IF(ISERROR(VLOOKUP($C2096,tarifs!$A$4:$D$105,2,0)),"",VLOOKUP($C2096,tarifs!$A$4:$D$105,2,0))</f>
        <v>108</v>
      </c>
      <c r="F2096" s="105">
        <f t="shared" si="32"/>
        <v>129.6</v>
      </c>
    </row>
    <row r="2097" spans="1:6" x14ac:dyDescent="0.25">
      <c r="A2097" t="s">
        <v>12</v>
      </c>
      <c r="B2097" s="107">
        <v>44363</v>
      </c>
      <c r="C2097">
        <v>1312</v>
      </c>
      <c r="D2097" t="str">
        <f>IF(Tableau1[[#This Row],[Date]]="","",CHOOSE(MONTH(B2097),"janvier","février","mars","avril","mai","juin","juillet","aout","septembre","octobre","novembre","décembre"))</f>
        <v>juin</v>
      </c>
      <c r="E2097" s="105">
        <f>IF(ISERROR(VLOOKUP($C2097,tarifs!$A$4:$D$105,2,0)),"",VLOOKUP($C2097,tarifs!$A$4:$D$105,2,0))</f>
        <v>108</v>
      </c>
      <c r="F2097" s="105">
        <f t="shared" si="32"/>
        <v>129.6</v>
      </c>
    </row>
    <row r="2098" spans="1:6" x14ac:dyDescent="0.25">
      <c r="A2098" t="s">
        <v>12</v>
      </c>
      <c r="B2098" s="107">
        <v>44364</v>
      </c>
      <c r="C2098">
        <v>1312</v>
      </c>
      <c r="D2098" t="str">
        <f>IF(Tableau1[[#This Row],[Date]]="","",CHOOSE(MONTH(B2098),"janvier","février","mars","avril","mai","juin","juillet","aout","septembre","octobre","novembre","décembre"))</f>
        <v>juin</v>
      </c>
      <c r="E2098" s="105">
        <f>IF(ISERROR(VLOOKUP($C2098,tarifs!$A$4:$D$105,2,0)),"",VLOOKUP($C2098,tarifs!$A$4:$D$105,2,0))</f>
        <v>108</v>
      </c>
      <c r="F2098" s="105">
        <f t="shared" si="32"/>
        <v>129.6</v>
      </c>
    </row>
    <row r="2099" spans="1:6" x14ac:dyDescent="0.25">
      <c r="A2099" t="s">
        <v>12</v>
      </c>
      <c r="B2099" s="107">
        <v>44365</v>
      </c>
      <c r="C2099">
        <v>1312</v>
      </c>
      <c r="D2099" t="str">
        <f>IF(Tableau1[[#This Row],[Date]]="","",CHOOSE(MONTH(B2099),"janvier","février","mars","avril","mai","juin","juillet","aout","septembre","octobre","novembre","décembre"))</f>
        <v>juin</v>
      </c>
      <c r="E2099" s="105">
        <f>IF(ISERROR(VLOOKUP($C2099,tarifs!$A$4:$D$105,2,0)),"",VLOOKUP($C2099,tarifs!$A$4:$D$105,2,0))</f>
        <v>108</v>
      </c>
      <c r="F2099" s="105">
        <f t="shared" si="32"/>
        <v>129.6</v>
      </c>
    </row>
    <row r="2100" spans="1:6" x14ac:dyDescent="0.25">
      <c r="A2100" t="s">
        <v>12</v>
      </c>
      <c r="B2100" s="107">
        <v>44366</v>
      </c>
      <c r="C2100">
        <v>1289</v>
      </c>
      <c r="D2100" t="str">
        <f>IF(Tableau1[[#This Row],[Date]]="","",CHOOSE(MONTH(B2100),"janvier","février","mars","avril","mai","juin","juillet","aout","septembre","octobre","novembre","décembre"))</f>
        <v>juin</v>
      </c>
      <c r="E2100" s="105">
        <f>IF(ISERROR(VLOOKUP($C2100,tarifs!$A$4:$D$105,2,0)),"",VLOOKUP($C2100,tarifs!$A$4:$D$105,2,0))</f>
        <v>88</v>
      </c>
      <c r="F2100" s="105">
        <f t="shared" si="32"/>
        <v>105.6</v>
      </c>
    </row>
    <row r="2101" spans="1:6" x14ac:dyDescent="0.25">
      <c r="A2101" t="s">
        <v>12</v>
      </c>
      <c r="B2101" s="107">
        <v>44361</v>
      </c>
      <c r="C2101">
        <v>1252</v>
      </c>
      <c r="D2101" t="str">
        <f>IF(Tableau1[[#This Row],[Date]]="","",CHOOSE(MONTH(B2101),"janvier","février","mars","avril","mai","juin","juillet","aout","septembre","octobre","novembre","décembre"))</f>
        <v>juin</v>
      </c>
      <c r="E2101" s="105">
        <f>IF(ISERROR(VLOOKUP($C2101,tarifs!$A$4:$D$105,2,0)),"",VLOOKUP($C2101,tarifs!$A$4:$D$105,2,0))</f>
        <v>91.8</v>
      </c>
      <c r="F2101" s="105">
        <f t="shared" si="32"/>
        <v>110.16</v>
      </c>
    </row>
    <row r="2102" spans="1:6" x14ac:dyDescent="0.25">
      <c r="A2102" t="s">
        <v>12</v>
      </c>
      <c r="B2102" s="107">
        <v>44362</v>
      </c>
      <c r="C2102">
        <v>1252</v>
      </c>
      <c r="D2102" t="str">
        <f>IF(Tableau1[[#This Row],[Date]]="","",CHOOSE(MONTH(B2102),"janvier","février","mars","avril","mai","juin","juillet","aout","septembre","octobre","novembre","décembre"))</f>
        <v>juin</v>
      </c>
      <c r="E2102" s="105">
        <f>IF(ISERROR(VLOOKUP($C2102,tarifs!$A$4:$D$105,2,0)),"",VLOOKUP($C2102,tarifs!$A$4:$D$105,2,0))</f>
        <v>91.8</v>
      </c>
      <c r="F2102" s="105">
        <f t="shared" si="32"/>
        <v>110.16</v>
      </c>
    </row>
    <row r="2103" spans="1:6" x14ac:dyDescent="0.25">
      <c r="A2103" t="s">
        <v>12</v>
      </c>
      <c r="B2103" s="107">
        <v>44363</v>
      </c>
      <c r="C2103">
        <v>1252</v>
      </c>
      <c r="D2103" t="str">
        <f>IF(Tableau1[[#This Row],[Date]]="","",CHOOSE(MONTH(B2103),"janvier","février","mars","avril","mai","juin","juillet","aout","septembre","octobre","novembre","décembre"))</f>
        <v>juin</v>
      </c>
      <c r="E2103" s="105">
        <f>IF(ISERROR(VLOOKUP($C2103,tarifs!$A$4:$D$105,2,0)),"",VLOOKUP($C2103,tarifs!$A$4:$D$105,2,0))</f>
        <v>91.8</v>
      </c>
      <c r="F2103" s="105">
        <f t="shared" si="32"/>
        <v>110.16</v>
      </c>
    </row>
    <row r="2104" spans="1:6" x14ac:dyDescent="0.25">
      <c r="A2104" t="s">
        <v>12</v>
      </c>
      <c r="B2104" s="107">
        <v>44364</v>
      </c>
      <c r="C2104">
        <v>1252</v>
      </c>
      <c r="D2104" t="str">
        <f>IF(Tableau1[[#This Row],[Date]]="","",CHOOSE(MONTH(B2104),"janvier","février","mars","avril","mai","juin","juillet","aout","septembre","octobre","novembre","décembre"))</f>
        <v>juin</v>
      </c>
      <c r="E2104" s="105">
        <f>IF(ISERROR(VLOOKUP($C2104,tarifs!$A$4:$D$105,2,0)),"",VLOOKUP($C2104,tarifs!$A$4:$D$105,2,0))</f>
        <v>91.8</v>
      </c>
      <c r="F2104" s="105">
        <f t="shared" si="32"/>
        <v>110.16</v>
      </c>
    </row>
    <row r="2105" spans="1:6" x14ac:dyDescent="0.25">
      <c r="A2105" t="s">
        <v>12</v>
      </c>
      <c r="B2105" s="107">
        <v>44365</v>
      </c>
      <c r="C2105">
        <v>1252</v>
      </c>
      <c r="D2105" t="str">
        <f>IF(Tableau1[[#This Row],[Date]]="","",CHOOSE(MONTH(B2105),"janvier","février","mars","avril","mai","juin","juillet","aout","septembre","octobre","novembre","décembre"))</f>
        <v>juin</v>
      </c>
      <c r="E2105" s="105">
        <f>IF(ISERROR(VLOOKUP($C2105,tarifs!$A$4:$D$105,2,0)),"",VLOOKUP($C2105,tarifs!$A$4:$D$105,2,0))</f>
        <v>91.8</v>
      </c>
      <c r="F2105" s="105">
        <f t="shared" si="32"/>
        <v>110.16</v>
      </c>
    </row>
    <row r="2106" spans="1:6" x14ac:dyDescent="0.25">
      <c r="A2106" t="s">
        <v>12</v>
      </c>
      <c r="B2106" s="107">
        <v>44366</v>
      </c>
      <c r="C2106">
        <v>1319</v>
      </c>
      <c r="D2106" t="str">
        <f>IF(Tableau1[[#This Row],[Date]]="","",CHOOSE(MONTH(B2106),"janvier","février","mars","avril","mai","juin","juillet","aout","septembre","octobre","novembre","décembre"))</f>
        <v>juin</v>
      </c>
      <c r="E2106" s="105">
        <f>IF(ISERROR(VLOOKUP($C2106,tarifs!$A$4:$D$105,2,0)),"",VLOOKUP($C2106,tarifs!$A$4:$D$105,2,0))</f>
        <v>95</v>
      </c>
      <c r="F2106" s="105">
        <f t="shared" si="32"/>
        <v>114</v>
      </c>
    </row>
    <row r="2107" spans="1:6" x14ac:dyDescent="0.25">
      <c r="A2107" t="s">
        <v>12</v>
      </c>
      <c r="B2107" s="107">
        <v>44366</v>
      </c>
      <c r="C2107">
        <v>1349</v>
      </c>
      <c r="D2107" t="str">
        <f>IF(Tableau1[[#This Row],[Date]]="","",CHOOSE(MONTH(B2107),"janvier","février","mars","avril","mai","juin","juillet","aout","septembre","octobre","novembre","décembre"))</f>
        <v>juin</v>
      </c>
      <c r="E2107" s="105">
        <f>IF(ISERROR(VLOOKUP($C2107,tarifs!$A$4:$D$105,2,0)),"",VLOOKUP($C2107,tarifs!$A$4:$D$105,2,0))</f>
        <v>115</v>
      </c>
      <c r="F2107" s="105">
        <f t="shared" si="32"/>
        <v>138</v>
      </c>
    </row>
    <row r="2108" spans="1:6" x14ac:dyDescent="0.25">
      <c r="A2108" t="s">
        <v>13</v>
      </c>
      <c r="B2108" s="107">
        <v>44361</v>
      </c>
      <c r="C2108">
        <v>1640</v>
      </c>
      <c r="D2108" t="str">
        <f>IF(Tableau1[[#This Row],[Date]]="","",CHOOSE(MONTH(B2108),"janvier","février","mars","avril","mai","juin","juillet","aout","septembre","octobre","novembre","décembre"))</f>
        <v>juin</v>
      </c>
      <c r="E2108" s="105">
        <f>IF(ISERROR(VLOOKUP($C2108,tarifs!$A$4:$D$105,2,0)),"",VLOOKUP($C2108,tarifs!$A$4:$D$105,2,0))</f>
        <v>156.75</v>
      </c>
      <c r="F2108" s="105">
        <f t="shared" si="32"/>
        <v>188.1</v>
      </c>
    </row>
    <row r="2109" spans="1:6" x14ac:dyDescent="0.25">
      <c r="A2109" t="s">
        <v>13</v>
      </c>
      <c r="B2109" s="107">
        <v>44366</v>
      </c>
      <c r="C2109">
        <v>1411</v>
      </c>
      <c r="D2109" t="str">
        <f>IF(Tableau1[[#This Row],[Date]]="","",CHOOSE(MONTH(B2109),"janvier","février","mars","avril","mai","juin","juillet","aout","septembre","octobre","novembre","décembre"))</f>
        <v>juin</v>
      </c>
      <c r="E2109" s="105">
        <f>IF(ISERROR(VLOOKUP($C2109,tarifs!$A$4:$D$105,2,0)),"",VLOOKUP($C2109,tarifs!$A$4:$D$105,2,0))</f>
        <v>101</v>
      </c>
      <c r="F2109" s="105">
        <f t="shared" si="32"/>
        <v>121.19999999999999</v>
      </c>
    </row>
    <row r="2110" spans="1:6" x14ac:dyDescent="0.25">
      <c r="A2110" t="s">
        <v>13</v>
      </c>
      <c r="B2110" s="107">
        <v>44361</v>
      </c>
      <c r="C2110">
        <v>1680</v>
      </c>
      <c r="D2110" t="str">
        <f>IF(Tableau1[[#This Row],[Date]]="","",CHOOSE(MONTH(B2110),"janvier","février","mars","avril","mai","juin","juillet","aout","septembre","octobre","novembre","décembre"))</f>
        <v>juin</v>
      </c>
      <c r="E2110" s="105">
        <f>IF(ISERROR(VLOOKUP($C2110,tarifs!$A$4:$D$105,2,0)),"",VLOOKUP($C2110,tarifs!$A$4:$D$105,2,0))</f>
        <v>149.75</v>
      </c>
      <c r="F2110" s="105">
        <f t="shared" si="32"/>
        <v>179.7</v>
      </c>
    </row>
    <row r="2111" spans="1:6" x14ac:dyDescent="0.25">
      <c r="A2111" t="s">
        <v>13</v>
      </c>
      <c r="B2111" s="107">
        <v>44366</v>
      </c>
      <c r="C2111">
        <v>1461</v>
      </c>
      <c r="D2111" t="str">
        <f>IF(Tableau1[[#This Row],[Date]]="","",CHOOSE(MONTH(B2111),"janvier","février","mars","avril","mai","juin","juillet","aout","septembre","octobre","novembre","décembre"))</f>
        <v>juin</v>
      </c>
      <c r="E2111" s="105">
        <f>IF(ISERROR(VLOOKUP($C2111,tarifs!$A$4:$D$105,2,0)),"",VLOOKUP($C2111,tarifs!$A$4:$D$105,2,0))</f>
        <v>135</v>
      </c>
      <c r="F2111" s="105">
        <f t="shared" si="32"/>
        <v>162</v>
      </c>
    </row>
    <row r="2112" spans="1:6" x14ac:dyDescent="0.25">
      <c r="A2112" t="s">
        <v>13</v>
      </c>
      <c r="B2112" s="107">
        <v>44361</v>
      </c>
      <c r="C2112">
        <v>1152</v>
      </c>
      <c r="D2112" t="str">
        <f>IF(Tableau1[[#This Row],[Date]]="","",CHOOSE(MONTH(B2112),"janvier","février","mars","avril","mai","juin","juillet","aout","septembre","octobre","novembre","décembre"))</f>
        <v>juin</v>
      </c>
      <c r="E2112" s="105">
        <f>IF(ISERROR(VLOOKUP($C2112,tarifs!$A$4:$D$105,2,0)),"",VLOOKUP($C2112,tarifs!$A$4:$D$105,2,0))</f>
        <v>128</v>
      </c>
      <c r="F2112" s="105">
        <f t="shared" si="32"/>
        <v>153.6</v>
      </c>
    </row>
    <row r="2113" spans="1:6" x14ac:dyDescent="0.25">
      <c r="A2113" t="s">
        <v>13</v>
      </c>
      <c r="B2113" s="107">
        <v>44366</v>
      </c>
      <c r="C2113">
        <v>1119</v>
      </c>
      <c r="D2113" t="str">
        <f>IF(Tableau1[[#This Row],[Date]]="","",CHOOSE(MONTH(B2113),"janvier","février","mars","avril","mai","juin","juillet","aout","septembre","octobre","novembre","décembre"))</f>
        <v>juin</v>
      </c>
      <c r="E2113" s="105">
        <f>IF(ISERROR(VLOOKUP($C2113,tarifs!$A$4:$D$105,2,0)),"",VLOOKUP($C2113,tarifs!$A$4:$D$105,2,0))</f>
        <v>135</v>
      </c>
      <c r="F2113" s="105">
        <f t="shared" si="32"/>
        <v>162</v>
      </c>
    </row>
    <row r="2114" spans="1:6" x14ac:dyDescent="0.25">
      <c r="A2114" t="s">
        <v>13</v>
      </c>
      <c r="B2114" s="107">
        <v>44366</v>
      </c>
      <c r="C2114">
        <v>1049</v>
      </c>
      <c r="D2114" t="str">
        <f>IF(Tableau1[[#This Row],[Date]]="","",CHOOSE(MONTH(B2114),"janvier","février","mars","avril","mai","juin","juillet","aout","septembre","octobre","novembre","décembre"))</f>
        <v>juin</v>
      </c>
      <c r="E2114" s="105">
        <f>IF(ISERROR(VLOOKUP($C2114,tarifs!$A$4:$D$105,2,0)),"",VLOOKUP($C2114,tarifs!$A$4:$D$105,2,0))</f>
        <v>95</v>
      </c>
      <c r="F2114" s="105">
        <f t="shared" si="32"/>
        <v>114</v>
      </c>
    </row>
    <row r="2115" spans="1:6" x14ac:dyDescent="0.25">
      <c r="A2115" t="s">
        <v>14</v>
      </c>
      <c r="B2115" s="107">
        <v>44361</v>
      </c>
      <c r="C2115">
        <v>1100</v>
      </c>
      <c r="D2115" t="str">
        <f>IF(Tableau1[[#This Row],[Date]]="","",CHOOSE(MONTH(B2115),"janvier","février","mars","avril","mai","juin","juillet","aout","septembre","octobre","novembre","décembre"))</f>
        <v>juin</v>
      </c>
      <c r="E2115" s="105">
        <f>IF(ISERROR(VLOOKUP($C2115,tarifs!$A$4:$D$105,2,0)),"",VLOOKUP($C2115,tarifs!$A$4:$D$105,2,0))</f>
        <v>122</v>
      </c>
      <c r="F2115" s="105">
        <f t="shared" si="32"/>
        <v>146.4</v>
      </c>
    </row>
    <row r="2116" spans="1:6" x14ac:dyDescent="0.25">
      <c r="A2116" t="s">
        <v>14</v>
      </c>
      <c r="B2116" s="107">
        <v>44365</v>
      </c>
      <c r="C2116">
        <v>1112</v>
      </c>
      <c r="D2116" t="str">
        <f>IF(Tableau1[[#This Row],[Date]]="","",CHOOSE(MONTH(B2116),"janvier","février","mars","avril","mai","juin","juillet","aout","septembre","octobre","novembre","décembre"))</f>
        <v>juin</v>
      </c>
      <c r="E2116" s="105">
        <f>IF(ISERROR(VLOOKUP($C2116,tarifs!$A$4:$D$105,2,0)),"",VLOOKUP($C2116,tarifs!$A$4:$D$105,2,0))</f>
        <v>135</v>
      </c>
      <c r="F2116" s="105">
        <f t="shared" ref="F2116:F2179" si="33">IF(ISERROR(E2116*1.2),"",E2116*1.2)</f>
        <v>162</v>
      </c>
    </row>
    <row r="2117" spans="1:6" x14ac:dyDescent="0.25">
      <c r="A2117" t="s">
        <v>14</v>
      </c>
      <c r="B2117" s="107">
        <v>44366</v>
      </c>
      <c r="C2117">
        <v>1421</v>
      </c>
      <c r="D2117" t="str">
        <f>IF(Tableau1[[#This Row],[Date]]="","",CHOOSE(MONTH(B2117),"janvier","février","mars","avril","mai","juin","juillet","aout","septembre","octobre","novembre","décembre"))</f>
        <v>juin</v>
      </c>
      <c r="E2117" s="105">
        <f>IF(ISERROR(VLOOKUP($C2117,tarifs!$A$4:$D$105,2,0)),"",VLOOKUP($C2117,tarifs!$A$4:$D$105,2,0))</f>
        <v>108</v>
      </c>
      <c r="F2117" s="105">
        <f t="shared" si="33"/>
        <v>129.6</v>
      </c>
    </row>
    <row r="2118" spans="1:6" x14ac:dyDescent="0.25">
      <c r="A2118" t="s">
        <v>14</v>
      </c>
      <c r="B2118" s="107">
        <v>44366</v>
      </c>
      <c r="C2118">
        <v>1629</v>
      </c>
      <c r="D2118" t="str">
        <f>IF(Tableau1[[#This Row],[Date]]="","",CHOOSE(MONTH(B2118),"janvier","février","mars","avril","mai","juin","juillet","aout","septembre","octobre","novembre","décembre"))</f>
        <v>juin</v>
      </c>
      <c r="E2118" s="105">
        <f>IF(ISERROR(VLOOKUP($C2118,tarifs!$A$4:$D$105,2,0)),"",VLOOKUP($C2118,tarifs!$A$4:$D$105,2,0))</f>
        <v>121.5</v>
      </c>
      <c r="F2118" s="105">
        <f t="shared" si="33"/>
        <v>145.79999999999998</v>
      </c>
    </row>
    <row r="2119" spans="1:6" x14ac:dyDescent="0.25">
      <c r="A2119" t="s">
        <v>14</v>
      </c>
      <c r="B2119" s="107">
        <v>44366</v>
      </c>
      <c r="C2119">
        <v>1159</v>
      </c>
      <c r="D2119" t="str">
        <f>IF(Tableau1[[#This Row],[Date]]="","",CHOOSE(MONTH(B2119),"janvier","février","mars","avril","mai","juin","juillet","aout","septembre","octobre","novembre","décembre"))</f>
        <v>juin</v>
      </c>
      <c r="E2119" s="105">
        <f>IF(ISERROR(VLOOKUP($C2119,tarifs!$A$4:$D$105,2,0)),"",VLOOKUP($C2119,tarifs!$A$4:$D$105,2,0))</f>
        <v>115</v>
      </c>
      <c r="F2119" s="105">
        <f t="shared" si="33"/>
        <v>138</v>
      </c>
    </row>
    <row r="2120" spans="1:6" x14ac:dyDescent="0.25">
      <c r="A2120" t="s">
        <v>14</v>
      </c>
      <c r="B2120" s="107">
        <v>44361</v>
      </c>
      <c r="C2120" t="s">
        <v>15</v>
      </c>
      <c r="D2120" t="str">
        <f>IF(Tableau1[[#This Row],[Date]]="","",CHOOSE(MONTH(B2120),"janvier","février","mars","avril","mai","juin","juillet","aout","septembre","octobre","novembre","décembre"))</f>
        <v>juin</v>
      </c>
      <c r="E2120" s="105" t="str">
        <f>IF(ISERROR(VLOOKUP($C2120,tarifs!$A$4:$D$105,2,0)),"",VLOOKUP($C2120,tarifs!$A$4:$D$105,2,0))</f>
        <v/>
      </c>
      <c r="F2120" s="105" t="str">
        <f t="shared" si="33"/>
        <v/>
      </c>
    </row>
    <row r="2121" spans="1:6" x14ac:dyDescent="0.25">
      <c r="A2121" t="s">
        <v>14</v>
      </c>
      <c r="B2121" s="107">
        <v>44362</v>
      </c>
      <c r="C2121" t="s">
        <v>15</v>
      </c>
      <c r="D2121" t="str">
        <f>IF(Tableau1[[#This Row],[Date]]="","",CHOOSE(MONTH(B2121),"janvier","février","mars","avril","mai","juin","juillet","aout","septembre","octobre","novembre","décembre"))</f>
        <v>juin</v>
      </c>
      <c r="E2121" s="105" t="str">
        <f>IF(ISERROR(VLOOKUP($C2121,tarifs!$A$4:$D$105,2,0)),"",VLOOKUP($C2121,tarifs!$A$4:$D$105,2,0))</f>
        <v/>
      </c>
      <c r="F2121" s="105" t="str">
        <f t="shared" si="33"/>
        <v/>
      </c>
    </row>
    <row r="2122" spans="1:6" x14ac:dyDescent="0.25">
      <c r="A2122" t="s">
        <v>14</v>
      </c>
      <c r="B2122" s="107">
        <v>44363</v>
      </c>
      <c r="C2122" t="s">
        <v>15</v>
      </c>
      <c r="D2122" t="str">
        <f>IF(Tableau1[[#This Row],[Date]]="","",CHOOSE(MONTH(B2122),"janvier","février","mars","avril","mai","juin","juillet","aout","septembre","octobre","novembre","décembre"))</f>
        <v>juin</v>
      </c>
      <c r="E2122" s="105" t="str">
        <f>IF(ISERROR(VLOOKUP($C2122,tarifs!$A$4:$D$105,2,0)),"",VLOOKUP($C2122,tarifs!$A$4:$D$105,2,0))</f>
        <v/>
      </c>
      <c r="F2122" s="105" t="str">
        <f t="shared" si="33"/>
        <v/>
      </c>
    </row>
    <row r="2123" spans="1:6" x14ac:dyDescent="0.25">
      <c r="A2123" t="s">
        <v>14</v>
      </c>
      <c r="B2123" s="107">
        <v>44364</v>
      </c>
      <c r="C2123" t="s">
        <v>15</v>
      </c>
      <c r="D2123" t="str">
        <f>IF(Tableau1[[#This Row],[Date]]="","",CHOOSE(MONTH(B2123),"janvier","février","mars","avril","mai","juin","juillet","aout","septembre","octobre","novembre","décembre"))</f>
        <v>juin</v>
      </c>
      <c r="E2123" s="105" t="str">
        <f>IF(ISERROR(VLOOKUP($C2123,tarifs!$A$4:$D$105,2,0)),"",VLOOKUP($C2123,tarifs!$A$4:$D$105,2,0))</f>
        <v/>
      </c>
      <c r="F2123" s="105" t="str">
        <f t="shared" si="33"/>
        <v/>
      </c>
    </row>
    <row r="2124" spans="1:6" x14ac:dyDescent="0.25">
      <c r="A2124" t="s">
        <v>14</v>
      </c>
      <c r="B2124" s="107">
        <v>44365</v>
      </c>
      <c r="C2124" t="s">
        <v>15</v>
      </c>
      <c r="D2124" t="str">
        <f>IF(Tableau1[[#This Row],[Date]]="","",CHOOSE(MONTH(B2124),"janvier","février","mars","avril","mai","juin","juillet","aout","septembre","octobre","novembre","décembre"))</f>
        <v>juin</v>
      </c>
      <c r="E2124" s="105" t="str">
        <f>IF(ISERROR(VLOOKUP($C2124,tarifs!$A$4:$D$105,2,0)),"",VLOOKUP($C2124,tarifs!$A$4:$D$105,2,0))</f>
        <v/>
      </c>
      <c r="F2124" s="105" t="str">
        <f t="shared" si="33"/>
        <v/>
      </c>
    </row>
    <row r="2125" spans="1:6" x14ac:dyDescent="0.25">
      <c r="A2125" t="s">
        <v>16</v>
      </c>
      <c r="B2125" s="107">
        <v>44361</v>
      </c>
      <c r="C2125">
        <v>1670</v>
      </c>
      <c r="D2125" t="str">
        <f>IF(Tableau1[[#This Row],[Date]]="","",CHOOSE(MONTH(B2125),"janvier","février","mars","avril","mai","juin","juillet","aout","septembre","octobre","novembre","décembre"))</f>
        <v>juin</v>
      </c>
      <c r="E2125" s="105">
        <f>IF(ISERROR(VLOOKUP($C2125,tarifs!$A$4:$D$105,2,0)),"",VLOOKUP($C2125,tarifs!$A$4:$D$105,2,0))</f>
        <v>201</v>
      </c>
      <c r="F2125" s="105">
        <f t="shared" si="33"/>
        <v>241.2</v>
      </c>
    </row>
    <row r="2126" spans="1:6" x14ac:dyDescent="0.25">
      <c r="A2126" t="s">
        <v>16</v>
      </c>
      <c r="B2126" s="107">
        <v>44366</v>
      </c>
      <c r="C2126">
        <v>1401</v>
      </c>
      <c r="D2126" t="str">
        <f>IF(Tableau1[[#This Row],[Date]]="","",CHOOSE(MONTH(B2126),"janvier","février","mars","avril","mai","juin","juillet","aout","septembre","octobre","novembre","décembre"))</f>
        <v>juin</v>
      </c>
      <c r="E2126" s="105">
        <f>IF(ISERROR(VLOOKUP($C2126,tarifs!$A$4:$D$105,2,0)),"",VLOOKUP($C2126,tarifs!$A$4:$D$105,2,0))</f>
        <v>129</v>
      </c>
      <c r="F2126" s="105">
        <f t="shared" si="33"/>
        <v>154.79999999999998</v>
      </c>
    </row>
    <row r="2127" spans="1:6" x14ac:dyDescent="0.25">
      <c r="A2127" t="s">
        <v>16</v>
      </c>
      <c r="B2127" s="107">
        <v>44366</v>
      </c>
      <c r="C2127">
        <v>1639</v>
      </c>
      <c r="D2127" t="str">
        <f>IF(Tableau1[[#This Row],[Date]]="","",CHOOSE(MONTH(B2127),"janvier","février","mars","avril","mai","juin","juillet","aout","septembre","octobre","novembre","décembre"))</f>
        <v>juin</v>
      </c>
      <c r="E2127" s="105">
        <f>IF(ISERROR(VLOOKUP($C2127,tarifs!$A$4:$D$105,2,0)),"",VLOOKUP($C2127,tarifs!$A$4:$D$105,2,0))</f>
        <v>135</v>
      </c>
      <c r="F2127" s="105">
        <f t="shared" si="33"/>
        <v>162</v>
      </c>
    </row>
    <row r="2128" spans="1:6" x14ac:dyDescent="0.25">
      <c r="A2128" t="s">
        <v>17</v>
      </c>
      <c r="B2128" s="107">
        <v>44361</v>
      </c>
      <c r="C2128">
        <v>1050</v>
      </c>
      <c r="D2128" t="str">
        <f>IF(Tableau1[[#This Row],[Date]]="","",CHOOSE(MONTH(B2128),"janvier","février","mars","avril","mai","juin","juillet","aout","septembre","octobre","novembre","décembre"))</f>
        <v>juin</v>
      </c>
      <c r="E2128" s="105">
        <f>IF(ISERROR(VLOOKUP($C2128,tarifs!$A$4:$D$105,2,0)),"",VLOOKUP($C2128,tarifs!$A$4:$D$105,2,0))</f>
        <v>108</v>
      </c>
      <c r="F2128" s="105">
        <f t="shared" si="33"/>
        <v>129.6</v>
      </c>
    </row>
    <row r="2129" spans="1:6" x14ac:dyDescent="0.25">
      <c r="A2129" t="s">
        <v>17</v>
      </c>
      <c r="B2129" s="107">
        <v>44366</v>
      </c>
      <c r="C2129">
        <v>1501</v>
      </c>
      <c r="D2129" t="str">
        <f>IF(Tableau1[[#This Row],[Date]]="","",CHOOSE(MONTH(B2129),"janvier","février","mars","avril","mai","juin","juillet","aout","septembre","octobre","novembre","décembre"))</f>
        <v>juin</v>
      </c>
      <c r="E2129" s="105">
        <f>IF(ISERROR(VLOOKUP($C2129,tarifs!$A$4:$D$105,2,0)),"",VLOOKUP($C2129,tarifs!$A$4:$D$105,2,0))</f>
        <v>117</v>
      </c>
      <c r="F2129" s="105">
        <f t="shared" si="33"/>
        <v>140.4</v>
      </c>
    </row>
    <row r="2130" spans="1:6" x14ac:dyDescent="0.25">
      <c r="A2130" t="s">
        <v>17</v>
      </c>
      <c r="B2130" s="107">
        <v>44361</v>
      </c>
      <c r="C2130">
        <v>1232</v>
      </c>
      <c r="D2130" t="str">
        <f>IF(Tableau1[[#This Row],[Date]]="","",CHOOSE(MONTH(B2130),"janvier","février","mars","avril","mai","juin","juillet","aout","septembre","octobre","novembre","décembre"))</f>
        <v>juin</v>
      </c>
      <c r="E2130" s="105">
        <f>IF(ISERROR(VLOOKUP($C2130,tarifs!$A$4:$D$105,2,0)),"",VLOOKUP($C2130,tarifs!$A$4:$D$105,2,0))</f>
        <v>101.25</v>
      </c>
      <c r="F2130" s="105">
        <f t="shared" si="33"/>
        <v>121.5</v>
      </c>
    </row>
    <row r="2131" spans="1:6" x14ac:dyDescent="0.25">
      <c r="A2131" t="s">
        <v>17</v>
      </c>
      <c r="B2131" s="107">
        <v>44363</v>
      </c>
      <c r="C2131">
        <v>1202</v>
      </c>
      <c r="D2131" t="str">
        <f>IF(Tableau1[[#This Row],[Date]]="","",CHOOSE(MONTH(B2131),"janvier","février","mars","avril","mai","juin","juillet","aout","septembre","octobre","novembre","décembre"))</f>
        <v>juin</v>
      </c>
      <c r="E2131" s="105">
        <f>IF(ISERROR(VLOOKUP($C2131,tarifs!$A$4:$D$105,2,0)),"",VLOOKUP($C2131,tarifs!$A$4:$D$105,2,0))</f>
        <v>87.75</v>
      </c>
      <c r="F2131" s="105">
        <f t="shared" si="33"/>
        <v>105.3</v>
      </c>
    </row>
    <row r="2132" spans="1:6" x14ac:dyDescent="0.25">
      <c r="A2132" t="s">
        <v>17</v>
      </c>
      <c r="B2132" s="107">
        <v>44365</v>
      </c>
      <c r="C2132">
        <v>1072</v>
      </c>
      <c r="D2132" t="str">
        <f>IF(Tableau1[[#This Row],[Date]]="","",CHOOSE(MONTH(B2132),"janvier","février","mars","avril","mai","juin","juillet","aout","septembre","octobre","novembre","décembre"))</f>
        <v>juin</v>
      </c>
      <c r="E2132" s="105">
        <f>IF(ISERROR(VLOOKUP($C2132,tarifs!$A$4:$D$105,2,0)),"",VLOOKUP($C2132,tarifs!$A$4:$D$105,2,0))</f>
        <v>108</v>
      </c>
      <c r="F2132" s="105">
        <f t="shared" si="33"/>
        <v>129.6</v>
      </c>
    </row>
    <row r="2133" spans="1:6" x14ac:dyDescent="0.25">
      <c r="A2133" t="s">
        <v>17</v>
      </c>
      <c r="B2133" s="107">
        <v>44366</v>
      </c>
      <c r="C2133">
        <v>1069</v>
      </c>
      <c r="D2133" t="str">
        <f>IF(Tableau1[[#This Row],[Date]]="","",CHOOSE(MONTH(B2133),"janvier","février","mars","avril","mai","juin","juillet","aout","septembre","octobre","novembre","décembre"))</f>
        <v>juin</v>
      </c>
      <c r="E2133" s="105">
        <f>IF(ISERROR(VLOOKUP($C2133,tarifs!$A$4:$D$105,2,0)),"",VLOOKUP($C2133,tarifs!$A$4:$D$105,2,0))</f>
        <v>81</v>
      </c>
      <c r="F2133" s="105">
        <f t="shared" si="33"/>
        <v>97.2</v>
      </c>
    </row>
    <row r="2134" spans="1:6" x14ac:dyDescent="0.25">
      <c r="A2134" t="s">
        <v>18</v>
      </c>
      <c r="B2134" s="107">
        <v>44361</v>
      </c>
      <c r="C2134">
        <v>1280</v>
      </c>
      <c r="D2134" t="str">
        <f>IF(Tableau1[[#This Row],[Date]]="","",CHOOSE(MONTH(B2134),"janvier","février","mars","avril","mai","juin","juillet","aout","septembre","octobre","novembre","décembre"))</f>
        <v>juin</v>
      </c>
      <c r="E2134" s="105">
        <f>IF(ISERROR(VLOOKUP($C2134,tarifs!$A$4:$D$105,2,0)),"",VLOOKUP($C2134,tarifs!$A$4:$D$105,2,0))</f>
        <v>114.4</v>
      </c>
      <c r="F2134" s="105">
        <f t="shared" si="33"/>
        <v>137.28</v>
      </c>
    </row>
    <row r="2135" spans="1:6" x14ac:dyDescent="0.25">
      <c r="A2135" t="s">
        <v>18</v>
      </c>
      <c r="B2135" s="107">
        <v>44365</v>
      </c>
      <c r="C2135">
        <v>1082</v>
      </c>
      <c r="D2135" t="str">
        <f>IF(Tableau1[[#This Row],[Date]]="","",CHOOSE(MONTH(B2135),"janvier","février","mars","avril","mai","juin","juillet","aout","septembre","octobre","novembre","décembre"))</f>
        <v>juin</v>
      </c>
      <c r="E2135" s="105">
        <f>IF(ISERROR(VLOOKUP($C2135,tarifs!$A$4:$D$105,2,0)),"",VLOOKUP($C2135,tarifs!$A$4:$D$105,2,0))</f>
        <v>104.55</v>
      </c>
      <c r="F2135" s="105">
        <f t="shared" si="33"/>
        <v>125.46</v>
      </c>
    </row>
    <row r="2136" spans="1:6" x14ac:dyDescent="0.25">
      <c r="A2136" t="s">
        <v>18</v>
      </c>
      <c r="B2136" s="107">
        <v>44366</v>
      </c>
      <c r="C2136">
        <v>1219</v>
      </c>
      <c r="D2136" t="str">
        <f>IF(Tableau1[[#This Row],[Date]]="","",CHOOSE(MONTH(B2136),"janvier","février","mars","avril","mai","juin","juillet","aout","septembre","octobre","novembre","décembre"))</f>
        <v>juin</v>
      </c>
      <c r="E2136" s="105">
        <f>IF(ISERROR(VLOOKUP($C2136,tarifs!$A$4:$D$105,2,0)),"",VLOOKUP($C2136,tarifs!$A$4:$D$105,2,0))</f>
        <v>135</v>
      </c>
      <c r="F2136" s="105">
        <f t="shared" si="33"/>
        <v>162</v>
      </c>
    </row>
    <row r="2137" spans="1:6" x14ac:dyDescent="0.25">
      <c r="A2137" t="s">
        <v>18</v>
      </c>
      <c r="B2137" s="107">
        <v>44366</v>
      </c>
      <c r="C2137">
        <v>1679</v>
      </c>
      <c r="D2137" t="str">
        <f>IF(Tableau1[[#This Row],[Date]]="","",CHOOSE(MONTH(B2137),"janvier","février","mars","avril","mai","juin","juillet","aout","septembre","octobre","novembre","décembre"))</f>
        <v>juin</v>
      </c>
      <c r="E2137" s="105">
        <f>IF(ISERROR(VLOOKUP($C2137,tarifs!$A$4:$D$105,2,0)),"",VLOOKUP($C2137,tarifs!$A$4:$D$105,2,0))</f>
        <v>95</v>
      </c>
      <c r="F2137" s="105">
        <f t="shared" si="33"/>
        <v>114</v>
      </c>
    </row>
    <row r="2138" spans="1:6" x14ac:dyDescent="0.25">
      <c r="A2138" t="s">
        <v>19</v>
      </c>
      <c r="B2138" s="107">
        <v>44365</v>
      </c>
      <c r="C2138">
        <v>1182</v>
      </c>
      <c r="D2138" t="str">
        <f>IF(Tableau1[[#This Row],[Date]]="","",CHOOSE(MONTH(B2138),"janvier","février","mars","avril","mai","juin","juillet","aout","septembre","octobre","novembre","décembre"))</f>
        <v>juin</v>
      </c>
      <c r="E2138" s="105">
        <f>IF(ISERROR(VLOOKUP($C2138,tarifs!$A$4:$D$105,2,0)),"",VLOOKUP($C2138,tarifs!$A$4:$D$105,2,0))</f>
        <v>127</v>
      </c>
      <c r="F2138" s="105">
        <f t="shared" si="33"/>
        <v>152.4</v>
      </c>
    </row>
    <row r="2139" spans="1:6" x14ac:dyDescent="0.25">
      <c r="A2139" t="s">
        <v>19</v>
      </c>
      <c r="B2139" s="107">
        <v>44366</v>
      </c>
      <c r="C2139">
        <v>1669</v>
      </c>
      <c r="D2139" t="str">
        <f>IF(Tableau1[[#This Row],[Date]]="","",CHOOSE(MONTH(B2139),"janvier","février","mars","avril","mai","juin","juillet","aout","septembre","octobre","novembre","décembre"))</f>
        <v>juin</v>
      </c>
      <c r="E2139" s="105">
        <f>IF(ISERROR(VLOOKUP($C2139,tarifs!$A$4:$D$105,2,0)),"",VLOOKUP($C2139,tarifs!$A$4:$D$105,2,0))</f>
        <v>124</v>
      </c>
      <c r="F2139" s="105">
        <f t="shared" si="33"/>
        <v>148.79999999999998</v>
      </c>
    </row>
    <row r="2140" spans="1:6" x14ac:dyDescent="0.25">
      <c r="A2140" t="s">
        <v>19</v>
      </c>
      <c r="B2140" s="107">
        <v>44366</v>
      </c>
      <c r="C2140">
        <v>1129</v>
      </c>
      <c r="D2140" t="str">
        <f>IF(Tableau1[[#This Row],[Date]]="","",CHOOSE(MONTH(B2140),"janvier","février","mars","avril","mai","juin","juillet","aout","septembre","octobre","novembre","décembre"))</f>
        <v>juin</v>
      </c>
      <c r="E2140" s="105">
        <f>IF(ISERROR(VLOOKUP($C2140,tarifs!$A$4:$D$105,2,0)),"",VLOOKUP($C2140,tarifs!$A$4:$D$105,2,0))</f>
        <v>115</v>
      </c>
      <c r="F2140" s="105">
        <f t="shared" si="33"/>
        <v>138</v>
      </c>
    </row>
    <row r="2141" spans="1:6" x14ac:dyDescent="0.25">
      <c r="A2141" t="s">
        <v>19</v>
      </c>
      <c r="B2141" s="107">
        <v>44366</v>
      </c>
      <c r="C2141">
        <v>1699</v>
      </c>
      <c r="D2141" t="str">
        <f>IF(Tableau1[[#This Row],[Date]]="","",CHOOSE(MONTH(B2141),"janvier","février","mars","avril","mai","juin","juillet","aout","septembre","octobre","novembre","décembre"))</f>
        <v>juin</v>
      </c>
      <c r="E2141" s="105">
        <f>IF(ISERROR(VLOOKUP($C2141,tarifs!$A$4:$D$105,2,0)),"",VLOOKUP($C2141,tarifs!$A$4:$D$105,2,0))</f>
        <v>148</v>
      </c>
      <c r="F2141" s="105">
        <f t="shared" si="33"/>
        <v>177.6</v>
      </c>
    </row>
    <row r="2142" spans="1:6" x14ac:dyDescent="0.25">
      <c r="A2142" t="s">
        <v>8</v>
      </c>
      <c r="B2142" s="107">
        <v>44368</v>
      </c>
      <c r="C2142">
        <v>1330</v>
      </c>
      <c r="D2142" t="str">
        <f>IF(Tableau1[[#This Row],[Date]]="","",CHOOSE(MONTH(B2142),"janvier","février","mars","avril","mai","juin","juillet","aout","septembre","octobre","novembre","décembre"))</f>
        <v>juin</v>
      </c>
      <c r="E2142" s="105">
        <f>IF(ISERROR(VLOOKUP($C2142,tarifs!$A$4:$D$105,2,0)),"",VLOOKUP($C2142,tarifs!$A$4:$D$105,2,0))</f>
        <v>95</v>
      </c>
      <c r="F2142" s="105">
        <f t="shared" si="33"/>
        <v>114</v>
      </c>
    </row>
    <row r="2143" spans="1:6" x14ac:dyDescent="0.25">
      <c r="A2143" t="s">
        <v>8</v>
      </c>
      <c r="B2143" s="107">
        <v>44373</v>
      </c>
      <c r="C2143">
        <v>1531</v>
      </c>
      <c r="D2143" t="str">
        <f>IF(Tableau1[[#This Row],[Date]]="","",CHOOSE(MONTH(B2143),"janvier","février","mars","avril","mai","juin","juillet","aout","septembre","octobre","novembre","décembre"))</f>
        <v>juin</v>
      </c>
      <c r="E2143" s="105">
        <f>IF(ISERROR(VLOOKUP($C2143,tarifs!$A$4:$D$105,2,0)),"",VLOOKUP($C2143,tarifs!$A$4:$D$105,2,0))</f>
        <v>108</v>
      </c>
      <c r="F2143" s="105">
        <f t="shared" si="33"/>
        <v>129.6</v>
      </c>
    </row>
    <row r="2144" spans="1:6" x14ac:dyDescent="0.25">
      <c r="A2144" t="s">
        <v>8</v>
      </c>
      <c r="B2144" s="107">
        <v>44368</v>
      </c>
      <c r="C2144">
        <v>1242</v>
      </c>
      <c r="D2144" t="str">
        <f>IF(Tableau1[[#This Row],[Date]]="","",CHOOSE(MONTH(B2144),"janvier","février","mars","avril","mai","juin","juillet","aout","septembre","octobre","novembre","décembre"))</f>
        <v>juin</v>
      </c>
      <c r="E2144" s="105">
        <f>IF(ISERROR(VLOOKUP($C2144,tarifs!$A$4:$D$105,2,0)),"",VLOOKUP($C2144,tarifs!$A$4:$D$105,2,0))</f>
        <v>101</v>
      </c>
      <c r="F2144" s="105">
        <f t="shared" si="33"/>
        <v>121.19999999999999</v>
      </c>
    </row>
    <row r="2145" spans="1:6" x14ac:dyDescent="0.25">
      <c r="A2145" t="s">
        <v>8</v>
      </c>
      <c r="B2145" s="107">
        <v>44372</v>
      </c>
      <c r="C2145">
        <v>1242</v>
      </c>
      <c r="D2145" t="str">
        <f>IF(Tableau1[[#This Row],[Date]]="","",CHOOSE(MONTH(B2145),"janvier","février","mars","avril","mai","juin","juillet","aout","septembre","octobre","novembre","décembre"))</f>
        <v>juin</v>
      </c>
      <c r="E2145" s="105">
        <f>IF(ISERROR(VLOOKUP($C2145,tarifs!$A$4:$D$105,2,0)),"",VLOOKUP($C2145,tarifs!$A$4:$D$105,2,0))</f>
        <v>101</v>
      </c>
      <c r="F2145" s="105">
        <f t="shared" si="33"/>
        <v>121.19999999999999</v>
      </c>
    </row>
    <row r="2146" spans="1:6" x14ac:dyDescent="0.25">
      <c r="A2146" t="s">
        <v>8</v>
      </c>
      <c r="B2146" s="107">
        <v>44373</v>
      </c>
      <c r="C2146">
        <v>1689</v>
      </c>
      <c r="D2146" t="str">
        <f>IF(Tableau1[[#This Row],[Date]]="","",CHOOSE(MONTH(B2146),"janvier","février","mars","avril","mai","juin","juillet","aout","septembre","octobre","novembre","décembre"))</f>
        <v>juin</v>
      </c>
      <c r="E2146" s="105">
        <f>IF(ISERROR(VLOOKUP($C2146,tarifs!$A$4:$D$105,2,0)),"",VLOOKUP($C2146,tarifs!$A$4:$D$105,2,0))</f>
        <v>155</v>
      </c>
      <c r="F2146" s="105">
        <f t="shared" si="33"/>
        <v>186</v>
      </c>
    </row>
    <row r="2147" spans="1:6" x14ac:dyDescent="0.25">
      <c r="A2147" t="s">
        <v>9</v>
      </c>
      <c r="B2147" s="107">
        <v>44368</v>
      </c>
      <c r="C2147">
        <v>1060</v>
      </c>
      <c r="D2147" t="str">
        <f>IF(Tableau1[[#This Row],[Date]]="","",CHOOSE(MONTH(B2147),"janvier","février","mars","avril","mai","juin","juillet","aout","septembre","octobre","novembre","décembre"))</f>
        <v>juin</v>
      </c>
      <c r="E2147" s="105">
        <f>IF(ISERROR(VLOOKUP($C2147,tarifs!$A$4:$D$105,2,0)),"",VLOOKUP($C2147,tarifs!$A$4:$D$105,2,0))</f>
        <v>123.6</v>
      </c>
      <c r="F2147" s="105">
        <f t="shared" si="33"/>
        <v>148.32</v>
      </c>
    </row>
    <row r="2148" spans="1:6" x14ac:dyDescent="0.25">
      <c r="A2148" t="s">
        <v>9</v>
      </c>
      <c r="B2148" s="107">
        <v>44373</v>
      </c>
      <c r="C2148">
        <v>1431</v>
      </c>
      <c r="D2148" t="str">
        <f>IF(Tableau1[[#This Row],[Date]]="","",CHOOSE(MONTH(B2148),"janvier","février","mars","avril","mai","juin","juillet","aout","septembre","octobre","novembre","décembre"))</f>
        <v>juin</v>
      </c>
      <c r="E2148" s="105">
        <f>IF(ISERROR(VLOOKUP($C2148,tarifs!$A$4:$D$105,2,0)),"",VLOOKUP($C2148,tarifs!$A$4:$D$105,2,0))</f>
        <v>108</v>
      </c>
      <c r="F2148" s="105">
        <f t="shared" si="33"/>
        <v>129.6</v>
      </c>
    </row>
    <row r="2149" spans="1:6" x14ac:dyDescent="0.25">
      <c r="A2149" t="s">
        <v>9</v>
      </c>
      <c r="B2149" s="107">
        <v>44368</v>
      </c>
      <c r="C2149">
        <v>1230</v>
      </c>
      <c r="D2149" t="str">
        <f>IF(Tableau1[[#This Row],[Date]]="","",CHOOSE(MONTH(B2149),"janvier","février","mars","avril","mai","juin","juillet","aout","septembre","octobre","novembre","décembre"))</f>
        <v>juin</v>
      </c>
      <c r="E2149" s="105">
        <f>IF(ISERROR(VLOOKUP($C2149,tarifs!$A$4:$D$105,2,0)),"",VLOOKUP($C2149,tarifs!$A$4:$D$105,2,0))</f>
        <v>135.25</v>
      </c>
      <c r="F2149" s="105">
        <f t="shared" si="33"/>
        <v>162.29999999999998</v>
      </c>
    </row>
    <row r="2150" spans="1:6" x14ac:dyDescent="0.25">
      <c r="A2150" t="s">
        <v>9</v>
      </c>
      <c r="B2150" s="107">
        <v>44372</v>
      </c>
      <c r="C2150">
        <v>1282</v>
      </c>
      <c r="D2150" t="str">
        <f>IF(Tableau1[[#This Row],[Date]]="","",CHOOSE(MONTH(B2150),"janvier","février","mars","avril","mai","juin","juillet","aout","septembre","octobre","novembre","décembre"))</f>
        <v>juin</v>
      </c>
      <c r="E2150" s="105">
        <f>IF(ISERROR(VLOOKUP($C2150,tarifs!$A$4:$D$105,2,0)),"",VLOOKUP($C2150,tarifs!$A$4:$D$105,2,0))</f>
        <v>87.75</v>
      </c>
      <c r="F2150" s="105">
        <f t="shared" si="33"/>
        <v>105.3</v>
      </c>
    </row>
    <row r="2151" spans="1:6" x14ac:dyDescent="0.25">
      <c r="A2151" t="s">
        <v>9</v>
      </c>
      <c r="B2151" s="107">
        <v>44373</v>
      </c>
      <c r="C2151">
        <v>1451</v>
      </c>
      <c r="D2151" t="str">
        <f>IF(Tableau1[[#This Row],[Date]]="","",CHOOSE(MONTH(B2151),"janvier","février","mars","avril","mai","juin","juillet","aout","septembre","octobre","novembre","décembre"))</f>
        <v>juin</v>
      </c>
      <c r="E2151" s="105">
        <f>IF(ISERROR(VLOOKUP($C2151,tarifs!$A$4:$D$105,2,0)),"",VLOOKUP($C2151,tarifs!$A$4:$D$105,2,0))</f>
        <v>108</v>
      </c>
      <c r="F2151" s="105">
        <f t="shared" si="33"/>
        <v>129.6</v>
      </c>
    </row>
    <row r="2152" spans="1:6" x14ac:dyDescent="0.25">
      <c r="A2152" t="s">
        <v>9</v>
      </c>
      <c r="B2152" s="107">
        <v>44368</v>
      </c>
      <c r="C2152">
        <v>1062</v>
      </c>
      <c r="D2152" t="str">
        <f>IF(Tableau1[[#This Row],[Date]]="","",CHOOSE(MONTH(B2152),"janvier","février","mars","avril","mai","juin","juillet","aout","septembre","octobre","novembre","décembre"))</f>
        <v>juin</v>
      </c>
      <c r="E2152" s="105">
        <f>IF(ISERROR(VLOOKUP($C2152,tarifs!$A$4:$D$105,2,0)),"",VLOOKUP($C2152,tarifs!$A$4:$D$105,2,0))</f>
        <v>81</v>
      </c>
      <c r="F2152" s="105">
        <f t="shared" si="33"/>
        <v>97.2</v>
      </c>
    </row>
    <row r="2153" spans="1:6" x14ac:dyDescent="0.25">
      <c r="A2153" t="s">
        <v>9</v>
      </c>
      <c r="B2153" s="107">
        <v>44369</v>
      </c>
      <c r="C2153">
        <v>1062</v>
      </c>
      <c r="D2153" t="str">
        <f>IF(Tableau1[[#This Row],[Date]]="","",CHOOSE(MONTH(B2153),"janvier","février","mars","avril","mai","juin","juillet","aout","septembre","octobre","novembre","décembre"))</f>
        <v>juin</v>
      </c>
      <c r="E2153" s="105">
        <f>IF(ISERROR(VLOOKUP($C2153,tarifs!$A$4:$D$105,2,0)),"",VLOOKUP($C2153,tarifs!$A$4:$D$105,2,0))</f>
        <v>81</v>
      </c>
      <c r="F2153" s="105">
        <f t="shared" si="33"/>
        <v>97.2</v>
      </c>
    </row>
    <row r="2154" spans="1:6" x14ac:dyDescent="0.25">
      <c r="A2154" t="s">
        <v>9</v>
      </c>
      <c r="B2154" s="107">
        <v>44370</v>
      </c>
      <c r="C2154">
        <v>1062</v>
      </c>
      <c r="D2154" t="str">
        <f>IF(Tableau1[[#This Row],[Date]]="","",CHOOSE(MONTH(B2154),"janvier","février","mars","avril","mai","juin","juillet","aout","septembre","octobre","novembre","décembre"))</f>
        <v>juin</v>
      </c>
      <c r="E2154" s="105">
        <f>IF(ISERROR(VLOOKUP($C2154,tarifs!$A$4:$D$105,2,0)),"",VLOOKUP($C2154,tarifs!$A$4:$D$105,2,0))</f>
        <v>81</v>
      </c>
      <c r="F2154" s="105">
        <f t="shared" si="33"/>
        <v>97.2</v>
      </c>
    </row>
    <row r="2155" spans="1:6" x14ac:dyDescent="0.25">
      <c r="A2155" t="s">
        <v>9</v>
      </c>
      <c r="B2155" s="107">
        <v>44371</v>
      </c>
      <c r="C2155">
        <v>1062</v>
      </c>
      <c r="D2155" t="str">
        <f>IF(Tableau1[[#This Row],[Date]]="","",CHOOSE(MONTH(B2155),"janvier","février","mars","avril","mai","juin","juillet","aout","septembre","octobre","novembre","décembre"))</f>
        <v>juin</v>
      </c>
      <c r="E2155" s="105">
        <f>IF(ISERROR(VLOOKUP($C2155,tarifs!$A$4:$D$105,2,0)),"",VLOOKUP($C2155,tarifs!$A$4:$D$105,2,0))</f>
        <v>81</v>
      </c>
      <c r="F2155" s="105">
        <f t="shared" si="33"/>
        <v>97.2</v>
      </c>
    </row>
    <row r="2156" spans="1:6" x14ac:dyDescent="0.25">
      <c r="A2156" t="s">
        <v>9</v>
      </c>
      <c r="B2156" s="107">
        <v>44372</v>
      </c>
      <c r="C2156">
        <v>1062</v>
      </c>
      <c r="D2156" t="str">
        <f>IF(Tableau1[[#This Row],[Date]]="","",CHOOSE(MONTH(B2156),"janvier","février","mars","avril","mai","juin","juillet","aout","septembre","octobre","novembre","décembre"))</f>
        <v>juin</v>
      </c>
      <c r="E2156" s="105">
        <f>IF(ISERROR(VLOOKUP($C2156,tarifs!$A$4:$D$105,2,0)),"",VLOOKUP($C2156,tarifs!$A$4:$D$105,2,0))</f>
        <v>81</v>
      </c>
      <c r="F2156" s="105">
        <f t="shared" si="33"/>
        <v>97.2</v>
      </c>
    </row>
    <row r="2157" spans="1:6" x14ac:dyDescent="0.25">
      <c r="A2157" t="s">
        <v>9</v>
      </c>
      <c r="B2157" s="107">
        <v>44373</v>
      </c>
      <c r="C2157">
        <v>1471</v>
      </c>
      <c r="D2157" t="str">
        <f>IF(Tableau1[[#This Row],[Date]]="","",CHOOSE(MONTH(B2157),"janvier","février","mars","avril","mai","juin","juillet","aout","septembre","octobre","novembre","décembre"))</f>
        <v>juin</v>
      </c>
      <c r="E2157" s="105">
        <f>IF(ISERROR(VLOOKUP($C2157,tarifs!$A$4:$D$105,2,0)),"",VLOOKUP($C2157,tarifs!$A$4:$D$105,2,0))</f>
        <v>115</v>
      </c>
      <c r="F2157" s="105">
        <f t="shared" si="33"/>
        <v>138</v>
      </c>
    </row>
    <row r="2158" spans="1:6" x14ac:dyDescent="0.25">
      <c r="A2158" t="s">
        <v>9</v>
      </c>
      <c r="B2158" s="107">
        <v>44368</v>
      </c>
      <c r="C2158">
        <v>1262</v>
      </c>
      <c r="D2158" t="str">
        <f>IF(Tableau1[[#This Row],[Date]]="","",CHOOSE(MONTH(B2158),"janvier","février","mars","avril","mai","juin","juillet","aout","septembre","octobre","novembre","décembre"))</f>
        <v>juin</v>
      </c>
      <c r="E2158" s="105">
        <f>IF(ISERROR(VLOOKUP($C2158,tarifs!$A$4:$D$105,2,0)),"",VLOOKUP($C2158,tarifs!$A$4:$D$105,2,0))</f>
        <v>108</v>
      </c>
      <c r="F2158" s="105">
        <f t="shared" si="33"/>
        <v>129.6</v>
      </c>
    </row>
    <row r="2159" spans="1:6" x14ac:dyDescent="0.25">
      <c r="A2159" t="s">
        <v>9</v>
      </c>
      <c r="B2159" s="107">
        <v>44369</v>
      </c>
      <c r="C2159">
        <v>1262</v>
      </c>
      <c r="D2159" t="str">
        <f>IF(Tableau1[[#This Row],[Date]]="","",CHOOSE(MONTH(B2159),"janvier","février","mars","avril","mai","juin","juillet","aout","septembre","octobre","novembre","décembre"))</f>
        <v>juin</v>
      </c>
      <c r="E2159" s="105">
        <f>IF(ISERROR(VLOOKUP($C2159,tarifs!$A$4:$D$105,2,0)),"",VLOOKUP($C2159,tarifs!$A$4:$D$105,2,0))</f>
        <v>108</v>
      </c>
      <c r="F2159" s="105">
        <f t="shared" si="33"/>
        <v>129.6</v>
      </c>
    </row>
    <row r="2160" spans="1:6" x14ac:dyDescent="0.25">
      <c r="A2160" t="s">
        <v>9</v>
      </c>
      <c r="B2160" s="107">
        <v>44370</v>
      </c>
      <c r="C2160">
        <v>1262</v>
      </c>
      <c r="D2160" t="str">
        <f>IF(Tableau1[[#This Row],[Date]]="","",CHOOSE(MONTH(B2160),"janvier","février","mars","avril","mai","juin","juillet","aout","septembre","octobre","novembre","décembre"))</f>
        <v>juin</v>
      </c>
      <c r="E2160" s="105">
        <f>IF(ISERROR(VLOOKUP($C2160,tarifs!$A$4:$D$105,2,0)),"",VLOOKUP($C2160,tarifs!$A$4:$D$105,2,0))</f>
        <v>108</v>
      </c>
      <c r="F2160" s="105">
        <f t="shared" si="33"/>
        <v>129.6</v>
      </c>
    </row>
    <row r="2161" spans="1:6" x14ac:dyDescent="0.25">
      <c r="A2161" t="s">
        <v>9</v>
      </c>
      <c r="B2161" s="107">
        <v>44371</v>
      </c>
      <c r="C2161">
        <v>1262</v>
      </c>
      <c r="D2161" t="str">
        <f>IF(Tableau1[[#This Row],[Date]]="","",CHOOSE(MONTH(B2161),"janvier","février","mars","avril","mai","juin","juillet","aout","septembre","octobre","novembre","décembre"))</f>
        <v>juin</v>
      </c>
      <c r="E2161" s="105">
        <f>IF(ISERROR(VLOOKUP($C2161,tarifs!$A$4:$D$105,2,0)),"",VLOOKUP($C2161,tarifs!$A$4:$D$105,2,0))</f>
        <v>108</v>
      </c>
      <c r="F2161" s="105">
        <f t="shared" si="33"/>
        <v>129.6</v>
      </c>
    </row>
    <row r="2162" spans="1:6" x14ac:dyDescent="0.25">
      <c r="A2162" t="s">
        <v>9</v>
      </c>
      <c r="B2162" s="107">
        <v>44372</v>
      </c>
      <c r="C2162">
        <v>1262</v>
      </c>
      <c r="D2162" t="str">
        <f>IF(Tableau1[[#This Row],[Date]]="","",CHOOSE(MONTH(B2162),"janvier","février","mars","avril","mai","juin","juillet","aout","septembre","octobre","novembre","décembre"))</f>
        <v>juin</v>
      </c>
      <c r="E2162" s="105">
        <f>IF(ISERROR(VLOOKUP($C2162,tarifs!$A$4:$D$105,2,0)),"",VLOOKUP($C2162,tarifs!$A$4:$D$105,2,0))</f>
        <v>108</v>
      </c>
      <c r="F2162" s="105">
        <f t="shared" si="33"/>
        <v>129.6</v>
      </c>
    </row>
    <row r="2163" spans="1:6" x14ac:dyDescent="0.25">
      <c r="A2163" t="s">
        <v>9</v>
      </c>
      <c r="B2163" s="107">
        <v>44373</v>
      </c>
      <c r="C2163">
        <v>1511</v>
      </c>
      <c r="D2163" t="str">
        <f>IF(Tableau1[[#This Row],[Date]]="","",CHOOSE(MONTH(B2163),"janvier","février","mars","avril","mai","juin","juillet","aout","septembre","octobre","novembre","décembre"))</f>
        <v>juin</v>
      </c>
      <c r="E2163" s="105">
        <f>IF(ISERROR(VLOOKUP($C2163,tarifs!$A$4:$D$105,2,0)),"",VLOOKUP($C2163,tarifs!$A$4:$D$105,2,0))</f>
        <v>115</v>
      </c>
      <c r="F2163" s="105">
        <f t="shared" si="33"/>
        <v>138</v>
      </c>
    </row>
    <row r="2164" spans="1:6" x14ac:dyDescent="0.25">
      <c r="A2164" t="s">
        <v>9</v>
      </c>
      <c r="B2164" s="107">
        <v>44373</v>
      </c>
      <c r="C2164">
        <v>1521</v>
      </c>
      <c r="D2164" t="str">
        <f>IF(Tableau1[[#This Row],[Date]]="","",CHOOSE(MONTH(B2164),"janvier","février","mars","avril","mai","juin","juillet","aout","septembre","octobre","novembre","décembre"))</f>
        <v>juin</v>
      </c>
      <c r="E2164" s="105">
        <f>IF(ISERROR(VLOOKUP($C2164,tarifs!$A$4:$D$105,2,0)),"",VLOOKUP($C2164,tarifs!$A$4:$D$105,2,0))</f>
        <v>155</v>
      </c>
      <c r="F2164" s="105">
        <f t="shared" si="33"/>
        <v>186</v>
      </c>
    </row>
    <row r="2165" spans="1:6" x14ac:dyDescent="0.25">
      <c r="A2165" t="s">
        <v>9</v>
      </c>
      <c r="B2165" s="107">
        <v>44373</v>
      </c>
      <c r="C2165">
        <v>1659</v>
      </c>
      <c r="D2165" t="str">
        <f>IF(Tableau1[[#This Row],[Date]]="","",CHOOSE(MONTH(B2165),"janvier","février","mars","avril","mai","juin","juillet","aout","septembre","octobre","novembre","décembre"))</f>
        <v>juin</v>
      </c>
      <c r="E2165" s="105">
        <f>IF(ISERROR(VLOOKUP($C2165,tarifs!$A$4:$D$105,2,0)),"",VLOOKUP($C2165,tarifs!$A$4:$D$105,2,0))</f>
        <v>108</v>
      </c>
      <c r="F2165" s="105">
        <f t="shared" si="33"/>
        <v>129.6</v>
      </c>
    </row>
    <row r="2166" spans="1:6" x14ac:dyDescent="0.25">
      <c r="A2166" t="s">
        <v>9</v>
      </c>
      <c r="B2166" s="107">
        <v>44373</v>
      </c>
      <c r="C2166">
        <v>1139</v>
      </c>
      <c r="D2166" t="str">
        <f>IF(Tableau1[[#This Row],[Date]]="","",CHOOSE(MONTH(B2166),"janvier","février","mars","avril","mai","juin","juillet","aout","septembre","octobre","novembre","décembre"))</f>
        <v>juin</v>
      </c>
      <c r="E2166" s="105">
        <f>IF(ISERROR(VLOOKUP($C2166,tarifs!$A$4:$D$105,2,0)),"",VLOOKUP($C2166,tarifs!$A$4:$D$105,2,0))</f>
        <v>135</v>
      </c>
      <c r="F2166" s="105">
        <f t="shared" si="33"/>
        <v>162</v>
      </c>
    </row>
    <row r="2167" spans="1:6" x14ac:dyDescent="0.25">
      <c r="A2167" t="s">
        <v>9</v>
      </c>
      <c r="B2167" s="107">
        <v>44373</v>
      </c>
      <c r="C2167">
        <v>1079</v>
      </c>
      <c r="D2167" t="str">
        <f>IF(Tableau1[[#This Row],[Date]]="","",CHOOSE(MONTH(B2167),"janvier","février","mars","avril","mai","juin","juillet","aout","septembre","octobre","novembre","décembre"))</f>
        <v>juin</v>
      </c>
      <c r="E2167" s="105">
        <f>IF(ISERROR(VLOOKUP($C2167,tarifs!$A$4:$D$105,2,0)),"",VLOOKUP($C2167,tarifs!$A$4:$D$105,2,0))</f>
        <v>101</v>
      </c>
      <c r="F2167" s="105">
        <f t="shared" si="33"/>
        <v>121.19999999999999</v>
      </c>
    </row>
    <row r="2168" spans="1:6" x14ac:dyDescent="0.25">
      <c r="A2168" t="s">
        <v>9</v>
      </c>
      <c r="B2168" s="107">
        <v>44373</v>
      </c>
      <c r="C2168">
        <v>1099</v>
      </c>
      <c r="D2168" t="str">
        <f>IF(Tableau1[[#This Row],[Date]]="","",CHOOSE(MONTH(B2168),"janvier","février","mars","avril","mai","juin","juillet","aout","septembre","octobre","novembre","décembre"))</f>
        <v>juin</v>
      </c>
      <c r="E2168" s="105">
        <f>IF(ISERROR(VLOOKUP($C2168,tarifs!$A$4:$D$105,2,0)),"",VLOOKUP($C2168,tarifs!$A$4:$D$105,2,0))</f>
        <v>77</v>
      </c>
      <c r="F2168" s="105">
        <f t="shared" si="33"/>
        <v>92.399999999999991</v>
      </c>
    </row>
    <row r="2169" spans="1:6" x14ac:dyDescent="0.25">
      <c r="A2169" t="s">
        <v>9</v>
      </c>
      <c r="B2169" s="107">
        <v>44373</v>
      </c>
      <c r="C2169">
        <v>1269</v>
      </c>
      <c r="D2169" t="str">
        <f>IF(Tableau1[[#This Row],[Date]]="","",CHOOSE(MONTH(B2169),"janvier","février","mars","avril","mai","juin","juillet","aout","septembre","octobre","novembre","décembre"))</f>
        <v>juin</v>
      </c>
      <c r="E2169" s="105">
        <f>IF(ISERROR(VLOOKUP($C2169,tarifs!$A$4:$D$105,2,0)),"",VLOOKUP($C2169,tarifs!$A$4:$D$105,2,0))</f>
        <v>95</v>
      </c>
      <c r="F2169" s="105">
        <f t="shared" si="33"/>
        <v>114</v>
      </c>
    </row>
    <row r="2170" spans="1:6" x14ac:dyDescent="0.25">
      <c r="A2170" t="s">
        <v>10</v>
      </c>
      <c r="B2170" s="107">
        <v>44368</v>
      </c>
      <c r="C2170">
        <v>1650</v>
      </c>
      <c r="D2170" t="str">
        <f>IF(Tableau1[[#This Row],[Date]]="","",CHOOSE(MONTH(B2170),"janvier","février","mars","avril","mai","juin","juillet","aout","septembre","octobre","novembre","décembre"))</f>
        <v>juin</v>
      </c>
      <c r="E2170" s="105">
        <f>IF(ISERROR(VLOOKUP($C2170,tarifs!$A$4:$D$105,2,0)),"",VLOOKUP($C2170,tarifs!$A$4:$D$105,2,0))</f>
        <v>162</v>
      </c>
      <c r="F2170" s="105">
        <f t="shared" si="33"/>
        <v>194.4</v>
      </c>
    </row>
    <row r="2171" spans="1:6" x14ac:dyDescent="0.25">
      <c r="A2171" t="s">
        <v>10</v>
      </c>
      <c r="B2171" s="107">
        <v>44373</v>
      </c>
      <c r="C2171">
        <v>1109</v>
      </c>
      <c r="D2171" t="str">
        <f>IF(Tableau1[[#This Row],[Date]]="","",CHOOSE(MONTH(B2171),"janvier","février","mars","avril","mai","juin","juillet","aout","septembre","octobre","novembre","décembre"))</f>
        <v>juin</v>
      </c>
      <c r="E2171" s="105">
        <f>IF(ISERROR(VLOOKUP($C2171,tarifs!$A$4:$D$105,2,0)),"",VLOOKUP($C2171,tarifs!$A$4:$D$105,2,0))</f>
        <v>122</v>
      </c>
      <c r="F2171" s="105">
        <f t="shared" si="33"/>
        <v>146.4</v>
      </c>
    </row>
    <row r="2172" spans="1:6" x14ac:dyDescent="0.25">
      <c r="A2172" t="s">
        <v>10</v>
      </c>
      <c r="B2172" s="107">
        <v>44369</v>
      </c>
      <c r="C2172">
        <v>1521</v>
      </c>
      <c r="D2172" t="str">
        <f>IF(Tableau1[[#This Row],[Date]]="","",CHOOSE(MONTH(B2172),"janvier","février","mars","avril","mai","juin","juillet","aout","septembre","octobre","novembre","décembre"))</f>
        <v>juin</v>
      </c>
      <c r="E2172" s="105">
        <f>IF(ISERROR(VLOOKUP($C2172,tarifs!$A$4:$D$105,2,0)),"",VLOOKUP($C2172,tarifs!$A$4:$D$105,2,0))</f>
        <v>155</v>
      </c>
      <c r="F2172" s="105">
        <f t="shared" si="33"/>
        <v>186</v>
      </c>
    </row>
    <row r="2173" spans="1:6" x14ac:dyDescent="0.25">
      <c r="A2173" t="s">
        <v>10</v>
      </c>
      <c r="B2173" s="107">
        <v>44370</v>
      </c>
      <c r="C2173">
        <v>1521</v>
      </c>
      <c r="D2173" t="str">
        <f>IF(Tableau1[[#This Row],[Date]]="","",CHOOSE(MONTH(B2173),"janvier","février","mars","avril","mai","juin","juillet","aout","septembre","octobre","novembre","décembre"))</f>
        <v>juin</v>
      </c>
      <c r="E2173" s="105">
        <f>IF(ISERROR(VLOOKUP($C2173,tarifs!$A$4:$D$105,2,0)),"",VLOOKUP($C2173,tarifs!$A$4:$D$105,2,0))</f>
        <v>155</v>
      </c>
      <c r="F2173" s="105">
        <f t="shared" si="33"/>
        <v>186</v>
      </c>
    </row>
    <row r="2174" spans="1:6" x14ac:dyDescent="0.25">
      <c r="A2174" t="s">
        <v>10</v>
      </c>
      <c r="B2174" s="107">
        <v>44371</v>
      </c>
      <c r="C2174">
        <v>1521</v>
      </c>
      <c r="D2174" t="str">
        <f>IF(Tableau1[[#This Row],[Date]]="","",CHOOSE(MONTH(B2174),"janvier","février","mars","avril","mai","juin","juillet","aout","septembre","octobre","novembre","décembre"))</f>
        <v>juin</v>
      </c>
      <c r="E2174" s="105">
        <f>IF(ISERROR(VLOOKUP($C2174,tarifs!$A$4:$D$105,2,0)),"",VLOOKUP($C2174,tarifs!$A$4:$D$105,2,0))</f>
        <v>155</v>
      </c>
      <c r="F2174" s="105">
        <f t="shared" si="33"/>
        <v>186</v>
      </c>
    </row>
    <row r="2175" spans="1:6" x14ac:dyDescent="0.25">
      <c r="A2175" t="s">
        <v>10</v>
      </c>
      <c r="B2175" s="107">
        <v>44372</v>
      </c>
      <c r="C2175">
        <v>1521</v>
      </c>
      <c r="D2175" t="str">
        <f>IF(Tableau1[[#This Row],[Date]]="","",CHOOSE(MONTH(B2175),"janvier","février","mars","avril","mai","juin","juillet","aout","septembre","octobre","novembre","décembre"))</f>
        <v>juin</v>
      </c>
      <c r="E2175" s="105">
        <f>IF(ISERROR(VLOOKUP($C2175,tarifs!$A$4:$D$105,2,0)),"",VLOOKUP($C2175,tarifs!$A$4:$D$105,2,0))</f>
        <v>155</v>
      </c>
      <c r="F2175" s="105">
        <f t="shared" si="33"/>
        <v>186</v>
      </c>
    </row>
    <row r="2176" spans="1:6" x14ac:dyDescent="0.25">
      <c r="A2176" t="s">
        <v>10</v>
      </c>
      <c r="B2176" s="107">
        <v>44368</v>
      </c>
      <c r="C2176">
        <v>1162</v>
      </c>
      <c r="D2176" t="str">
        <f>IF(Tableau1[[#This Row],[Date]]="","",CHOOSE(MONTH(B2176),"janvier","février","mars","avril","mai","juin","juillet","aout","septembre","octobre","novembre","décembre"))</f>
        <v>juin</v>
      </c>
      <c r="E2176" s="105">
        <f>IF(ISERROR(VLOOKUP($C2176,tarifs!$A$4:$D$105,2,0)),"",VLOOKUP($C2176,tarifs!$A$4:$D$105,2,0))</f>
        <v>108</v>
      </c>
      <c r="F2176" s="105">
        <f t="shared" si="33"/>
        <v>129.6</v>
      </c>
    </row>
    <row r="2177" spans="1:6" x14ac:dyDescent="0.25">
      <c r="A2177" t="s">
        <v>10</v>
      </c>
      <c r="B2177" s="107">
        <v>44369</v>
      </c>
      <c r="C2177">
        <v>1162</v>
      </c>
      <c r="D2177" t="str">
        <f>IF(Tableau1[[#This Row],[Date]]="","",CHOOSE(MONTH(B2177),"janvier","février","mars","avril","mai","juin","juillet","aout","septembre","octobre","novembre","décembre"))</f>
        <v>juin</v>
      </c>
      <c r="E2177" s="105">
        <f>IF(ISERROR(VLOOKUP($C2177,tarifs!$A$4:$D$105,2,0)),"",VLOOKUP($C2177,tarifs!$A$4:$D$105,2,0))</f>
        <v>108</v>
      </c>
      <c r="F2177" s="105">
        <f t="shared" si="33"/>
        <v>129.6</v>
      </c>
    </row>
    <row r="2178" spans="1:6" x14ac:dyDescent="0.25">
      <c r="A2178" t="s">
        <v>10</v>
      </c>
      <c r="B2178" s="107">
        <v>44370</v>
      </c>
      <c r="C2178">
        <v>1162</v>
      </c>
      <c r="D2178" t="str">
        <f>IF(Tableau1[[#This Row],[Date]]="","",CHOOSE(MONTH(B2178),"janvier","février","mars","avril","mai","juin","juillet","aout","septembre","octobre","novembre","décembre"))</f>
        <v>juin</v>
      </c>
      <c r="E2178" s="105">
        <f>IF(ISERROR(VLOOKUP($C2178,tarifs!$A$4:$D$105,2,0)),"",VLOOKUP($C2178,tarifs!$A$4:$D$105,2,0))</f>
        <v>108</v>
      </c>
      <c r="F2178" s="105">
        <f t="shared" si="33"/>
        <v>129.6</v>
      </c>
    </row>
    <row r="2179" spans="1:6" x14ac:dyDescent="0.25">
      <c r="A2179" t="s">
        <v>10</v>
      </c>
      <c r="B2179" s="107">
        <v>44371</v>
      </c>
      <c r="C2179">
        <v>1162</v>
      </c>
      <c r="D2179" t="str">
        <f>IF(Tableau1[[#This Row],[Date]]="","",CHOOSE(MONTH(B2179),"janvier","février","mars","avril","mai","juin","juillet","aout","septembre","octobre","novembre","décembre"))</f>
        <v>juin</v>
      </c>
      <c r="E2179" s="105">
        <f>IF(ISERROR(VLOOKUP($C2179,tarifs!$A$4:$D$105,2,0)),"",VLOOKUP($C2179,tarifs!$A$4:$D$105,2,0))</f>
        <v>108</v>
      </c>
      <c r="F2179" s="105">
        <f t="shared" si="33"/>
        <v>129.6</v>
      </c>
    </row>
    <row r="2180" spans="1:6" x14ac:dyDescent="0.25">
      <c r="A2180" t="s">
        <v>10</v>
      </c>
      <c r="B2180" s="107">
        <v>44372</v>
      </c>
      <c r="C2180">
        <v>1162</v>
      </c>
      <c r="D2180" t="str">
        <f>IF(Tableau1[[#This Row],[Date]]="","",CHOOSE(MONTH(B2180),"janvier","février","mars","avril","mai","juin","juillet","aout","septembre","octobre","novembre","décembre"))</f>
        <v>juin</v>
      </c>
      <c r="E2180" s="105">
        <f>IF(ISERROR(VLOOKUP($C2180,tarifs!$A$4:$D$105,2,0)),"",VLOOKUP($C2180,tarifs!$A$4:$D$105,2,0))</f>
        <v>108</v>
      </c>
      <c r="F2180" s="105">
        <f t="shared" ref="F2180:F2243" si="34">IF(ISERROR(E2180*1.2),"",E2180*1.2)</f>
        <v>129.6</v>
      </c>
    </row>
    <row r="2181" spans="1:6" x14ac:dyDescent="0.25">
      <c r="A2181" t="s">
        <v>10</v>
      </c>
      <c r="B2181" s="107">
        <v>44368</v>
      </c>
      <c r="C2181" t="s">
        <v>11</v>
      </c>
      <c r="D2181" t="str">
        <f>IF(Tableau1[[#This Row],[Date]]="","",CHOOSE(MONTH(B2181),"janvier","février","mars","avril","mai","juin","juillet","aout","septembre","octobre","novembre","décembre"))</f>
        <v>juin</v>
      </c>
      <c r="E2181" s="105" t="str">
        <f>IF(ISERROR(VLOOKUP($C2181,tarifs!$A$4:$D$105,2,0)),"",VLOOKUP($C2181,tarifs!$A$4:$D$105,2,0))</f>
        <v/>
      </c>
      <c r="F2181" s="105" t="str">
        <f t="shared" si="34"/>
        <v/>
      </c>
    </row>
    <row r="2182" spans="1:6" x14ac:dyDescent="0.25">
      <c r="A2182" t="s">
        <v>10</v>
      </c>
      <c r="B2182" s="107">
        <v>44369</v>
      </c>
      <c r="C2182" t="s">
        <v>11</v>
      </c>
      <c r="D2182" t="str">
        <f>IF(Tableau1[[#This Row],[Date]]="","",CHOOSE(MONTH(B2182),"janvier","février","mars","avril","mai","juin","juillet","aout","septembre","octobre","novembre","décembre"))</f>
        <v>juin</v>
      </c>
      <c r="E2182" s="105" t="str">
        <f>IF(ISERROR(VLOOKUP($C2182,tarifs!$A$4:$D$105,2,0)),"",VLOOKUP($C2182,tarifs!$A$4:$D$105,2,0))</f>
        <v/>
      </c>
      <c r="F2182" s="105" t="str">
        <f t="shared" si="34"/>
        <v/>
      </c>
    </row>
    <row r="2183" spans="1:6" x14ac:dyDescent="0.25">
      <c r="A2183" t="s">
        <v>10</v>
      </c>
      <c r="B2183" s="107">
        <v>44370</v>
      </c>
      <c r="C2183" t="s">
        <v>11</v>
      </c>
      <c r="D2183" t="str">
        <f>IF(Tableau1[[#This Row],[Date]]="","",CHOOSE(MONTH(B2183),"janvier","février","mars","avril","mai","juin","juillet","aout","septembre","octobre","novembre","décembre"))</f>
        <v>juin</v>
      </c>
      <c r="E2183" s="105" t="str">
        <f>IF(ISERROR(VLOOKUP($C2183,tarifs!$A$4:$D$105,2,0)),"",VLOOKUP($C2183,tarifs!$A$4:$D$105,2,0))</f>
        <v/>
      </c>
      <c r="F2183" s="105" t="str">
        <f t="shared" si="34"/>
        <v/>
      </c>
    </row>
    <row r="2184" spans="1:6" x14ac:dyDescent="0.25">
      <c r="A2184" t="s">
        <v>10</v>
      </c>
      <c r="B2184" s="107">
        <v>44371</v>
      </c>
      <c r="C2184" t="s">
        <v>11</v>
      </c>
      <c r="D2184" t="str">
        <f>IF(Tableau1[[#This Row],[Date]]="","",CHOOSE(MONTH(B2184),"janvier","février","mars","avril","mai","juin","juillet","aout","septembre","octobre","novembre","décembre"))</f>
        <v>juin</v>
      </c>
      <c r="E2184" s="105" t="str">
        <f>IF(ISERROR(VLOOKUP($C2184,tarifs!$A$4:$D$105,2,0)),"",VLOOKUP($C2184,tarifs!$A$4:$D$105,2,0))</f>
        <v/>
      </c>
      <c r="F2184" s="105" t="str">
        <f t="shared" si="34"/>
        <v/>
      </c>
    </row>
    <row r="2185" spans="1:6" x14ac:dyDescent="0.25">
      <c r="A2185" t="s">
        <v>10</v>
      </c>
      <c r="B2185" s="107">
        <v>44372</v>
      </c>
      <c r="C2185" t="s">
        <v>11</v>
      </c>
      <c r="D2185" t="str">
        <f>IF(Tableau1[[#This Row],[Date]]="","",CHOOSE(MONTH(B2185),"janvier","février","mars","avril","mai","juin","juillet","aout","septembre","octobre","novembre","décembre"))</f>
        <v>juin</v>
      </c>
      <c r="E2185" s="105" t="str">
        <f>IF(ISERROR(VLOOKUP($C2185,tarifs!$A$4:$D$105,2,0)),"",VLOOKUP($C2185,tarifs!$A$4:$D$105,2,0))</f>
        <v/>
      </c>
      <c r="F2185" s="105" t="str">
        <f t="shared" si="34"/>
        <v/>
      </c>
    </row>
    <row r="2186" spans="1:6" x14ac:dyDescent="0.25">
      <c r="A2186" t="s">
        <v>12</v>
      </c>
      <c r="B2186" s="107">
        <v>44368</v>
      </c>
      <c r="C2186">
        <v>1010</v>
      </c>
      <c r="D2186" t="str">
        <f>IF(Tableau1[[#This Row],[Date]]="","",CHOOSE(MONTH(B2186),"janvier","février","mars","avril","mai","juin","juillet","aout","septembre","octobre","novembre","décembre"))</f>
        <v>juin</v>
      </c>
      <c r="E2186" s="105">
        <f>IF(ISERROR(VLOOKUP($C2186,tarifs!$A$4:$D$105,2,0)),"",VLOOKUP($C2186,tarifs!$A$4:$D$105,2,0))</f>
        <v>95</v>
      </c>
      <c r="F2186" s="105">
        <f t="shared" si="34"/>
        <v>114</v>
      </c>
    </row>
    <row r="2187" spans="1:6" x14ac:dyDescent="0.25">
      <c r="A2187" t="s">
        <v>12</v>
      </c>
      <c r="B2187" s="107">
        <v>44373</v>
      </c>
      <c r="C2187">
        <v>1441</v>
      </c>
      <c r="D2187" t="str">
        <f>IF(Tableau1[[#This Row],[Date]]="","",CHOOSE(MONTH(B2187),"janvier","février","mars","avril","mai","juin","juillet","aout","septembre","octobre","novembre","décembre"))</f>
        <v>juin</v>
      </c>
      <c r="E2187" s="105">
        <f>IF(ISERROR(VLOOKUP($C2187,tarifs!$A$4:$D$105,2,0)),"",VLOOKUP($C2187,tarifs!$A$4:$D$105,2,0))</f>
        <v>108</v>
      </c>
      <c r="F2187" s="105">
        <f t="shared" si="34"/>
        <v>129.6</v>
      </c>
    </row>
    <row r="2188" spans="1:6" x14ac:dyDescent="0.25">
      <c r="A2188" t="s">
        <v>12</v>
      </c>
      <c r="B2188" s="107">
        <v>44373</v>
      </c>
      <c r="C2188">
        <v>1169</v>
      </c>
      <c r="D2188" t="str">
        <f>IF(Tableau1[[#This Row],[Date]]="","",CHOOSE(MONTH(B2188),"janvier","février","mars","avril","mai","juin","juillet","aout","septembre","octobre","novembre","décembre"))</f>
        <v>juin</v>
      </c>
      <c r="E2188" s="105">
        <f>IF(ISERROR(VLOOKUP($C2188,tarifs!$A$4:$D$105,2,0)),"",VLOOKUP($C2188,tarifs!$A$4:$D$105,2,0))</f>
        <v>115</v>
      </c>
      <c r="F2188" s="105">
        <f t="shared" si="34"/>
        <v>138</v>
      </c>
    </row>
    <row r="2189" spans="1:6" x14ac:dyDescent="0.25">
      <c r="A2189" t="s">
        <v>12</v>
      </c>
      <c r="B2189" s="107">
        <v>44368</v>
      </c>
      <c r="C2189">
        <v>1312</v>
      </c>
      <c r="D2189" t="str">
        <f>IF(Tableau1[[#This Row],[Date]]="","",CHOOSE(MONTH(B2189),"janvier","février","mars","avril","mai","juin","juillet","aout","septembre","octobre","novembre","décembre"))</f>
        <v>juin</v>
      </c>
      <c r="E2189" s="105">
        <f>IF(ISERROR(VLOOKUP($C2189,tarifs!$A$4:$D$105,2,0)),"",VLOOKUP($C2189,tarifs!$A$4:$D$105,2,0))</f>
        <v>108</v>
      </c>
      <c r="F2189" s="105">
        <f t="shared" si="34"/>
        <v>129.6</v>
      </c>
    </row>
    <row r="2190" spans="1:6" x14ac:dyDescent="0.25">
      <c r="A2190" t="s">
        <v>12</v>
      </c>
      <c r="B2190" s="107">
        <v>44369</v>
      </c>
      <c r="C2190">
        <v>1312</v>
      </c>
      <c r="D2190" t="str">
        <f>IF(Tableau1[[#This Row],[Date]]="","",CHOOSE(MONTH(B2190),"janvier","février","mars","avril","mai","juin","juillet","aout","septembre","octobre","novembre","décembre"))</f>
        <v>juin</v>
      </c>
      <c r="E2190" s="105">
        <f>IF(ISERROR(VLOOKUP($C2190,tarifs!$A$4:$D$105,2,0)),"",VLOOKUP($C2190,tarifs!$A$4:$D$105,2,0))</f>
        <v>108</v>
      </c>
      <c r="F2190" s="105">
        <f t="shared" si="34"/>
        <v>129.6</v>
      </c>
    </row>
    <row r="2191" spans="1:6" x14ac:dyDescent="0.25">
      <c r="A2191" t="s">
        <v>12</v>
      </c>
      <c r="B2191" s="107">
        <v>44370</v>
      </c>
      <c r="C2191">
        <v>1312</v>
      </c>
      <c r="D2191" t="str">
        <f>IF(Tableau1[[#This Row],[Date]]="","",CHOOSE(MONTH(B2191),"janvier","février","mars","avril","mai","juin","juillet","aout","septembre","octobre","novembre","décembre"))</f>
        <v>juin</v>
      </c>
      <c r="E2191" s="105">
        <f>IF(ISERROR(VLOOKUP($C2191,tarifs!$A$4:$D$105,2,0)),"",VLOOKUP($C2191,tarifs!$A$4:$D$105,2,0))</f>
        <v>108</v>
      </c>
      <c r="F2191" s="105">
        <f t="shared" si="34"/>
        <v>129.6</v>
      </c>
    </row>
    <row r="2192" spans="1:6" x14ac:dyDescent="0.25">
      <c r="A2192" t="s">
        <v>12</v>
      </c>
      <c r="B2192" s="107">
        <v>44371</v>
      </c>
      <c r="C2192">
        <v>1312</v>
      </c>
      <c r="D2192" t="str">
        <f>IF(Tableau1[[#This Row],[Date]]="","",CHOOSE(MONTH(B2192),"janvier","février","mars","avril","mai","juin","juillet","aout","septembre","octobre","novembre","décembre"))</f>
        <v>juin</v>
      </c>
      <c r="E2192" s="105">
        <f>IF(ISERROR(VLOOKUP($C2192,tarifs!$A$4:$D$105,2,0)),"",VLOOKUP($C2192,tarifs!$A$4:$D$105,2,0))</f>
        <v>108</v>
      </c>
      <c r="F2192" s="105">
        <f t="shared" si="34"/>
        <v>129.6</v>
      </c>
    </row>
    <row r="2193" spans="1:6" x14ac:dyDescent="0.25">
      <c r="A2193" t="s">
        <v>12</v>
      </c>
      <c r="B2193" s="107">
        <v>44372</v>
      </c>
      <c r="C2193">
        <v>1312</v>
      </c>
      <c r="D2193" t="str">
        <f>IF(Tableau1[[#This Row],[Date]]="","",CHOOSE(MONTH(B2193),"janvier","février","mars","avril","mai","juin","juillet","aout","septembre","octobre","novembre","décembre"))</f>
        <v>juin</v>
      </c>
      <c r="E2193" s="105">
        <f>IF(ISERROR(VLOOKUP($C2193,tarifs!$A$4:$D$105,2,0)),"",VLOOKUP($C2193,tarifs!$A$4:$D$105,2,0))</f>
        <v>108</v>
      </c>
      <c r="F2193" s="105">
        <f t="shared" si="34"/>
        <v>129.6</v>
      </c>
    </row>
    <row r="2194" spans="1:6" x14ac:dyDescent="0.25">
      <c r="A2194" t="s">
        <v>12</v>
      </c>
      <c r="B2194" s="107">
        <v>44373</v>
      </c>
      <c r="C2194">
        <v>1289</v>
      </c>
      <c r="D2194" t="str">
        <f>IF(Tableau1[[#This Row],[Date]]="","",CHOOSE(MONTH(B2194),"janvier","février","mars","avril","mai","juin","juillet","aout","septembre","octobre","novembre","décembre"))</f>
        <v>juin</v>
      </c>
      <c r="E2194" s="105">
        <f>IF(ISERROR(VLOOKUP($C2194,tarifs!$A$4:$D$105,2,0)),"",VLOOKUP($C2194,tarifs!$A$4:$D$105,2,0))</f>
        <v>88</v>
      </c>
      <c r="F2194" s="105">
        <f t="shared" si="34"/>
        <v>105.6</v>
      </c>
    </row>
    <row r="2195" spans="1:6" x14ac:dyDescent="0.25">
      <c r="A2195" t="s">
        <v>12</v>
      </c>
      <c r="B2195" s="107">
        <v>44368</v>
      </c>
      <c r="C2195">
        <v>1252</v>
      </c>
      <c r="D2195" t="str">
        <f>IF(Tableau1[[#This Row],[Date]]="","",CHOOSE(MONTH(B2195),"janvier","février","mars","avril","mai","juin","juillet","aout","septembre","octobre","novembre","décembre"))</f>
        <v>juin</v>
      </c>
      <c r="E2195" s="105">
        <f>IF(ISERROR(VLOOKUP($C2195,tarifs!$A$4:$D$105,2,0)),"",VLOOKUP($C2195,tarifs!$A$4:$D$105,2,0))</f>
        <v>91.8</v>
      </c>
      <c r="F2195" s="105">
        <f t="shared" si="34"/>
        <v>110.16</v>
      </c>
    </row>
    <row r="2196" spans="1:6" x14ac:dyDescent="0.25">
      <c r="A2196" t="s">
        <v>12</v>
      </c>
      <c r="B2196" s="107">
        <v>44369</v>
      </c>
      <c r="C2196">
        <v>1252</v>
      </c>
      <c r="D2196" t="str">
        <f>IF(Tableau1[[#This Row],[Date]]="","",CHOOSE(MONTH(B2196),"janvier","février","mars","avril","mai","juin","juillet","aout","septembre","octobre","novembre","décembre"))</f>
        <v>juin</v>
      </c>
      <c r="E2196" s="105">
        <f>IF(ISERROR(VLOOKUP($C2196,tarifs!$A$4:$D$105,2,0)),"",VLOOKUP($C2196,tarifs!$A$4:$D$105,2,0))</f>
        <v>91.8</v>
      </c>
      <c r="F2196" s="105">
        <f t="shared" si="34"/>
        <v>110.16</v>
      </c>
    </row>
    <row r="2197" spans="1:6" x14ac:dyDescent="0.25">
      <c r="A2197" t="s">
        <v>12</v>
      </c>
      <c r="B2197" s="107">
        <v>44370</v>
      </c>
      <c r="C2197">
        <v>1252</v>
      </c>
      <c r="D2197" t="str">
        <f>IF(Tableau1[[#This Row],[Date]]="","",CHOOSE(MONTH(B2197),"janvier","février","mars","avril","mai","juin","juillet","aout","septembre","octobre","novembre","décembre"))</f>
        <v>juin</v>
      </c>
      <c r="E2197" s="105">
        <f>IF(ISERROR(VLOOKUP($C2197,tarifs!$A$4:$D$105,2,0)),"",VLOOKUP($C2197,tarifs!$A$4:$D$105,2,0))</f>
        <v>91.8</v>
      </c>
      <c r="F2197" s="105">
        <f t="shared" si="34"/>
        <v>110.16</v>
      </c>
    </row>
    <row r="2198" spans="1:6" x14ac:dyDescent="0.25">
      <c r="A2198" t="s">
        <v>12</v>
      </c>
      <c r="B2198" s="107">
        <v>44371</v>
      </c>
      <c r="C2198">
        <v>1252</v>
      </c>
      <c r="D2198" t="str">
        <f>IF(Tableau1[[#This Row],[Date]]="","",CHOOSE(MONTH(B2198),"janvier","février","mars","avril","mai","juin","juillet","aout","septembre","octobre","novembre","décembre"))</f>
        <v>juin</v>
      </c>
      <c r="E2198" s="105">
        <f>IF(ISERROR(VLOOKUP($C2198,tarifs!$A$4:$D$105,2,0)),"",VLOOKUP($C2198,tarifs!$A$4:$D$105,2,0))</f>
        <v>91.8</v>
      </c>
      <c r="F2198" s="105">
        <f t="shared" si="34"/>
        <v>110.16</v>
      </c>
    </row>
    <row r="2199" spans="1:6" x14ac:dyDescent="0.25">
      <c r="A2199" t="s">
        <v>12</v>
      </c>
      <c r="B2199" s="107">
        <v>44372</v>
      </c>
      <c r="C2199">
        <v>1252</v>
      </c>
      <c r="D2199" t="str">
        <f>IF(Tableau1[[#This Row],[Date]]="","",CHOOSE(MONTH(B2199),"janvier","février","mars","avril","mai","juin","juillet","aout","septembre","octobre","novembre","décembre"))</f>
        <v>juin</v>
      </c>
      <c r="E2199" s="105">
        <f>IF(ISERROR(VLOOKUP($C2199,tarifs!$A$4:$D$105,2,0)),"",VLOOKUP($C2199,tarifs!$A$4:$D$105,2,0))</f>
        <v>91.8</v>
      </c>
      <c r="F2199" s="105">
        <f t="shared" si="34"/>
        <v>110.16</v>
      </c>
    </row>
    <row r="2200" spans="1:6" x14ac:dyDescent="0.25">
      <c r="A2200" t="s">
        <v>12</v>
      </c>
      <c r="B2200" s="107">
        <v>44373</v>
      </c>
      <c r="C2200">
        <v>1319</v>
      </c>
      <c r="D2200" t="str">
        <f>IF(Tableau1[[#This Row],[Date]]="","",CHOOSE(MONTH(B2200),"janvier","février","mars","avril","mai","juin","juillet","aout","septembre","octobre","novembre","décembre"))</f>
        <v>juin</v>
      </c>
      <c r="E2200" s="105">
        <f>IF(ISERROR(VLOOKUP($C2200,tarifs!$A$4:$D$105,2,0)),"",VLOOKUP($C2200,tarifs!$A$4:$D$105,2,0))</f>
        <v>95</v>
      </c>
      <c r="F2200" s="105">
        <f t="shared" si="34"/>
        <v>114</v>
      </c>
    </row>
    <row r="2201" spans="1:6" x14ac:dyDescent="0.25">
      <c r="A2201" t="s">
        <v>12</v>
      </c>
      <c r="B2201" s="107">
        <v>44373</v>
      </c>
      <c r="C2201">
        <v>1349</v>
      </c>
      <c r="D2201" t="str">
        <f>IF(Tableau1[[#This Row],[Date]]="","",CHOOSE(MONTH(B2201),"janvier","février","mars","avril","mai","juin","juillet","aout","septembre","octobre","novembre","décembre"))</f>
        <v>juin</v>
      </c>
      <c r="E2201" s="105">
        <f>IF(ISERROR(VLOOKUP($C2201,tarifs!$A$4:$D$105,2,0)),"",VLOOKUP($C2201,tarifs!$A$4:$D$105,2,0))</f>
        <v>115</v>
      </c>
      <c r="F2201" s="105">
        <f t="shared" si="34"/>
        <v>138</v>
      </c>
    </row>
    <row r="2202" spans="1:6" x14ac:dyDescent="0.25">
      <c r="A2202" t="s">
        <v>13</v>
      </c>
      <c r="B2202" s="107">
        <v>44368</v>
      </c>
      <c r="C2202">
        <v>1640</v>
      </c>
      <c r="D2202" t="str">
        <f>IF(Tableau1[[#This Row],[Date]]="","",CHOOSE(MONTH(B2202),"janvier","février","mars","avril","mai","juin","juillet","aout","septembre","octobre","novembre","décembre"))</f>
        <v>juin</v>
      </c>
      <c r="E2202" s="105">
        <f>IF(ISERROR(VLOOKUP($C2202,tarifs!$A$4:$D$105,2,0)),"",VLOOKUP($C2202,tarifs!$A$4:$D$105,2,0))</f>
        <v>156.75</v>
      </c>
      <c r="F2202" s="105">
        <f t="shared" si="34"/>
        <v>188.1</v>
      </c>
    </row>
    <row r="2203" spans="1:6" x14ac:dyDescent="0.25">
      <c r="A2203" t="s">
        <v>13</v>
      </c>
      <c r="B2203" s="107">
        <v>44373</v>
      </c>
      <c r="C2203">
        <v>1411</v>
      </c>
      <c r="D2203" t="str">
        <f>IF(Tableau1[[#This Row],[Date]]="","",CHOOSE(MONTH(B2203),"janvier","février","mars","avril","mai","juin","juillet","aout","septembre","octobre","novembre","décembre"))</f>
        <v>juin</v>
      </c>
      <c r="E2203" s="105">
        <f>IF(ISERROR(VLOOKUP($C2203,tarifs!$A$4:$D$105,2,0)),"",VLOOKUP($C2203,tarifs!$A$4:$D$105,2,0))</f>
        <v>101</v>
      </c>
      <c r="F2203" s="105">
        <f t="shared" si="34"/>
        <v>121.19999999999999</v>
      </c>
    </row>
    <row r="2204" spans="1:6" x14ac:dyDescent="0.25">
      <c r="A2204" t="s">
        <v>13</v>
      </c>
      <c r="B2204" s="107">
        <v>44368</v>
      </c>
      <c r="C2204">
        <v>1680</v>
      </c>
      <c r="D2204" t="str">
        <f>IF(Tableau1[[#This Row],[Date]]="","",CHOOSE(MONTH(B2204),"janvier","février","mars","avril","mai","juin","juillet","aout","septembre","octobre","novembre","décembre"))</f>
        <v>juin</v>
      </c>
      <c r="E2204" s="105">
        <f>IF(ISERROR(VLOOKUP($C2204,tarifs!$A$4:$D$105,2,0)),"",VLOOKUP($C2204,tarifs!$A$4:$D$105,2,0))</f>
        <v>149.75</v>
      </c>
      <c r="F2204" s="105">
        <f t="shared" si="34"/>
        <v>179.7</v>
      </c>
    </row>
    <row r="2205" spans="1:6" x14ac:dyDescent="0.25">
      <c r="A2205" t="s">
        <v>13</v>
      </c>
      <c r="B2205" s="107">
        <v>44373</v>
      </c>
      <c r="C2205">
        <v>1461</v>
      </c>
      <c r="D2205" t="str">
        <f>IF(Tableau1[[#This Row],[Date]]="","",CHOOSE(MONTH(B2205),"janvier","février","mars","avril","mai","juin","juillet","aout","septembre","octobre","novembre","décembre"))</f>
        <v>juin</v>
      </c>
      <c r="E2205" s="105">
        <f>IF(ISERROR(VLOOKUP($C2205,tarifs!$A$4:$D$105,2,0)),"",VLOOKUP($C2205,tarifs!$A$4:$D$105,2,0))</f>
        <v>135</v>
      </c>
      <c r="F2205" s="105">
        <f t="shared" si="34"/>
        <v>162</v>
      </c>
    </row>
    <row r="2206" spans="1:6" x14ac:dyDescent="0.25">
      <c r="A2206" t="s">
        <v>13</v>
      </c>
      <c r="B2206" s="107">
        <v>44368</v>
      </c>
      <c r="C2206">
        <v>1152</v>
      </c>
      <c r="D2206" t="str">
        <f>IF(Tableau1[[#This Row],[Date]]="","",CHOOSE(MONTH(B2206),"janvier","février","mars","avril","mai","juin","juillet","aout","septembre","octobre","novembre","décembre"))</f>
        <v>juin</v>
      </c>
      <c r="E2206" s="105">
        <f>IF(ISERROR(VLOOKUP($C2206,tarifs!$A$4:$D$105,2,0)),"",VLOOKUP($C2206,tarifs!$A$4:$D$105,2,0))</f>
        <v>128</v>
      </c>
      <c r="F2206" s="105">
        <f t="shared" si="34"/>
        <v>153.6</v>
      </c>
    </row>
    <row r="2207" spans="1:6" x14ac:dyDescent="0.25">
      <c r="A2207" t="s">
        <v>13</v>
      </c>
      <c r="B2207" s="107">
        <v>44373</v>
      </c>
      <c r="C2207">
        <v>1119</v>
      </c>
      <c r="D2207" t="str">
        <f>IF(Tableau1[[#This Row],[Date]]="","",CHOOSE(MONTH(B2207),"janvier","février","mars","avril","mai","juin","juillet","aout","septembre","octobre","novembre","décembre"))</f>
        <v>juin</v>
      </c>
      <c r="E2207" s="105">
        <f>IF(ISERROR(VLOOKUP($C2207,tarifs!$A$4:$D$105,2,0)),"",VLOOKUP($C2207,tarifs!$A$4:$D$105,2,0))</f>
        <v>135</v>
      </c>
      <c r="F2207" s="105">
        <f t="shared" si="34"/>
        <v>162</v>
      </c>
    </row>
    <row r="2208" spans="1:6" x14ac:dyDescent="0.25">
      <c r="A2208" t="s">
        <v>13</v>
      </c>
      <c r="B2208" s="107">
        <v>44373</v>
      </c>
      <c r="C2208">
        <v>1049</v>
      </c>
      <c r="D2208" t="str">
        <f>IF(Tableau1[[#This Row],[Date]]="","",CHOOSE(MONTH(B2208),"janvier","février","mars","avril","mai","juin","juillet","aout","septembre","octobre","novembre","décembre"))</f>
        <v>juin</v>
      </c>
      <c r="E2208" s="105">
        <f>IF(ISERROR(VLOOKUP($C2208,tarifs!$A$4:$D$105,2,0)),"",VLOOKUP($C2208,tarifs!$A$4:$D$105,2,0))</f>
        <v>95</v>
      </c>
      <c r="F2208" s="105">
        <f t="shared" si="34"/>
        <v>114</v>
      </c>
    </row>
    <row r="2209" spans="1:6" x14ac:dyDescent="0.25">
      <c r="A2209" t="s">
        <v>14</v>
      </c>
      <c r="B2209" s="107">
        <v>44368</v>
      </c>
      <c r="C2209">
        <v>1100</v>
      </c>
      <c r="D2209" t="str">
        <f>IF(Tableau1[[#This Row],[Date]]="","",CHOOSE(MONTH(B2209),"janvier","février","mars","avril","mai","juin","juillet","aout","septembre","octobre","novembre","décembre"))</f>
        <v>juin</v>
      </c>
      <c r="E2209" s="105">
        <f>IF(ISERROR(VLOOKUP($C2209,tarifs!$A$4:$D$105,2,0)),"",VLOOKUP($C2209,tarifs!$A$4:$D$105,2,0))</f>
        <v>122</v>
      </c>
      <c r="F2209" s="105">
        <f t="shared" si="34"/>
        <v>146.4</v>
      </c>
    </row>
    <row r="2210" spans="1:6" x14ac:dyDescent="0.25">
      <c r="A2210" t="s">
        <v>14</v>
      </c>
      <c r="B2210" s="107">
        <v>44372</v>
      </c>
      <c r="C2210">
        <v>1112</v>
      </c>
      <c r="D2210" t="str">
        <f>IF(Tableau1[[#This Row],[Date]]="","",CHOOSE(MONTH(B2210),"janvier","février","mars","avril","mai","juin","juillet","aout","septembre","octobre","novembre","décembre"))</f>
        <v>juin</v>
      </c>
      <c r="E2210" s="105">
        <f>IF(ISERROR(VLOOKUP($C2210,tarifs!$A$4:$D$105,2,0)),"",VLOOKUP($C2210,tarifs!$A$4:$D$105,2,0))</f>
        <v>135</v>
      </c>
      <c r="F2210" s="105">
        <f t="shared" si="34"/>
        <v>162</v>
      </c>
    </row>
    <row r="2211" spans="1:6" x14ac:dyDescent="0.25">
      <c r="A2211" t="s">
        <v>14</v>
      </c>
      <c r="B2211" s="107">
        <v>44373</v>
      </c>
      <c r="C2211">
        <v>1421</v>
      </c>
      <c r="D2211" t="str">
        <f>IF(Tableau1[[#This Row],[Date]]="","",CHOOSE(MONTH(B2211),"janvier","février","mars","avril","mai","juin","juillet","aout","septembre","octobre","novembre","décembre"))</f>
        <v>juin</v>
      </c>
      <c r="E2211" s="105">
        <f>IF(ISERROR(VLOOKUP($C2211,tarifs!$A$4:$D$105,2,0)),"",VLOOKUP($C2211,tarifs!$A$4:$D$105,2,0))</f>
        <v>108</v>
      </c>
      <c r="F2211" s="105">
        <f t="shared" si="34"/>
        <v>129.6</v>
      </c>
    </row>
    <row r="2212" spans="1:6" x14ac:dyDescent="0.25">
      <c r="A2212" t="s">
        <v>14</v>
      </c>
      <c r="B2212" s="107">
        <v>44373</v>
      </c>
      <c r="C2212">
        <v>1629</v>
      </c>
      <c r="D2212" t="str">
        <f>IF(Tableau1[[#This Row],[Date]]="","",CHOOSE(MONTH(B2212),"janvier","février","mars","avril","mai","juin","juillet","aout","septembre","octobre","novembre","décembre"))</f>
        <v>juin</v>
      </c>
      <c r="E2212" s="105">
        <f>IF(ISERROR(VLOOKUP($C2212,tarifs!$A$4:$D$105,2,0)),"",VLOOKUP($C2212,tarifs!$A$4:$D$105,2,0))</f>
        <v>121.5</v>
      </c>
      <c r="F2212" s="105">
        <f t="shared" si="34"/>
        <v>145.79999999999998</v>
      </c>
    </row>
    <row r="2213" spans="1:6" x14ac:dyDescent="0.25">
      <c r="A2213" t="s">
        <v>14</v>
      </c>
      <c r="B2213" s="107">
        <v>44373</v>
      </c>
      <c r="C2213">
        <v>1159</v>
      </c>
      <c r="D2213" t="str">
        <f>IF(Tableau1[[#This Row],[Date]]="","",CHOOSE(MONTH(B2213),"janvier","février","mars","avril","mai","juin","juillet","aout","septembre","octobre","novembre","décembre"))</f>
        <v>juin</v>
      </c>
      <c r="E2213" s="105">
        <f>IF(ISERROR(VLOOKUP($C2213,tarifs!$A$4:$D$105,2,0)),"",VLOOKUP($C2213,tarifs!$A$4:$D$105,2,0))</f>
        <v>115</v>
      </c>
      <c r="F2213" s="105">
        <f t="shared" si="34"/>
        <v>138</v>
      </c>
    </row>
    <row r="2214" spans="1:6" x14ac:dyDescent="0.25">
      <c r="A2214" t="s">
        <v>14</v>
      </c>
      <c r="B2214" s="107">
        <v>44368</v>
      </c>
      <c r="C2214" t="s">
        <v>15</v>
      </c>
      <c r="D2214" t="str">
        <f>IF(Tableau1[[#This Row],[Date]]="","",CHOOSE(MONTH(B2214),"janvier","février","mars","avril","mai","juin","juillet","aout","septembre","octobre","novembre","décembre"))</f>
        <v>juin</v>
      </c>
      <c r="E2214" s="105" t="str">
        <f>IF(ISERROR(VLOOKUP($C2214,tarifs!$A$4:$D$105,2,0)),"",VLOOKUP($C2214,tarifs!$A$4:$D$105,2,0))</f>
        <v/>
      </c>
      <c r="F2214" s="105" t="str">
        <f t="shared" si="34"/>
        <v/>
      </c>
    </row>
    <row r="2215" spans="1:6" x14ac:dyDescent="0.25">
      <c r="A2215" t="s">
        <v>14</v>
      </c>
      <c r="B2215" s="107">
        <v>44369</v>
      </c>
      <c r="C2215" t="s">
        <v>15</v>
      </c>
      <c r="D2215" t="str">
        <f>IF(Tableau1[[#This Row],[Date]]="","",CHOOSE(MONTH(B2215),"janvier","février","mars","avril","mai","juin","juillet","aout","septembre","octobre","novembre","décembre"))</f>
        <v>juin</v>
      </c>
      <c r="E2215" s="105" t="str">
        <f>IF(ISERROR(VLOOKUP($C2215,tarifs!$A$4:$D$105,2,0)),"",VLOOKUP($C2215,tarifs!$A$4:$D$105,2,0))</f>
        <v/>
      </c>
      <c r="F2215" s="105" t="str">
        <f t="shared" si="34"/>
        <v/>
      </c>
    </row>
    <row r="2216" spans="1:6" x14ac:dyDescent="0.25">
      <c r="A2216" t="s">
        <v>14</v>
      </c>
      <c r="B2216" s="107">
        <v>44370</v>
      </c>
      <c r="C2216" t="s">
        <v>15</v>
      </c>
      <c r="D2216" t="str">
        <f>IF(Tableau1[[#This Row],[Date]]="","",CHOOSE(MONTH(B2216),"janvier","février","mars","avril","mai","juin","juillet","aout","septembre","octobre","novembre","décembre"))</f>
        <v>juin</v>
      </c>
      <c r="E2216" s="105" t="str">
        <f>IF(ISERROR(VLOOKUP($C2216,tarifs!$A$4:$D$105,2,0)),"",VLOOKUP($C2216,tarifs!$A$4:$D$105,2,0))</f>
        <v/>
      </c>
      <c r="F2216" s="105" t="str">
        <f t="shared" si="34"/>
        <v/>
      </c>
    </row>
    <row r="2217" spans="1:6" x14ac:dyDescent="0.25">
      <c r="A2217" t="s">
        <v>14</v>
      </c>
      <c r="B2217" s="107">
        <v>44371</v>
      </c>
      <c r="C2217" t="s">
        <v>15</v>
      </c>
      <c r="D2217" t="str">
        <f>IF(Tableau1[[#This Row],[Date]]="","",CHOOSE(MONTH(B2217),"janvier","février","mars","avril","mai","juin","juillet","aout","septembre","octobre","novembre","décembre"))</f>
        <v>juin</v>
      </c>
      <c r="E2217" s="105" t="str">
        <f>IF(ISERROR(VLOOKUP($C2217,tarifs!$A$4:$D$105,2,0)),"",VLOOKUP($C2217,tarifs!$A$4:$D$105,2,0))</f>
        <v/>
      </c>
      <c r="F2217" s="105" t="str">
        <f t="shared" si="34"/>
        <v/>
      </c>
    </row>
    <row r="2218" spans="1:6" x14ac:dyDescent="0.25">
      <c r="A2218" t="s">
        <v>14</v>
      </c>
      <c r="B2218" s="107">
        <v>44372</v>
      </c>
      <c r="C2218" t="s">
        <v>15</v>
      </c>
      <c r="D2218" t="str">
        <f>IF(Tableau1[[#This Row],[Date]]="","",CHOOSE(MONTH(B2218),"janvier","février","mars","avril","mai","juin","juillet","aout","septembre","octobre","novembre","décembre"))</f>
        <v>juin</v>
      </c>
      <c r="E2218" s="105" t="str">
        <f>IF(ISERROR(VLOOKUP($C2218,tarifs!$A$4:$D$105,2,0)),"",VLOOKUP($C2218,tarifs!$A$4:$D$105,2,0))</f>
        <v/>
      </c>
      <c r="F2218" s="105" t="str">
        <f t="shared" si="34"/>
        <v/>
      </c>
    </row>
    <row r="2219" spans="1:6" x14ac:dyDescent="0.25">
      <c r="A2219" t="s">
        <v>16</v>
      </c>
      <c r="B2219" s="107">
        <v>44368</v>
      </c>
      <c r="C2219">
        <v>1670</v>
      </c>
      <c r="D2219" t="str">
        <f>IF(Tableau1[[#This Row],[Date]]="","",CHOOSE(MONTH(B2219),"janvier","février","mars","avril","mai","juin","juillet","aout","septembre","octobre","novembre","décembre"))</f>
        <v>juin</v>
      </c>
      <c r="E2219" s="105">
        <f>IF(ISERROR(VLOOKUP($C2219,tarifs!$A$4:$D$105,2,0)),"",VLOOKUP($C2219,tarifs!$A$4:$D$105,2,0))</f>
        <v>201</v>
      </c>
      <c r="F2219" s="105">
        <f t="shared" si="34"/>
        <v>241.2</v>
      </c>
    </row>
    <row r="2220" spans="1:6" x14ac:dyDescent="0.25">
      <c r="A2220" t="s">
        <v>16</v>
      </c>
      <c r="B2220" s="107">
        <v>44373</v>
      </c>
      <c r="C2220">
        <v>1401</v>
      </c>
      <c r="D2220" t="str">
        <f>IF(Tableau1[[#This Row],[Date]]="","",CHOOSE(MONTH(B2220),"janvier","février","mars","avril","mai","juin","juillet","aout","septembre","octobre","novembre","décembre"))</f>
        <v>juin</v>
      </c>
      <c r="E2220" s="105">
        <f>IF(ISERROR(VLOOKUP($C2220,tarifs!$A$4:$D$105,2,0)),"",VLOOKUP($C2220,tarifs!$A$4:$D$105,2,0))</f>
        <v>129</v>
      </c>
      <c r="F2220" s="105">
        <f t="shared" si="34"/>
        <v>154.79999999999998</v>
      </c>
    </row>
    <row r="2221" spans="1:6" x14ac:dyDescent="0.25">
      <c r="A2221" t="s">
        <v>16</v>
      </c>
      <c r="B2221" s="107">
        <v>44373</v>
      </c>
      <c r="C2221">
        <v>1639</v>
      </c>
      <c r="D2221" t="str">
        <f>IF(Tableau1[[#This Row],[Date]]="","",CHOOSE(MONTH(B2221),"janvier","février","mars","avril","mai","juin","juillet","aout","septembre","octobre","novembre","décembre"))</f>
        <v>juin</v>
      </c>
      <c r="E2221" s="105">
        <f>IF(ISERROR(VLOOKUP($C2221,tarifs!$A$4:$D$105,2,0)),"",VLOOKUP($C2221,tarifs!$A$4:$D$105,2,0))</f>
        <v>135</v>
      </c>
      <c r="F2221" s="105">
        <f t="shared" si="34"/>
        <v>162</v>
      </c>
    </row>
    <row r="2222" spans="1:6" x14ac:dyDescent="0.25">
      <c r="A2222" t="s">
        <v>17</v>
      </c>
      <c r="B2222" s="107">
        <v>44368</v>
      </c>
      <c r="C2222">
        <v>1050</v>
      </c>
      <c r="D2222" t="str">
        <f>IF(Tableau1[[#This Row],[Date]]="","",CHOOSE(MONTH(B2222),"janvier","février","mars","avril","mai","juin","juillet","aout","septembre","octobre","novembre","décembre"))</f>
        <v>juin</v>
      </c>
      <c r="E2222" s="105">
        <f>IF(ISERROR(VLOOKUP($C2222,tarifs!$A$4:$D$105,2,0)),"",VLOOKUP($C2222,tarifs!$A$4:$D$105,2,0))</f>
        <v>108</v>
      </c>
      <c r="F2222" s="105">
        <f t="shared" si="34"/>
        <v>129.6</v>
      </c>
    </row>
    <row r="2223" spans="1:6" x14ac:dyDescent="0.25">
      <c r="A2223" t="s">
        <v>17</v>
      </c>
      <c r="B2223" s="107">
        <v>44373</v>
      </c>
      <c r="C2223">
        <v>1501</v>
      </c>
      <c r="D2223" t="str">
        <f>IF(Tableau1[[#This Row],[Date]]="","",CHOOSE(MONTH(B2223),"janvier","février","mars","avril","mai","juin","juillet","aout","septembre","octobre","novembre","décembre"))</f>
        <v>juin</v>
      </c>
      <c r="E2223" s="105">
        <f>IF(ISERROR(VLOOKUP($C2223,tarifs!$A$4:$D$105,2,0)),"",VLOOKUP($C2223,tarifs!$A$4:$D$105,2,0))</f>
        <v>117</v>
      </c>
      <c r="F2223" s="105">
        <f t="shared" si="34"/>
        <v>140.4</v>
      </c>
    </row>
    <row r="2224" spans="1:6" x14ac:dyDescent="0.25">
      <c r="A2224" t="s">
        <v>17</v>
      </c>
      <c r="B2224" s="107">
        <v>44368</v>
      </c>
      <c r="C2224">
        <v>1232</v>
      </c>
      <c r="D2224" t="str">
        <f>IF(Tableau1[[#This Row],[Date]]="","",CHOOSE(MONTH(B2224),"janvier","février","mars","avril","mai","juin","juillet","aout","septembre","octobre","novembre","décembre"))</f>
        <v>juin</v>
      </c>
      <c r="E2224" s="105">
        <f>IF(ISERROR(VLOOKUP($C2224,tarifs!$A$4:$D$105,2,0)),"",VLOOKUP($C2224,tarifs!$A$4:$D$105,2,0))</f>
        <v>101.25</v>
      </c>
      <c r="F2224" s="105">
        <f t="shared" si="34"/>
        <v>121.5</v>
      </c>
    </row>
    <row r="2225" spans="1:6" x14ac:dyDescent="0.25">
      <c r="A2225" t="s">
        <v>17</v>
      </c>
      <c r="B2225" s="107">
        <v>44370</v>
      </c>
      <c r="C2225">
        <v>1202</v>
      </c>
      <c r="D2225" t="str">
        <f>IF(Tableau1[[#This Row],[Date]]="","",CHOOSE(MONTH(B2225),"janvier","février","mars","avril","mai","juin","juillet","aout","septembre","octobre","novembre","décembre"))</f>
        <v>juin</v>
      </c>
      <c r="E2225" s="105">
        <f>IF(ISERROR(VLOOKUP($C2225,tarifs!$A$4:$D$105,2,0)),"",VLOOKUP($C2225,tarifs!$A$4:$D$105,2,0))</f>
        <v>87.75</v>
      </c>
      <c r="F2225" s="105">
        <f t="shared" si="34"/>
        <v>105.3</v>
      </c>
    </row>
    <row r="2226" spans="1:6" x14ac:dyDescent="0.25">
      <c r="A2226" t="s">
        <v>17</v>
      </c>
      <c r="B2226" s="107">
        <v>44372</v>
      </c>
      <c r="C2226">
        <v>1072</v>
      </c>
      <c r="D2226" t="str">
        <f>IF(Tableau1[[#This Row],[Date]]="","",CHOOSE(MONTH(B2226),"janvier","février","mars","avril","mai","juin","juillet","aout","septembre","octobre","novembre","décembre"))</f>
        <v>juin</v>
      </c>
      <c r="E2226" s="105">
        <f>IF(ISERROR(VLOOKUP($C2226,tarifs!$A$4:$D$105,2,0)),"",VLOOKUP($C2226,tarifs!$A$4:$D$105,2,0))</f>
        <v>108</v>
      </c>
      <c r="F2226" s="105">
        <f t="shared" si="34"/>
        <v>129.6</v>
      </c>
    </row>
    <row r="2227" spans="1:6" x14ac:dyDescent="0.25">
      <c r="A2227" t="s">
        <v>17</v>
      </c>
      <c r="B2227" s="107">
        <v>44373</v>
      </c>
      <c r="C2227">
        <v>1069</v>
      </c>
      <c r="D2227" t="str">
        <f>IF(Tableau1[[#This Row],[Date]]="","",CHOOSE(MONTH(B2227),"janvier","février","mars","avril","mai","juin","juillet","aout","septembre","octobre","novembre","décembre"))</f>
        <v>juin</v>
      </c>
      <c r="E2227" s="105">
        <f>IF(ISERROR(VLOOKUP($C2227,tarifs!$A$4:$D$105,2,0)),"",VLOOKUP($C2227,tarifs!$A$4:$D$105,2,0))</f>
        <v>81</v>
      </c>
      <c r="F2227" s="105">
        <f t="shared" si="34"/>
        <v>97.2</v>
      </c>
    </row>
    <row r="2228" spans="1:6" x14ac:dyDescent="0.25">
      <c r="A2228" t="s">
        <v>18</v>
      </c>
      <c r="B2228" s="107">
        <v>44368</v>
      </c>
      <c r="C2228">
        <v>1280</v>
      </c>
      <c r="D2228" t="str">
        <f>IF(Tableau1[[#This Row],[Date]]="","",CHOOSE(MONTH(B2228),"janvier","février","mars","avril","mai","juin","juillet","aout","septembre","octobre","novembre","décembre"))</f>
        <v>juin</v>
      </c>
      <c r="E2228" s="105">
        <f>IF(ISERROR(VLOOKUP($C2228,tarifs!$A$4:$D$105,2,0)),"",VLOOKUP($C2228,tarifs!$A$4:$D$105,2,0))</f>
        <v>114.4</v>
      </c>
      <c r="F2228" s="105">
        <f t="shared" si="34"/>
        <v>137.28</v>
      </c>
    </row>
    <row r="2229" spans="1:6" x14ac:dyDescent="0.25">
      <c r="A2229" t="s">
        <v>18</v>
      </c>
      <c r="B2229" s="107">
        <v>44372</v>
      </c>
      <c r="C2229">
        <v>1082</v>
      </c>
      <c r="D2229" t="str">
        <f>IF(Tableau1[[#This Row],[Date]]="","",CHOOSE(MONTH(B2229),"janvier","février","mars","avril","mai","juin","juillet","aout","septembre","octobre","novembre","décembre"))</f>
        <v>juin</v>
      </c>
      <c r="E2229" s="105">
        <f>IF(ISERROR(VLOOKUP($C2229,tarifs!$A$4:$D$105,2,0)),"",VLOOKUP($C2229,tarifs!$A$4:$D$105,2,0))</f>
        <v>104.55</v>
      </c>
      <c r="F2229" s="105">
        <f t="shared" si="34"/>
        <v>125.46</v>
      </c>
    </row>
    <row r="2230" spans="1:6" x14ac:dyDescent="0.25">
      <c r="A2230" t="s">
        <v>18</v>
      </c>
      <c r="B2230" s="107">
        <v>44373</v>
      </c>
      <c r="C2230">
        <v>1219</v>
      </c>
      <c r="D2230" t="str">
        <f>IF(Tableau1[[#This Row],[Date]]="","",CHOOSE(MONTH(B2230),"janvier","février","mars","avril","mai","juin","juillet","aout","septembre","octobre","novembre","décembre"))</f>
        <v>juin</v>
      </c>
      <c r="E2230" s="105">
        <f>IF(ISERROR(VLOOKUP($C2230,tarifs!$A$4:$D$105,2,0)),"",VLOOKUP($C2230,tarifs!$A$4:$D$105,2,0))</f>
        <v>135</v>
      </c>
      <c r="F2230" s="105">
        <f t="shared" si="34"/>
        <v>162</v>
      </c>
    </row>
    <row r="2231" spans="1:6" x14ac:dyDescent="0.25">
      <c r="A2231" t="s">
        <v>18</v>
      </c>
      <c r="B2231" s="107">
        <v>44373</v>
      </c>
      <c r="C2231">
        <v>1679</v>
      </c>
      <c r="D2231" t="str">
        <f>IF(Tableau1[[#This Row],[Date]]="","",CHOOSE(MONTH(B2231),"janvier","février","mars","avril","mai","juin","juillet","aout","septembre","octobre","novembre","décembre"))</f>
        <v>juin</v>
      </c>
      <c r="E2231" s="105">
        <f>IF(ISERROR(VLOOKUP($C2231,tarifs!$A$4:$D$105,2,0)),"",VLOOKUP($C2231,tarifs!$A$4:$D$105,2,0))</f>
        <v>95</v>
      </c>
      <c r="F2231" s="105">
        <f t="shared" si="34"/>
        <v>114</v>
      </c>
    </row>
    <row r="2232" spans="1:6" x14ac:dyDescent="0.25">
      <c r="A2232" t="s">
        <v>19</v>
      </c>
      <c r="B2232" s="107">
        <v>44372</v>
      </c>
      <c r="C2232">
        <v>1182</v>
      </c>
      <c r="D2232" t="str">
        <f>IF(Tableau1[[#This Row],[Date]]="","",CHOOSE(MONTH(B2232),"janvier","février","mars","avril","mai","juin","juillet","aout","septembre","octobre","novembre","décembre"))</f>
        <v>juin</v>
      </c>
      <c r="E2232" s="105">
        <f>IF(ISERROR(VLOOKUP($C2232,tarifs!$A$4:$D$105,2,0)),"",VLOOKUP($C2232,tarifs!$A$4:$D$105,2,0))</f>
        <v>127</v>
      </c>
      <c r="F2232" s="105">
        <f t="shared" si="34"/>
        <v>152.4</v>
      </c>
    </row>
    <row r="2233" spans="1:6" x14ac:dyDescent="0.25">
      <c r="A2233" t="s">
        <v>19</v>
      </c>
      <c r="B2233" s="107">
        <v>44373</v>
      </c>
      <c r="C2233">
        <v>1669</v>
      </c>
      <c r="D2233" t="str">
        <f>IF(Tableau1[[#This Row],[Date]]="","",CHOOSE(MONTH(B2233),"janvier","février","mars","avril","mai","juin","juillet","aout","septembre","octobre","novembre","décembre"))</f>
        <v>juin</v>
      </c>
      <c r="E2233" s="105">
        <f>IF(ISERROR(VLOOKUP($C2233,tarifs!$A$4:$D$105,2,0)),"",VLOOKUP($C2233,tarifs!$A$4:$D$105,2,0))</f>
        <v>124</v>
      </c>
      <c r="F2233" s="105">
        <f t="shared" si="34"/>
        <v>148.79999999999998</v>
      </c>
    </row>
    <row r="2234" spans="1:6" x14ac:dyDescent="0.25">
      <c r="A2234" t="s">
        <v>19</v>
      </c>
      <c r="B2234" s="107">
        <v>44373</v>
      </c>
      <c r="C2234">
        <v>1129</v>
      </c>
      <c r="D2234" t="str">
        <f>IF(Tableau1[[#This Row],[Date]]="","",CHOOSE(MONTH(B2234),"janvier","février","mars","avril","mai","juin","juillet","aout","septembre","octobre","novembre","décembre"))</f>
        <v>juin</v>
      </c>
      <c r="E2234" s="105">
        <f>IF(ISERROR(VLOOKUP($C2234,tarifs!$A$4:$D$105,2,0)),"",VLOOKUP($C2234,tarifs!$A$4:$D$105,2,0))</f>
        <v>115</v>
      </c>
      <c r="F2234" s="105">
        <f t="shared" si="34"/>
        <v>138</v>
      </c>
    </row>
    <row r="2235" spans="1:6" x14ac:dyDescent="0.25">
      <c r="A2235" t="s">
        <v>19</v>
      </c>
      <c r="B2235" s="107">
        <v>44373</v>
      </c>
      <c r="C2235">
        <v>1699</v>
      </c>
      <c r="D2235" t="str">
        <f>IF(Tableau1[[#This Row],[Date]]="","",CHOOSE(MONTH(B2235),"janvier","février","mars","avril","mai","juin","juillet","aout","septembre","octobre","novembre","décembre"))</f>
        <v>juin</v>
      </c>
      <c r="E2235" s="105">
        <f>IF(ISERROR(VLOOKUP($C2235,tarifs!$A$4:$D$105,2,0)),"",VLOOKUP($C2235,tarifs!$A$4:$D$105,2,0))</f>
        <v>148</v>
      </c>
      <c r="F2235" s="105">
        <f t="shared" si="34"/>
        <v>177.6</v>
      </c>
    </row>
    <row r="2236" spans="1:6" x14ac:dyDescent="0.25">
      <c r="A2236" t="s">
        <v>8</v>
      </c>
      <c r="B2236" s="107">
        <v>44375</v>
      </c>
      <c r="C2236">
        <v>1330</v>
      </c>
      <c r="D2236" t="str">
        <f>IF(Tableau1[[#This Row],[Date]]="","",CHOOSE(MONTH(B2236),"janvier","février","mars","avril","mai","juin","juillet","aout","septembre","octobre","novembre","décembre"))</f>
        <v>juin</v>
      </c>
      <c r="E2236" s="105">
        <f>IF(ISERROR(VLOOKUP($C2236,tarifs!$A$4:$D$105,2,0)),"",VLOOKUP($C2236,tarifs!$A$4:$D$105,2,0))</f>
        <v>95</v>
      </c>
      <c r="F2236" s="105">
        <f t="shared" si="34"/>
        <v>114</v>
      </c>
    </row>
    <row r="2237" spans="1:6" x14ac:dyDescent="0.25">
      <c r="A2237" t="s">
        <v>8</v>
      </c>
      <c r="B2237" s="107">
        <v>44380</v>
      </c>
      <c r="C2237">
        <v>1531</v>
      </c>
      <c r="D2237" t="str">
        <f>IF(Tableau1[[#This Row],[Date]]="","",CHOOSE(MONTH(B2237),"janvier","février","mars","avril","mai","juin","juillet","aout","septembre","octobre","novembre","décembre"))</f>
        <v>juillet</v>
      </c>
      <c r="E2237" s="105">
        <f>IF(ISERROR(VLOOKUP($C2237,tarifs!$A$4:$D$105,2,0)),"",VLOOKUP($C2237,tarifs!$A$4:$D$105,2,0))</f>
        <v>108</v>
      </c>
      <c r="F2237" s="105">
        <f t="shared" si="34"/>
        <v>129.6</v>
      </c>
    </row>
    <row r="2238" spans="1:6" x14ac:dyDescent="0.25">
      <c r="A2238" t="s">
        <v>8</v>
      </c>
      <c r="B2238" s="107">
        <v>44375</v>
      </c>
      <c r="C2238">
        <v>1242</v>
      </c>
      <c r="D2238" t="str">
        <f>IF(Tableau1[[#This Row],[Date]]="","",CHOOSE(MONTH(B2238),"janvier","février","mars","avril","mai","juin","juillet","aout","septembre","octobre","novembre","décembre"))</f>
        <v>juin</v>
      </c>
      <c r="E2238" s="105">
        <f>IF(ISERROR(VLOOKUP($C2238,tarifs!$A$4:$D$105,2,0)),"",VLOOKUP($C2238,tarifs!$A$4:$D$105,2,0))</f>
        <v>101</v>
      </c>
      <c r="F2238" s="105">
        <f t="shared" si="34"/>
        <v>121.19999999999999</v>
      </c>
    </row>
    <row r="2239" spans="1:6" x14ac:dyDescent="0.25">
      <c r="A2239" t="s">
        <v>8</v>
      </c>
      <c r="B2239" s="107">
        <v>44379</v>
      </c>
      <c r="C2239">
        <v>1242</v>
      </c>
      <c r="D2239" t="str">
        <f>IF(Tableau1[[#This Row],[Date]]="","",CHOOSE(MONTH(B2239),"janvier","février","mars","avril","mai","juin","juillet","aout","septembre","octobre","novembre","décembre"))</f>
        <v>juillet</v>
      </c>
      <c r="E2239" s="105">
        <f>IF(ISERROR(VLOOKUP($C2239,tarifs!$A$4:$D$105,2,0)),"",VLOOKUP($C2239,tarifs!$A$4:$D$105,2,0))</f>
        <v>101</v>
      </c>
      <c r="F2239" s="105">
        <f t="shared" si="34"/>
        <v>121.19999999999999</v>
      </c>
    </row>
    <row r="2240" spans="1:6" x14ac:dyDescent="0.25">
      <c r="A2240" t="s">
        <v>8</v>
      </c>
      <c r="B2240" s="107">
        <v>44380</v>
      </c>
      <c r="C2240">
        <v>1689</v>
      </c>
      <c r="D2240" t="str">
        <f>IF(Tableau1[[#This Row],[Date]]="","",CHOOSE(MONTH(B2240),"janvier","février","mars","avril","mai","juin","juillet","aout","septembre","octobre","novembre","décembre"))</f>
        <v>juillet</v>
      </c>
      <c r="E2240" s="105">
        <f>IF(ISERROR(VLOOKUP($C2240,tarifs!$A$4:$D$105,2,0)),"",VLOOKUP($C2240,tarifs!$A$4:$D$105,2,0))</f>
        <v>155</v>
      </c>
      <c r="F2240" s="105">
        <f t="shared" si="34"/>
        <v>186</v>
      </c>
    </row>
    <row r="2241" spans="1:6" x14ac:dyDescent="0.25">
      <c r="A2241" t="s">
        <v>9</v>
      </c>
      <c r="B2241" s="107">
        <v>44375</v>
      </c>
      <c r="C2241">
        <v>1060</v>
      </c>
      <c r="D2241" t="str">
        <f>IF(Tableau1[[#This Row],[Date]]="","",CHOOSE(MONTH(B2241),"janvier","février","mars","avril","mai","juin","juillet","aout","septembre","octobre","novembre","décembre"))</f>
        <v>juin</v>
      </c>
      <c r="E2241" s="105">
        <f>IF(ISERROR(VLOOKUP($C2241,tarifs!$A$4:$D$105,2,0)),"",VLOOKUP($C2241,tarifs!$A$4:$D$105,2,0))</f>
        <v>123.6</v>
      </c>
      <c r="F2241" s="105">
        <f t="shared" si="34"/>
        <v>148.32</v>
      </c>
    </row>
    <row r="2242" spans="1:6" x14ac:dyDescent="0.25">
      <c r="A2242" t="s">
        <v>9</v>
      </c>
      <c r="B2242" s="107">
        <v>44380</v>
      </c>
      <c r="C2242">
        <v>1431</v>
      </c>
      <c r="D2242" t="str">
        <f>IF(Tableau1[[#This Row],[Date]]="","",CHOOSE(MONTH(B2242),"janvier","février","mars","avril","mai","juin","juillet","aout","septembre","octobre","novembre","décembre"))</f>
        <v>juillet</v>
      </c>
      <c r="E2242" s="105">
        <f>IF(ISERROR(VLOOKUP($C2242,tarifs!$A$4:$D$105,2,0)),"",VLOOKUP($C2242,tarifs!$A$4:$D$105,2,0))</f>
        <v>108</v>
      </c>
      <c r="F2242" s="105">
        <f t="shared" si="34"/>
        <v>129.6</v>
      </c>
    </row>
    <row r="2243" spans="1:6" x14ac:dyDescent="0.25">
      <c r="A2243" t="s">
        <v>9</v>
      </c>
      <c r="B2243" s="107">
        <v>44375</v>
      </c>
      <c r="C2243">
        <v>1230</v>
      </c>
      <c r="D2243" t="str">
        <f>IF(Tableau1[[#This Row],[Date]]="","",CHOOSE(MONTH(B2243),"janvier","février","mars","avril","mai","juin","juillet","aout","septembre","octobre","novembre","décembre"))</f>
        <v>juin</v>
      </c>
      <c r="E2243" s="105">
        <f>IF(ISERROR(VLOOKUP($C2243,tarifs!$A$4:$D$105,2,0)),"",VLOOKUP($C2243,tarifs!$A$4:$D$105,2,0))</f>
        <v>135.25</v>
      </c>
      <c r="F2243" s="105">
        <f t="shared" si="34"/>
        <v>162.29999999999998</v>
      </c>
    </row>
    <row r="2244" spans="1:6" x14ac:dyDescent="0.25">
      <c r="A2244" t="s">
        <v>9</v>
      </c>
      <c r="B2244" s="107">
        <v>44379</v>
      </c>
      <c r="C2244">
        <v>1282</v>
      </c>
      <c r="D2244" t="str">
        <f>IF(Tableau1[[#This Row],[Date]]="","",CHOOSE(MONTH(B2244),"janvier","février","mars","avril","mai","juin","juillet","aout","septembre","octobre","novembre","décembre"))</f>
        <v>juillet</v>
      </c>
      <c r="E2244" s="105">
        <f>IF(ISERROR(VLOOKUP($C2244,tarifs!$A$4:$D$105,2,0)),"",VLOOKUP($C2244,tarifs!$A$4:$D$105,2,0))</f>
        <v>87.75</v>
      </c>
      <c r="F2244" s="105">
        <f t="shared" ref="F2244:F2307" si="35">IF(ISERROR(E2244*1.2),"",E2244*1.2)</f>
        <v>105.3</v>
      </c>
    </row>
    <row r="2245" spans="1:6" x14ac:dyDescent="0.25">
      <c r="A2245" t="s">
        <v>9</v>
      </c>
      <c r="B2245" s="107">
        <v>44380</v>
      </c>
      <c r="C2245">
        <v>1451</v>
      </c>
      <c r="D2245" t="str">
        <f>IF(Tableau1[[#This Row],[Date]]="","",CHOOSE(MONTH(B2245),"janvier","février","mars","avril","mai","juin","juillet","aout","septembre","octobre","novembre","décembre"))</f>
        <v>juillet</v>
      </c>
      <c r="E2245" s="105">
        <f>IF(ISERROR(VLOOKUP($C2245,tarifs!$A$4:$D$105,2,0)),"",VLOOKUP($C2245,tarifs!$A$4:$D$105,2,0))</f>
        <v>108</v>
      </c>
      <c r="F2245" s="105">
        <f t="shared" si="35"/>
        <v>129.6</v>
      </c>
    </row>
    <row r="2246" spans="1:6" x14ac:dyDescent="0.25">
      <c r="A2246" t="s">
        <v>9</v>
      </c>
      <c r="B2246" s="107">
        <v>44375</v>
      </c>
      <c r="C2246">
        <v>1062</v>
      </c>
      <c r="D2246" t="str">
        <f>IF(Tableau1[[#This Row],[Date]]="","",CHOOSE(MONTH(B2246),"janvier","février","mars","avril","mai","juin","juillet","aout","septembre","octobre","novembre","décembre"))</f>
        <v>juin</v>
      </c>
      <c r="E2246" s="105">
        <f>IF(ISERROR(VLOOKUP($C2246,tarifs!$A$4:$D$105,2,0)),"",VLOOKUP($C2246,tarifs!$A$4:$D$105,2,0))</f>
        <v>81</v>
      </c>
      <c r="F2246" s="105">
        <f t="shared" si="35"/>
        <v>97.2</v>
      </c>
    </row>
    <row r="2247" spans="1:6" x14ac:dyDescent="0.25">
      <c r="A2247" t="s">
        <v>9</v>
      </c>
      <c r="B2247" s="107">
        <v>44376</v>
      </c>
      <c r="C2247">
        <v>1062</v>
      </c>
      <c r="D2247" t="str">
        <f>IF(Tableau1[[#This Row],[Date]]="","",CHOOSE(MONTH(B2247),"janvier","février","mars","avril","mai","juin","juillet","aout","septembre","octobre","novembre","décembre"))</f>
        <v>juin</v>
      </c>
      <c r="E2247" s="105">
        <f>IF(ISERROR(VLOOKUP($C2247,tarifs!$A$4:$D$105,2,0)),"",VLOOKUP($C2247,tarifs!$A$4:$D$105,2,0))</f>
        <v>81</v>
      </c>
      <c r="F2247" s="105">
        <f t="shared" si="35"/>
        <v>97.2</v>
      </c>
    </row>
    <row r="2248" spans="1:6" x14ac:dyDescent="0.25">
      <c r="A2248" t="s">
        <v>9</v>
      </c>
      <c r="B2248" s="107">
        <v>44377</v>
      </c>
      <c r="C2248">
        <v>1062</v>
      </c>
      <c r="D2248" t="str">
        <f>IF(Tableau1[[#This Row],[Date]]="","",CHOOSE(MONTH(B2248),"janvier","février","mars","avril","mai","juin","juillet","aout","septembre","octobre","novembre","décembre"))</f>
        <v>juin</v>
      </c>
      <c r="E2248" s="105">
        <f>IF(ISERROR(VLOOKUP($C2248,tarifs!$A$4:$D$105,2,0)),"",VLOOKUP($C2248,tarifs!$A$4:$D$105,2,0))</f>
        <v>81</v>
      </c>
      <c r="F2248" s="105">
        <f t="shared" si="35"/>
        <v>97.2</v>
      </c>
    </row>
    <row r="2249" spans="1:6" x14ac:dyDescent="0.25">
      <c r="A2249" t="s">
        <v>9</v>
      </c>
      <c r="B2249" s="107">
        <v>44378</v>
      </c>
      <c r="C2249">
        <v>1062</v>
      </c>
      <c r="D2249" t="str">
        <f>IF(Tableau1[[#This Row],[Date]]="","",CHOOSE(MONTH(B2249),"janvier","février","mars","avril","mai","juin","juillet","aout","septembre","octobre","novembre","décembre"))</f>
        <v>juillet</v>
      </c>
      <c r="E2249" s="105">
        <f>IF(ISERROR(VLOOKUP($C2249,tarifs!$A$4:$D$105,2,0)),"",VLOOKUP($C2249,tarifs!$A$4:$D$105,2,0))</f>
        <v>81</v>
      </c>
      <c r="F2249" s="105">
        <f t="shared" si="35"/>
        <v>97.2</v>
      </c>
    </row>
    <row r="2250" spans="1:6" x14ac:dyDescent="0.25">
      <c r="A2250" t="s">
        <v>9</v>
      </c>
      <c r="B2250" s="107">
        <v>44379</v>
      </c>
      <c r="C2250">
        <v>1062</v>
      </c>
      <c r="D2250" t="str">
        <f>IF(Tableau1[[#This Row],[Date]]="","",CHOOSE(MONTH(B2250),"janvier","février","mars","avril","mai","juin","juillet","aout","septembre","octobre","novembre","décembre"))</f>
        <v>juillet</v>
      </c>
      <c r="E2250" s="105">
        <f>IF(ISERROR(VLOOKUP($C2250,tarifs!$A$4:$D$105,2,0)),"",VLOOKUP($C2250,tarifs!$A$4:$D$105,2,0))</f>
        <v>81</v>
      </c>
      <c r="F2250" s="105">
        <f t="shared" si="35"/>
        <v>97.2</v>
      </c>
    </row>
    <row r="2251" spans="1:6" x14ac:dyDescent="0.25">
      <c r="A2251" t="s">
        <v>9</v>
      </c>
      <c r="B2251" s="107">
        <v>44380</v>
      </c>
      <c r="C2251">
        <v>1471</v>
      </c>
      <c r="D2251" t="str">
        <f>IF(Tableau1[[#This Row],[Date]]="","",CHOOSE(MONTH(B2251),"janvier","février","mars","avril","mai","juin","juillet","aout","septembre","octobre","novembre","décembre"))</f>
        <v>juillet</v>
      </c>
      <c r="E2251" s="105">
        <f>IF(ISERROR(VLOOKUP($C2251,tarifs!$A$4:$D$105,2,0)),"",VLOOKUP($C2251,tarifs!$A$4:$D$105,2,0))</f>
        <v>115</v>
      </c>
      <c r="F2251" s="105">
        <f t="shared" si="35"/>
        <v>138</v>
      </c>
    </row>
    <row r="2252" spans="1:6" x14ac:dyDescent="0.25">
      <c r="A2252" t="s">
        <v>9</v>
      </c>
      <c r="B2252" s="107">
        <v>44375</v>
      </c>
      <c r="C2252">
        <v>1262</v>
      </c>
      <c r="D2252" t="str">
        <f>IF(Tableau1[[#This Row],[Date]]="","",CHOOSE(MONTH(B2252),"janvier","février","mars","avril","mai","juin","juillet","aout","septembre","octobre","novembre","décembre"))</f>
        <v>juin</v>
      </c>
      <c r="E2252" s="105">
        <f>IF(ISERROR(VLOOKUP($C2252,tarifs!$A$4:$D$105,2,0)),"",VLOOKUP($C2252,tarifs!$A$4:$D$105,2,0))</f>
        <v>108</v>
      </c>
      <c r="F2252" s="105">
        <f t="shared" si="35"/>
        <v>129.6</v>
      </c>
    </row>
    <row r="2253" spans="1:6" x14ac:dyDescent="0.25">
      <c r="A2253" t="s">
        <v>9</v>
      </c>
      <c r="B2253" s="107">
        <v>44376</v>
      </c>
      <c r="C2253">
        <v>1262</v>
      </c>
      <c r="D2253" t="str">
        <f>IF(Tableau1[[#This Row],[Date]]="","",CHOOSE(MONTH(B2253),"janvier","février","mars","avril","mai","juin","juillet","aout","septembre","octobre","novembre","décembre"))</f>
        <v>juin</v>
      </c>
      <c r="E2253" s="105">
        <f>IF(ISERROR(VLOOKUP($C2253,tarifs!$A$4:$D$105,2,0)),"",VLOOKUP($C2253,tarifs!$A$4:$D$105,2,0))</f>
        <v>108</v>
      </c>
      <c r="F2253" s="105">
        <f t="shared" si="35"/>
        <v>129.6</v>
      </c>
    </row>
    <row r="2254" spans="1:6" x14ac:dyDescent="0.25">
      <c r="A2254" t="s">
        <v>9</v>
      </c>
      <c r="B2254" s="107">
        <v>44377</v>
      </c>
      <c r="C2254">
        <v>1262</v>
      </c>
      <c r="D2254" t="str">
        <f>IF(Tableau1[[#This Row],[Date]]="","",CHOOSE(MONTH(B2254),"janvier","février","mars","avril","mai","juin","juillet","aout","septembre","octobre","novembre","décembre"))</f>
        <v>juin</v>
      </c>
      <c r="E2254" s="105">
        <f>IF(ISERROR(VLOOKUP($C2254,tarifs!$A$4:$D$105,2,0)),"",VLOOKUP($C2254,tarifs!$A$4:$D$105,2,0))</f>
        <v>108</v>
      </c>
      <c r="F2254" s="105">
        <f t="shared" si="35"/>
        <v>129.6</v>
      </c>
    </row>
    <row r="2255" spans="1:6" x14ac:dyDescent="0.25">
      <c r="A2255" t="s">
        <v>9</v>
      </c>
      <c r="B2255" s="107">
        <v>44378</v>
      </c>
      <c r="C2255">
        <v>1262</v>
      </c>
      <c r="D2255" t="str">
        <f>IF(Tableau1[[#This Row],[Date]]="","",CHOOSE(MONTH(B2255),"janvier","février","mars","avril","mai","juin","juillet","aout","septembre","octobre","novembre","décembre"))</f>
        <v>juillet</v>
      </c>
      <c r="E2255" s="105">
        <f>IF(ISERROR(VLOOKUP($C2255,tarifs!$A$4:$D$105,2,0)),"",VLOOKUP($C2255,tarifs!$A$4:$D$105,2,0))</f>
        <v>108</v>
      </c>
      <c r="F2255" s="105">
        <f t="shared" si="35"/>
        <v>129.6</v>
      </c>
    </row>
    <row r="2256" spans="1:6" x14ac:dyDescent="0.25">
      <c r="A2256" t="s">
        <v>9</v>
      </c>
      <c r="B2256" s="107">
        <v>44379</v>
      </c>
      <c r="C2256">
        <v>1262</v>
      </c>
      <c r="D2256" t="str">
        <f>IF(Tableau1[[#This Row],[Date]]="","",CHOOSE(MONTH(B2256),"janvier","février","mars","avril","mai","juin","juillet","aout","septembre","octobre","novembre","décembre"))</f>
        <v>juillet</v>
      </c>
      <c r="E2256" s="105">
        <f>IF(ISERROR(VLOOKUP($C2256,tarifs!$A$4:$D$105,2,0)),"",VLOOKUP($C2256,tarifs!$A$4:$D$105,2,0))</f>
        <v>108</v>
      </c>
      <c r="F2256" s="105">
        <f t="shared" si="35"/>
        <v>129.6</v>
      </c>
    </row>
    <row r="2257" spans="1:6" x14ac:dyDescent="0.25">
      <c r="A2257" t="s">
        <v>9</v>
      </c>
      <c r="B2257" s="107">
        <v>44380</v>
      </c>
      <c r="C2257">
        <v>1511</v>
      </c>
      <c r="D2257" t="str">
        <f>IF(Tableau1[[#This Row],[Date]]="","",CHOOSE(MONTH(B2257),"janvier","février","mars","avril","mai","juin","juillet","aout","septembre","octobre","novembre","décembre"))</f>
        <v>juillet</v>
      </c>
      <c r="E2257" s="105">
        <f>IF(ISERROR(VLOOKUP($C2257,tarifs!$A$4:$D$105,2,0)),"",VLOOKUP($C2257,tarifs!$A$4:$D$105,2,0))</f>
        <v>115</v>
      </c>
      <c r="F2257" s="105">
        <f t="shared" si="35"/>
        <v>138</v>
      </c>
    </row>
    <row r="2258" spans="1:6" x14ac:dyDescent="0.25">
      <c r="A2258" t="s">
        <v>9</v>
      </c>
      <c r="B2258" s="107">
        <v>44380</v>
      </c>
      <c r="C2258">
        <v>1521</v>
      </c>
      <c r="D2258" t="str">
        <f>IF(Tableau1[[#This Row],[Date]]="","",CHOOSE(MONTH(B2258),"janvier","février","mars","avril","mai","juin","juillet","aout","septembre","octobre","novembre","décembre"))</f>
        <v>juillet</v>
      </c>
      <c r="E2258" s="105">
        <f>IF(ISERROR(VLOOKUP($C2258,tarifs!$A$4:$D$105,2,0)),"",VLOOKUP($C2258,tarifs!$A$4:$D$105,2,0))</f>
        <v>155</v>
      </c>
      <c r="F2258" s="105">
        <f t="shared" si="35"/>
        <v>186</v>
      </c>
    </row>
    <row r="2259" spans="1:6" x14ac:dyDescent="0.25">
      <c r="A2259" t="s">
        <v>9</v>
      </c>
      <c r="B2259" s="107">
        <v>44380</v>
      </c>
      <c r="C2259">
        <v>1659</v>
      </c>
      <c r="D2259" t="str">
        <f>IF(Tableau1[[#This Row],[Date]]="","",CHOOSE(MONTH(B2259),"janvier","février","mars","avril","mai","juin","juillet","aout","septembre","octobre","novembre","décembre"))</f>
        <v>juillet</v>
      </c>
      <c r="E2259" s="105">
        <f>IF(ISERROR(VLOOKUP($C2259,tarifs!$A$4:$D$105,2,0)),"",VLOOKUP($C2259,tarifs!$A$4:$D$105,2,0))</f>
        <v>108</v>
      </c>
      <c r="F2259" s="105">
        <f t="shared" si="35"/>
        <v>129.6</v>
      </c>
    </row>
    <row r="2260" spans="1:6" x14ac:dyDescent="0.25">
      <c r="A2260" t="s">
        <v>9</v>
      </c>
      <c r="B2260" s="107">
        <v>44380</v>
      </c>
      <c r="C2260">
        <v>1139</v>
      </c>
      <c r="D2260" t="str">
        <f>IF(Tableau1[[#This Row],[Date]]="","",CHOOSE(MONTH(B2260),"janvier","février","mars","avril","mai","juin","juillet","aout","septembre","octobre","novembre","décembre"))</f>
        <v>juillet</v>
      </c>
      <c r="E2260" s="105">
        <f>IF(ISERROR(VLOOKUP($C2260,tarifs!$A$4:$D$105,2,0)),"",VLOOKUP($C2260,tarifs!$A$4:$D$105,2,0))</f>
        <v>135</v>
      </c>
      <c r="F2260" s="105">
        <f t="shared" si="35"/>
        <v>162</v>
      </c>
    </row>
    <row r="2261" spans="1:6" x14ac:dyDescent="0.25">
      <c r="A2261" t="s">
        <v>9</v>
      </c>
      <c r="B2261" s="107">
        <v>44380</v>
      </c>
      <c r="C2261">
        <v>1079</v>
      </c>
      <c r="D2261" t="str">
        <f>IF(Tableau1[[#This Row],[Date]]="","",CHOOSE(MONTH(B2261),"janvier","février","mars","avril","mai","juin","juillet","aout","septembre","octobre","novembre","décembre"))</f>
        <v>juillet</v>
      </c>
      <c r="E2261" s="105">
        <f>IF(ISERROR(VLOOKUP($C2261,tarifs!$A$4:$D$105,2,0)),"",VLOOKUP($C2261,tarifs!$A$4:$D$105,2,0))</f>
        <v>101</v>
      </c>
      <c r="F2261" s="105">
        <f t="shared" si="35"/>
        <v>121.19999999999999</v>
      </c>
    </row>
    <row r="2262" spans="1:6" x14ac:dyDescent="0.25">
      <c r="A2262" t="s">
        <v>9</v>
      </c>
      <c r="B2262" s="107">
        <v>44380</v>
      </c>
      <c r="C2262">
        <v>1099</v>
      </c>
      <c r="D2262" t="str">
        <f>IF(Tableau1[[#This Row],[Date]]="","",CHOOSE(MONTH(B2262),"janvier","février","mars","avril","mai","juin","juillet","aout","septembre","octobre","novembre","décembre"))</f>
        <v>juillet</v>
      </c>
      <c r="E2262" s="105">
        <f>IF(ISERROR(VLOOKUP($C2262,tarifs!$A$4:$D$105,2,0)),"",VLOOKUP($C2262,tarifs!$A$4:$D$105,2,0))</f>
        <v>77</v>
      </c>
      <c r="F2262" s="105">
        <f t="shared" si="35"/>
        <v>92.399999999999991</v>
      </c>
    </row>
    <row r="2263" spans="1:6" x14ac:dyDescent="0.25">
      <c r="A2263" t="s">
        <v>9</v>
      </c>
      <c r="B2263" s="107">
        <v>44380</v>
      </c>
      <c r="C2263">
        <v>1269</v>
      </c>
      <c r="D2263" t="str">
        <f>IF(Tableau1[[#This Row],[Date]]="","",CHOOSE(MONTH(B2263),"janvier","février","mars","avril","mai","juin","juillet","aout","septembre","octobre","novembre","décembre"))</f>
        <v>juillet</v>
      </c>
      <c r="E2263" s="105">
        <f>IF(ISERROR(VLOOKUP($C2263,tarifs!$A$4:$D$105,2,0)),"",VLOOKUP($C2263,tarifs!$A$4:$D$105,2,0))</f>
        <v>95</v>
      </c>
      <c r="F2263" s="105">
        <f t="shared" si="35"/>
        <v>114</v>
      </c>
    </row>
    <row r="2264" spans="1:6" x14ac:dyDescent="0.25">
      <c r="A2264" t="s">
        <v>10</v>
      </c>
      <c r="B2264" s="107">
        <v>44375</v>
      </c>
      <c r="C2264">
        <v>1650</v>
      </c>
      <c r="D2264" t="str">
        <f>IF(Tableau1[[#This Row],[Date]]="","",CHOOSE(MONTH(B2264),"janvier","février","mars","avril","mai","juin","juillet","aout","septembre","octobre","novembre","décembre"))</f>
        <v>juin</v>
      </c>
      <c r="E2264" s="105">
        <f>IF(ISERROR(VLOOKUP($C2264,tarifs!$A$4:$D$105,2,0)),"",VLOOKUP($C2264,tarifs!$A$4:$D$105,2,0))</f>
        <v>162</v>
      </c>
      <c r="F2264" s="105">
        <f t="shared" si="35"/>
        <v>194.4</v>
      </c>
    </row>
    <row r="2265" spans="1:6" x14ac:dyDescent="0.25">
      <c r="A2265" t="s">
        <v>10</v>
      </c>
      <c r="B2265" s="107">
        <v>44380</v>
      </c>
      <c r="C2265">
        <v>1109</v>
      </c>
      <c r="D2265" t="str">
        <f>IF(Tableau1[[#This Row],[Date]]="","",CHOOSE(MONTH(B2265),"janvier","février","mars","avril","mai","juin","juillet","aout","septembre","octobre","novembre","décembre"))</f>
        <v>juillet</v>
      </c>
      <c r="E2265" s="105">
        <f>IF(ISERROR(VLOOKUP($C2265,tarifs!$A$4:$D$105,2,0)),"",VLOOKUP($C2265,tarifs!$A$4:$D$105,2,0))</f>
        <v>122</v>
      </c>
      <c r="F2265" s="105">
        <f t="shared" si="35"/>
        <v>146.4</v>
      </c>
    </row>
    <row r="2266" spans="1:6" x14ac:dyDescent="0.25">
      <c r="A2266" t="s">
        <v>10</v>
      </c>
      <c r="B2266" s="107">
        <v>44376</v>
      </c>
      <c r="C2266">
        <v>1521</v>
      </c>
      <c r="D2266" t="str">
        <f>IF(Tableau1[[#This Row],[Date]]="","",CHOOSE(MONTH(B2266),"janvier","février","mars","avril","mai","juin","juillet","aout","septembre","octobre","novembre","décembre"))</f>
        <v>juin</v>
      </c>
      <c r="E2266" s="105">
        <f>IF(ISERROR(VLOOKUP($C2266,tarifs!$A$4:$D$105,2,0)),"",VLOOKUP($C2266,tarifs!$A$4:$D$105,2,0))</f>
        <v>155</v>
      </c>
      <c r="F2266" s="105">
        <f t="shared" si="35"/>
        <v>186</v>
      </c>
    </row>
    <row r="2267" spans="1:6" x14ac:dyDescent="0.25">
      <c r="A2267" t="s">
        <v>10</v>
      </c>
      <c r="B2267" s="107">
        <v>44377</v>
      </c>
      <c r="C2267">
        <v>1521</v>
      </c>
      <c r="D2267" t="str">
        <f>IF(Tableau1[[#This Row],[Date]]="","",CHOOSE(MONTH(B2267),"janvier","février","mars","avril","mai","juin","juillet","aout","septembre","octobre","novembre","décembre"))</f>
        <v>juin</v>
      </c>
      <c r="E2267" s="105">
        <f>IF(ISERROR(VLOOKUP($C2267,tarifs!$A$4:$D$105,2,0)),"",VLOOKUP($C2267,tarifs!$A$4:$D$105,2,0))</f>
        <v>155</v>
      </c>
      <c r="F2267" s="105">
        <f t="shared" si="35"/>
        <v>186</v>
      </c>
    </row>
    <row r="2268" spans="1:6" x14ac:dyDescent="0.25">
      <c r="A2268" t="s">
        <v>10</v>
      </c>
      <c r="B2268" s="107">
        <v>44378</v>
      </c>
      <c r="C2268">
        <v>1521</v>
      </c>
      <c r="D2268" t="str">
        <f>IF(Tableau1[[#This Row],[Date]]="","",CHOOSE(MONTH(B2268),"janvier","février","mars","avril","mai","juin","juillet","aout","septembre","octobre","novembre","décembre"))</f>
        <v>juillet</v>
      </c>
      <c r="E2268" s="105">
        <f>IF(ISERROR(VLOOKUP($C2268,tarifs!$A$4:$D$105,2,0)),"",VLOOKUP($C2268,tarifs!$A$4:$D$105,2,0))</f>
        <v>155</v>
      </c>
      <c r="F2268" s="105">
        <f t="shared" si="35"/>
        <v>186</v>
      </c>
    </row>
    <row r="2269" spans="1:6" x14ac:dyDescent="0.25">
      <c r="A2269" t="s">
        <v>10</v>
      </c>
      <c r="B2269" s="107">
        <v>44379</v>
      </c>
      <c r="C2269">
        <v>1521</v>
      </c>
      <c r="D2269" t="str">
        <f>IF(Tableau1[[#This Row],[Date]]="","",CHOOSE(MONTH(B2269),"janvier","février","mars","avril","mai","juin","juillet","aout","septembre","octobre","novembre","décembre"))</f>
        <v>juillet</v>
      </c>
      <c r="E2269" s="105">
        <f>IF(ISERROR(VLOOKUP($C2269,tarifs!$A$4:$D$105,2,0)),"",VLOOKUP($C2269,tarifs!$A$4:$D$105,2,0))</f>
        <v>155</v>
      </c>
      <c r="F2269" s="105">
        <f t="shared" si="35"/>
        <v>186</v>
      </c>
    </row>
    <row r="2270" spans="1:6" x14ac:dyDescent="0.25">
      <c r="A2270" t="s">
        <v>10</v>
      </c>
      <c r="B2270" s="107">
        <v>44375</v>
      </c>
      <c r="C2270">
        <v>1162</v>
      </c>
      <c r="D2270" t="str">
        <f>IF(Tableau1[[#This Row],[Date]]="","",CHOOSE(MONTH(B2270),"janvier","février","mars","avril","mai","juin","juillet","aout","septembre","octobre","novembre","décembre"))</f>
        <v>juin</v>
      </c>
      <c r="E2270" s="105">
        <f>IF(ISERROR(VLOOKUP($C2270,tarifs!$A$4:$D$105,2,0)),"",VLOOKUP($C2270,tarifs!$A$4:$D$105,2,0))</f>
        <v>108</v>
      </c>
      <c r="F2270" s="105">
        <f t="shared" si="35"/>
        <v>129.6</v>
      </c>
    </row>
    <row r="2271" spans="1:6" x14ac:dyDescent="0.25">
      <c r="A2271" t="s">
        <v>10</v>
      </c>
      <c r="B2271" s="107">
        <v>44376</v>
      </c>
      <c r="C2271">
        <v>1162</v>
      </c>
      <c r="D2271" t="str">
        <f>IF(Tableau1[[#This Row],[Date]]="","",CHOOSE(MONTH(B2271),"janvier","février","mars","avril","mai","juin","juillet","aout","septembre","octobre","novembre","décembre"))</f>
        <v>juin</v>
      </c>
      <c r="E2271" s="105">
        <f>IF(ISERROR(VLOOKUP($C2271,tarifs!$A$4:$D$105,2,0)),"",VLOOKUP($C2271,tarifs!$A$4:$D$105,2,0))</f>
        <v>108</v>
      </c>
      <c r="F2271" s="105">
        <f t="shared" si="35"/>
        <v>129.6</v>
      </c>
    </row>
    <row r="2272" spans="1:6" x14ac:dyDescent="0.25">
      <c r="A2272" t="s">
        <v>10</v>
      </c>
      <c r="B2272" s="107">
        <v>44377</v>
      </c>
      <c r="C2272">
        <v>1162</v>
      </c>
      <c r="D2272" t="str">
        <f>IF(Tableau1[[#This Row],[Date]]="","",CHOOSE(MONTH(B2272),"janvier","février","mars","avril","mai","juin","juillet","aout","septembre","octobre","novembre","décembre"))</f>
        <v>juin</v>
      </c>
      <c r="E2272" s="105">
        <f>IF(ISERROR(VLOOKUP($C2272,tarifs!$A$4:$D$105,2,0)),"",VLOOKUP($C2272,tarifs!$A$4:$D$105,2,0))</f>
        <v>108</v>
      </c>
      <c r="F2272" s="105">
        <f t="shared" si="35"/>
        <v>129.6</v>
      </c>
    </row>
    <row r="2273" spans="1:6" x14ac:dyDescent="0.25">
      <c r="A2273" t="s">
        <v>10</v>
      </c>
      <c r="B2273" s="107">
        <v>44378</v>
      </c>
      <c r="C2273">
        <v>1162</v>
      </c>
      <c r="D2273" t="str">
        <f>IF(Tableau1[[#This Row],[Date]]="","",CHOOSE(MONTH(B2273),"janvier","février","mars","avril","mai","juin","juillet","aout","septembre","octobre","novembre","décembre"))</f>
        <v>juillet</v>
      </c>
      <c r="E2273" s="105">
        <f>IF(ISERROR(VLOOKUP($C2273,tarifs!$A$4:$D$105,2,0)),"",VLOOKUP($C2273,tarifs!$A$4:$D$105,2,0))</f>
        <v>108</v>
      </c>
      <c r="F2273" s="105">
        <f t="shared" si="35"/>
        <v>129.6</v>
      </c>
    </row>
    <row r="2274" spans="1:6" x14ac:dyDescent="0.25">
      <c r="A2274" t="s">
        <v>10</v>
      </c>
      <c r="B2274" s="107">
        <v>44379</v>
      </c>
      <c r="C2274">
        <v>1162</v>
      </c>
      <c r="D2274" t="str">
        <f>IF(Tableau1[[#This Row],[Date]]="","",CHOOSE(MONTH(B2274),"janvier","février","mars","avril","mai","juin","juillet","aout","septembre","octobre","novembre","décembre"))</f>
        <v>juillet</v>
      </c>
      <c r="E2274" s="105">
        <f>IF(ISERROR(VLOOKUP($C2274,tarifs!$A$4:$D$105,2,0)),"",VLOOKUP($C2274,tarifs!$A$4:$D$105,2,0))</f>
        <v>108</v>
      </c>
      <c r="F2274" s="105">
        <f t="shared" si="35"/>
        <v>129.6</v>
      </c>
    </row>
    <row r="2275" spans="1:6" x14ac:dyDescent="0.25">
      <c r="A2275" t="s">
        <v>10</v>
      </c>
      <c r="B2275" s="107">
        <v>44375</v>
      </c>
      <c r="C2275" t="s">
        <v>11</v>
      </c>
      <c r="D2275" t="str">
        <f>IF(Tableau1[[#This Row],[Date]]="","",CHOOSE(MONTH(B2275),"janvier","février","mars","avril","mai","juin","juillet","aout","septembre","octobre","novembre","décembre"))</f>
        <v>juin</v>
      </c>
      <c r="E2275" s="105" t="str">
        <f>IF(ISERROR(VLOOKUP($C2275,tarifs!$A$4:$D$105,2,0)),"",VLOOKUP($C2275,tarifs!$A$4:$D$105,2,0))</f>
        <v/>
      </c>
      <c r="F2275" s="105" t="str">
        <f t="shared" si="35"/>
        <v/>
      </c>
    </row>
    <row r="2276" spans="1:6" x14ac:dyDescent="0.25">
      <c r="A2276" t="s">
        <v>10</v>
      </c>
      <c r="B2276" s="107">
        <v>44376</v>
      </c>
      <c r="C2276" t="s">
        <v>11</v>
      </c>
      <c r="D2276" t="str">
        <f>IF(Tableau1[[#This Row],[Date]]="","",CHOOSE(MONTH(B2276),"janvier","février","mars","avril","mai","juin","juillet","aout","septembre","octobre","novembre","décembre"))</f>
        <v>juin</v>
      </c>
      <c r="E2276" s="105" t="str">
        <f>IF(ISERROR(VLOOKUP($C2276,tarifs!$A$4:$D$105,2,0)),"",VLOOKUP($C2276,tarifs!$A$4:$D$105,2,0))</f>
        <v/>
      </c>
      <c r="F2276" s="105" t="str">
        <f t="shared" si="35"/>
        <v/>
      </c>
    </row>
    <row r="2277" spans="1:6" x14ac:dyDescent="0.25">
      <c r="A2277" t="s">
        <v>10</v>
      </c>
      <c r="B2277" s="107">
        <v>44377</v>
      </c>
      <c r="C2277" t="s">
        <v>11</v>
      </c>
      <c r="D2277" t="str">
        <f>IF(Tableau1[[#This Row],[Date]]="","",CHOOSE(MONTH(B2277),"janvier","février","mars","avril","mai","juin","juillet","aout","septembre","octobre","novembre","décembre"))</f>
        <v>juin</v>
      </c>
      <c r="E2277" s="105" t="str">
        <f>IF(ISERROR(VLOOKUP($C2277,tarifs!$A$4:$D$105,2,0)),"",VLOOKUP($C2277,tarifs!$A$4:$D$105,2,0))</f>
        <v/>
      </c>
      <c r="F2277" s="105" t="str">
        <f t="shared" si="35"/>
        <v/>
      </c>
    </row>
    <row r="2278" spans="1:6" x14ac:dyDescent="0.25">
      <c r="A2278" t="s">
        <v>10</v>
      </c>
      <c r="B2278" s="107">
        <v>44378</v>
      </c>
      <c r="C2278" t="s">
        <v>11</v>
      </c>
      <c r="D2278" t="str">
        <f>IF(Tableau1[[#This Row],[Date]]="","",CHOOSE(MONTH(B2278),"janvier","février","mars","avril","mai","juin","juillet","aout","septembre","octobre","novembre","décembre"))</f>
        <v>juillet</v>
      </c>
      <c r="E2278" s="105" t="str">
        <f>IF(ISERROR(VLOOKUP($C2278,tarifs!$A$4:$D$105,2,0)),"",VLOOKUP($C2278,tarifs!$A$4:$D$105,2,0))</f>
        <v/>
      </c>
      <c r="F2278" s="105" t="str">
        <f t="shared" si="35"/>
        <v/>
      </c>
    </row>
    <row r="2279" spans="1:6" x14ac:dyDescent="0.25">
      <c r="A2279" t="s">
        <v>10</v>
      </c>
      <c r="B2279" s="107">
        <v>44379</v>
      </c>
      <c r="C2279" t="s">
        <v>11</v>
      </c>
      <c r="D2279" t="str">
        <f>IF(Tableau1[[#This Row],[Date]]="","",CHOOSE(MONTH(B2279),"janvier","février","mars","avril","mai","juin","juillet","aout","septembre","octobre","novembre","décembre"))</f>
        <v>juillet</v>
      </c>
      <c r="E2279" s="105" t="str">
        <f>IF(ISERROR(VLOOKUP($C2279,tarifs!$A$4:$D$105,2,0)),"",VLOOKUP($C2279,tarifs!$A$4:$D$105,2,0))</f>
        <v/>
      </c>
      <c r="F2279" s="105" t="str">
        <f t="shared" si="35"/>
        <v/>
      </c>
    </row>
    <row r="2280" spans="1:6" x14ac:dyDescent="0.25">
      <c r="A2280" t="s">
        <v>12</v>
      </c>
      <c r="B2280" s="107">
        <v>44375</v>
      </c>
      <c r="C2280">
        <v>1010</v>
      </c>
      <c r="D2280" t="str">
        <f>IF(Tableau1[[#This Row],[Date]]="","",CHOOSE(MONTH(B2280),"janvier","février","mars","avril","mai","juin","juillet","aout","septembre","octobre","novembre","décembre"))</f>
        <v>juin</v>
      </c>
      <c r="E2280" s="105">
        <f>IF(ISERROR(VLOOKUP($C2280,tarifs!$A$4:$D$105,2,0)),"",VLOOKUP($C2280,tarifs!$A$4:$D$105,2,0))</f>
        <v>95</v>
      </c>
      <c r="F2280" s="105">
        <f t="shared" si="35"/>
        <v>114</v>
      </c>
    </row>
    <row r="2281" spans="1:6" x14ac:dyDescent="0.25">
      <c r="A2281" t="s">
        <v>12</v>
      </c>
      <c r="B2281" s="107">
        <v>44380</v>
      </c>
      <c r="C2281">
        <v>1441</v>
      </c>
      <c r="D2281" t="str">
        <f>IF(Tableau1[[#This Row],[Date]]="","",CHOOSE(MONTH(B2281),"janvier","février","mars","avril","mai","juin","juillet","aout","septembre","octobre","novembre","décembre"))</f>
        <v>juillet</v>
      </c>
      <c r="E2281" s="105">
        <f>IF(ISERROR(VLOOKUP($C2281,tarifs!$A$4:$D$105,2,0)),"",VLOOKUP($C2281,tarifs!$A$4:$D$105,2,0))</f>
        <v>108</v>
      </c>
      <c r="F2281" s="105">
        <f t="shared" si="35"/>
        <v>129.6</v>
      </c>
    </row>
    <row r="2282" spans="1:6" x14ac:dyDescent="0.25">
      <c r="A2282" t="s">
        <v>12</v>
      </c>
      <c r="B2282" s="107">
        <v>44380</v>
      </c>
      <c r="C2282">
        <v>1169</v>
      </c>
      <c r="D2282" t="str">
        <f>IF(Tableau1[[#This Row],[Date]]="","",CHOOSE(MONTH(B2282),"janvier","février","mars","avril","mai","juin","juillet","aout","septembre","octobre","novembre","décembre"))</f>
        <v>juillet</v>
      </c>
      <c r="E2282" s="105">
        <f>IF(ISERROR(VLOOKUP($C2282,tarifs!$A$4:$D$105,2,0)),"",VLOOKUP($C2282,tarifs!$A$4:$D$105,2,0))</f>
        <v>115</v>
      </c>
      <c r="F2282" s="105">
        <f t="shared" si="35"/>
        <v>138</v>
      </c>
    </row>
    <row r="2283" spans="1:6" x14ac:dyDescent="0.25">
      <c r="A2283" t="s">
        <v>12</v>
      </c>
      <c r="B2283" s="107">
        <v>44375</v>
      </c>
      <c r="C2283">
        <v>1312</v>
      </c>
      <c r="D2283" t="str">
        <f>IF(Tableau1[[#This Row],[Date]]="","",CHOOSE(MONTH(B2283),"janvier","février","mars","avril","mai","juin","juillet","aout","septembre","octobre","novembre","décembre"))</f>
        <v>juin</v>
      </c>
      <c r="E2283" s="105">
        <f>IF(ISERROR(VLOOKUP($C2283,tarifs!$A$4:$D$105,2,0)),"",VLOOKUP($C2283,tarifs!$A$4:$D$105,2,0))</f>
        <v>108</v>
      </c>
      <c r="F2283" s="105">
        <f t="shared" si="35"/>
        <v>129.6</v>
      </c>
    </row>
    <row r="2284" spans="1:6" x14ac:dyDescent="0.25">
      <c r="A2284" t="s">
        <v>12</v>
      </c>
      <c r="B2284" s="107">
        <v>44376</v>
      </c>
      <c r="C2284">
        <v>1312</v>
      </c>
      <c r="D2284" t="str">
        <f>IF(Tableau1[[#This Row],[Date]]="","",CHOOSE(MONTH(B2284),"janvier","février","mars","avril","mai","juin","juillet","aout","septembre","octobre","novembre","décembre"))</f>
        <v>juin</v>
      </c>
      <c r="E2284" s="105">
        <f>IF(ISERROR(VLOOKUP($C2284,tarifs!$A$4:$D$105,2,0)),"",VLOOKUP($C2284,tarifs!$A$4:$D$105,2,0))</f>
        <v>108</v>
      </c>
      <c r="F2284" s="105">
        <f t="shared" si="35"/>
        <v>129.6</v>
      </c>
    </row>
    <row r="2285" spans="1:6" x14ac:dyDescent="0.25">
      <c r="A2285" t="s">
        <v>12</v>
      </c>
      <c r="B2285" s="107">
        <v>44377</v>
      </c>
      <c r="C2285">
        <v>1312</v>
      </c>
      <c r="D2285" t="str">
        <f>IF(Tableau1[[#This Row],[Date]]="","",CHOOSE(MONTH(B2285),"janvier","février","mars","avril","mai","juin","juillet","aout","septembre","octobre","novembre","décembre"))</f>
        <v>juin</v>
      </c>
      <c r="E2285" s="105">
        <f>IF(ISERROR(VLOOKUP($C2285,tarifs!$A$4:$D$105,2,0)),"",VLOOKUP($C2285,tarifs!$A$4:$D$105,2,0))</f>
        <v>108</v>
      </c>
      <c r="F2285" s="105">
        <f t="shared" si="35"/>
        <v>129.6</v>
      </c>
    </row>
    <row r="2286" spans="1:6" x14ac:dyDescent="0.25">
      <c r="A2286" t="s">
        <v>12</v>
      </c>
      <c r="B2286" s="107">
        <v>44378</v>
      </c>
      <c r="C2286">
        <v>1312</v>
      </c>
      <c r="D2286" t="str">
        <f>IF(Tableau1[[#This Row],[Date]]="","",CHOOSE(MONTH(B2286),"janvier","février","mars","avril","mai","juin","juillet","aout","septembre","octobre","novembre","décembre"))</f>
        <v>juillet</v>
      </c>
      <c r="E2286" s="105">
        <f>IF(ISERROR(VLOOKUP($C2286,tarifs!$A$4:$D$105,2,0)),"",VLOOKUP($C2286,tarifs!$A$4:$D$105,2,0))</f>
        <v>108</v>
      </c>
      <c r="F2286" s="105">
        <f t="shared" si="35"/>
        <v>129.6</v>
      </c>
    </row>
    <row r="2287" spans="1:6" x14ac:dyDescent="0.25">
      <c r="A2287" t="s">
        <v>12</v>
      </c>
      <c r="B2287" s="107">
        <v>44379</v>
      </c>
      <c r="C2287">
        <v>1312</v>
      </c>
      <c r="D2287" t="str">
        <f>IF(Tableau1[[#This Row],[Date]]="","",CHOOSE(MONTH(B2287),"janvier","février","mars","avril","mai","juin","juillet","aout","septembre","octobre","novembre","décembre"))</f>
        <v>juillet</v>
      </c>
      <c r="E2287" s="105">
        <f>IF(ISERROR(VLOOKUP($C2287,tarifs!$A$4:$D$105,2,0)),"",VLOOKUP($C2287,tarifs!$A$4:$D$105,2,0))</f>
        <v>108</v>
      </c>
      <c r="F2287" s="105">
        <f t="shared" si="35"/>
        <v>129.6</v>
      </c>
    </row>
    <row r="2288" spans="1:6" x14ac:dyDescent="0.25">
      <c r="A2288" t="s">
        <v>12</v>
      </c>
      <c r="B2288" s="107">
        <v>44380</v>
      </c>
      <c r="C2288">
        <v>1289</v>
      </c>
      <c r="D2288" t="str">
        <f>IF(Tableau1[[#This Row],[Date]]="","",CHOOSE(MONTH(B2288),"janvier","février","mars","avril","mai","juin","juillet","aout","septembre","octobre","novembre","décembre"))</f>
        <v>juillet</v>
      </c>
      <c r="E2288" s="105">
        <f>IF(ISERROR(VLOOKUP($C2288,tarifs!$A$4:$D$105,2,0)),"",VLOOKUP($C2288,tarifs!$A$4:$D$105,2,0))</f>
        <v>88</v>
      </c>
      <c r="F2288" s="105">
        <f t="shared" si="35"/>
        <v>105.6</v>
      </c>
    </row>
    <row r="2289" spans="1:6" x14ac:dyDescent="0.25">
      <c r="A2289" t="s">
        <v>12</v>
      </c>
      <c r="B2289" s="107">
        <v>44375</v>
      </c>
      <c r="C2289">
        <v>1252</v>
      </c>
      <c r="D2289" t="str">
        <f>IF(Tableau1[[#This Row],[Date]]="","",CHOOSE(MONTH(B2289),"janvier","février","mars","avril","mai","juin","juillet","aout","septembre","octobre","novembre","décembre"))</f>
        <v>juin</v>
      </c>
      <c r="E2289" s="105">
        <f>IF(ISERROR(VLOOKUP($C2289,tarifs!$A$4:$D$105,2,0)),"",VLOOKUP($C2289,tarifs!$A$4:$D$105,2,0))</f>
        <v>91.8</v>
      </c>
      <c r="F2289" s="105">
        <f t="shared" si="35"/>
        <v>110.16</v>
      </c>
    </row>
    <row r="2290" spans="1:6" x14ac:dyDescent="0.25">
      <c r="A2290" t="s">
        <v>12</v>
      </c>
      <c r="B2290" s="107">
        <v>44376</v>
      </c>
      <c r="C2290">
        <v>1252</v>
      </c>
      <c r="D2290" t="str">
        <f>IF(Tableau1[[#This Row],[Date]]="","",CHOOSE(MONTH(B2290),"janvier","février","mars","avril","mai","juin","juillet","aout","septembre","octobre","novembre","décembre"))</f>
        <v>juin</v>
      </c>
      <c r="E2290" s="105">
        <f>IF(ISERROR(VLOOKUP($C2290,tarifs!$A$4:$D$105,2,0)),"",VLOOKUP($C2290,tarifs!$A$4:$D$105,2,0))</f>
        <v>91.8</v>
      </c>
      <c r="F2290" s="105">
        <f t="shared" si="35"/>
        <v>110.16</v>
      </c>
    </row>
    <row r="2291" spans="1:6" x14ac:dyDescent="0.25">
      <c r="A2291" t="s">
        <v>12</v>
      </c>
      <c r="B2291" s="107">
        <v>44377</v>
      </c>
      <c r="C2291">
        <v>1252</v>
      </c>
      <c r="D2291" t="str">
        <f>IF(Tableau1[[#This Row],[Date]]="","",CHOOSE(MONTH(B2291),"janvier","février","mars","avril","mai","juin","juillet","aout","septembre","octobre","novembre","décembre"))</f>
        <v>juin</v>
      </c>
      <c r="E2291" s="105">
        <f>IF(ISERROR(VLOOKUP($C2291,tarifs!$A$4:$D$105,2,0)),"",VLOOKUP($C2291,tarifs!$A$4:$D$105,2,0))</f>
        <v>91.8</v>
      </c>
      <c r="F2291" s="105">
        <f t="shared" si="35"/>
        <v>110.16</v>
      </c>
    </row>
    <row r="2292" spans="1:6" x14ac:dyDescent="0.25">
      <c r="A2292" t="s">
        <v>12</v>
      </c>
      <c r="B2292" s="107">
        <v>44378</v>
      </c>
      <c r="C2292">
        <v>1252</v>
      </c>
      <c r="D2292" t="str">
        <f>IF(Tableau1[[#This Row],[Date]]="","",CHOOSE(MONTH(B2292),"janvier","février","mars","avril","mai","juin","juillet","aout","septembre","octobre","novembre","décembre"))</f>
        <v>juillet</v>
      </c>
      <c r="E2292" s="105">
        <f>IF(ISERROR(VLOOKUP($C2292,tarifs!$A$4:$D$105,2,0)),"",VLOOKUP($C2292,tarifs!$A$4:$D$105,2,0))</f>
        <v>91.8</v>
      </c>
      <c r="F2292" s="105">
        <f t="shared" si="35"/>
        <v>110.16</v>
      </c>
    </row>
    <row r="2293" spans="1:6" x14ac:dyDescent="0.25">
      <c r="A2293" t="s">
        <v>12</v>
      </c>
      <c r="B2293" s="107">
        <v>44379</v>
      </c>
      <c r="C2293">
        <v>1252</v>
      </c>
      <c r="D2293" t="str">
        <f>IF(Tableau1[[#This Row],[Date]]="","",CHOOSE(MONTH(B2293),"janvier","février","mars","avril","mai","juin","juillet","aout","septembre","octobre","novembre","décembre"))</f>
        <v>juillet</v>
      </c>
      <c r="E2293" s="105">
        <f>IF(ISERROR(VLOOKUP($C2293,tarifs!$A$4:$D$105,2,0)),"",VLOOKUP($C2293,tarifs!$A$4:$D$105,2,0))</f>
        <v>91.8</v>
      </c>
      <c r="F2293" s="105">
        <f t="shared" si="35"/>
        <v>110.16</v>
      </c>
    </row>
    <row r="2294" spans="1:6" x14ac:dyDescent="0.25">
      <c r="A2294" t="s">
        <v>12</v>
      </c>
      <c r="B2294" s="107">
        <v>44380</v>
      </c>
      <c r="C2294">
        <v>1319</v>
      </c>
      <c r="D2294" t="str">
        <f>IF(Tableau1[[#This Row],[Date]]="","",CHOOSE(MONTH(B2294),"janvier","février","mars","avril","mai","juin","juillet","aout","septembre","octobre","novembre","décembre"))</f>
        <v>juillet</v>
      </c>
      <c r="E2294" s="105">
        <f>IF(ISERROR(VLOOKUP($C2294,tarifs!$A$4:$D$105,2,0)),"",VLOOKUP($C2294,tarifs!$A$4:$D$105,2,0))</f>
        <v>95</v>
      </c>
      <c r="F2294" s="105">
        <f t="shared" si="35"/>
        <v>114</v>
      </c>
    </row>
    <row r="2295" spans="1:6" x14ac:dyDescent="0.25">
      <c r="A2295" t="s">
        <v>12</v>
      </c>
      <c r="B2295" s="107">
        <v>44380</v>
      </c>
      <c r="C2295">
        <v>1349</v>
      </c>
      <c r="D2295" t="str">
        <f>IF(Tableau1[[#This Row],[Date]]="","",CHOOSE(MONTH(B2295),"janvier","février","mars","avril","mai","juin","juillet","aout","septembre","octobre","novembre","décembre"))</f>
        <v>juillet</v>
      </c>
      <c r="E2295" s="105">
        <f>IF(ISERROR(VLOOKUP($C2295,tarifs!$A$4:$D$105,2,0)),"",VLOOKUP($C2295,tarifs!$A$4:$D$105,2,0))</f>
        <v>115</v>
      </c>
      <c r="F2295" s="105">
        <f t="shared" si="35"/>
        <v>138</v>
      </c>
    </row>
    <row r="2296" spans="1:6" x14ac:dyDescent="0.25">
      <c r="A2296" t="s">
        <v>13</v>
      </c>
      <c r="B2296" s="107">
        <v>44375</v>
      </c>
      <c r="C2296">
        <v>1640</v>
      </c>
      <c r="D2296" t="str">
        <f>IF(Tableau1[[#This Row],[Date]]="","",CHOOSE(MONTH(B2296),"janvier","février","mars","avril","mai","juin","juillet","aout","septembre","octobre","novembre","décembre"))</f>
        <v>juin</v>
      </c>
      <c r="E2296" s="105">
        <f>IF(ISERROR(VLOOKUP($C2296,tarifs!$A$4:$D$105,2,0)),"",VLOOKUP($C2296,tarifs!$A$4:$D$105,2,0))</f>
        <v>156.75</v>
      </c>
      <c r="F2296" s="105">
        <f t="shared" si="35"/>
        <v>188.1</v>
      </c>
    </row>
    <row r="2297" spans="1:6" x14ac:dyDescent="0.25">
      <c r="A2297" t="s">
        <v>13</v>
      </c>
      <c r="B2297" s="107">
        <v>44380</v>
      </c>
      <c r="C2297">
        <v>1411</v>
      </c>
      <c r="D2297" t="str">
        <f>IF(Tableau1[[#This Row],[Date]]="","",CHOOSE(MONTH(B2297),"janvier","février","mars","avril","mai","juin","juillet","aout","septembre","octobre","novembre","décembre"))</f>
        <v>juillet</v>
      </c>
      <c r="E2297" s="105">
        <f>IF(ISERROR(VLOOKUP($C2297,tarifs!$A$4:$D$105,2,0)),"",VLOOKUP($C2297,tarifs!$A$4:$D$105,2,0))</f>
        <v>101</v>
      </c>
      <c r="F2297" s="105">
        <f t="shared" si="35"/>
        <v>121.19999999999999</v>
      </c>
    </row>
    <row r="2298" spans="1:6" x14ac:dyDescent="0.25">
      <c r="A2298" t="s">
        <v>13</v>
      </c>
      <c r="B2298" s="107">
        <v>44375</v>
      </c>
      <c r="C2298">
        <v>1680</v>
      </c>
      <c r="D2298" t="str">
        <f>IF(Tableau1[[#This Row],[Date]]="","",CHOOSE(MONTH(B2298),"janvier","février","mars","avril","mai","juin","juillet","aout","septembre","octobre","novembre","décembre"))</f>
        <v>juin</v>
      </c>
      <c r="E2298" s="105">
        <f>IF(ISERROR(VLOOKUP($C2298,tarifs!$A$4:$D$105,2,0)),"",VLOOKUP($C2298,tarifs!$A$4:$D$105,2,0))</f>
        <v>149.75</v>
      </c>
      <c r="F2298" s="105">
        <f t="shared" si="35"/>
        <v>179.7</v>
      </c>
    </row>
    <row r="2299" spans="1:6" x14ac:dyDescent="0.25">
      <c r="A2299" t="s">
        <v>13</v>
      </c>
      <c r="B2299" s="107">
        <v>44380</v>
      </c>
      <c r="C2299">
        <v>1461</v>
      </c>
      <c r="D2299" t="str">
        <f>IF(Tableau1[[#This Row],[Date]]="","",CHOOSE(MONTH(B2299),"janvier","février","mars","avril","mai","juin","juillet","aout","septembre","octobre","novembre","décembre"))</f>
        <v>juillet</v>
      </c>
      <c r="E2299" s="105">
        <f>IF(ISERROR(VLOOKUP($C2299,tarifs!$A$4:$D$105,2,0)),"",VLOOKUP($C2299,tarifs!$A$4:$D$105,2,0))</f>
        <v>135</v>
      </c>
      <c r="F2299" s="105">
        <f t="shared" si="35"/>
        <v>162</v>
      </c>
    </row>
    <row r="2300" spans="1:6" x14ac:dyDescent="0.25">
      <c r="A2300" t="s">
        <v>13</v>
      </c>
      <c r="B2300" s="107">
        <v>44375</v>
      </c>
      <c r="C2300">
        <v>1152</v>
      </c>
      <c r="D2300" t="str">
        <f>IF(Tableau1[[#This Row],[Date]]="","",CHOOSE(MONTH(B2300),"janvier","février","mars","avril","mai","juin","juillet","aout","septembre","octobre","novembre","décembre"))</f>
        <v>juin</v>
      </c>
      <c r="E2300" s="105">
        <f>IF(ISERROR(VLOOKUP($C2300,tarifs!$A$4:$D$105,2,0)),"",VLOOKUP($C2300,tarifs!$A$4:$D$105,2,0))</f>
        <v>128</v>
      </c>
      <c r="F2300" s="105">
        <f t="shared" si="35"/>
        <v>153.6</v>
      </c>
    </row>
    <row r="2301" spans="1:6" x14ac:dyDescent="0.25">
      <c r="A2301" t="s">
        <v>13</v>
      </c>
      <c r="B2301" s="107">
        <v>44380</v>
      </c>
      <c r="C2301">
        <v>1119</v>
      </c>
      <c r="D2301" t="str">
        <f>IF(Tableau1[[#This Row],[Date]]="","",CHOOSE(MONTH(B2301),"janvier","février","mars","avril","mai","juin","juillet","aout","septembre","octobre","novembre","décembre"))</f>
        <v>juillet</v>
      </c>
      <c r="E2301" s="105">
        <f>IF(ISERROR(VLOOKUP($C2301,tarifs!$A$4:$D$105,2,0)),"",VLOOKUP($C2301,tarifs!$A$4:$D$105,2,0))</f>
        <v>135</v>
      </c>
      <c r="F2301" s="105">
        <f t="shared" si="35"/>
        <v>162</v>
      </c>
    </row>
    <row r="2302" spans="1:6" x14ac:dyDescent="0.25">
      <c r="A2302" t="s">
        <v>13</v>
      </c>
      <c r="B2302" s="107">
        <v>44380</v>
      </c>
      <c r="C2302">
        <v>1049</v>
      </c>
      <c r="D2302" t="str">
        <f>IF(Tableau1[[#This Row],[Date]]="","",CHOOSE(MONTH(B2302),"janvier","février","mars","avril","mai","juin","juillet","aout","septembre","octobre","novembre","décembre"))</f>
        <v>juillet</v>
      </c>
      <c r="E2302" s="105">
        <f>IF(ISERROR(VLOOKUP($C2302,tarifs!$A$4:$D$105,2,0)),"",VLOOKUP($C2302,tarifs!$A$4:$D$105,2,0))</f>
        <v>95</v>
      </c>
      <c r="F2302" s="105">
        <f t="shared" si="35"/>
        <v>114</v>
      </c>
    </row>
    <row r="2303" spans="1:6" x14ac:dyDescent="0.25">
      <c r="A2303" t="s">
        <v>14</v>
      </c>
      <c r="B2303" s="107">
        <v>44375</v>
      </c>
      <c r="C2303">
        <v>1100</v>
      </c>
      <c r="D2303" t="str">
        <f>IF(Tableau1[[#This Row],[Date]]="","",CHOOSE(MONTH(B2303),"janvier","février","mars","avril","mai","juin","juillet","aout","septembre","octobre","novembre","décembre"))</f>
        <v>juin</v>
      </c>
      <c r="E2303" s="105">
        <f>IF(ISERROR(VLOOKUP($C2303,tarifs!$A$4:$D$105,2,0)),"",VLOOKUP($C2303,tarifs!$A$4:$D$105,2,0))</f>
        <v>122</v>
      </c>
      <c r="F2303" s="105">
        <f t="shared" si="35"/>
        <v>146.4</v>
      </c>
    </row>
    <row r="2304" spans="1:6" x14ac:dyDescent="0.25">
      <c r="A2304" t="s">
        <v>14</v>
      </c>
      <c r="B2304" s="107">
        <v>44379</v>
      </c>
      <c r="C2304">
        <v>1112</v>
      </c>
      <c r="D2304" t="str">
        <f>IF(Tableau1[[#This Row],[Date]]="","",CHOOSE(MONTH(B2304),"janvier","février","mars","avril","mai","juin","juillet","aout","septembre","octobre","novembre","décembre"))</f>
        <v>juillet</v>
      </c>
      <c r="E2304" s="105">
        <f>IF(ISERROR(VLOOKUP($C2304,tarifs!$A$4:$D$105,2,0)),"",VLOOKUP($C2304,tarifs!$A$4:$D$105,2,0))</f>
        <v>135</v>
      </c>
      <c r="F2304" s="105">
        <f t="shared" si="35"/>
        <v>162</v>
      </c>
    </row>
    <row r="2305" spans="1:6" x14ac:dyDescent="0.25">
      <c r="A2305" t="s">
        <v>14</v>
      </c>
      <c r="B2305" s="107">
        <v>44380</v>
      </c>
      <c r="C2305">
        <v>1421</v>
      </c>
      <c r="D2305" t="str">
        <f>IF(Tableau1[[#This Row],[Date]]="","",CHOOSE(MONTH(B2305),"janvier","février","mars","avril","mai","juin","juillet","aout","septembre","octobre","novembre","décembre"))</f>
        <v>juillet</v>
      </c>
      <c r="E2305" s="105">
        <f>IF(ISERROR(VLOOKUP($C2305,tarifs!$A$4:$D$105,2,0)),"",VLOOKUP($C2305,tarifs!$A$4:$D$105,2,0))</f>
        <v>108</v>
      </c>
      <c r="F2305" s="105">
        <f t="shared" si="35"/>
        <v>129.6</v>
      </c>
    </row>
    <row r="2306" spans="1:6" x14ac:dyDescent="0.25">
      <c r="A2306" t="s">
        <v>14</v>
      </c>
      <c r="B2306" s="107">
        <v>44380</v>
      </c>
      <c r="C2306">
        <v>1629</v>
      </c>
      <c r="D2306" t="str">
        <f>IF(Tableau1[[#This Row],[Date]]="","",CHOOSE(MONTH(B2306),"janvier","février","mars","avril","mai","juin","juillet","aout","septembre","octobre","novembre","décembre"))</f>
        <v>juillet</v>
      </c>
      <c r="E2306" s="105">
        <f>IF(ISERROR(VLOOKUP($C2306,tarifs!$A$4:$D$105,2,0)),"",VLOOKUP($C2306,tarifs!$A$4:$D$105,2,0))</f>
        <v>121.5</v>
      </c>
      <c r="F2306" s="105">
        <f t="shared" si="35"/>
        <v>145.79999999999998</v>
      </c>
    </row>
    <row r="2307" spans="1:6" x14ac:dyDescent="0.25">
      <c r="A2307" t="s">
        <v>14</v>
      </c>
      <c r="B2307" s="107">
        <v>44380</v>
      </c>
      <c r="C2307">
        <v>1159</v>
      </c>
      <c r="D2307" t="str">
        <f>IF(Tableau1[[#This Row],[Date]]="","",CHOOSE(MONTH(B2307),"janvier","février","mars","avril","mai","juin","juillet","aout","septembre","octobre","novembre","décembre"))</f>
        <v>juillet</v>
      </c>
      <c r="E2307" s="105">
        <f>IF(ISERROR(VLOOKUP($C2307,tarifs!$A$4:$D$105,2,0)),"",VLOOKUP($C2307,tarifs!$A$4:$D$105,2,0))</f>
        <v>115</v>
      </c>
      <c r="F2307" s="105">
        <f t="shared" si="35"/>
        <v>138</v>
      </c>
    </row>
    <row r="2308" spans="1:6" x14ac:dyDescent="0.25">
      <c r="A2308" t="s">
        <v>14</v>
      </c>
      <c r="B2308" s="107">
        <v>44375</v>
      </c>
      <c r="C2308" t="s">
        <v>15</v>
      </c>
      <c r="D2308" t="str">
        <f>IF(Tableau1[[#This Row],[Date]]="","",CHOOSE(MONTH(B2308),"janvier","février","mars","avril","mai","juin","juillet","aout","septembre","octobre","novembre","décembre"))</f>
        <v>juin</v>
      </c>
      <c r="E2308" s="105" t="str">
        <f>IF(ISERROR(VLOOKUP($C2308,tarifs!$A$4:$D$105,2,0)),"",VLOOKUP($C2308,tarifs!$A$4:$D$105,2,0))</f>
        <v/>
      </c>
      <c r="F2308" s="105" t="str">
        <f t="shared" ref="F2308:F2371" si="36">IF(ISERROR(E2308*1.2),"",E2308*1.2)</f>
        <v/>
      </c>
    </row>
    <row r="2309" spans="1:6" x14ac:dyDescent="0.25">
      <c r="A2309" t="s">
        <v>14</v>
      </c>
      <c r="B2309" s="107">
        <v>44376</v>
      </c>
      <c r="C2309" t="s">
        <v>15</v>
      </c>
      <c r="D2309" t="str">
        <f>IF(Tableau1[[#This Row],[Date]]="","",CHOOSE(MONTH(B2309),"janvier","février","mars","avril","mai","juin","juillet","aout","septembre","octobre","novembre","décembre"))</f>
        <v>juin</v>
      </c>
      <c r="E2309" s="105" t="str">
        <f>IF(ISERROR(VLOOKUP($C2309,tarifs!$A$4:$D$105,2,0)),"",VLOOKUP($C2309,tarifs!$A$4:$D$105,2,0))</f>
        <v/>
      </c>
      <c r="F2309" s="105" t="str">
        <f t="shared" si="36"/>
        <v/>
      </c>
    </row>
    <row r="2310" spans="1:6" x14ac:dyDescent="0.25">
      <c r="A2310" t="s">
        <v>14</v>
      </c>
      <c r="B2310" s="107">
        <v>44377</v>
      </c>
      <c r="C2310" t="s">
        <v>15</v>
      </c>
      <c r="D2310" t="str">
        <f>IF(Tableau1[[#This Row],[Date]]="","",CHOOSE(MONTH(B2310),"janvier","février","mars","avril","mai","juin","juillet","aout","septembre","octobre","novembre","décembre"))</f>
        <v>juin</v>
      </c>
      <c r="E2310" s="105" t="str">
        <f>IF(ISERROR(VLOOKUP($C2310,tarifs!$A$4:$D$105,2,0)),"",VLOOKUP($C2310,tarifs!$A$4:$D$105,2,0))</f>
        <v/>
      </c>
      <c r="F2310" s="105" t="str">
        <f t="shared" si="36"/>
        <v/>
      </c>
    </row>
    <row r="2311" spans="1:6" x14ac:dyDescent="0.25">
      <c r="A2311" t="s">
        <v>14</v>
      </c>
      <c r="B2311" s="107">
        <v>44378</v>
      </c>
      <c r="C2311" t="s">
        <v>15</v>
      </c>
      <c r="D2311" t="str">
        <f>IF(Tableau1[[#This Row],[Date]]="","",CHOOSE(MONTH(B2311),"janvier","février","mars","avril","mai","juin","juillet","aout","septembre","octobre","novembre","décembre"))</f>
        <v>juillet</v>
      </c>
      <c r="E2311" s="105" t="str">
        <f>IF(ISERROR(VLOOKUP($C2311,tarifs!$A$4:$D$105,2,0)),"",VLOOKUP($C2311,tarifs!$A$4:$D$105,2,0))</f>
        <v/>
      </c>
      <c r="F2311" s="105" t="str">
        <f t="shared" si="36"/>
        <v/>
      </c>
    </row>
    <row r="2312" spans="1:6" x14ac:dyDescent="0.25">
      <c r="A2312" t="s">
        <v>14</v>
      </c>
      <c r="B2312" s="107">
        <v>44379</v>
      </c>
      <c r="C2312" t="s">
        <v>15</v>
      </c>
      <c r="D2312" t="str">
        <f>IF(Tableau1[[#This Row],[Date]]="","",CHOOSE(MONTH(B2312),"janvier","février","mars","avril","mai","juin","juillet","aout","septembre","octobre","novembre","décembre"))</f>
        <v>juillet</v>
      </c>
      <c r="E2312" s="105" t="str">
        <f>IF(ISERROR(VLOOKUP($C2312,tarifs!$A$4:$D$105,2,0)),"",VLOOKUP($C2312,tarifs!$A$4:$D$105,2,0))</f>
        <v/>
      </c>
      <c r="F2312" s="105" t="str">
        <f t="shared" si="36"/>
        <v/>
      </c>
    </row>
    <row r="2313" spans="1:6" x14ac:dyDescent="0.25">
      <c r="A2313" t="s">
        <v>16</v>
      </c>
      <c r="B2313" s="107">
        <v>44375</v>
      </c>
      <c r="C2313">
        <v>1670</v>
      </c>
      <c r="D2313" t="str">
        <f>IF(Tableau1[[#This Row],[Date]]="","",CHOOSE(MONTH(B2313),"janvier","février","mars","avril","mai","juin","juillet","aout","septembre","octobre","novembre","décembre"))</f>
        <v>juin</v>
      </c>
      <c r="E2313" s="105">
        <f>IF(ISERROR(VLOOKUP($C2313,tarifs!$A$4:$D$105,2,0)),"",VLOOKUP($C2313,tarifs!$A$4:$D$105,2,0))</f>
        <v>201</v>
      </c>
      <c r="F2313" s="105">
        <f t="shared" si="36"/>
        <v>241.2</v>
      </c>
    </row>
    <row r="2314" spans="1:6" x14ac:dyDescent="0.25">
      <c r="A2314" t="s">
        <v>16</v>
      </c>
      <c r="B2314" s="107">
        <v>44380</v>
      </c>
      <c r="C2314">
        <v>1401</v>
      </c>
      <c r="D2314" t="str">
        <f>IF(Tableau1[[#This Row],[Date]]="","",CHOOSE(MONTH(B2314),"janvier","février","mars","avril","mai","juin","juillet","aout","septembre","octobre","novembre","décembre"))</f>
        <v>juillet</v>
      </c>
      <c r="E2314" s="105">
        <f>IF(ISERROR(VLOOKUP($C2314,tarifs!$A$4:$D$105,2,0)),"",VLOOKUP($C2314,tarifs!$A$4:$D$105,2,0))</f>
        <v>129</v>
      </c>
      <c r="F2314" s="105">
        <f t="shared" si="36"/>
        <v>154.79999999999998</v>
      </c>
    </row>
    <row r="2315" spans="1:6" x14ac:dyDescent="0.25">
      <c r="A2315" t="s">
        <v>16</v>
      </c>
      <c r="B2315" s="107">
        <v>44380</v>
      </c>
      <c r="C2315">
        <v>1639</v>
      </c>
      <c r="D2315" t="str">
        <f>IF(Tableau1[[#This Row],[Date]]="","",CHOOSE(MONTH(B2315),"janvier","février","mars","avril","mai","juin","juillet","aout","septembre","octobre","novembre","décembre"))</f>
        <v>juillet</v>
      </c>
      <c r="E2315" s="105">
        <f>IF(ISERROR(VLOOKUP($C2315,tarifs!$A$4:$D$105,2,0)),"",VLOOKUP($C2315,tarifs!$A$4:$D$105,2,0))</f>
        <v>135</v>
      </c>
      <c r="F2315" s="105">
        <f t="shared" si="36"/>
        <v>162</v>
      </c>
    </row>
    <row r="2316" spans="1:6" x14ac:dyDescent="0.25">
      <c r="A2316" t="s">
        <v>17</v>
      </c>
      <c r="B2316" s="107">
        <v>44375</v>
      </c>
      <c r="C2316">
        <v>1050</v>
      </c>
      <c r="D2316" t="str">
        <f>IF(Tableau1[[#This Row],[Date]]="","",CHOOSE(MONTH(B2316),"janvier","février","mars","avril","mai","juin","juillet","aout","septembre","octobre","novembre","décembre"))</f>
        <v>juin</v>
      </c>
      <c r="E2316" s="105">
        <f>IF(ISERROR(VLOOKUP($C2316,tarifs!$A$4:$D$105,2,0)),"",VLOOKUP($C2316,tarifs!$A$4:$D$105,2,0))</f>
        <v>108</v>
      </c>
      <c r="F2316" s="105">
        <f t="shared" si="36"/>
        <v>129.6</v>
      </c>
    </row>
    <row r="2317" spans="1:6" x14ac:dyDescent="0.25">
      <c r="A2317" t="s">
        <v>17</v>
      </c>
      <c r="B2317" s="107">
        <v>44380</v>
      </c>
      <c r="C2317">
        <v>1501</v>
      </c>
      <c r="D2317" t="str">
        <f>IF(Tableau1[[#This Row],[Date]]="","",CHOOSE(MONTH(B2317),"janvier","février","mars","avril","mai","juin","juillet","aout","septembre","octobre","novembre","décembre"))</f>
        <v>juillet</v>
      </c>
      <c r="E2317" s="105">
        <f>IF(ISERROR(VLOOKUP($C2317,tarifs!$A$4:$D$105,2,0)),"",VLOOKUP($C2317,tarifs!$A$4:$D$105,2,0))</f>
        <v>117</v>
      </c>
      <c r="F2317" s="105">
        <f t="shared" si="36"/>
        <v>140.4</v>
      </c>
    </row>
    <row r="2318" spans="1:6" x14ac:dyDescent="0.25">
      <c r="A2318" t="s">
        <v>17</v>
      </c>
      <c r="B2318" s="107">
        <v>44375</v>
      </c>
      <c r="C2318">
        <v>1232</v>
      </c>
      <c r="D2318" t="str">
        <f>IF(Tableau1[[#This Row],[Date]]="","",CHOOSE(MONTH(B2318),"janvier","février","mars","avril","mai","juin","juillet","aout","septembre","octobre","novembre","décembre"))</f>
        <v>juin</v>
      </c>
      <c r="E2318" s="105">
        <f>IF(ISERROR(VLOOKUP($C2318,tarifs!$A$4:$D$105,2,0)),"",VLOOKUP($C2318,tarifs!$A$4:$D$105,2,0))</f>
        <v>101.25</v>
      </c>
      <c r="F2318" s="105">
        <f t="shared" si="36"/>
        <v>121.5</v>
      </c>
    </row>
    <row r="2319" spans="1:6" x14ac:dyDescent="0.25">
      <c r="A2319" t="s">
        <v>17</v>
      </c>
      <c r="B2319" s="107">
        <v>44377</v>
      </c>
      <c r="C2319">
        <v>1202</v>
      </c>
      <c r="D2319" t="str">
        <f>IF(Tableau1[[#This Row],[Date]]="","",CHOOSE(MONTH(B2319),"janvier","février","mars","avril","mai","juin","juillet","aout","septembre","octobre","novembre","décembre"))</f>
        <v>juin</v>
      </c>
      <c r="E2319" s="105">
        <f>IF(ISERROR(VLOOKUP($C2319,tarifs!$A$4:$D$105,2,0)),"",VLOOKUP($C2319,tarifs!$A$4:$D$105,2,0))</f>
        <v>87.75</v>
      </c>
      <c r="F2319" s="105">
        <f t="shared" si="36"/>
        <v>105.3</v>
      </c>
    </row>
    <row r="2320" spans="1:6" x14ac:dyDescent="0.25">
      <c r="A2320" t="s">
        <v>17</v>
      </c>
      <c r="B2320" s="107">
        <v>44379</v>
      </c>
      <c r="C2320">
        <v>1072</v>
      </c>
      <c r="D2320" t="str">
        <f>IF(Tableau1[[#This Row],[Date]]="","",CHOOSE(MONTH(B2320),"janvier","février","mars","avril","mai","juin","juillet","aout","septembre","octobre","novembre","décembre"))</f>
        <v>juillet</v>
      </c>
      <c r="E2320" s="105">
        <f>IF(ISERROR(VLOOKUP($C2320,tarifs!$A$4:$D$105,2,0)),"",VLOOKUP($C2320,tarifs!$A$4:$D$105,2,0))</f>
        <v>108</v>
      </c>
      <c r="F2320" s="105">
        <f t="shared" si="36"/>
        <v>129.6</v>
      </c>
    </row>
    <row r="2321" spans="1:6" x14ac:dyDescent="0.25">
      <c r="A2321" t="s">
        <v>17</v>
      </c>
      <c r="B2321" s="107">
        <v>44380</v>
      </c>
      <c r="C2321">
        <v>1069</v>
      </c>
      <c r="D2321" t="str">
        <f>IF(Tableau1[[#This Row],[Date]]="","",CHOOSE(MONTH(B2321),"janvier","février","mars","avril","mai","juin","juillet","aout","septembre","octobre","novembre","décembre"))</f>
        <v>juillet</v>
      </c>
      <c r="E2321" s="105">
        <f>IF(ISERROR(VLOOKUP($C2321,tarifs!$A$4:$D$105,2,0)),"",VLOOKUP($C2321,tarifs!$A$4:$D$105,2,0))</f>
        <v>81</v>
      </c>
      <c r="F2321" s="105">
        <f t="shared" si="36"/>
        <v>97.2</v>
      </c>
    </row>
    <row r="2322" spans="1:6" x14ac:dyDescent="0.25">
      <c r="A2322" t="s">
        <v>18</v>
      </c>
      <c r="B2322" s="107">
        <v>44375</v>
      </c>
      <c r="C2322">
        <v>1280</v>
      </c>
      <c r="D2322" t="str">
        <f>IF(Tableau1[[#This Row],[Date]]="","",CHOOSE(MONTH(B2322),"janvier","février","mars","avril","mai","juin","juillet","aout","septembre","octobre","novembre","décembre"))</f>
        <v>juin</v>
      </c>
      <c r="E2322" s="105">
        <f>IF(ISERROR(VLOOKUP($C2322,tarifs!$A$4:$D$105,2,0)),"",VLOOKUP($C2322,tarifs!$A$4:$D$105,2,0))</f>
        <v>114.4</v>
      </c>
      <c r="F2322" s="105">
        <f t="shared" si="36"/>
        <v>137.28</v>
      </c>
    </row>
    <row r="2323" spans="1:6" x14ac:dyDescent="0.25">
      <c r="A2323" t="s">
        <v>18</v>
      </c>
      <c r="B2323" s="107">
        <v>44379</v>
      </c>
      <c r="C2323">
        <v>1082</v>
      </c>
      <c r="D2323" t="str">
        <f>IF(Tableau1[[#This Row],[Date]]="","",CHOOSE(MONTH(B2323),"janvier","février","mars","avril","mai","juin","juillet","aout","septembre","octobre","novembre","décembre"))</f>
        <v>juillet</v>
      </c>
      <c r="E2323" s="105">
        <f>IF(ISERROR(VLOOKUP($C2323,tarifs!$A$4:$D$105,2,0)),"",VLOOKUP($C2323,tarifs!$A$4:$D$105,2,0))</f>
        <v>104.55</v>
      </c>
      <c r="F2323" s="105">
        <f t="shared" si="36"/>
        <v>125.46</v>
      </c>
    </row>
    <row r="2324" spans="1:6" x14ac:dyDescent="0.25">
      <c r="A2324" t="s">
        <v>18</v>
      </c>
      <c r="B2324" s="107">
        <v>44380</v>
      </c>
      <c r="C2324">
        <v>1219</v>
      </c>
      <c r="D2324" t="str">
        <f>IF(Tableau1[[#This Row],[Date]]="","",CHOOSE(MONTH(B2324),"janvier","février","mars","avril","mai","juin","juillet","aout","septembre","octobre","novembre","décembre"))</f>
        <v>juillet</v>
      </c>
      <c r="E2324" s="105">
        <f>IF(ISERROR(VLOOKUP($C2324,tarifs!$A$4:$D$105,2,0)),"",VLOOKUP($C2324,tarifs!$A$4:$D$105,2,0))</f>
        <v>135</v>
      </c>
      <c r="F2324" s="105">
        <f t="shared" si="36"/>
        <v>162</v>
      </c>
    </row>
    <row r="2325" spans="1:6" x14ac:dyDescent="0.25">
      <c r="A2325" t="s">
        <v>18</v>
      </c>
      <c r="B2325" s="107">
        <v>44380</v>
      </c>
      <c r="C2325">
        <v>1679</v>
      </c>
      <c r="D2325" t="str">
        <f>IF(Tableau1[[#This Row],[Date]]="","",CHOOSE(MONTH(B2325),"janvier","février","mars","avril","mai","juin","juillet","aout","septembre","octobre","novembre","décembre"))</f>
        <v>juillet</v>
      </c>
      <c r="E2325" s="105">
        <f>IF(ISERROR(VLOOKUP($C2325,tarifs!$A$4:$D$105,2,0)),"",VLOOKUP($C2325,tarifs!$A$4:$D$105,2,0))</f>
        <v>95</v>
      </c>
      <c r="F2325" s="105">
        <f t="shared" si="36"/>
        <v>114</v>
      </c>
    </row>
    <row r="2326" spans="1:6" x14ac:dyDescent="0.25">
      <c r="A2326" t="s">
        <v>19</v>
      </c>
      <c r="B2326" s="107">
        <v>44379</v>
      </c>
      <c r="C2326">
        <v>1182</v>
      </c>
      <c r="D2326" t="str">
        <f>IF(Tableau1[[#This Row],[Date]]="","",CHOOSE(MONTH(B2326),"janvier","février","mars","avril","mai","juin","juillet","aout","septembre","octobre","novembre","décembre"))</f>
        <v>juillet</v>
      </c>
      <c r="E2326" s="105">
        <f>IF(ISERROR(VLOOKUP($C2326,tarifs!$A$4:$D$105,2,0)),"",VLOOKUP($C2326,tarifs!$A$4:$D$105,2,0))</f>
        <v>127</v>
      </c>
      <c r="F2326" s="105">
        <f t="shared" si="36"/>
        <v>152.4</v>
      </c>
    </row>
    <row r="2327" spans="1:6" x14ac:dyDescent="0.25">
      <c r="A2327" t="s">
        <v>19</v>
      </c>
      <c r="B2327" s="107">
        <v>44380</v>
      </c>
      <c r="C2327">
        <v>1669</v>
      </c>
      <c r="D2327" t="str">
        <f>IF(Tableau1[[#This Row],[Date]]="","",CHOOSE(MONTH(B2327),"janvier","février","mars","avril","mai","juin","juillet","aout","septembre","octobre","novembre","décembre"))</f>
        <v>juillet</v>
      </c>
      <c r="E2327" s="105">
        <f>IF(ISERROR(VLOOKUP($C2327,tarifs!$A$4:$D$105,2,0)),"",VLOOKUP($C2327,tarifs!$A$4:$D$105,2,0))</f>
        <v>124</v>
      </c>
      <c r="F2327" s="105">
        <f t="shared" si="36"/>
        <v>148.79999999999998</v>
      </c>
    </row>
    <row r="2328" spans="1:6" x14ac:dyDescent="0.25">
      <c r="A2328" t="s">
        <v>19</v>
      </c>
      <c r="B2328" s="107">
        <v>44380</v>
      </c>
      <c r="C2328">
        <v>1129</v>
      </c>
      <c r="D2328" t="str">
        <f>IF(Tableau1[[#This Row],[Date]]="","",CHOOSE(MONTH(B2328),"janvier","février","mars","avril","mai","juin","juillet","aout","septembre","octobre","novembre","décembre"))</f>
        <v>juillet</v>
      </c>
      <c r="E2328" s="105">
        <f>IF(ISERROR(VLOOKUP($C2328,tarifs!$A$4:$D$105,2,0)),"",VLOOKUP($C2328,tarifs!$A$4:$D$105,2,0))</f>
        <v>115</v>
      </c>
      <c r="F2328" s="105">
        <f t="shared" si="36"/>
        <v>138</v>
      </c>
    </row>
    <row r="2329" spans="1:6" x14ac:dyDescent="0.25">
      <c r="A2329" t="s">
        <v>19</v>
      </c>
      <c r="B2329" s="107">
        <v>44380</v>
      </c>
      <c r="C2329">
        <v>1699</v>
      </c>
      <c r="D2329" t="str">
        <f>IF(Tableau1[[#This Row],[Date]]="","",CHOOSE(MONTH(B2329),"janvier","février","mars","avril","mai","juin","juillet","aout","septembre","octobre","novembre","décembre"))</f>
        <v>juillet</v>
      </c>
      <c r="E2329" s="105">
        <f>IF(ISERROR(VLOOKUP($C2329,tarifs!$A$4:$D$105,2,0)),"",VLOOKUP($C2329,tarifs!$A$4:$D$105,2,0))</f>
        <v>148</v>
      </c>
      <c r="F2329" s="105">
        <f t="shared" si="36"/>
        <v>177.6</v>
      </c>
    </row>
    <row r="2330" spans="1:6" x14ac:dyDescent="0.25">
      <c r="A2330" t="s">
        <v>8</v>
      </c>
      <c r="B2330" s="107">
        <v>44382</v>
      </c>
      <c r="C2330">
        <v>1330</v>
      </c>
      <c r="D2330" t="str">
        <f>IF(Tableau1[[#This Row],[Date]]="","",CHOOSE(MONTH(B2330),"janvier","février","mars","avril","mai","juin","juillet","aout","septembre","octobre","novembre","décembre"))</f>
        <v>juillet</v>
      </c>
      <c r="E2330" s="105">
        <f>IF(ISERROR(VLOOKUP($C2330,tarifs!$A$4:$D$105,2,0)),"",VLOOKUP($C2330,tarifs!$A$4:$D$105,2,0))</f>
        <v>95</v>
      </c>
      <c r="F2330" s="105">
        <f t="shared" si="36"/>
        <v>114</v>
      </c>
    </row>
    <row r="2331" spans="1:6" x14ac:dyDescent="0.25">
      <c r="A2331" t="s">
        <v>8</v>
      </c>
      <c r="B2331" s="107">
        <v>44387</v>
      </c>
      <c r="C2331">
        <v>1531</v>
      </c>
      <c r="D2331" t="str">
        <f>IF(Tableau1[[#This Row],[Date]]="","",CHOOSE(MONTH(B2331),"janvier","février","mars","avril","mai","juin","juillet","aout","septembre","octobre","novembre","décembre"))</f>
        <v>juillet</v>
      </c>
      <c r="E2331" s="105">
        <f>IF(ISERROR(VLOOKUP($C2331,tarifs!$A$4:$D$105,2,0)),"",VLOOKUP($C2331,tarifs!$A$4:$D$105,2,0))</f>
        <v>108</v>
      </c>
      <c r="F2331" s="105">
        <f t="shared" si="36"/>
        <v>129.6</v>
      </c>
    </row>
    <row r="2332" spans="1:6" x14ac:dyDescent="0.25">
      <c r="A2332" t="s">
        <v>8</v>
      </c>
      <c r="B2332" s="107">
        <v>44382</v>
      </c>
      <c r="C2332">
        <v>1242</v>
      </c>
      <c r="D2332" t="str">
        <f>IF(Tableau1[[#This Row],[Date]]="","",CHOOSE(MONTH(B2332),"janvier","février","mars","avril","mai","juin","juillet","aout","septembre","octobre","novembre","décembre"))</f>
        <v>juillet</v>
      </c>
      <c r="E2332" s="105">
        <f>IF(ISERROR(VLOOKUP($C2332,tarifs!$A$4:$D$105,2,0)),"",VLOOKUP($C2332,tarifs!$A$4:$D$105,2,0))</f>
        <v>101</v>
      </c>
      <c r="F2332" s="105">
        <f t="shared" si="36"/>
        <v>121.19999999999999</v>
      </c>
    </row>
    <row r="2333" spans="1:6" x14ac:dyDescent="0.25">
      <c r="A2333" t="s">
        <v>8</v>
      </c>
      <c r="B2333" s="107">
        <v>44386</v>
      </c>
      <c r="C2333">
        <v>1242</v>
      </c>
      <c r="D2333" t="str">
        <f>IF(Tableau1[[#This Row],[Date]]="","",CHOOSE(MONTH(B2333),"janvier","février","mars","avril","mai","juin","juillet","aout","septembre","octobre","novembre","décembre"))</f>
        <v>juillet</v>
      </c>
      <c r="E2333" s="105">
        <f>IF(ISERROR(VLOOKUP($C2333,tarifs!$A$4:$D$105,2,0)),"",VLOOKUP($C2333,tarifs!$A$4:$D$105,2,0))</f>
        <v>101</v>
      </c>
      <c r="F2333" s="105">
        <f t="shared" si="36"/>
        <v>121.19999999999999</v>
      </c>
    </row>
    <row r="2334" spans="1:6" x14ac:dyDescent="0.25">
      <c r="A2334" t="s">
        <v>8</v>
      </c>
      <c r="B2334" s="107">
        <v>44387</v>
      </c>
      <c r="C2334">
        <v>1689</v>
      </c>
      <c r="D2334" t="str">
        <f>IF(Tableau1[[#This Row],[Date]]="","",CHOOSE(MONTH(B2334),"janvier","février","mars","avril","mai","juin","juillet","aout","septembre","octobre","novembre","décembre"))</f>
        <v>juillet</v>
      </c>
      <c r="E2334" s="105">
        <f>IF(ISERROR(VLOOKUP($C2334,tarifs!$A$4:$D$105,2,0)),"",VLOOKUP($C2334,tarifs!$A$4:$D$105,2,0))</f>
        <v>155</v>
      </c>
      <c r="F2334" s="105">
        <f t="shared" si="36"/>
        <v>186</v>
      </c>
    </row>
    <row r="2335" spans="1:6" x14ac:dyDescent="0.25">
      <c r="A2335" t="s">
        <v>9</v>
      </c>
      <c r="B2335" s="107">
        <v>44382</v>
      </c>
      <c r="C2335">
        <v>1060</v>
      </c>
      <c r="D2335" t="str">
        <f>IF(Tableau1[[#This Row],[Date]]="","",CHOOSE(MONTH(B2335),"janvier","février","mars","avril","mai","juin","juillet","aout","septembre","octobre","novembre","décembre"))</f>
        <v>juillet</v>
      </c>
      <c r="E2335" s="105">
        <f>IF(ISERROR(VLOOKUP($C2335,tarifs!$A$4:$D$105,2,0)),"",VLOOKUP($C2335,tarifs!$A$4:$D$105,2,0))</f>
        <v>123.6</v>
      </c>
      <c r="F2335" s="105">
        <f t="shared" si="36"/>
        <v>148.32</v>
      </c>
    </row>
    <row r="2336" spans="1:6" x14ac:dyDescent="0.25">
      <c r="A2336" t="s">
        <v>9</v>
      </c>
      <c r="B2336" s="107">
        <v>44387</v>
      </c>
      <c r="C2336">
        <v>1431</v>
      </c>
      <c r="D2336" t="str">
        <f>IF(Tableau1[[#This Row],[Date]]="","",CHOOSE(MONTH(B2336),"janvier","février","mars","avril","mai","juin","juillet","aout","septembre","octobre","novembre","décembre"))</f>
        <v>juillet</v>
      </c>
      <c r="E2336" s="105">
        <f>IF(ISERROR(VLOOKUP($C2336,tarifs!$A$4:$D$105,2,0)),"",VLOOKUP($C2336,tarifs!$A$4:$D$105,2,0))</f>
        <v>108</v>
      </c>
      <c r="F2336" s="105">
        <f t="shared" si="36"/>
        <v>129.6</v>
      </c>
    </row>
    <row r="2337" spans="1:6" x14ac:dyDescent="0.25">
      <c r="A2337" t="s">
        <v>9</v>
      </c>
      <c r="B2337" s="107">
        <v>44382</v>
      </c>
      <c r="C2337">
        <v>1230</v>
      </c>
      <c r="D2337" t="str">
        <f>IF(Tableau1[[#This Row],[Date]]="","",CHOOSE(MONTH(B2337),"janvier","février","mars","avril","mai","juin","juillet","aout","septembre","octobre","novembre","décembre"))</f>
        <v>juillet</v>
      </c>
      <c r="E2337" s="105">
        <f>IF(ISERROR(VLOOKUP($C2337,tarifs!$A$4:$D$105,2,0)),"",VLOOKUP($C2337,tarifs!$A$4:$D$105,2,0))</f>
        <v>135.25</v>
      </c>
      <c r="F2337" s="105">
        <f t="shared" si="36"/>
        <v>162.29999999999998</v>
      </c>
    </row>
    <row r="2338" spans="1:6" x14ac:dyDescent="0.25">
      <c r="A2338" t="s">
        <v>9</v>
      </c>
      <c r="B2338" s="107">
        <v>44386</v>
      </c>
      <c r="C2338">
        <v>1282</v>
      </c>
      <c r="D2338" t="str">
        <f>IF(Tableau1[[#This Row],[Date]]="","",CHOOSE(MONTH(B2338),"janvier","février","mars","avril","mai","juin","juillet","aout","septembre","octobre","novembre","décembre"))</f>
        <v>juillet</v>
      </c>
      <c r="E2338" s="105">
        <f>IF(ISERROR(VLOOKUP($C2338,tarifs!$A$4:$D$105,2,0)),"",VLOOKUP($C2338,tarifs!$A$4:$D$105,2,0))</f>
        <v>87.75</v>
      </c>
      <c r="F2338" s="105">
        <f t="shared" si="36"/>
        <v>105.3</v>
      </c>
    </row>
    <row r="2339" spans="1:6" x14ac:dyDescent="0.25">
      <c r="A2339" t="s">
        <v>9</v>
      </c>
      <c r="B2339" s="107">
        <v>44387</v>
      </c>
      <c r="C2339">
        <v>1451</v>
      </c>
      <c r="D2339" t="str">
        <f>IF(Tableau1[[#This Row],[Date]]="","",CHOOSE(MONTH(B2339),"janvier","février","mars","avril","mai","juin","juillet","aout","septembre","octobre","novembre","décembre"))</f>
        <v>juillet</v>
      </c>
      <c r="E2339" s="105">
        <f>IF(ISERROR(VLOOKUP($C2339,tarifs!$A$4:$D$105,2,0)),"",VLOOKUP($C2339,tarifs!$A$4:$D$105,2,0))</f>
        <v>108</v>
      </c>
      <c r="F2339" s="105">
        <f t="shared" si="36"/>
        <v>129.6</v>
      </c>
    </row>
    <row r="2340" spans="1:6" x14ac:dyDescent="0.25">
      <c r="A2340" t="s">
        <v>9</v>
      </c>
      <c r="B2340" s="107">
        <v>44382</v>
      </c>
      <c r="C2340">
        <v>1062</v>
      </c>
      <c r="D2340" t="str">
        <f>IF(Tableau1[[#This Row],[Date]]="","",CHOOSE(MONTH(B2340),"janvier","février","mars","avril","mai","juin","juillet","aout","septembre","octobre","novembre","décembre"))</f>
        <v>juillet</v>
      </c>
      <c r="E2340" s="105">
        <f>IF(ISERROR(VLOOKUP($C2340,tarifs!$A$4:$D$105,2,0)),"",VLOOKUP($C2340,tarifs!$A$4:$D$105,2,0))</f>
        <v>81</v>
      </c>
      <c r="F2340" s="105">
        <f t="shared" si="36"/>
        <v>97.2</v>
      </c>
    </row>
    <row r="2341" spans="1:6" x14ac:dyDescent="0.25">
      <c r="A2341" t="s">
        <v>9</v>
      </c>
      <c r="B2341" s="107">
        <v>44383</v>
      </c>
      <c r="C2341">
        <v>1062</v>
      </c>
      <c r="D2341" t="str">
        <f>IF(Tableau1[[#This Row],[Date]]="","",CHOOSE(MONTH(B2341),"janvier","février","mars","avril","mai","juin","juillet","aout","septembre","octobre","novembre","décembre"))</f>
        <v>juillet</v>
      </c>
      <c r="E2341" s="105">
        <f>IF(ISERROR(VLOOKUP($C2341,tarifs!$A$4:$D$105,2,0)),"",VLOOKUP($C2341,tarifs!$A$4:$D$105,2,0))</f>
        <v>81</v>
      </c>
      <c r="F2341" s="105">
        <f t="shared" si="36"/>
        <v>97.2</v>
      </c>
    </row>
    <row r="2342" spans="1:6" x14ac:dyDescent="0.25">
      <c r="A2342" t="s">
        <v>9</v>
      </c>
      <c r="B2342" s="107">
        <v>44384</v>
      </c>
      <c r="C2342">
        <v>1062</v>
      </c>
      <c r="D2342" t="str">
        <f>IF(Tableau1[[#This Row],[Date]]="","",CHOOSE(MONTH(B2342),"janvier","février","mars","avril","mai","juin","juillet","aout","septembre","octobre","novembre","décembre"))</f>
        <v>juillet</v>
      </c>
      <c r="E2342" s="105">
        <f>IF(ISERROR(VLOOKUP($C2342,tarifs!$A$4:$D$105,2,0)),"",VLOOKUP($C2342,tarifs!$A$4:$D$105,2,0))</f>
        <v>81</v>
      </c>
      <c r="F2342" s="105">
        <f t="shared" si="36"/>
        <v>97.2</v>
      </c>
    </row>
    <row r="2343" spans="1:6" x14ac:dyDescent="0.25">
      <c r="A2343" t="s">
        <v>9</v>
      </c>
      <c r="B2343" s="107">
        <v>44385</v>
      </c>
      <c r="C2343">
        <v>1062</v>
      </c>
      <c r="D2343" t="str">
        <f>IF(Tableau1[[#This Row],[Date]]="","",CHOOSE(MONTH(B2343),"janvier","février","mars","avril","mai","juin","juillet","aout","septembre","octobre","novembre","décembre"))</f>
        <v>juillet</v>
      </c>
      <c r="E2343" s="105">
        <f>IF(ISERROR(VLOOKUP($C2343,tarifs!$A$4:$D$105,2,0)),"",VLOOKUP($C2343,tarifs!$A$4:$D$105,2,0))</f>
        <v>81</v>
      </c>
      <c r="F2343" s="105">
        <f t="shared" si="36"/>
        <v>97.2</v>
      </c>
    </row>
    <row r="2344" spans="1:6" x14ac:dyDescent="0.25">
      <c r="A2344" t="s">
        <v>9</v>
      </c>
      <c r="B2344" s="107">
        <v>44386</v>
      </c>
      <c r="C2344">
        <v>1062</v>
      </c>
      <c r="D2344" t="str">
        <f>IF(Tableau1[[#This Row],[Date]]="","",CHOOSE(MONTH(B2344),"janvier","février","mars","avril","mai","juin","juillet","aout","septembre","octobre","novembre","décembre"))</f>
        <v>juillet</v>
      </c>
      <c r="E2344" s="105">
        <f>IF(ISERROR(VLOOKUP($C2344,tarifs!$A$4:$D$105,2,0)),"",VLOOKUP($C2344,tarifs!$A$4:$D$105,2,0))</f>
        <v>81</v>
      </c>
      <c r="F2344" s="105">
        <f t="shared" si="36"/>
        <v>97.2</v>
      </c>
    </row>
    <row r="2345" spans="1:6" x14ac:dyDescent="0.25">
      <c r="A2345" t="s">
        <v>9</v>
      </c>
      <c r="B2345" s="107">
        <v>44387</v>
      </c>
      <c r="C2345">
        <v>1471</v>
      </c>
      <c r="D2345" t="str">
        <f>IF(Tableau1[[#This Row],[Date]]="","",CHOOSE(MONTH(B2345),"janvier","février","mars","avril","mai","juin","juillet","aout","septembre","octobre","novembre","décembre"))</f>
        <v>juillet</v>
      </c>
      <c r="E2345" s="105">
        <f>IF(ISERROR(VLOOKUP($C2345,tarifs!$A$4:$D$105,2,0)),"",VLOOKUP($C2345,tarifs!$A$4:$D$105,2,0))</f>
        <v>115</v>
      </c>
      <c r="F2345" s="105">
        <f t="shared" si="36"/>
        <v>138</v>
      </c>
    </row>
    <row r="2346" spans="1:6" x14ac:dyDescent="0.25">
      <c r="A2346" t="s">
        <v>9</v>
      </c>
      <c r="B2346" s="107">
        <v>44382</v>
      </c>
      <c r="C2346">
        <v>1262</v>
      </c>
      <c r="D2346" t="str">
        <f>IF(Tableau1[[#This Row],[Date]]="","",CHOOSE(MONTH(B2346),"janvier","février","mars","avril","mai","juin","juillet","aout","septembre","octobre","novembre","décembre"))</f>
        <v>juillet</v>
      </c>
      <c r="E2346" s="105">
        <f>IF(ISERROR(VLOOKUP($C2346,tarifs!$A$4:$D$105,2,0)),"",VLOOKUP($C2346,tarifs!$A$4:$D$105,2,0))</f>
        <v>108</v>
      </c>
      <c r="F2346" s="105">
        <f t="shared" si="36"/>
        <v>129.6</v>
      </c>
    </row>
    <row r="2347" spans="1:6" x14ac:dyDescent="0.25">
      <c r="A2347" t="s">
        <v>9</v>
      </c>
      <c r="B2347" s="107">
        <v>44383</v>
      </c>
      <c r="C2347">
        <v>1262</v>
      </c>
      <c r="D2347" t="str">
        <f>IF(Tableau1[[#This Row],[Date]]="","",CHOOSE(MONTH(B2347),"janvier","février","mars","avril","mai","juin","juillet","aout","septembre","octobre","novembre","décembre"))</f>
        <v>juillet</v>
      </c>
      <c r="E2347" s="105">
        <f>IF(ISERROR(VLOOKUP($C2347,tarifs!$A$4:$D$105,2,0)),"",VLOOKUP($C2347,tarifs!$A$4:$D$105,2,0))</f>
        <v>108</v>
      </c>
      <c r="F2347" s="105">
        <f t="shared" si="36"/>
        <v>129.6</v>
      </c>
    </row>
    <row r="2348" spans="1:6" x14ac:dyDescent="0.25">
      <c r="A2348" t="s">
        <v>9</v>
      </c>
      <c r="B2348" s="107">
        <v>44384</v>
      </c>
      <c r="C2348">
        <v>1262</v>
      </c>
      <c r="D2348" t="str">
        <f>IF(Tableau1[[#This Row],[Date]]="","",CHOOSE(MONTH(B2348),"janvier","février","mars","avril","mai","juin","juillet","aout","septembre","octobre","novembre","décembre"))</f>
        <v>juillet</v>
      </c>
      <c r="E2348" s="105">
        <f>IF(ISERROR(VLOOKUP($C2348,tarifs!$A$4:$D$105,2,0)),"",VLOOKUP($C2348,tarifs!$A$4:$D$105,2,0))</f>
        <v>108</v>
      </c>
      <c r="F2348" s="105">
        <f t="shared" si="36"/>
        <v>129.6</v>
      </c>
    </row>
    <row r="2349" spans="1:6" x14ac:dyDescent="0.25">
      <c r="A2349" t="s">
        <v>9</v>
      </c>
      <c r="B2349" s="107">
        <v>44385</v>
      </c>
      <c r="C2349">
        <v>1262</v>
      </c>
      <c r="D2349" t="str">
        <f>IF(Tableau1[[#This Row],[Date]]="","",CHOOSE(MONTH(B2349),"janvier","février","mars","avril","mai","juin","juillet","aout","septembre","octobre","novembre","décembre"))</f>
        <v>juillet</v>
      </c>
      <c r="E2349" s="105">
        <f>IF(ISERROR(VLOOKUP($C2349,tarifs!$A$4:$D$105,2,0)),"",VLOOKUP($C2349,tarifs!$A$4:$D$105,2,0))</f>
        <v>108</v>
      </c>
      <c r="F2349" s="105">
        <f t="shared" si="36"/>
        <v>129.6</v>
      </c>
    </row>
    <row r="2350" spans="1:6" x14ac:dyDescent="0.25">
      <c r="A2350" t="s">
        <v>9</v>
      </c>
      <c r="B2350" s="107">
        <v>44386</v>
      </c>
      <c r="C2350">
        <v>1262</v>
      </c>
      <c r="D2350" t="str">
        <f>IF(Tableau1[[#This Row],[Date]]="","",CHOOSE(MONTH(B2350),"janvier","février","mars","avril","mai","juin","juillet","aout","septembre","octobre","novembre","décembre"))</f>
        <v>juillet</v>
      </c>
      <c r="E2350" s="105">
        <f>IF(ISERROR(VLOOKUP($C2350,tarifs!$A$4:$D$105,2,0)),"",VLOOKUP($C2350,tarifs!$A$4:$D$105,2,0))</f>
        <v>108</v>
      </c>
      <c r="F2350" s="105">
        <f t="shared" si="36"/>
        <v>129.6</v>
      </c>
    </row>
    <row r="2351" spans="1:6" x14ac:dyDescent="0.25">
      <c r="A2351" t="s">
        <v>9</v>
      </c>
      <c r="B2351" s="107">
        <v>44387</v>
      </c>
      <c r="C2351">
        <v>1511</v>
      </c>
      <c r="D2351" t="str">
        <f>IF(Tableau1[[#This Row],[Date]]="","",CHOOSE(MONTH(B2351),"janvier","février","mars","avril","mai","juin","juillet","aout","septembre","octobre","novembre","décembre"))</f>
        <v>juillet</v>
      </c>
      <c r="E2351" s="105">
        <f>IF(ISERROR(VLOOKUP($C2351,tarifs!$A$4:$D$105,2,0)),"",VLOOKUP($C2351,tarifs!$A$4:$D$105,2,0))</f>
        <v>115</v>
      </c>
      <c r="F2351" s="105">
        <f t="shared" si="36"/>
        <v>138</v>
      </c>
    </row>
    <row r="2352" spans="1:6" x14ac:dyDescent="0.25">
      <c r="A2352" t="s">
        <v>9</v>
      </c>
      <c r="B2352" s="107">
        <v>44387</v>
      </c>
      <c r="C2352">
        <v>1521</v>
      </c>
      <c r="D2352" t="str">
        <f>IF(Tableau1[[#This Row],[Date]]="","",CHOOSE(MONTH(B2352),"janvier","février","mars","avril","mai","juin","juillet","aout","septembre","octobre","novembre","décembre"))</f>
        <v>juillet</v>
      </c>
      <c r="E2352" s="105">
        <f>IF(ISERROR(VLOOKUP($C2352,tarifs!$A$4:$D$105,2,0)),"",VLOOKUP($C2352,tarifs!$A$4:$D$105,2,0))</f>
        <v>155</v>
      </c>
      <c r="F2352" s="105">
        <f t="shared" si="36"/>
        <v>186</v>
      </c>
    </row>
    <row r="2353" spans="1:6" x14ac:dyDescent="0.25">
      <c r="A2353" t="s">
        <v>9</v>
      </c>
      <c r="B2353" s="107">
        <v>44387</v>
      </c>
      <c r="C2353">
        <v>1659</v>
      </c>
      <c r="D2353" t="str">
        <f>IF(Tableau1[[#This Row],[Date]]="","",CHOOSE(MONTH(B2353),"janvier","février","mars","avril","mai","juin","juillet","aout","septembre","octobre","novembre","décembre"))</f>
        <v>juillet</v>
      </c>
      <c r="E2353" s="105">
        <f>IF(ISERROR(VLOOKUP($C2353,tarifs!$A$4:$D$105,2,0)),"",VLOOKUP($C2353,tarifs!$A$4:$D$105,2,0))</f>
        <v>108</v>
      </c>
      <c r="F2353" s="105">
        <f t="shared" si="36"/>
        <v>129.6</v>
      </c>
    </row>
    <row r="2354" spans="1:6" x14ac:dyDescent="0.25">
      <c r="A2354" t="s">
        <v>9</v>
      </c>
      <c r="B2354" s="107">
        <v>44387</v>
      </c>
      <c r="C2354">
        <v>1139</v>
      </c>
      <c r="D2354" t="str">
        <f>IF(Tableau1[[#This Row],[Date]]="","",CHOOSE(MONTH(B2354),"janvier","février","mars","avril","mai","juin","juillet","aout","septembre","octobre","novembre","décembre"))</f>
        <v>juillet</v>
      </c>
      <c r="E2354" s="105">
        <f>IF(ISERROR(VLOOKUP($C2354,tarifs!$A$4:$D$105,2,0)),"",VLOOKUP($C2354,tarifs!$A$4:$D$105,2,0))</f>
        <v>135</v>
      </c>
      <c r="F2354" s="105">
        <f t="shared" si="36"/>
        <v>162</v>
      </c>
    </row>
    <row r="2355" spans="1:6" x14ac:dyDescent="0.25">
      <c r="A2355" t="s">
        <v>9</v>
      </c>
      <c r="B2355" s="107">
        <v>44387</v>
      </c>
      <c r="C2355">
        <v>1079</v>
      </c>
      <c r="D2355" t="str">
        <f>IF(Tableau1[[#This Row],[Date]]="","",CHOOSE(MONTH(B2355),"janvier","février","mars","avril","mai","juin","juillet","aout","septembre","octobre","novembre","décembre"))</f>
        <v>juillet</v>
      </c>
      <c r="E2355" s="105">
        <f>IF(ISERROR(VLOOKUP($C2355,tarifs!$A$4:$D$105,2,0)),"",VLOOKUP($C2355,tarifs!$A$4:$D$105,2,0))</f>
        <v>101</v>
      </c>
      <c r="F2355" s="105">
        <f t="shared" si="36"/>
        <v>121.19999999999999</v>
      </c>
    </row>
    <row r="2356" spans="1:6" x14ac:dyDescent="0.25">
      <c r="A2356" t="s">
        <v>9</v>
      </c>
      <c r="B2356" s="107">
        <v>44387</v>
      </c>
      <c r="C2356">
        <v>1099</v>
      </c>
      <c r="D2356" t="str">
        <f>IF(Tableau1[[#This Row],[Date]]="","",CHOOSE(MONTH(B2356),"janvier","février","mars","avril","mai","juin","juillet","aout","septembre","octobre","novembre","décembre"))</f>
        <v>juillet</v>
      </c>
      <c r="E2356" s="105">
        <f>IF(ISERROR(VLOOKUP($C2356,tarifs!$A$4:$D$105,2,0)),"",VLOOKUP($C2356,tarifs!$A$4:$D$105,2,0))</f>
        <v>77</v>
      </c>
      <c r="F2356" s="105">
        <f t="shared" si="36"/>
        <v>92.399999999999991</v>
      </c>
    </row>
    <row r="2357" spans="1:6" x14ac:dyDescent="0.25">
      <c r="A2357" t="s">
        <v>9</v>
      </c>
      <c r="B2357" s="107">
        <v>44387</v>
      </c>
      <c r="C2357">
        <v>1269</v>
      </c>
      <c r="D2357" t="str">
        <f>IF(Tableau1[[#This Row],[Date]]="","",CHOOSE(MONTH(B2357),"janvier","février","mars","avril","mai","juin","juillet","aout","septembre","octobre","novembre","décembre"))</f>
        <v>juillet</v>
      </c>
      <c r="E2357" s="105">
        <f>IF(ISERROR(VLOOKUP($C2357,tarifs!$A$4:$D$105,2,0)),"",VLOOKUP($C2357,tarifs!$A$4:$D$105,2,0))</f>
        <v>95</v>
      </c>
      <c r="F2357" s="105">
        <f t="shared" si="36"/>
        <v>114</v>
      </c>
    </row>
    <row r="2358" spans="1:6" x14ac:dyDescent="0.25">
      <c r="A2358" t="s">
        <v>10</v>
      </c>
      <c r="B2358" s="107">
        <v>44382</v>
      </c>
      <c r="C2358">
        <v>1650</v>
      </c>
      <c r="D2358" t="str">
        <f>IF(Tableau1[[#This Row],[Date]]="","",CHOOSE(MONTH(B2358),"janvier","février","mars","avril","mai","juin","juillet","aout","septembre","octobre","novembre","décembre"))</f>
        <v>juillet</v>
      </c>
      <c r="E2358" s="105">
        <f>IF(ISERROR(VLOOKUP($C2358,tarifs!$A$4:$D$105,2,0)),"",VLOOKUP($C2358,tarifs!$A$4:$D$105,2,0))</f>
        <v>162</v>
      </c>
      <c r="F2358" s="105">
        <f t="shared" si="36"/>
        <v>194.4</v>
      </c>
    </row>
    <row r="2359" spans="1:6" x14ac:dyDescent="0.25">
      <c r="A2359" t="s">
        <v>10</v>
      </c>
      <c r="B2359" s="107">
        <v>44387</v>
      </c>
      <c r="C2359">
        <v>1109</v>
      </c>
      <c r="D2359" t="str">
        <f>IF(Tableau1[[#This Row],[Date]]="","",CHOOSE(MONTH(B2359),"janvier","février","mars","avril","mai","juin","juillet","aout","septembre","octobre","novembre","décembre"))</f>
        <v>juillet</v>
      </c>
      <c r="E2359" s="105">
        <f>IF(ISERROR(VLOOKUP($C2359,tarifs!$A$4:$D$105,2,0)),"",VLOOKUP($C2359,tarifs!$A$4:$D$105,2,0))</f>
        <v>122</v>
      </c>
      <c r="F2359" s="105">
        <f t="shared" si="36"/>
        <v>146.4</v>
      </c>
    </row>
    <row r="2360" spans="1:6" x14ac:dyDescent="0.25">
      <c r="A2360" t="s">
        <v>10</v>
      </c>
      <c r="B2360" s="107">
        <v>44383</v>
      </c>
      <c r="C2360">
        <v>1521</v>
      </c>
      <c r="D2360" t="str">
        <f>IF(Tableau1[[#This Row],[Date]]="","",CHOOSE(MONTH(B2360),"janvier","février","mars","avril","mai","juin","juillet","aout","septembre","octobre","novembre","décembre"))</f>
        <v>juillet</v>
      </c>
      <c r="E2360" s="105">
        <f>IF(ISERROR(VLOOKUP($C2360,tarifs!$A$4:$D$105,2,0)),"",VLOOKUP($C2360,tarifs!$A$4:$D$105,2,0))</f>
        <v>155</v>
      </c>
      <c r="F2360" s="105">
        <f t="shared" si="36"/>
        <v>186</v>
      </c>
    </row>
    <row r="2361" spans="1:6" x14ac:dyDescent="0.25">
      <c r="A2361" t="s">
        <v>10</v>
      </c>
      <c r="B2361" s="107">
        <v>44384</v>
      </c>
      <c r="C2361">
        <v>1521</v>
      </c>
      <c r="D2361" t="str">
        <f>IF(Tableau1[[#This Row],[Date]]="","",CHOOSE(MONTH(B2361),"janvier","février","mars","avril","mai","juin","juillet","aout","septembre","octobre","novembre","décembre"))</f>
        <v>juillet</v>
      </c>
      <c r="E2361" s="105">
        <f>IF(ISERROR(VLOOKUP($C2361,tarifs!$A$4:$D$105,2,0)),"",VLOOKUP($C2361,tarifs!$A$4:$D$105,2,0))</f>
        <v>155</v>
      </c>
      <c r="F2361" s="105">
        <f t="shared" si="36"/>
        <v>186</v>
      </c>
    </row>
    <row r="2362" spans="1:6" x14ac:dyDescent="0.25">
      <c r="A2362" t="s">
        <v>10</v>
      </c>
      <c r="B2362" s="107">
        <v>44385</v>
      </c>
      <c r="C2362">
        <v>1521</v>
      </c>
      <c r="D2362" t="str">
        <f>IF(Tableau1[[#This Row],[Date]]="","",CHOOSE(MONTH(B2362),"janvier","février","mars","avril","mai","juin","juillet","aout","septembre","octobre","novembre","décembre"))</f>
        <v>juillet</v>
      </c>
      <c r="E2362" s="105">
        <f>IF(ISERROR(VLOOKUP($C2362,tarifs!$A$4:$D$105,2,0)),"",VLOOKUP($C2362,tarifs!$A$4:$D$105,2,0))</f>
        <v>155</v>
      </c>
      <c r="F2362" s="105">
        <f t="shared" si="36"/>
        <v>186</v>
      </c>
    </row>
    <row r="2363" spans="1:6" x14ac:dyDescent="0.25">
      <c r="A2363" t="s">
        <v>10</v>
      </c>
      <c r="B2363" s="107">
        <v>44386</v>
      </c>
      <c r="C2363">
        <v>1521</v>
      </c>
      <c r="D2363" t="str">
        <f>IF(Tableau1[[#This Row],[Date]]="","",CHOOSE(MONTH(B2363),"janvier","février","mars","avril","mai","juin","juillet","aout","septembre","octobre","novembre","décembre"))</f>
        <v>juillet</v>
      </c>
      <c r="E2363" s="105">
        <f>IF(ISERROR(VLOOKUP($C2363,tarifs!$A$4:$D$105,2,0)),"",VLOOKUP($C2363,tarifs!$A$4:$D$105,2,0))</f>
        <v>155</v>
      </c>
      <c r="F2363" s="105">
        <f t="shared" si="36"/>
        <v>186</v>
      </c>
    </row>
    <row r="2364" spans="1:6" x14ac:dyDescent="0.25">
      <c r="A2364" t="s">
        <v>10</v>
      </c>
      <c r="B2364" s="107">
        <v>44382</v>
      </c>
      <c r="C2364">
        <v>1162</v>
      </c>
      <c r="D2364" t="str">
        <f>IF(Tableau1[[#This Row],[Date]]="","",CHOOSE(MONTH(B2364),"janvier","février","mars","avril","mai","juin","juillet","aout","septembre","octobre","novembre","décembre"))</f>
        <v>juillet</v>
      </c>
      <c r="E2364" s="105">
        <f>IF(ISERROR(VLOOKUP($C2364,tarifs!$A$4:$D$105,2,0)),"",VLOOKUP($C2364,tarifs!$A$4:$D$105,2,0))</f>
        <v>108</v>
      </c>
      <c r="F2364" s="105">
        <f t="shared" si="36"/>
        <v>129.6</v>
      </c>
    </row>
    <row r="2365" spans="1:6" x14ac:dyDescent="0.25">
      <c r="A2365" t="s">
        <v>10</v>
      </c>
      <c r="B2365" s="107">
        <v>44383</v>
      </c>
      <c r="C2365">
        <v>1162</v>
      </c>
      <c r="D2365" t="str">
        <f>IF(Tableau1[[#This Row],[Date]]="","",CHOOSE(MONTH(B2365),"janvier","février","mars","avril","mai","juin","juillet","aout","septembre","octobre","novembre","décembre"))</f>
        <v>juillet</v>
      </c>
      <c r="E2365" s="105">
        <f>IF(ISERROR(VLOOKUP($C2365,tarifs!$A$4:$D$105,2,0)),"",VLOOKUP($C2365,tarifs!$A$4:$D$105,2,0))</f>
        <v>108</v>
      </c>
      <c r="F2365" s="105">
        <f t="shared" si="36"/>
        <v>129.6</v>
      </c>
    </row>
    <row r="2366" spans="1:6" x14ac:dyDescent="0.25">
      <c r="A2366" t="s">
        <v>10</v>
      </c>
      <c r="B2366" s="107">
        <v>44384</v>
      </c>
      <c r="C2366">
        <v>1162</v>
      </c>
      <c r="D2366" t="str">
        <f>IF(Tableau1[[#This Row],[Date]]="","",CHOOSE(MONTH(B2366),"janvier","février","mars","avril","mai","juin","juillet","aout","septembre","octobre","novembre","décembre"))</f>
        <v>juillet</v>
      </c>
      <c r="E2366" s="105">
        <f>IF(ISERROR(VLOOKUP($C2366,tarifs!$A$4:$D$105,2,0)),"",VLOOKUP($C2366,tarifs!$A$4:$D$105,2,0))</f>
        <v>108</v>
      </c>
      <c r="F2366" s="105">
        <f t="shared" si="36"/>
        <v>129.6</v>
      </c>
    </row>
    <row r="2367" spans="1:6" x14ac:dyDescent="0.25">
      <c r="A2367" t="s">
        <v>10</v>
      </c>
      <c r="B2367" s="107">
        <v>44385</v>
      </c>
      <c r="C2367">
        <v>1162</v>
      </c>
      <c r="D2367" t="str">
        <f>IF(Tableau1[[#This Row],[Date]]="","",CHOOSE(MONTH(B2367),"janvier","février","mars","avril","mai","juin","juillet","aout","septembre","octobre","novembre","décembre"))</f>
        <v>juillet</v>
      </c>
      <c r="E2367" s="105">
        <f>IF(ISERROR(VLOOKUP($C2367,tarifs!$A$4:$D$105,2,0)),"",VLOOKUP($C2367,tarifs!$A$4:$D$105,2,0))</f>
        <v>108</v>
      </c>
      <c r="F2367" s="105">
        <f t="shared" si="36"/>
        <v>129.6</v>
      </c>
    </row>
    <row r="2368" spans="1:6" x14ac:dyDescent="0.25">
      <c r="A2368" t="s">
        <v>10</v>
      </c>
      <c r="B2368" s="107">
        <v>44386</v>
      </c>
      <c r="C2368">
        <v>1162</v>
      </c>
      <c r="D2368" t="str">
        <f>IF(Tableau1[[#This Row],[Date]]="","",CHOOSE(MONTH(B2368),"janvier","février","mars","avril","mai","juin","juillet","aout","septembre","octobre","novembre","décembre"))</f>
        <v>juillet</v>
      </c>
      <c r="E2368" s="105">
        <f>IF(ISERROR(VLOOKUP($C2368,tarifs!$A$4:$D$105,2,0)),"",VLOOKUP($C2368,tarifs!$A$4:$D$105,2,0))</f>
        <v>108</v>
      </c>
      <c r="F2368" s="105">
        <f t="shared" si="36"/>
        <v>129.6</v>
      </c>
    </row>
    <row r="2369" spans="1:6" x14ac:dyDescent="0.25">
      <c r="A2369" t="s">
        <v>10</v>
      </c>
      <c r="B2369" s="107">
        <v>44382</v>
      </c>
      <c r="C2369" t="s">
        <v>11</v>
      </c>
      <c r="D2369" t="str">
        <f>IF(Tableau1[[#This Row],[Date]]="","",CHOOSE(MONTH(B2369),"janvier","février","mars","avril","mai","juin","juillet","aout","septembre","octobre","novembre","décembre"))</f>
        <v>juillet</v>
      </c>
      <c r="E2369" s="105" t="str">
        <f>IF(ISERROR(VLOOKUP($C2369,tarifs!$A$4:$D$105,2,0)),"",VLOOKUP($C2369,tarifs!$A$4:$D$105,2,0))</f>
        <v/>
      </c>
      <c r="F2369" s="105" t="str">
        <f t="shared" si="36"/>
        <v/>
      </c>
    </row>
    <row r="2370" spans="1:6" x14ac:dyDescent="0.25">
      <c r="A2370" t="s">
        <v>10</v>
      </c>
      <c r="B2370" s="107">
        <v>44383</v>
      </c>
      <c r="C2370" t="s">
        <v>11</v>
      </c>
      <c r="D2370" t="str">
        <f>IF(Tableau1[[#This Row],[Date]]="","",CHOOSE(MONTH(B2370),"janvier","février","mars","avril","mai","juin","juillet","aout","septembre","octobre","novembre","décembre"))</f>
        <v>juillet</v>
      </c>
      <c r="E2370" s="105" t="str">
        <f>IF(ISERROR(VLOOKUP($C2370,tarifs!$A$4:$D$105,2,0)),"",VLOOKUP($C2370,tarifs!$A$4:$D$105,2,0))</f>
        <v/>
      </c>
      <c r="F2370" s="105" t="str">
        <f t="shared" si="36"/>
        <v/>
      </c>
    </row>
    <row r="2371" spans="1:6" x14ac:dyDescent="0.25">
      <c r="A2371" t="s">
        <v>10</v>
      </c>
      <c r="B2371" s="107">
        <v>44384</v>
      </c>
      <c r="C2371" t="s">
        <v>11</v>
      </c>
      <c r="D2371" t="str">
        <f>IF(Tableau1[[#This Row],[Date]]="","",CHOOSE(MONTH(B2371),"janvier","février","mars","avril","mai","juin","juillet","aout","septembre","octobre","novembre","décembre"))</f>
        <v>juillet</v>
      </c>
      <c r="E2371" s="105" t="str">
        <f>IF(ISERROR(VLOOKUP($C2371,tarifs!$A$4:$D$105,2,0)),"",VLOOKUP($C2371,tarifs!$A$4:$D$105,2,0))</f>
        <v/>
      </c>
      <c r="F2371" s="105" t="str">
        <f t="shared" si="36"/>
        <v/>
      </c>
    </row>
    <row r="2372" spans="1:6" x14ac:dyDescent="0.25">
      <c r="A2372" t="s">
        <v>10</v>
      </c>
      <c r="B2372" s="107">
        <v>44385</v>
      </c>
      <c r="C2372" t="s">
        <v>11</v>
      </c>
      <c r="D2372" t="str">
        <f>IF(Tableau1[[#This Row],[Date]]="","",CHOOSE(MONTH(B2372),"janvier","février","mars","avril","mai","juin","juillet","aout","septembre","octobre","novembre","décembre"))</f>
        <v>juillet</v>
      </c>
      <c r="E2372" s="105" t="str">
        <f>IF(ISERROR(VLOOKUP($C2372,tarifs!$A$4:$D$105,2,0)),"",VLOOKUP($C2372,tarifs!$A$4:$D$105,2,0))</f>
        <v/>
      </c>
      <c r="F2372" s="105" t="str">
        <f t="shared" ref="F2372:F2435" si="37">IF(ISERROR(E2372*1.2),"",E2372*1.2)</f>
        <v/>
      </c>
    </row>
    <row r="2373" spans="1:6" x14ac:dyDescent="0.25">
      <c r="A2373" t="s">
        <v>10</v>
      </c>
      <c r="B2373" s="107">
        <v>44386</v>
      </c>
      <c r="C2373" t="s">
        <v>11</v>
      </c>
      <c r="D2373" t="str">
        <f>IF(Tableau1[[#This Row],[Date]]="","",CHOOSE(MONTH(B2373),"janvier","février","mars","avril","mai","juin","juillet","aout","septembre","octobre","novembre","décembre"))</f>
        <v>juillet</v>
      </c>
      <c r="E2373" s="105" t="str">
        <f>IF(ISERROR(VLOOKUP($C2373,tarifs!$A$4:$D$105,2,0)),"",VLOOKUP($C2373,tarifs!$A$4:$D$105,2,0))</f>
        <v/>
      </c>
      <c r="F2373" s="105" t="str">
        <f t="shared" si="37"/>
        <v/>
      </c>
    </row>
    <row r="2374" spans="1:6" x14ac:dyDescent="0.25">
      <c r="A2374" t="s">
        <v>12</v>
      </c>
      <c r="B2374" s="107">
        <v>44382</v>
      </c>
      <c r="C2374">
        <v>1010</v>
      </c>
      <c r="D2374" t="str">
        <f>IF(Tableau1[[#This Row],[Date]]="","",CHOOSE(MONTH(B2374),"janvier","février","mars","avril","mai","juin","juillet","aout","septembre","octobre","novembre","décembre"))</f>
        <v>juillet</v>
      </c>
      <c r="E2374" s="105">
        <f>IF(ISERROR(VLOOKUP($C2374,tarifs!$A$4:$D$105,2,0)),"",VLOOKUP($C2374,tarifs!$A$4:$D$105,2,0))</f>
        <v>95</v>
      </c>
      <c r="F2374" s="105">
        <f t="shared" si="37"/>
        <v>114</v>
      </c>
    </row>
    <row r="2375" spans="1:6" x14ac:dyDescent="0.25">
      <c r="A2375" t="s">
        <v>12</v>
      </c>
      <c r="B2375" s="107">
        <v>44387</v>
      </c>
      <c r="C2375">
        <v>1441</v>
      </c>
      <c r="D2375" t="str">
        <f>IF(Tableau1[[#This Row],[Date]]="","",CHOOSE(MONTH(B2375),"janvier","février","mars","avril","mai","juin","juillet","aout","septembre","octobre","novembre","décembre"))</f>
        <v>juillet</v>
      </c>
      <c r="E2375" s="105">
        <f>IF(ISERROR(VLOOKUP($C2375,tarifs!$A$4:$D$105,2,0)),"",VLOOKUP($C2375,tarifs!$A$4:$D$105,2,0))</f>
        <v>108</v>
      </c>
      <c r="F2375" s="105">
        <f t="shared" si="37"/>
        <v>129.6</v>
      </c>
    </row>
    <row r="2376" spans="1:6" x14ac:dyDescent="0.25">
      <c r="A2376" t="s">
        <v>12</v>
      </c>
      <c r="B2376" s="107">
        <v>44387</v>
      </c>
      <c r="C2376">
        <v>1169</v>
      </c>
      <c r="D2376" t="str">
        <f>IF(Tableau1[[#This Row],[Date]]="","",CHOOSE(MONTH(B2376),"janvier","février","mars","avril","mai","juin","juillet","aout","septembre","octobre","novembre","décembre"))</f>
        <v>juillet</v>
      </c>
      <c r="E2376" s="105">
        <f>IF(ISERROR(VLOOKUP($C2376,tarifs!$A$4:$D$105,2,0)),"",VLOOKUP($C2376,tarifs!$A$4:$D$105,2,0))</f>
        <v>115</v>
      </c>
      <c r="F2376" s="105">
        <f t="shared" si="37"/>
        <v>138</v>
      </c>
    </row>
    <row r="2377" spans="1:6" x14ac:dyDescent="0.25">
      <c r="A2377" t="s">
        <v>12</v>
      </c>
      <c r="B2377" s="107">
        <v>44382</v>
      </c>
      <c r="C2377">
        <v>1312</v>
      </c>
      <c r="D2377" t="str">
        <f>IF(Tableau1[[#This Row],[Date]]="","",CHOOSE(MONTH(B2377),"janvier","février","mars","avril","mai","juin","juillet","aout","septembre","octobre","novembre","décembre"))</f>
        <v>juillet</v>
      </c>
      <c r="E2377" s="105">
        <f>IF(ISERROR(VLOOKUP($C2377,tarifs!$A$4:$D$105,2,0)),"",VLOOKUP($C2377,tarifs!$A$4:$D$105,2,0))</f>
        <v>108</v>
      </c>
      <c r="F2377" s="105">
        <f t="shared" si="37"/>
        <v>129.6</v>
      </c>
    </row>
    <row r="2378" spans="1:6" x14ac:dyDescent="0.25">
      <c r="A2378" t="s">
        <v>12</v>
      </c>
      <c r="B2378" s="107">
        <v>44383</v>
      </c>
      <c r="C2378">
        <v>1312</v>
      </c>
      <c r="D2378" t="str">
        <f>IF(Tableau1[[#This Row],[Date]]="","",CHOOSE(MONTH(B2378),"janvier","février","mars","avril","mai","juin","juillet","aout","septembre","octobre","novembre","décembre"))</f>
        <v>juillet</v>
      </c>
      <c r="E2378" s="105">
        <f>IF(ISERROR(VLOOKUP($C2378,tarifs!$A$4:$D$105,2,0)),"",VLOOKUP($C2378,tarifs!$A$4:$D$105,2,0))</f>
        <v>108</v>
      </c>
      <c r="F2378" s="105">
        <f t="shared" si="37"/>
        <v>129.6</v>
      </c>
    </row>
    <row r="2379" spans="1:6" x14ac:dyDescent="0.25">
      <c r="A2379" t="s">
        <v>12</v>
      </c>
      <c r="B2379" s="107">
        <v>44384</v>
      </c>
      <c r="C2379">
        <v>1312</v>
      </c>
      <c r="D2379" t="str">
        <f>IF(Tableau1[[#This Row],[Date]]="","",CHOOSE(MONTH(B2379),"janvier","février","mars","avril","mai","juin","juillet","aout","septembre","octobre","novembre","décembre"))</f>
        <v>juillet</v>
      </c>
      <c r="E2379" s="105">
        <f>IF(ISERROR(VLOOKUP($C2379,tarifs!$A$4:$D$105,2,0)),"",VLOOKUP($C2379,tarifs!$A$4:$D$105,2,0))</f>
        <v>108</v>
      </c>
      <c r="F2379" s="105">
        <f t="shared" si="37"/>
        <v>129.6</v>
      </c>
    </row>
    <row r="2380" spans="1:6" x14ac:dyDescent="0.25">
      <c r="A2380" t="s">
        <v>12</v>
      </c>
      <c r="B2380" s="107">
        <v>44385</v>
      </c>
      <c r="C2380">
        <v>1312</v>
      </c>
      <c r="D2380" t="str">
        <f>IF(Tableau1[[#This Row],[Date]]="","",CHOOSE(MONTH(B2380),"janvier","février","mars","avril","mai","juin","juillet","aout","septembre","octobre","novembre","décembre"))</f>
        <v>juillet</v>
      </c>
      <c r="E2380" s="105">
        <f>IF(ISERROR(VLOOKUP($C2380,tarifs!$A$4:$D$105,2,0)),"",VLOOKUP($C2380,tarifs!$A$4:$D$105,2,0))</f>
        <v>108</v>
      </c>
      <c r="F2380" s="105">
        <f t="shared" si="37"/>
        <v>129.6</v>
      </c>
    </row>
    <row r="2381" spans="1:6" x14ac:dyDescent="0.25">
      <c r="A2381" t="s">
        <v>12</v>
      </c>
      <c r="B2381" s="107">
        <v>44386</v>
      </c>
      <c r="C2381">
        <v>1312</v>
      </c>
      <c r="D2381" t="str">
        <f>IF(Tableau1[[#This Row],[Date]]="","",CHOOSE(MONTH(B2381),"janvier","février","mars","avril","mai","juin","juillet","aout","septembre","octobre","novembre","décembre"))</f>
        <v>juillet</v>
      </c>
      <c r="E2381" s="105">
        <f>IF(ISERROR(VLOOKUP($C2381,tarifs!$A$4:$D$105,2,0)),"",VLOOKUP($C2381,tarifs!$A$4:$D$105,2,0))</f>
        <v>108</v>
      </c>
      <c r="F2381" s="105">
        <f t="shared" si="37"/>
        <v>129.6</v>
      </c>
    </row>
    <row r="2382" spans="1:6" x14ac:dyDescent="0.25">
      <c r="A2382" t="s">
        <v>12</v>
      </c>
      <c r="B2382" s="107">
        <v>44387</v>
      </c>
      <c r="C2382">
        <v>1289</v>
      </c>
      <c r="D2382" t="str">
        <f>IF(Tableau1[[#This Row],[Date]]="","",CHOOSE(MONTH(B2382),"janvier","février","mars","avril","mai","juin","juillet","aout","septembre","octobre","novembre","décembre"))</f>
        <v>juillet</v>
      </c>
      <c r="E2382" s="105">
        <f>IF(ISERROR(VLOOKUP($C2382,tarifs!$A$4:$D$105,2,0)),"",VLOOKUP($C2382,tarifs!$A$4:$D$105,2,0))</f>
        <v>88</v>
      </c>
      <c r="F2382" s="105">
        <f t="shared" si="37"/>
        <v>105.6</v>
      </c>
    </row>
    <row r="2383" spans="1:6" x14ac:dyDescent="0.25">
      <c r="A2383" t="s">
        <v>12</v>
      </c>
      <c r="B2383" s="107">
        <v>44382</v>
      </c>
      <c r="C2383">
        <v>1252</v>
      </c>
      <c r="D2383" t="str">
        <f>IF(Tableau1[[#This Row],[Date]]="","",CHOOSE(MONTH(B2383),"janvier","février","mars","avril","mai","juin","juillet","aout","septembre","octobre","novembre","décembre"))</f>
        <v>juillet</v>
      </c>
      <c r="E2383" s="105">
        <f>IF(ISERROR(VLOOKUP($C2383,tarifs!$A$4:$D$105,2,0)),"",VLOOKUP($C2383,tarifs!$A$4:$D$105,2,0))</f>
        <v>91.8</v>
      </c>
      <c r="F2383" s="105">
        <f t="shared" si="37"/>
        <v>110.16</v>
      </c>
    </row>
    <row r="2384" spans="1:6" x14ac:dyDescent="0.25">
      <c r="A2384" t="s">
        <v>12</v>
      </c>
      <c r="B2384" s="107">
        <v>44383</v>
      </c>
      <c r="C2384">
        <v>1252</v>
      </c>
      <c r="D2384" t="str">
        <f>IF(Tableau1[[#This Row],[Date]]="","",CHOOSE(MONTH(B2384),"janvier","février","mars","avril","mai","juin","juillet","aout","septembre","octobre","novembre","décembre"))</f>
        <v>juillet</v>
      </c>
      <c r="E2384" s="105">
        <f>IF(ISERROR(VLOOKUP($C2384,tarifs!$A$4:$D$105,2,0)),"",VLOOKUP($C2384,tarifs!$A$4:$D$105,2,0))</f>
        <v>91.8</v>
      </c>
      <c r="F2384" s="105">
        <f t="shared" si="37"/>
        <v>110.16</v>
      </c>
    </row>
    <row r="2385" spans="1:6" x14ac:dyDescent="0.25">
      <c r="A2385" t="s">
        <v>12</v>
      </c>
      <c r="B2385" s="107">
        <v>44384</v>
      </c>
      <c r="C2385">
        <v>1252</v>
      </c>
      <c r="D2385" t="str">
        <f>IF(Tableau1[[#This Row],[Date]]="","",CHOOSE(MONTH(B2385),"janvier","février","mars","avril","mai","juin","juillet","aout","septembre","octobre","novembre","décembre"))</f>
        <v>juillet</v>
      </c>
      <c r="E2385" s="105">
        <f>IF(ISERROR(VLOOKUP($C2385,tarifs!$A$4:$D$105,2,0)),"",VLOOKUP($C2385,tarifs!$A$4:$D$105,2,0))</f>
        <v>91.8</v>
      </c>
      <c r="F2385" s="105">
        <f t="shared" si="37"/>
        <v>110.16</v>
      </c>
    </row>
    <row r="2386" spans="1:6" x14ac:dyDescent="0.25">
      <c r="A2386" t="s">
        <v>12</v>
      </c>
      <c r="B2386" s="107">
        <v>44385</v>
      </c>
      <c r="C2386">
        <v>1252</v>
      </c>
      <c r="D2386" t="str">
        <f>IF(Tableau1[[#This Row],[Date]]="","",CHOOSE(MONTH(B2386),"janvier","février","mars","avril","mai","juin","juillet","aout","septembre","octobre","novembre","décembre"))</f>
        <v>juillet</v>
      </c>
      <c r="E2386" s="105">
        <f>IF(ISERROR(VLOOKUP($C2386,tarifs!$A$4:$D$105,2,0)),"",VLOOKUP($C2386,tarifs!$A$4:$D$105,2,0))</f>
        <v>91.8</v>
      </c>
      <c r="F2386" s="105">
        <f t="shared" si="37"/>
        <v>110.16</v>
      </c>
    </row>
    <row r="2387" spans="1:6" x14ac:dyDescent="0.25">
      <c r="A2387" t="s">
        <v>12</v>
      </c>
      <c r="B2387" s="107">
        <v>44386</v>
      </c>
      <c r="C2387">
        <v>1252</v>
      </c>
      <c r="D2387" t="str">
        <f>IF(Tableau1[[#This Row],[Date]]="","",CHOOSE(MONTH(B2387),"janvier","février","mars","avril","mai","juin","juillet","aout","septembre","octobre","novembre","décembre"))</f>
        <v>juillet</v>
      </c>
      <c r="E2387" s="105">
        <f>IF(ISERROR(VLOOKUP($C2387,tarifs!$A$4:$D$105,2,0)),"",VLOOKUP($C2387,tarifs!$A$4:$D$105,2,0))</f>
        <v>91.8</v>
      </c>
      <c r="F2387" s="105">
        <f t="shared" si="37"/>
        <v>110.16</v>
      </c>
    </row>
    <row r="2388" spans="1:6" x14ac:dyDescent="0.25">
      <c r="A2388" t="s">
        <v>12</v>
      </c>
      <c r="B2388" s="107">
        <v>44387</v>
      </c>
      <c r="C2388">
        <v>1319</v>
      </c>
      <c r="D2388" t="str">
        <f>IF(Tableau1[[#This Row],[Date]]="","",CHOOSE(MONTH(B2388),"janvier","février","mars","avril","mai","juin","juillet","aout","septembre","octobre","novembre","décembre"))</f>
        <v>juillet</v>
      </c>
      <c r="E2388" s="105">
        <f>IF(ISERROR(VLOOKUP($C2388,tarifs!$A$4:$D$105,2,0)),"",VLOOKUP($C2388,tarifs!$A$4:$D$105,2,0))</f>
        <v>95</v>
      </c>
      <c r="F2388" s="105">
        <f t="shared" si="37"/>
        <v>114</v>
      </c>
    </row>
    <row r="2389" spans="1:6" x14ac:dyDescent="0.25">
      <c r="A2389" t="s">
        <v>12</v>
      </c>
      <c r="B2389" s="107">
        <v>44387</v>
      </c>
      <c r="C2389">
        <v>1349</v>
      </c>
      <c r="D2389" t="str">
        <f>IF(Tableau1[[#This Row],[Date]]="","",CHOOSE(MONTH(B2389),"janvier","février","mars","avril","mai","juin","juillet","aout","septembre","octobre","novembre","décembre"))</f>
        <v>juillet</v>
      </c>
      <c r="E2389" s="105">
        <f>IF(ISERROR(VLOOKUP($C2389,tarifs!$A$4:$D$105,2,0)),"",VLOOKUP($C2389,tarifs!$A$4:$D$105,2,0))</f>
        <v>115</v>
      </c>
      <c r="F2389" s="105">
        <f t="shared" si="37"/>
        <v>138</v>
      </c>
    </row>
    <row r="2390" spans="1:6" x14ac:dyDescent="0.25">
      <c r="A2390" t="s">
        <v>13</v>
      </c>
      <c r="B2390" s="107">
        <v>44382</v>
      </c>
      <c r="C2390">
        <v>1640</v>
      </c>
      <c r="D2390" t="str">
        <f>IF(Tableau1[[#This Row],[Date]]="","",CHOOSE(MONTH(B2390),"janvier","février","mars","avril","mai","juin","juillet","aout","septembre","octobre","novembre","décembre"))</f>
        <v>juillet</v>
      </c>
      <c r="E2390" s="105">
        <f>IF(ISERROR(VLOOKUP($C2390,tarifs!$A$4:$D$105,2,0)),"",VLOOKUP($C2390,tarifs!$A$4:$D$105,2,0))</f>
        <v>156.75</v>
      </c>
      <c r="F2390" s="105">
        <f t="shared" si="37"/>
        <v>188.1</v>
      </c>
    </row>
    <row r="2391" spans="1:6" x14ac:dyDescent="0.25">
      <c r="A2391" t="s">
        <v>13</v>
      </c>
      <c r="B2391" s="107">
        <v>44387</v>
      </c>
      <c r="C2391">
        <v>1411</v>
      </c>
      <c r="D2391" t="str">
        <f>IF(Tableau1[[#This Row],[Date]]="","",CHOOSE(MONTH(B2391),"janvier","février","mars","avril","mai","juin","juillet","aout","septembre","octobre","novembre","décembre"))</f>
        <v>juillet</v>
      </c>
      <c r="E2391" s="105">
        <f>IF(ISERROR(VLOOKUP($C2391,tarifs!$A$4:$D$105,2,0)),"",VLOOKUP($C2391,tarifs!$A$4:$D$105,2,0))</f>
        <v>101</v>
      </c>
      <c r="F2391" s="105">
        <f t="shared" si="37"/>
        <v>121.19999999999999</v>
      </c>
    </row>
    <row r="2392" spans="1:6" x14ac:dyDescent="0.25">
      <c r="A2392" t="s">
        <v>13</v>
      </c>
      <c r="B2392" s="107">
        <v>44382</v>
      </c>
      <c r="C2392">
        <v>1680</v>
      </c>
      <c r="D2392" t="str">
        <f>IF(Tableau1[[#This Row],[Date]]="","",CHOOSE(MONTH(B2392),"janvier","février","mars","avril","mai","juin","juillet","aout","septembre","octobre","novembre","décembre"))</f>
        <v>juillet</v>
      </c>
      <c r="E2392" s="105">
        <f>IF(ISERROR(VLOOKUP($C2392,tarifs!$A$4:$D$105,2,0)),"",VLOOKUP($C2392,tarifs!$A$4:$D$105,2,0))</f>
        <v>149.75</v>
      </c>
      <c r="F2392" s="105">
        <f t="shared" si="37"/>
        <v>179.7</v>
      </c>
    </row>
    <row r="2393" spans="1:6" x14ac:dyDescent="0.25">
      <c r="A2393" t="s">
        <v>13</v>
      </c>
      <c r="B2393" s="107">
        <v>44387</v>
      </c>
      <c r="C2393">
        <v>1461</v>
      </c>
      <c r="D2393" t="str">
        <f>IF(Tableau1[[#This Row],[Date]]="","",CHOOSE(MONTH(B2393),"janvier","février","mars","avril","mai","juin","juillet","aout","septembre","octobre","novembre","décembre"))</f>
        <v>juillet</v>
      </c>
      <c r="E2393" s="105">
        <f>IF(ISERROR(VLOOKUP($C2393,tarifs!$A$4:$D$105,2,0)),"",VLOOKUP($C2393,tarifs!$A$4:$D$105,2,0))</f>
        <v>135</v>
      </c>
      <c r="F2393" s="105">
        <f t="shared" si="37"/>
        <v>162</v>
      </c>
    </row>
    <row r="2394" spans="1:6" x14ac:dyDescent="0.25">
      <c r="A2394" t="s">
        <v>13</v>
      </c>
      <c r="B2394" s="107">
        <v>44382</v>
      </c>
      <c r="C2394">
        <v>1152</v>
      </c>
      <c r="D2394" t="str">
        <f>IF(Tableau1[[#This Row],[Date]]="","",CHOOSE(MONTH(B2394),"janvier","février","mars","avril","mai","juin","juillet","aout","septembre","octobre","novembre","décembre"))</f>
        <v>juillet</v>
      </c>
      <c r="E2394" s="105">
        <f>IF(ISERROR(VLOOKUP($C2394,tarifs!$A$4:$D$105,2,0)),"",VLOOKUP($C2394,tarifs!$A$4:$D$105,2,0))</f>
        <v>128</v>
      </c>
      <c r="F2394" s="105">
        <f t="shared" si="37"/>
        <v>153.6</v>
      </c>
    </row>
    <row r="2395" spans="1:6" x14ac:dyDescent="0.25">
      <c r="A2395" t="s">
        <v>13</v>
      </c>
      <c r="B2395" s="107">
        <v>44387</v>
      </c>
      <c r="C2395">
        <v>1119</v>
      </c>
      <c r="D2395" t="str">
        <f>IF(Tableau1[[#This Row],[Date]]="","",CHOOSE(MONTH(B2395),"janvier","février","mars","avril","mai","juin","juillet","aout","septembre","octobre","novembre","décembre"))</f>
        <v>juillet</v>
      </c>
      <c r="E2395" s="105">
        <f>IF(ISERROR(VLOOKUP($C2395,tarifs!$A$4:$D$105,2,0)),"",VLOOKUP($C2395,tarifs!$A$4:$D$105,2,0))</f>
        <v>135</v>
      </c>
      <c r="F2395" s="105">
        <f t="shared" si="37"/>
        <v>162</v>
      </c>
    </row>
    <row r="2396" spans="1:6" x14ac:dyDescent="0.25">
      <c r="A2396" t="s">
        <v>13</v>
      </c>
      <c r="B2396" s="107">
        <v>44387</v>
      </c>
      <c r="C2396">
        <v>1049</v>
      </c>
      <c r="D2396" t="str">
        <f>IF(Tableau1[[#This Row],[Date]]="","",CHOOSE(MONTH(B2396),"janvier","février","mars","avril","mai","juin","juillet","aout","septembre","octobre","novembre","décembre"))</f>
        <v>juillet</v>
      </c>
      <c r="E2396" s="105">
        <f>IF(ISERROR(VLOOKUP($C2396,tarifs!$A$4:$D$105,2,0)),"",VLOOKUP($C2396,tarifs!$A$4:$D$105,2,0))</f>
        <v>95</v>
      </c>
      <c r="F2396" s="105">
        <f t="shared" si="37"/>
        <v>114</v>
      </c>
    </row>
    <row r="2397" spans="1:6" x14ac:dyDescent="0.25">
      <c r="A2397" t="s">
        <v>14</v>
      </c>
      <c r="B2397" s="107">
        <v>44382</v>
      </c>
      <c r="C2397">
        <v>1100</v>
      </c>
      <c r="D2397" t="str">
        <f>IF(Tableau1[[#This Row],[Date]]="","",CHOOSE(MONTH(B2397),"janvier","février","mars","avril","mai","juin","juillet","aout","septembre","octobre","novembre","décembre"))</f>
        <v>juillet</v>
      </c>
      <c r="E2397" s="105">
        <f>IF(ISERROR(VLOOKUP($C2397,tarifs!$A$4:$D$105,2,0)),"",VLOOKUP($C2397,tarifs!$A$4:$D$105,2,0))</f>
        <v>122</v>
      </c>
      <c r="F2397" s="105">
        <f t="shared" si="37"/>
        <v>146.4</v>
      </c>
    </row>
    <row r="2398" spans="1:6" x14ac:dyDescent="0.25">
      <c r="A2398" t="s">
        <v>14</v>
      </c>
      <c r="B2398" s="107">
        <v>44386</v>
      </c>
      <c r="C2398">
        <v>1112</v>
      </c>
      <c r="D2398" t="str">
        <f>IF(Tableau1[[#This Row],[Date]]="","",CHOOSE(MONTH(B2398),"janvier","février","mars","avril","mai","juin","juillet","aout","septembre","octobre","novembre","décembre"))</f>
        <v>juillet</v>
      </c>
      <c r="E2398" s="105">
        <f>IF(ISERROR(VLOOKUP($C2398,tarifs!$A$4:$D$105,2,0)),"",VLOOKUP($C2398,tarifs!$A$4:$D$105,2,0))</f>
        <v>135</v>
      </c>
      <c r="F2398" s="105">
        <f t="shared" si="37"/>
        <v>162</v>
      </c>
    </row>
    <row r="2399" spans="1:6" x14ac:dyDescent="0.25">
      <c r="A2399" t="s">
        <v>14</v>
      </c>
      <c r="B2399" s="107">
        <v>44387</v>
      </c>
      <c r="C2399">
        <v>1421</v>
      </c>
      <c r="D2399" t="str">
        <f>IF(Tableau1[[#This Row],[Date]]="","",CHOOSE(MONTH(B2399),"janvier","février","mars","avril","mai","juin","juillet","aout","septembre","octobre","novembre","décembre"))</f>
        <v>juillet</v>
      </c>
      <c r="E2399" s="105">
        <f>IF(ISERROR(VLOOKUP($C2399,tarifs!$A$4:$D$105,2,0)),"",VLOOKUP($C2399,tarifs!$A$4:$D$105,2,0))</f>
        <v>108</v>
      </c>
      <c r="F2399" s="105">
        <f t="shared" si="37"/>
        <v>129.6</v>
      </c>
    </row>
    <row r="2400" spans="1:6" x14ac:dyDescent="0.25">
      <c r="A2400" t="s">
        <v>14</v>
      </c>
      <c r="B2400" s="107">
        <v>44387</v>
      </c>
      <c r="C2400">
        <v>1629</v>
      </c>
      <c r="D2400" t="str">
        <f>IF(Tableau1[[#This Row],[Date]]="","",CHOOSE(MONTH(B2400),"janvier","février","mars","avril","mai","juin","juillet","aout","septembre","octobre","novembre","décembre"))</f>
        <v>juillet</v>
      </c>
      <c r="E2400" s="105">
        <f>IF(ISERROR(VLOOKUP($C2400,tarifs!$A$4:$D$105,2,0)),"",VLOOKUP($C2400,tarifs!$A$4:$D$105,2,0))</f>
        <v>121.5</v>
      </c>
      <c r="F2400" s="105">
        <f t="shared" si="37"/>
        <v>145.79999999999998</v>
      </c>
    </row>
    <row r="2401" spans="1:6" x14ac:dyDescent="0.25">
      <c r="A2401" t="s">
        <v>14</v>
      </c>
      <c r="B2401" s="107">
        <v>44387</v>
      </c>
      <c r="C2401">
        <v>1159</v>
      </c>
      <c r="D2401" t="str">
        <f>IF(Tableau1[[#This Row],[Date]]="","",CHOOSE(MONTH(B2401),"janvier","février","mars","avril","mai","juin","juillet","aout","septembre","octobre","novembre","décembre"))</f>
        <v>juillet</v>
      </c>
      <c r="E2401" s="105">
        <f>IF(ISERROR(VLOOKUP($C2401,tarifs!$A$4:$D$105,2,0)),"",VLOOKUP($C2401,tarifs!$A$4:$D$105,2,0))</f>
        <v>115</v>
      </c>
      <c r="F2401" s="105">
        <f t="shared" si="37"/>
        <v>138</v>
      </c>
    </row>
    <row r="2402" spans="1:6" x14ac:dyDescent="0.25">
      <c r="A2402" t="s">
        <v>14</v>
      </c>
      <c r="B2402" s="107">
        <v>44382</v>
      </c>
      <c r="C2402" t="s">
        <v>15</v>
      </c>
      <c r="D2402" t="str">
        <f>IF(Tableau1[[#This Row],[Date]]="","",CHOOSE(MONTH(B2402),"janvier","février","mars","avril","mai","juin","juillet","aout","septembre","octobre","novembre","décembre"))</f>
        <v>juillet</v>
      </c>
      <c r="E2402" s="105" t="str">
        <f>IF(ISERROR(VLOOKUP($C2402,tarifs!$A$4:$D$105,2,0)),"",VLOOKUP($C2402,tarifs!$A$4:$D$105,2,0))</f>
        <v/>
      </c>
      <c r="F2402" s="105" t="str">
        <f t="shared" si="37"/>
        <v/>
      </c>
    </row>
    <row r="2403" spans="1:6" x14ac:dyDescent="0.25">
      <c r="A2403" t="s">
        <v>14</v>
      </c>
      <c r="B2403" s="107">
        <v>44383</v>
      </c>
      <c r="C2403" t="s">
        <v>15</v>
      </c>
      <c r="D2403" t="str">
        <f>IF(Tableau1[[#This Row],[Date]]="","",CHOOSE(MONTH(B2403),"janvier","février","mars","avril","mai","juin","juillet","aout","septembre","octobre","novembre","décembre"))</f>
        <v>juillet</v>
      </c>
      <c r="E2403" s="105" t="str">
        <f>IF(ISERROR(VLOOKUP($C2403,tarifs!$A$4:$D$105,2,0)),"",VLOOKUP($C2403,tarifs!$A$4:$D$105,2,0))</f>
        <v/>
      </c>
      <c r="F2403" s="105" t="str">
        <f t="shared" si="37"/>
        <v/>
      </c>
    </row>
    <row r="2404" spans="1:6" x14ac:dyDescent="0.25">
      <c r="A2404" t="s">
        <v>14</v>
      </c>
      <c r="B2404" s="107">
        <v>44384</v>
      </c>
      <c r="C2404" t="s">
        <v>15</v>
      </c>
      <c r="D2404" t="str">
        <f>IF(Tableau1[[#This Row],[Date]]="","",CHOOSE(MONTH(B2404),"janvier","février","mars","avril","mai","juin","juillet","aout","septembre","octobre","novembre","décembre"))</f>
        <v>juillet</v>
      </c>
      <c r="E2404" s="105" t="str">
        <f>IF(ISERROR(VLOOKUP($C2404,tarifs!$A$4:$D$105,2,0)),"",VLOOKUP($C2404,tarifs!$A$4:$D$105,2,0))</f>
        <v/>
      </c>
      <c r="F2404" s="105" t="str">
        <f t="shared" si="37"/>
        <v/>
      </c>
    </row>
    <row r="2405" spans="1:6" x14ac:dyDescent="0.25">
      <c r="A2405" t="s">
        <v>14</v>
      </c>
      <c r="B2405" s="107">
        <v>44385</v>
      </c>
      <c r="C2405" t="s">
        <v>15</v>
      </c>
      <c r="D2405" t="str">
        <f>IF(Tableau1[[#This Row],[Date]]="","",CHOOSE(MONTH(B2405),"janvier","février","mars","avril","mai","juin","juillet","aout","septembre","octobre","novembre","décembre"))</f>
        <v>juillet</v>
      </c>
      <c r="E2405" s="105" t="str">
        <f>IF(ISERROR(VLOOKUP($C2405,tarifs!$A$4:$D$105,2,0)),"",VLOOKUP($C2405,tarifs!$A$4:$D$105,2,0))</f>
        <v/>
      </c>
      <c r="F2405" s="105" t="str">
        <f t="shared" si="37"/>
        <v/>
      </c>
    </row>
    <row r="2406" spans="1:6" x14ac:dyDescent="0.25">
      <c r="A2406" t="s">
        <v>14</v>
      </c>
      <c r="B2406" s="107">
        <v>44386</v>
      </c>
      <c r="C2406" t="s">
        <v>15</v>
      </c>
      <c r="D2406" t="str">
        <f>IF(Tableau1[[#This Row],[Date]]="","",CHOOSE(MONTH(B2406),"janvier","février","mars","avril","mai","juin","juillet","aout","septembre","octobre","novembre","décembre"))</f>
        <v>juillet</v>
      </c>
      <c r="E2406" s="105" t="str">
        <f>IF(ISERROR(VLOOKUP($C2406,tarifs!$A$4:$D$105,2,0)),"",VLOOKUP($C2406,tarifs!$A$4:$D$105,2,0))</f>
        <v/>
      </c>
      <c r="F2406" s="105" t="str">
        <f t="shared" si="37"/>
        <v/>
      </c>
    </row>
    <row r="2407" spans="1:6" x14ac:dyDescent="0.25">
      <c r="A2407" t="s">
        <v>16</v>
      </c>
      <c r="B2407" s="107">
        <v>44382</v>
      </c>
      <c r="C2407">
        <v>1670</v>
      </c>
      <c r="D2407" t="str">
        <f>IF(Tableau1[[#This Row],[Date]]="","",CHOOSE(MONTH(B2407),"janvier","février","mars","avril","mai","juin","juillet","aout","septembre","octobre","novembre","décembre"))</f>
        <v>juillet</v>
      </c>
      <c r="E2407" s="105">
        <f>IF(ISERROR(VLOOKUP($C2407,tarifs!$A$4:$D$105,2,0)),"",VLOOKUP($C2407,tarifs!$A$4:$D$105,2,0))</f>
        <v>201</v>
      </c>
      <c r="F2407" s="105">
        <f t="shared" si="37"/>
        <v>241.2</v>
      </c>
    </row>
    <row r="2408" spans="1:6" x14ac:dyDescent="0.25">
      <c r="A2408" t="s">
        <v>16</v>
      </c>
      <c r="B2408" s="107">
        <v>44387</v>
      </c>
      <c r="C2408">
        <v>1401</v>
      </c>
      <c r="D2408" t="str">
        <f>IF(Tableau1[[#This Row],[Date]]="","",CHOOSE(MONTH(B2408),"janvier","février","mars","avril","mai","juin","juillet","aout","septembre","octobre","novembre","décembre"))</f>
        <v>juillet</v>
      </c>
      <c r="E2408" s="105">
        <f>IF(ISERROR(VLOOKUP($C2408,tarifs!$A$4:$D$105,2,0)),"",VLOOKUP($C2408,tarifs!$A$4:$D$105,2,0))</f>
        <v>129</v>
      </c>
      <c r="F2408" s="105">
        <f t="shared" si="37"/>
        <v>154.79999999999998</v>
      </c>
    </row>
    <row r="2409" spans="1:6" x14ac:dyDescent="0.25">
      <c r="A2409" t="s">
        <v>16</v>
      </c>
      <c r="B2409" s="107">
        <v>44387</v>
      </c>
      <c r="C2409">
        <v>1639</v>
      </c>
      <c r="D2409" t="str">
        <f>IF(Tableau1[[#This Row],[Date]]="","",CHOOSE(MONTH(B2409),"janvier","février","mars","avril","mai","juin","juillet","aout","septembre","octobre","novembre","décembre"))</f>
        <v>juillet</v>
      </c>
      <c r="E2409" s="105">
        <f>IF(ISERROR(VLOOKUP($C2409,tarifs!$A$4:$D$105,2,0)),"",VLOOKUP($C2409,tarifs!$A$4:$D$105,2,0))</f>
        <v>135</v>
      </c>
      <c r="F2409" s="105">
        <f t="shared" si="37"/>
        <v>162</v>
      </c>
    </row>
    <row r="2410" spans="1:6" x14ac:dyDescent="0.25">
      <c r="A2410" t="s">
        <v>17</v>
      </c>
      <c r="B2410" s="107">
        <v>44382</v>
      </c>
      <c r="C2410">
        <v>1050</v>
      </c>
      <c r="D2410" t="str">
        <f>IF(Tableau1[[#This Row],[Date]]="","",CHOOSE(MONTH(B2410),"janvier","février","mars","avril","mai","juin","juillet","aout","septembre","octobre","novembre","décembre"))</f>
        <v>juillet</v>
      </c>
      <c r="E2410" s="105">
        <f>IF(ISERROR(VLOOKUP($C2410,tarifs!$A$4:$D$105,2,0)),"",VLOOKUP($C2410,tarifs!$A$4:$D$105,2,0))</f>
        <v>108</v>
      </c>
      <c r="F2410" s="105">
        <f t="shared" si="37"/>
        <v>129.6</v>
      </c>
    </row>
    <row r="2411" spans="1:6" x14ac:dyDescent="0.25">
      <c r="A2411" t="s">
        <v>17</v>
      </c>
      <c r="B2411" s="107">
        <v>44387</v>
      </c>
      <c r="C2411">
        <v>1501</v>
      </c>
      <c r="D2411" t="str">
        <f>IF(Tableau1[[#This Row],[Date]]="","",CHOOSE(MONTH(B2411),"janvier","février","mars","avril","mai","juin","juillet","aout","septembre","octobre","novembre","décembre"))</f>
        <v>juillet</v>
      </c>
      <c r="E2411" s="105">
        <f>IF(ISERROR(VLOOKUP($C2411,tarifs!$A$4:$D$105,2,0)),"",VLOOKUP($C2411,tarifs!$A$4:$D$105,2,0))</f>
        <v>117</v>
      </c>
      <c r="F2411" s="105">
        <f t="shared" si="37"/>
        <v>140.4</v>
      </c>
    </row>
    <row r="2412" spans="1:6" x14ac:dyDescent="0.25">
      <c r="A2412" t="s">
        <v>17</v>
      </c>
      <c r="B2412" s="107">
        <v>44382</v>
      </c>
      <c r="C2412">
        <v>1232</v>
      </c>
      <c r="D2412" t="str">
        <f>IF(Tableau1[[#This Row],[Date]]="","",CHOOSE(MONTH(B2412),"janvier","février","mars","avril","mai","juin","juillet","aout","septembre","octobre","novembre","décembre"))</f>
        <v>juillet</v>
      </c>
      <c r="E2412" s="105">
        <f>IF(ISERROR(VLOOKUP($C2412,tarifs!$A$4:$D$105,2,0)),"",VLOOKUP($C2412,tarifs!$A$4:$D$105,2,0))</f>
        <v>101.25</v>
      </c>
      <c r="F2412" s="105">
        <f t="shared" si="37"/>
        <v>121.5</v>
      </c>
    </row>
    <row r="2413" spans="1:6" x14ac:dyDescent="0.25">
      <c r="A2413" t="s">
        <v>17</v>
      </c>
      <c r="B2413" s="107">
        <v>44384</v>
      </c>
      <c r="C2413">
        <v>1202</v>
      </c>
      <c r="D2413" t="str">
        <f>IF(Tableau1[[#This Row],[Date]]="","",CHOOSE(MONTH(B2413),"janvier","février","mars","avril","mai","juin","juillet","aout","septembre","octobre","novembre","décembre"))</f>
        <v>juillet</v>
      </c>
      <c r="E2413" s="105">
        <f>IF(ISERROR(VLOOKUP($C2413,tarifs!$A$4:$D$105,2,0)),"",VLOOKUP($C2413,tarifs!$A$4:$D$105,2,0))</f>
        <v>87.75</v>
      </c>
      <c r="F2413" s="105">
        <f t="shared" si="37"/>
        <v>105.3</v>
      </c>
    </row>
    <row r="2414" spans="1:6" x14ac:dyDescent="0.25">
      <c r="A2414" t="s">
        <v>17</v>
      </c>
      <c r="B2414" s="107">
        <v>44386</v>
      </c>
      <c r="C2414">
        <v>1072</v>
      </c>
      <c r="D2414" t="str">
        <f>IF(Tableau1[[#This Row],[Date]]="","",CHOOSE(MONTH(B2414),"janvier","février","mars","avril","mai","juin","juillet","aout","septembre","octobre","novembre","décembre"))</f>
        <v>juillet</v>
      </c>
      <c r="E2414" s="105">
        <f>IF(ISERROR(VLOOKUP($C2414,tarifs!$A$4:$D$105,2,0)),"",VLOOKUP($C2414,tarifs!$A$4:$D$105,2,0))</f>
        <v>108</v>
      </c>
      <c r="F2414" s="105">
        <f t="shared" si="37"/>
        <v>129.6</v>
      </c>
    </row>
    <row r="2415" spans="1:6" x14ac:dyDescent="0.25">
      <c r="A2415" t="s">
        <v>17</v>
      </c>
      <c r="B2415" s="107">
        <v>44387</v>
      </c>
      <c r="C2415">
        <v>1069</v>
      </c>
      <c r="D2415" t="str">
        <f>IF(Tableau1[[#This Row],[Date]]="","",CHOOSE(MONTH(B2415),"janvier","février","mars","avril","mai","juin","juillet","aout","septembre","octobre","novembre","décembre"))</f>
        <v>juillet</v>
      </c>
      <c r="E2415" s="105">
        <f>IF(ISERROR(VLOOKUP($C2415,tarifs!$A$4:$D$105,2,0)),"",VLOOKUP($C2415,tarifs!$A$4:$D$105,2,0))</f>
        <v>81</v>
      </c>
      <c r="F2415" s="105">
        <f t="shared" si="37"/>
        <v>97.2</v>
      </c>
    </row>
    <row r="2416" spans="1:6" x14ac:dyDescent="0.25">
      <c r="A2416" t="s">
        <v>18</v>
      </c>
      <c r="B2416" s="107">
        <v>44382</v>
      </c>
      <c r="C2416">
        <v>1280</v>
      </c>
      <c r="D2416" t="str">
        <f>IF(Tableau1[[#This Row],[Date]]="","",CHOOSE(MONTH(B2416),"janvier","février","mars","avril","mai","juin","juillet","aout","septembre","octobre","novembre","décembre"))</f>
        <v>juillet</v>
      </c>
      <c r="E2416" s="105">
        <f>IF(ISERROR(VLOOKUP($C2416,tarifs!$A$4:$D$105,2,0)),"",VLOOKUP($C2416,tarifs!$A$4:$D$105,2,0))</f>
        <v>114.4</v>
      </c>
      <c r="F2416" s="105">
        <f t="shared" si="37"/>
        <v>137.28</v>
      </c>
    </row>
    <row r="2417" spans="1:6" x14ac:dyDescent="0.25">
      <c r="A2417" t="s">
        <v>18</v>
      </c>
      <c r="B2417" s="107">
        <v>44386</v>
      </c>
      <c r="C2417">
        <v>1082</v>
      </c>
      <c r="D2417" t="str">
        <f>IF(Tableau1[[#This Row],[Date]]="","",CHOOSE(MONTH(B2417),"janvier","février","mars","avril","mai","juin","juillet","aout","septembre","octobre","novembre","décembre"))</f>
        <v>juillet</v>
      </c>
      <c r="E2417" s="105">
        <f>IF(ISERROR(VLOOKUP($C2417,tarifs!$A$4:$D$105,2,0)),"",VLOOKUP($C2417,tarifs!$A$4:$D$105,2,0))</f>
        <v>104.55</v>
      </c>
      <c r="F2417" s="105">
        <f t="shared" si="37"/>
        <v>125.46</v>
      </c>
    </row>
    <row r="2418" spans="1:6" x14ac:dyDescent="0.25">
      <c r="A2418" t="s">
        <v>18</v>
      </c>
      <c r="B2418" s="107">
        <v>44387</v>
      </c>
      <c r="C2418">
        <v>1219</v>
      </c>
      <c r="D2418" t="str">
        <f>IF(Tableau1[[#This Row],[Date]]="","",CHOOSE(MONTH(B2418),"janvier","février","mars","avril","mai","juin","juillet","aout","septembre","octobre","novembre","décembre"))</f>
        <v>juillet</v>
      </c>
      <c r="E2418" s="105">
        <f>IF(ISERROR(VLOOKUP($C2418,tarifs!$A$4:$D$105,2,0)),"",VLOOKUP($C2418,tarifs!$A$4:$D$105,2,0))</f>
        <v>135</v>
      </c>
      <c r="F2418" s="105">
        <f t="shared" si="37"/>
        <v>162</v>
      </c>
    </row>
    <row r="2419" spans="1:6" x14ac:dyDescent="0.25">
      <c r="A2419" t="s">
        <v>18</v>
      </c>
      <c r="B2419" s="107">
        <v>44387</v>
      </c>
      <c r="C2419">
        <v>1679</v>
      </c>
      <c r="D2419" t="str">
        <f>IF(Tableau1[[#This Row],[Date]]="","",CHOOSE(MONTH(B2419),"janvier","février","mars","avril","mai","juin","juillet","aout","septembre","octobre","novembre","décembre"))</f>
        <v>juillet</v>
      </c>
      <c r="E2419" s="105">
        <f>IF(ISERROR(VLOOKUP($C2419,tarifs!$A$4:$D$105,2,0)),"",VLOOKUP($C2419,tarifs!$A$4:$D$105,2,0))</f>
        <v>95</v>
      </c>
      <c r="F2419" s="105">
        <f t="shared" si="37"/>
        <v>114</v>
      </c>
    </row>
    <row r="2420" spans="1:6" x14ac:dyDescent="0.25">
      <c r="A2420" t="s">
        <v>19</v>
      </c>
      <c r="B2420" s="107">
        <v>44386</v>
      </c>
      <c r="C2420">
        <v>1182</v>
      </c>
      <c r="D2420" t="str">
        <f>IF(Tableau1[[#This Row],[Date]]="","",CHOOSE(MONTH(B2420),"janvier","février","mars","avril","mai","juin","juillet","aout","septembre","octobre","novembre","décembre"))</f>
        <v>juillet</v>
      </c>
      <c r="E2420" s="105">
        <f>IF(ISERROR(VLOOKUP($C2420,tarifs!$A$4:$D$105,2,0)),"",VLOOKUP($C2420,tarifs!$A$4:$D$105,2,0))</f>
        <v>127</v>
      </c>
      <c r="F2420" s="105">
        <f t="shared" si="37"/>
        <v>152.4</v>
      </c>
    </row>
    <row r="2421" spans="1:6" x14ac:dyDescent="0.25">
      <c r="A2421" t="s">
        <v>19</v>
      </c>
      <c r="B2421" s="107">
        <v>44387</v>
      </c>
      <c r="C2421">
        <v>1669</v>
      </c>
      <c r="D2421" t="str">
        <f>IF(Tableau1[[#This Row],[Date]]="","",CHOOSE(MONTH(B2421),"janvier","février","mars","avril","mai","juin","juillet","aout","septembre","octobre","novembre","décembre"))</f>
        <v>juillet</v>
      </c>
      <c r="E2421" s="105">
        <f>IF(ISERROR(VLOOKUP($C2421,tarifs!$A$4:$D$105,2,0)),"",VLOOKUP($C2421,tarifs!$A$4:$D$105,2,0))</f>
        <v>124</v>
      </c>
      <c r="F2421" s="105">
        <f t="shared" si="37"/>
        <v>148.79999999999998</v>
      </c>
    </row>
    <row r="2422" spans="1:6" x14ac:dyDescent="0.25">
      <c r="A2422" t="s">
        <v>19</v>
      </c>
      <c r="B2422" s="107">
        <v>44387</v>
      </c>
      <c r="C2422">
        <v>1129</v>
      </c>
      <c r="D2422" t="str">
        <f>IF(Tableau1[[#This Row],[Date]]="","",CHOOSE(MONTH(B2422),"janvier","février","mars","avril","mai","juin","juillet","aout","septembre","octobre","novembre","décembre"))</f>
        <v>juillet</v>
      </c>
      <c r="E2422" s="105">
        <f>IF(ISERROR(VLOOKUP($C2422,tarifs!$A$4:$D$105,2,0)),"",VLOOKUP($C2422,tarifs!$A$4:$D$105,2,0))</f>
        <v>115</v>
      </c>
      <c r="F2422" s="105">
        <f t="shared" si="37"/>
        <v>138</v>
      </c>
    </row>
    <row r="2423" spans="1:6" x14ac:dyDescent="0.25">
      <c r="A2423" t="s">
        <v>19</v>
      </c>
      <c r="B2423" s="107">
        <v>44387</v>
      </c>
      <c r="C2423">
        <v>1699</v>
      </c>
      <c r="D2423" t="str">
        <f>IF(Tableau1[[#This Row],[Date]]="","",CHOOSE(MONTH(B2423),"janvier","février","mars","avril","mai","juin","juillet","aout","septembre","octobre","novembre","décembre"))</f>
        <v>juillet</v>
      </c>
      <c r="E2423" s="105">
        <f>IF(ISERROR(VLOOKUP($C2423,tarifs!$A$4:$D$105,2,0)),"",VLOOKUP($C2423,tarifs!$A$4:$D$105,2,0))</f>
        <v>148</v>
      </c>
      <c r="F2423" s="105">
        <f t="shared" si="37"/>
        <v>177.6</v>
      </c>
    </row>
    <row r="2424" spans="1:6" x14ac:dyDescent="0.25">
      <c r="A2424" t="s">
        <v>8</v>
      </c>
      <c r="B2424" s="107">
        <v>44389</v>
      </c>
      <c r="C2424">
        <v>1330</v>
      </c>
      <c r="D2424" t="str">
        <f>IF(Tableau1[[#This Row],[Date]]="","",CHOOSE(MONTH(B2424),"janvier","février","mars","avril","mai","juin","juillet","aout","septembre","octobre","novembre","décembre"))</f>
        <v>juillet</v>
      </c>
      <c r="E2424" s="105">
        <f>IF(ISERROR(VLOOKUP($C2424,tarifs!$A$4:$D$105,2,0)),"",VLOOKUP($C2424,tarifs!$A$4:$D$105,2,0))</f>
        <v>95</v>
      </c>
      <c r="F2424" s="105">
        <f t="shared" si="37"/>
        <v>114</v>
      </c>
    </row>
    <row r="2425" spans="1:6" x14ac:dyDescent="0.25">
      <c r="A2425" t="s">
        <v>8</v>
      </c>
      <c r="B2425" s="107">
        <v>44394</v>
      </c>
      <c r="C2425">
        <v>1531</v>
      </c>
      <c r="D2425" t="str">
        <f>IF(Tableau1[[#This Row],[Date]]="","",CHOOSE(MONTH(B2425),"janvier","février","mars","avril","mai","juin","juillet","aout","septembre","octobre","novembre","décembre"))</f>
        <v>juillet</v>
      </c>
      <c r="E2425" s="105">
        <f>IF(ISERROR(VLOOKUP($C2425,tarifs!$A$4:$D$105,2,0)),"",VLOOKUP($C2425,tarifs!$A$4:$D$105,2,0))</f>
        <v>108</v>
      </c>
      <c r="F2425" s="105">
        <f t="shared" si="37"/>
        <v>129.6</v>
      </c>
    </row>
    <row r="2426" spans="1:6" x14ac:dyDescent="0.25">
      <c r="A2426" t="s">
        <v>8</v>
      </c>
      <c r="B2426" s="107">
        <v>44389</v>
      </c>
      <c r="C2426">
        <v>1242</v>
      </c>
      <c r="D2426" t="str">
        <f>IF(Tableau1[[#This Row],[Date]]="","",CHOOSE(MONTH(B2426),"janvier","février","mars","avril","mai","juin","juillet","aout","septembre","octobre","novembre","décembre"))</f>
        <v>juillet</v>
      </c>
      <c r="E2426" s="105">
        <f>IF(ISERROR(VLOOKUP($C2426,tarifs!$A$4:$D$105,2,0)),"",VLOOKUP($C2426,tarifs!$A$4:$D$105,2,0))</f>
        <v>101</v>
      </c>
      <c r="F2426" s="105">
        <f t="shared" si="37"/>
        <v>121.19999999999999</v>
      </c>
    </row>
    <row r="2427" spans="1:6" x14ac:dyDescent="0.25">
      <c r="A2427" t="s">
        <v>8</v>
      </c>
      <c r="B2427" s="107">
        <v>44393</v>
      </c>
      <c r="C2427">
        <v>1242</v>
      </c>
      <c r="D2427" t="str">
        <f>IF(Tableau1[[#This Row],[Date]]="","",CHOOSE(MONTH(B2427),"janvier","février","mars","avril","mai","juin","juillet","aout","septembre","octobre","novembre","décembre"))</f>
        <v>juillet</v>
      </c>
      <c r="E2427" s="105">
        <f>IF(ISERROR(VLOOKUP($C2427,tarifs!$A$4:$D$105,2,0)),"",VLOOKUP($C2427,tarifs!$A$4:$D$105,2,0))</f>
        <v>101</v>
      </c>
      <c r="F2427" s="105">
        <f t="shared" si="37"/>
        <v>121.19999999999999</v>
      </c>
    </row>
    <row r="2428" spans="1:6" x14ac:dyDescent="0.25">
      <c r="A2428" t="s">
        <v>8</v>
      </c>
      <c r="B2428" s="107">
        <v>44394</v>
      </c>
      <c r="C2428">
        <v>1689</v>
      </c>
      <c r="D2428" t="str">
        <f>IF(Tableau1[[#This Row],[Date]]="","",CHOOSE(MONTH(B2428),"janvier","février","mars","avril","mai","juin","juillet","aout","septembre","octobre","novembre","décembre"))</f>
        <v>juillet</v>
      </c>
      <c r="E2428" s="105">
        <f>IF(ISERROR(VLOOKUP($C2428,tarifs!$A$4:$D$105,2,0)),"",VLOOKUP($C2428,tarifs!$A$4:$D$105,2,0))</f>
        <v>155</v>
      </c>
      <c r="F2428" s="105">
        <f t="shared" si="37"/>
        <v>186</v>
      </c>
    </row>
    <row r="2429" spans="1:6" x14ac:dyDescent="0.25">
      <c r="A2429" t="s">
        <v>9</v>
      </c>
      <c r="B2429" s="107">
        <v>44389</v>
      </c>
      <c r="C2429">
        <v>1060</v>
      </c>
      <c r="D2429" t="str">
        <f>IF(Tableau1[[#This Row],[Date]]="","",CHOOSE(MONTH(B2429),"janvier","février","mars","avril","mai","juin","juillet","aout","septembre","octobre","novembre","décembre"))</f>
        <v>juillet</v>
      </c>
      <c r="E2429" s="105">
        <f>IF(ISERROR(VLOOKUP($C2429,tarifs!$A$4:$D$105,2,0)),"",VLOOKUP($C2429,tarifs!$A$4:$D$105,2,0))</f>
        <v>123.6</v>
      </c>
      <c r="F2429" s="105">
        <f t="shared" si="37"/>
        <v>148.32</v>
      </c>
    </row>
    <row r="2430" spans="1:6" x14ac:dyDescent="0.25">
      <c r="A2430" t="s">
        <v>9</v>
      </c>
      <c r="B2430" s="107">
        <v>44394</v>
      </c>
      <c r="C2430">
        <v>1431</v>
      </c>
      <c r="D2430" t="str">
        <f>IF(Tableau1[[#This Row],[Date]]="","",CHOOSE(MONTH(B2430),"janvier","février","mars","avril","mai","juin","juillet","aout","septembre","octobre","novembre","décembre"))</f>
        <v>juillet</v>
      </c>
      <c r="E2430" s="105">
        <f>IF(ISERROR(VLOOKUP($C2430,tarifs!$A$4:$D$105,2,0)),"",VLOOKUP($C2430,tarifs!$A$4:$D$105,2,0))</f>
        <v>108</v>
      </c>
      <c r="F2430" s="105">
        <f t="shared" si="37"/>
        <v>129.6</v>
      </c>
    </row>
    <row r="2431" spans="1:6" x14ac:dyDescent="0.25">
      <c r="A2431" t="s">
        <v>9</v>
      </c>
      <c r="B2431" s="107">
        <v>44389</v>
      </c>
      <c r="C2431">
        <v>1230</v>
      </c>
      <c r="D2431" t="str">
        <f>IF(Tableau1[[#This Row],[Date]]="","",CHOOSE(MONTH(B2431),"janvier","février","mars","avril","mai","juin","juillet","aout","septembre","octobre","novembre","décembre"))</f>
        <v>juillet</v>
      </c>
      <c r="E2431" s="105">
        <f>IF(ISERROR(VLOOKUP($C2431,tarifs!$A$4:$D$105,2,0)),"",VLOOKUP($C2431,tarifs!$A$4:$D$105,2,0))</f>
        <v>135.25</v>
      </c>
      <c r="F2431" s="105">
        <f t="shared" si="37"/>
        <v>162.29999999999998</v>
      </c>
    </row>
    <row r="2432" spans="1:6" x14ac:dyDescent="0.25">
      <c r="A2432" t="s">
        <v>9</v>
      </c>
      <c r="B2432" s="107">
        <v>44393</v>
      </c>
      <c r="C2432">
        <v>1282</v>
      </c>
      <c r="D2432" t="str">
        <f>IF(Tableau1[[#This Row],[Date]]="","",CHOOSE(MONTH(B2432),"janvier","février","mars","avril","mai","juin","juillet","aout","septembre","octobre","novembre","décembre"))</f>
        <v>juillet</v>
      </c>
      <c r="E2432" s="105">
        <f>IF(ISERROR(VLOOKUP($C2432,tarifs!$A$4:$D$105,2,0)),"",VLOOKUP($C2432,tarifs!$A$4:$D$105,2,0))</f>
        <v>87.75</v>
      </c>
      <c r="F2432" s="105">
        <f t="shared" si="37"/>
        <v>105.3</v>
      </c>
    </row>
    <row r="2433" spans="1:6" x14ac:dyDescent="0.25">
      <c r="A2433" t="s">
        <v>9</v>
      </c>
      <c r="B2433" s="107">
        <v>44394</v>
      </c>
      <c r="C2433">
        <v>1451</v>
      </c>
      <c r="D2433" t="str">
        <f>IF(Tableau1[[#This Row],[Date]]="","",CHOOSE(MONTH(B2433),"janvier","février","mars","avril","mai","juin","juillet","aout","septembre","octobre","novembre","décembre"))</f>
        <v>juillet</v>
      </c>
      <c r="E2433" s="105">
        <f>IF(ISERROR(VLOOKUP($C2433,tarifs!$A$4:$D$105,2,0)),"",VLOOKUP($C2433,tarifs!$A$4:$D$105,2,0))</f>
        <v>108</v>
      </c>
      <c r="F2433" s="105">
        <f t="shared" si="37"/>
        <v>129.6</v>
      </c>
    </row>
    <row r="2434" spans="1:6" x14ac:dyDescent="0.25">
      <c r="A2434" t="s">
        <v>9</v>
      </c>
      <c r="B2434" s="107">
        <v>44389</v>
      </c>
      <c r="C2434">
        <v>1062</v>
      </c>
      <c r="D2434" t="str">
        <f>IF(Tableau1[[#This Row],[Date]]="","",CHOOSE(MONTH(B2434),"janvier","février","mars","avril","mai","juin","juillet","aout","septembre","octobre","novembre","décembre"))</f>
        <v>juillet</v>
      </c>
      <c r="E2434" s="105">
        <f>IF(ISERROR(VLOOKUP($C2434,tarifs!$A$4:$D$105,2,0)),"",VLOOKUP($C2434,tarifs!$A$4:$D$105,2,0))</f>
        <v>81</v>
      </c>
      <c r="F2434" s="105">
        <f t="shared" si="37"/>
        <v>97.2</v>
      </c>
    </row>
    <row r="2435" spans="1:6" x14ac:dyDescent="0.25">
      <c r="A2435" t="s">
        <v>9</v>
      </c>
      <c r="B2435" s="107">
        <v>44390</v>
      </c>
      <c r="C2435">
        <v>1062</v>
      </c>
      <c r="D2435" t="str">
        <f>IF(Tableau1[[#This Row],[Date]]="","",CHOOSE(MONTH(B2435),"janvier","février","mars","avril","mai","juin","juillet","aout","septembre","octobre","novembre","décembre"))</f>
        <v>juillet</v>
      </c>
      <c r="E2435" s="105">
        <f>IF(ISERROR(VLOOKUP($C2435,tarifs!$A$4:$D$105,2,0)),"",VLOOKUP($C2435,tarifs!$A$4:$D$105,2,0))</f>
        <v>81</v>
      </c>
      <c r="F2435" s="105">
        <f t="shared" si="37"/>
        <v>97.2</v>
      </c>
    </row>
    <row r="2436" spans="1:6" x14ac:dyDescent="0.25">
      <c r="A2436" t="s">
        <v>9</v>
      </c>
      <c r="B2436" s="107">
        <v>44392</v>
      </c>
      <c r="C2436">
        <v>1062</v>
      </c>
      <c r="D2436" t="str">
        <f>IF(Tableau1[[#This Row],[Date]]="","",CHOOSE(MONTH(B2436),"janvier","février","mars","avril","mai","juin","juillet","aout","septembre","octobre","novembre","décembre"))</f>
        <v>juillet</v>
      </c>
      <c r="E2436" s="105">
        <f>IF(ISERROR(VLOOKUP($C2436,tarifs!$A$4:$D$105,2,0)),"",VLOOKUP($C2436,tarifs!$A$4:$D$105,2,0))</f>
        <v>81</v>
      </c>
      <c r="F2436" s="105">
        <f t="shared" ref="F2436:F2499" si="38">IF(ISERROR(E2436*1.2),"",E2436*1.2)</f>
        <v>97.2</v>
      </c>
    </row>
    <row r="2437" spans="1:6" x14ac:dyDescent="0.25">
      <c r="A2437" t="s">
        <v>9</v>
      </c>
      <c r="B2437" s="107">
        <v>44393</v>
      </c>
      <c r="C2437">
        <v>1062</v>
      </c>
      <c r="D2437" t="str">
        <f>IF(Tableau1[[#This Row],[Date]]="","",CHOOSE(MONTH(B2437),"janvier","février","mars","avril","mai","juin","juillet","aout","septembre","octobre","novembre","décembre"))</f>
        <v>juillet</v>
      </c>
      <c r="E2437" s="105">
        <f>IF(ISERROR(VLOOKUP($C2437,tarifs!$A$4:$D$105,2,0)),"",VLOOKUP($C2437,tarifs!$A$4:$D$105,2,0))</f>
        <v>81</v>
      </c>
      <c r="F2437" s="105">
        <f t="shared" si="38"/>
        <v>97.2</v>
      </c>
    </row>
    <row r="2438" spans="1:6" x14ac:dyDescent="0.25">
      <c r="A2438" t="s">
        <v>9</v>
      </c>
      <c r="B2438" s="107">
        <v>44394</v>
      </c>
      <c r="C2438">
        <v>1471</v>
      </c>
      <c r="D2438" t="str">
        <f>IF(Tableau1[[#This Row],[Date]]="","",CHOOSE(MONTH(B2438),"janvier","février","mars","avril","mai","juin","juillet","aout","septembre","octobre","novembre","décembre"))</f>
        <v>juillet</v>
      </c>
      <c r="E2438" s="105">
        <f>IF(ISERROR(VLOOKUP($C2438,tarifs!$A$4:$D$105,2,0)),"",VLOOKUP($C2438,tarifs!$A$4:$D$105,2,0))</f>
        <v>115</v>
      </c>
      <c r="F2438" s="105">
        <f t="shared" si="38"/>
        <v>138</v>
      </c>
    </row>
    <row r="2439" spans="1:6" x14ac:dyDescent="0.25">
      <c r="A2439" t="s">
        <v>9</v>
      </c>
      <c r="B2439" s="107">
        <v>44389</v>
      </c>
      <c r="C2439">
        <v>1262</v>
      </c>
      <c r="D2439" t="str">
        <f>IF(Tableau1[[#This Row],[Date]]="","",CHOOSE(MONTH(B2439),"janvier","février","mars","avril","mai","juin","juillet","aout","septembre","octobre","novembre","décembre"))</f>
        <v>juillet</v>
      </c>
      <c r="E2439" s="105">
        <f>IF(ISERROR(VLOOKUP($C2439,tarifs!$A$4:$D$105,2,0)),"",VLOOKUP($C2439,tarifs!$A$4:$D$105,2,0))</f>
        <v>108</v>
      </c>
      <c r="F2439" s="105">
        <f t="shared" si="38"/>
        <v>129.6</v>
      </c>
    </row>
    <row r="2440" spans="1:6" x14ac:dyDescent="0.25">
      <c r="A2440" t="s">
        <v>9</v>
      </c>
      <c r="B2440" s="107">
        <v>44390</v>
      </c>
      <c r="C2440">
        <v>1262</v>
      </c>
      <c r="D2440" t="str">
        <f>IF(Tableau1[[#This Row],[Date]]="","",CHOOSE(MONTH(B2440),"janvier","février","mars","avril","mai","juin","juillet","aout","septembre","octobre","novembre","décembre"))</f>
        <v>juillet</v>
      </c>
      <c r="E2440" s="105">
        <f>IF(ISERROR(VLOOKUP($C2440,tarifs!$A$4:$D$105,2,0)),"",VLOOKUP($C2440,tarifs!$A$4:$D$105,2,0))</f>
        <v>108</v>
      </c>
      <c r="F2440" s="105">
        <f t="shared" si="38"/>
        <v>129.6</v>
      </c>
    </row>
    <row r="2441" spans="1:6" x14ac:dyDescent="0.25">
      <c r="A2441" t="s">
        <v>9</v>
      </c>
      <c r="B2441" s="107">
        <v>44392</v>
      </c>
      <c r="C2441">
        <v>1262</v>
      </c>
      <c r="D2441" t="str">
        <f>IF(Tableau1[[#This Row],[Date]]="","",CHOOSE(MONTH(B2441),"janvier","février","mars","avril","mai","juin","juillet","aout","septembre","octobre","novembre","décembre"))</f>
        <v>juillet</v>
      </c>
      <c r="E2441" s="105">
        <f>IF(ISERROR(VLOOKUP($C2441,tarifs!$A$4:$D$105,2,0)),"",VLOOKUP($C2441,tarifs!$A$4:$D$105,2,0))</f>
        <v>108</v>
      </c>
      <c r="F2441" s="105">
        <f t="shared" si="38"/>
        <v>129.6</v>
      </c>
    </row>
    <row r="2442" spans="1:6" x14ac:dyDescent="0.25">
      <c r="A2442" t="s">
        <v>9</v>
      </c>
      <c r="B2442" s="107">
        <v>44393</v>
      </c>
      <c r="C2442">
        <v>1262</v>
      </c>
      <c r="D2442" t="str">
        <f>IF(Tableau1[[#This Row],[Date]]="","",CHOOSE(MONTH(B2442),"janvier","février","mars","avril","mai","juin","juillet","aout","septembre","octobre","novembre","décembre"))</f>
        <v>juillet</v>
      </c>
      <c r="E2442" s="105">
        <f>IF(ISERROR(VLOOKUP($C2442,tarifs!$A$4:$D$105,2,0)),"",VLOOKUP($C2442,tarifs!$A$4:$D$105,2,0))</f>
        <v>108</v>
      </c>
      <c r="F2442" s="105">
        <f t="shared" si="38"/>
        <v>129.6</v>
      </c>
    </row>
    <row r="2443" spans="1:6" x14ac:dyDescent="0.25">
      <c r="A2443" t="s">
        <v>9</v>
      </c>
      <c r="B2443" s="107">
        <v>44394</v>
      </c>
      <c r="C2443">
        <v>1511</v>
      </c>
      <c r="D2443" t="str">
        <f>IF(Tableau1[[#This Row],[Date]]="","",CHOOSE(MONTH(B2443),"janvier","février","mars","avril","mai","juin","juillet","aout","septembre","octobre","novembre","décembre"))</f>
        <v>juillet</v>
      </c>
      <c r="E2443" s="105">
        <f>IF(ISERROR(VLOOKUP($C2443,tarifs!$A$4:$D$105,2,0)),"",VLOOKUP($C2443,tarifs!$A$4:$D$105,2,0))</f>
        <v>115</v>
      </c>
      <c r="F2443" s="105">
        <f t="shared" si="38"/>
        <v>138</v>
      </c>
    </row>
    <row r="2444" spans="1:6" x14ac:dyDescent="0.25">
      <c r="A2444" t="s">
        <v>9</v>
      </c>
      <c r="B2444" s="107">
        <v>44394</v>
      </c>
      <c r="C2444">
        <v>1521</v>
      </c>
      <c r="D2444" t="str">
        <f>IF(Tableau1[[#This Row],[Date]]="","",CHOOSE(MONTH(B2444),"janvier","février","mars","avril","mai","juin","juillet","aout","septembre","octobre","novembre","décembre"))</f>
        <v>juillet</v>
      </c>
      <c r="E2444" s="105">
        <f>IF(ISERROR(VLOOKUP($C2444,tarifs!$A$4:$D$105,2,0)),"",VLOOKUP($C2444,tarifs!$A$4:$D$105,2,0))</f>
        <v>155</v>
      </c>
      <c r="F2444" s="105">
        <f t="shared" si="38"/>
        <v>186</v>
      </c>
    </row>
    <row r="2445" spans="1:6" x14ac:dyDescent="0.25">
      <c r="A2445" t="s">
        <v>9</v>
      </c>
      <c r="B2445" s="107">
        <v>44394</v>
      </c>
      <c r="C2445">
        <v>1659</v>
      </c>
      <c r="D2445" t="str">
        <f>IF(Tableau1[[#This Row],[Date]]="","",CHOOSE(MONTH(B2445),"janvier","février","mars","avril","mai","juin","juillet","aout","septembre","octobre","novembre","décembre"))</f>
        <v>juillet</v>
      </c>
      <c r="E2445" s="105">
        <f>IF(ISERROR(VLOOKUP($C2445,tarifs!$A$4:$D$105,2,0)),"",VLOOKUP($C2445,tarifs!$A$4:$D$105,2,0))</f>
        <v>108</v>
      </c>
      <c r="F2445" s="105">
        <f t="shared" si="38"/>
        <v>129.6</v>
      </c>
    </row>
    <row r="2446" spans="1:6" x14ac:dyDescent="0.25">
      <c r="A2446" t="s">
        <v>9</v>
      </c>
      <c r="B2446" s="107">
        <v>44394</v>
      </c>
      <c r="C2446">
        <v>1139</v>
      </c>
      <c r="D2446" t="str">
        <f>IF(Tableau1[[#This Row],[Date]]="","",CHOOSE(MONTH(B2446),"janvier","février","mars","avril","mai","juin","juillet","aout","septembre","octobre","novembre","décembre"))</f>
        <v>juillet</v>
      </c>
      <c r="E2446" s="105">
        <f>IF(ISERROR(VLOOKUP($C2446,tarifs!$A$4:$D$105,2,0)),"",VLOOKUP($C2446,tarifs!$A$4:$D$105,2,0))</f>
        <v>135</v>
      </c>
      <c r="F2446" s="105">
        <f t="shared" si="38"/>
        <v>162</v>
      </c>
    </row>
    <row r="2447" spans="1:6" x14ac:dyDescent="0.25">
      <c r="A2447" t="s">
        <v>9</v>
      </c>
      <c r="B2447" s="107">
        <v>44394</v>
      </c>
      <c r="C2447">
        <v>1079</v>
      </c>
      <c r="D2447" t="str">
        <f>IF(Tableau1[[#This Row],[Date]]="","",CHOOSE(MONTH(B2447),"janvier","février","mars","avril","mai","juin","juillet","aout","septembre","octobre","novembre","décembre"))</f>
        <v>juillet</v>
      </c>
      <c r="E2447" s="105">
        <f>IF(ISERROR(VLOOKUP($C2447,tarifs!$A$4:$D$105,2,0)),"",VLOOKUP($C2447,tarifs!$A$4:$D$105,2,0))</f>
        <v>101</v>
      </c>
      <c r="F2447" s="105">
        <f t="shared" si="38"/>
        <v>121.19999999999999</v>
      </c>
    </row>
    <row r="2448" spans="1:6" x14ac:dyDescent="0.25">
      <c r="A2448" t="s">
        <v>9</v>
      </c>
      <c r="B2448" s="107">
        <v>44394</v>
      </c>
      <c r="C2448">
        <v>1099</v>
      </c>
      <c r="D2448" t="str">
        <f>IF(Tableau1[[#This Row],[Date]]="","",CHOOSE(MONTH(B2448),"janvier","février","mars","avril","mai","juin","juillet","aout","septembre","octobre","novembre","décembre"))</f>
        <v>juillet</v>
      </c>
      <c r="E2448" s="105">
        <f>IF(ISERROR(VLOOKUP($C2448,tarifs!$A$4:$D$105,2,0)),"",VLOOKUP($C2448,tarifs!$A$4:$D$105,2,0))</f>
        <v>77</v>
      </c>
      <c r="F2448" s="105">
        <f t="shared" si="38"/>
        <v>92.399999999999991</v>
      </c>
    </row>
    <row r="2449" spans="1:6" x14ac:dyDescent="0.25">
      <c r="A2449" t="s">
        <v>9</v>
      </c>
      <c r="B2449" s="107">
        <v>44394</v>
      </c>
      <c r="C2449">
        <v>1269</v>
      </c>
      <c r="D2449" t="str">
        <f>IF(Tableau1[[#This Row],[Date]]="","",CHOOSE(MONTH(B2449),"janvier","février","mars","avril","mai","juin","juillet","aout","septembre","octobre","novembre","décembre"))</f>
        <v>juillet</v>
      </c>
      <c r="E2449" s="105">
        <f>IF(ISERROR(VLOOKUP($C2449,tarifs!$A$4:$D$105,2,0)),"",VLOOKUP($C2449,tarifs!$A$4:$D$105,2,0))</f>
        <v>95</v>
      </c>
      <c r="F2449" s="105">
        <f t="shared" si="38"/>
        <v>114</v>
      </c>
    </row>
    <row r="2450" spans="1:6" x14ac:dyDescent="0.25">
      <c r="A2450" t="s">
        <v>10</v>
      </c>
      <c r="B2450" s="107">
        <v>44389</v>
      </c>
      <c r="C2450">
        <v>1650</v>
      </c>
      <c r="D2450" t="str">
        <f>IF(Tableau1[[#This Row],[Date]]="","",CHOOSE(MONTH(B2450),"janvier","février","mars","avril","mai","juin","juillet","aout","septembre","octobre","novembre","décembre"))</f>
        <v>juillet</v>
      </c>
      <c r="E2450" s="105">
        <f>IF(ISERROR(VLOOKUP($C2450,tarifs!$A$4:$D$105,2,0)),"",VLOOKUP($C2450,tarifs!$A$4:$D$105,2,0))</f>
        <v>162</v>
      </c>
      <c r="F2450" s="105">
        <f t="shared" si="38"/>
        <v>194.4</v>
      </c>
    </row>
    <row r="2451" spans="1:6" x14ac:dyDescent="0.25">
      <c r="A2451" t="s">
        <v>10</v>
      </c>
      <c r="B2451" s="107">
        <v>44394</v>
      </c>
      <c r="C2451">
        <v>1109</v>
      </c>
      <c r="D2451" t="str">
        <f>IF(Tableau1[[#This Row],[Date]]="","",CHOOSE(MONTH(B2451),"janvier","février","mars","avril","mai","juin","juillet","aout","septembre","octobre","novembre","décembre"))</f>
        <v>juillet</v>
      </c>
      <c r="E2451" s="105">
        <f>IF(ISERROR(VLOOKUP($C2451,tarifs!$A$4:$D$105,2,0)),"",VLOOKUP($C2451,tarifs!$A$4:$D$105,2,0))</f>
        <v>122</v>
      </c>
      <c r="F2451" s="105">
        <f t="shared" si="38"/>
        <v>146.4</v>
      </c>
    </row>
    <row r="2452" spans="1:6" x14ac:dyDescent="0.25">
      <c r="A2452" t="s">
        <v>10</v>
      </c>
      <c r="B2452" s="107">
        <v>44390</v>
      </c>
      <c r="C2452">
        <v>1521</v>
      </c>
      <c r="D2452" t="str">
        <f>IF(Tableau1[[#This Row],[Date]]="","",CHOOSE(MONTH(B2452),"janvier","février","mars","avril","mai","juin","juillet","aout","septembre","octobre","novembre","décembre"))</f>
        <v>juillet</v>
      </c>
      <c r="E2452" s="105">
        <f>IF(ISERROR(VLOOKUP($C2452,tarifs!$A$4:$D$105,2,0)),"",VLOOKUP($C2452,tarifs!$A$4:$D$105,2,0))</f>
        <v>155</v>
      </c>
      <c r="F2452" s="105">
        <f t="shared" si="38"/>
        <v>186</v>
      </c>
    </row>
    <row r="2453" spans="1:6" x14ac:dyDescent="0.25">
      <c r="A2453" t="s">
        <v>10</v>
      </c>
      <c r="B2453" s="107">
        <v>44392</v>
      </c>
      <c r="C2453">
        <v>1521</v>
      </c>
      <c r="D2453" t="str">
        <f>IF(Tableau1[[#This Row],[Date]]="","",CHOOSE(MONTH(B2453),"janvier","février","mars","avril","mai","juin","juillet","aout","septembre","octobre","novembre","décembre"))</f>
        <v>juillet</v>
      </c>
      <c r="E2453" s="105">
        <f>IF(ISERROR(VLOOKUP($C2453,tarifs!$A$4:$D$105,2,0)),"",VLOOKUP($C2453,tarifs!$A$4:$D$105,2,0))</f>
        <v>155</v>
      </c>
      <c r="F2453" s="105">
        <f t="shared" si="38"/>
        <v>186</v>
      </c>
    </row>
    <row r="2454" spans="1:6" x14ac:dyDescent="0.25">
      <c r="A2454" t="s">
        <v>10</v>
      </c>
      <c r="B2454" s="107">
        <v>44393</v>
      </c>
      <c r="C2454">
        <v>1521</v>
      </c>
      <c r="D2454" t="str">
        <f>IF(Tableau1[[#This Row],[Date]]="","",CHOOSE(MONTH(B2454),"janvier","février","mars","avril","mai","juin","juillet","aout","septembre","octobre","novembre","décembre"))</f>
        <v>juillet</v>
      </c>
      <c r="E2454" s="105">
        <f>IF(ISERROR(VLOOKUP($C2454,tarifs!$A$4:$D$105,2,0)),"",VLOOKUP($C2454,tarifs!$A$4:$D$105,2,0))</f>
        <v>155</v>
      </c>
      <c r="F2454" s="105">
        <f t="shared" si="38"/>
        <v>186</v>
      </c>
    </row>
    <row r="2455" spans="1:6" x14ac:dyDescent="0.25">
      <c r="A2455" t="s">
        <v>10</v>
      </c>
      <c r="B2455" s="107">
        <v>44389</v>
      </c>
      <c r="C2455">
        <v>1162</v>
      </c>
      <c r="D2455" t="str">
        <f>IF(Tableau1[[#This Row],[Date]]="","",CHOOSE(MONTH(B2455),"janvier","février","mars","avril","mai","juin","juillet","aout","septembre","octobre","novembre","décembre"))</f>
        <v>juillet</v>
      </c>
      <c r="E2455" s="105">
        <f>IF(ISERROR(VLOOKUP($C2455,tarifs!$A$4:$D$105,2,0)),"",VLOOKUP($C2455,tarifs!$A$4:$D$105,2,0))</f>
        <v>108</v>
      </c>
      <c r="F2455" s="105">
        <f t="shared" si="38"/>
        <v>129.6</v>
      </c>
    </row>
    <row r="2456" spans="1:6" x14ac:dyDescent="0.25">
      <c r="A2456" t="s">
        <v>10</v>
      </c>
      <c r="B2456" s="107">
        <v>44390</v>
      </c>
      <c r="C2456">
        <v>1162</v>
      </c>
      <c r="D2456" t="str">
        <f>IF(Tableau1[[#This Row],[Date]]="","",CHOOSE(MONTH(B2456),"janvier","février","mars","avril","mai","juin","juillet","aout","septembre","octobre","novembre","décembre"))</f>
        <v>juillet</v>
      </c>
      <c r="E2456" s="105">
        <f>IF(ISERROR(VLOOKUP($C2456,tarifs!$A$4:$D$105,2,0)),"",VLOOKUP($C2456,tarifs!$A$4:$D$105,2,0))</f>
        <v>108</v>
      </c>
      <c r="F2456" s="105">
        <f t="shared" si="38"/>
        <v>129.6</v>
      </c>
    </row>
    <row r="2457" spans="1:6" x14ac:dyDescent="0.25">
      <c r="A2457" t="s">
        <v>10</v>
      </c>
      <c r="B2457" s="107">
        <v>44392</v>
      </c>
      <c r="C2457">
        <v>1162</v>
      </c>
      <c r="D2457" t="str">
        <f>IF(Tableau1[[#This Row],[Date]]="","",CHOOSE(MONTH(B2457),"janvier","février","mars","avril","mai","juin","juillet","aout","septembre","octobre","novembre","décembre"))</f>
        <v>juillet</v>
      </c>
      <c r="E2457" s="105">
        <f>IF(ISERROR(VLOOKUP($C2457,tarifs!$A$4:$D$105,2,0)),"",VLOOKUP($C2457,tarifs!$A$4:$D$105,2,0))</f>
        <v>108</v>
      </c>
      <c r="F2457" s="105">
        <f t="shared" si="38"/>
        <v>129.6</v>
      </c>
    </row>
    <row r="2458" spans="1:6" x14ac:dyDescent="0.25">
      <c r="A2458" t="s">
        <v>10</v>
      </c>
      <c r="B2458" s="107">
        <v>44393</v>
      </c>
      <c r="C2458">
        <v>1162</v>
      </c>
      <c r="D2458" t="str">
        <f>IF(Tableau1[[#This Row],[Date]]="","",CHOOSE(MONTH(B2458),"janvier","février","mars","avril","mai","juin","juillet","aout","septembre","octobre","novembre","décembre"))</f>
        <v>juillet</v>
      </c>
      <c r="E2458" s="105">
        <f>IF(ISERROR(VLOOKUP($C2458,tarifs!$A$4:$D$105,2,0)),"",VLOOKUP($C2458,tarifs!$A$4:$D$105,2,0))</f>
        <v>108</v>
      </c>
      <c r="F2458" s="105">
        <f t="shared" si="38"/>
        <v>129.6</v>
      </c>
    </row>
    <row r="2459" spans="1:6" x14ac:dyDescent="0.25">
      <c r="A2459" t="s">
        <v>10</v>
      </c>
      <c r="B2459" s="107">
        <v>44389</v>
      </c>
      <c r="C2459" t="s">
        <v>11</v>
      </c>
      <c r="D2459" t="str">
        <f>IF(Tableau1[[#This Row],[Date]]="","",CHOOSE(MONTH(B2459),"janvier","février","mars","avril","mai","juin","juillet","aout","septembre","octobre","novembre","décembre"))</f>
        <v>juillet</v>
      </c>
      <c r="E2459" s="105" t="str">
        <f>IF(ISERROR(VLOOKUP($C2459,tarifs!$A$4:$D$105,2,0)),"",VLOOKUP($C2459,tarifs!$A$4:$D$105,2,0))</f>
        <v/>
      </c>
      <c r="F2459" s="105" t="str">
        <f t="shared" si="38"/>
        <v/>
      </c>
    </row>
    <row r="2460" spans="1:6" x14ac:dyDescent="0.25">
      <c r="A2460" t="s">
        <v>10</v>
      </c>
      <c r="B2460" s="107">
        <v>44390</v>
      </c>
      <c r="C2460" t="s">
        <v>11</v>
      </c>
      <c r="D2460" t="str">
        <f>IF(Tableau1[[#This Row],[Date]]="","",CHOOSE(MONTH(B2460),"janvier","février","mars","avril","mai","juin","juillet","aout","septembre","octobre","novembre","décembre"))</f>
        <v>juillet</v>
      </c>
      <c r="E2460" s="105" t="str">
        <f>IF(ISERROR(VLOOKUP($C2460,tarifs!$A$4:$D$105,2,0)),"",VLOOKUP($C2460,tarifs!$A$4:$D$105,2,0))</f>
        <v/>
      </c>
      <c r="F2460" s="105" t="str">
        <f t="shared" si="38"/>
        <v/>
      </c>
    </row>
    <row r="2461" spans="1:6" x14ac:dyDescent="0.25">
      <c r="A2461" t="s">
        <v>10</v>
      </c>
      <c r="B2461" s="107">
        <v>44392</v>
      </c>
      <c r="C2461" t="s">
        <v>11</v>
      </c>
      <c r="D2461" t="str">
        <f>IF(Tableau1[[#This Row],[Date]]="","",CHOOSE(MONTH(B2461),"janvier","février","mars","avril","mai","juin","juillet","aout","septembre","octobre","novembre","décembre"))</f>
        <v>juillet</v>
      </c>
      <c r="E2461" s="105" t="str">
        <f>IF(ISERROR(VLOOKUP($C2461,tarifs!$A$4:$D$105,2,0)),"",VLOOKUP($C2461,tarifs!$A$4:$D$105,2,0))</f>
        <v/>
      </c>
      <c r="F2461" s="105" t="str">
        <f t="shared" si="38"/>
        <v/>
      </c>
    </row>
    <row r="2462" spans="1:6" x14ac:dyDescent="0.25">
      <c r="A2462" t="s">
        <v>10</v>
      </c>
      <c r="B2462" s="107">
        <v>44393</v>
      </c>
      <c r="C2462" t="s">
        <v>11</v>
      </c>
      <c r="D2462" t="str">
        <f>IF(Tableau1[[#This Row],[Date]]="","",CHOOSE(MONTH(B2462),"janvier","février","mars","avril","mai","juin","juillet","aout","septembre","octobre","novembre","décembre"))</f>
        <v>juillet</v>
      </c>
      <c r="E2462" s="105" t="str">
        <f>IF(ISERROR(VLOOKUP($C2462,tarifs!$A$4:$D$105,2,0)),"",VLOOKUP($C2462,tarifs!$A$4:$D$105,2,0))</f>
        <v/>
      </c>
      <c r="F2462" s="105" t="str">
        <f t="shared" si="38"/>
        <v/>
      </c>
    </row>
    <row r="2463" spans="1:6" x14ac:dyDescent="0.25">
      <c r="A2463" t="s">
        <v>12</v>
      </c>
      <c r="B2463" s="107">
        <v>44389</v>
      </c>
      <c r="C2463">
        <v>1010</v>
      </c>
      <c r="D2463" t="str">
        <f>IF(Tableau1[[#This Row],[Date]]="","",CHOOSE(MONTH(B2463),"janvier","février","mars","avril","mai","juin","juillet","aout","septembre","octobre","novembre","décembre"))</f>
        <v>juillet</v>
      </c>
      <c r="E2463" s="105">
        <f>IF(ISERROR(VLOOKUP($C2463,tarifs!$A$4:$D$105,2,0)),"",VLOOKUP($C2463,tarifs!$A$4:$D$105,2,0))</f>
        <v>95</v>
      </c>
      <c r="F2463" s="105">
        <f t="shared" si="38"/>
        <v>114</v>
      </c>
    </row>
    <row r="2464" spans="1:6" x14ac:dyDescent="0.25">
      <c r="A2464" t="s">
        <v>12</v>
      </c>
      <c r="B2464" s="107">
        <v>44394</v>
      </c>
      <c r="C2464">
        <v>1441</v>
      </c>
      <c r="D2464" t="str">
        <f>IF(Tableau1[[#This Row],[Date]]="","",CHOOSE(MONTH(B2464),"janvier","février","mars","avril","mai","juin","juillet","aout","septembre","octobre","novembre","décembre"))</f>
        <v>juillet</v>
      </c>
      <c r="E2464" s="105">
        <f>IF(ISERROR(VLOOKUP($C2464,tarifs!$A$4:$D$105,2,0)),"",VLOOKUP($C2464,tarifs!$A$4:$D$105,2,0))</f>
        <v>108</v>
      </c>
      <c r="F2464" s="105">
        <f t="shared" si="38"/>
        <v>129.6</v>
      </c>
    </row>
    <row r="2465" spans="1:6" x14ac:dyDescent="0.25">
      <c r="A2465" t="s">
        <v>12</v>
      </c>
      <c r="B2465" s="107">
        <v>44394</v>
      </c>
      <c r="C2465">
        <v>1169</v>
      </c>
      <c r="D2465" t="str">
        <f>IF(Tableau1[[#This Row],[Date]]="","",CHOOSE(MONTH(B2465),"janvier","février","mars","avril","mai","juin","juillet","aout","septembre","octobre","novembre","décembre"))</f>
        <v>juillet</v>
      </c>
      <c r="E2465" s="105">
        <f>IF(ISERROR(VLOOKUP($C2465,tarifs!$A$4:$D$105,2,0)),"",VLOOKUP($C2465,tarifs!$A$4:$D$105,2,0))</f>
        <v>115</v>
      </c>
      <c r="F2465" s="105">
        <f t="shared" si="38"/>
        <v>138</v>
      </c>
    </row>
    <row r="2466" spans="1:6" x14ac:dyDescent="0.25">
      <c r="A2466" t="s">
        <v>12</v>
      </c>
      <c r="B2466" s="107">
        <v>44389</v>
      </c>
      <c r="C2466">
        <v>1312</v>
      </c>
      <c r="D2466" t="str">
        <f>IF(Tableau1[[#This Row],[Date]]="","",CHOOSE(MONTH(B2466),"janvier","février","mars","avril","mai","juin","juillet","aout","septembre","octobre","novembre","décembre"))</f>
        <v>juillet</v>
      </c>
      <c r="E2466" s="105">
        <f>IF(ISERROR(VLOOKUP($C2466,tarifs!$A$4:$D$105,2,0)),"",VLOOKUP($C2466,tarifs!$A$4:$D$105,2,0))</f>
        <v>108</v>
      </c>
      <c r="F2466" s="105">
        <f t="shared" si="38"/>
        <v>129.6</v>
      </c>
    </row>
    <row r="2467" spans="1:6" x14ac:dyDescent="0.25">
      <c r="A2467" t="s">
        <v>12</v>
      </c>
      <c r="B2467" s="107">
        <v>44390</v>
      </c>
      <c r="C2467">
        <v>1312</v>
      </c>
      <c r="D2467" t="str">
        <f>IF(Tableau1[[#This Row],[Date]]="","",CHOOSE(MONTH(B2467),"janvier","février","mars","avril","mai","juin","juillet","aout","septembre","octobre","novembre","décembre"))</f>
        <v>juillet</v>
      </c>
      <c r="E2467" s="105">
        <f>IF(ISERROR(VLOOKUP($C2467,tarifs!$A$4:$D$105,2,0)),"",VLOOKUP($C2467,tarifs!$A$4:$D$105,2,0))</f>
        <v>108</v>
      </c>
      <c r="F2467" s="105">
        <f t="shared" si="38"/>
        <v>129.6</v>
      </c>
    </row>
    <row r="2468" spans="1:6" x14ac:dyDescent="0.25">
      <c r="A2468" t="s">
        <v>12</v>
      </c>
      <c r="B2468" s="107">
        <v>44392</v>
      </c>
      <c r="C2468">
        <v>1312</v>
      </c>
      <c r="D2468" t="str">
        <f>IF(Tableau1[[#This Row],[Date]]="","",CHOOSE(MONTH(B2468),"janvier","février","mars","avril","mai","juin","juillet","aout","septembre","octobre","novembre","décembre"))</f>
        <v>juillet</v>
      </c>
      <c r="E2468" s="105">
        <f>IF(ISERROR(VLOOKUP($C2468,tarifs!$A$4:$D$105,2,0)),"",VLOOKUP($C2468,tarifs!$A$4:$D$105,2,0))</f>
        <v>108</v>
      </c>
      <c r="F2468" s="105">
        <f t="shared" si="38"/>
        <v>129.6</v>
      </c>
    </row>
    <row r="2469" spans="1:6" x14ac:dyDescent="0.25">
      <c r="A2469" t="s">
        <v>12</v>
      </c>
      <c r="B2469" s="107">
        <v>44393</v>
      </c>
      <c r="C2469">
        <v>1312</v>
      </c>
      <c r="D2469" t="str">
        <f>IF(Tableau1[[#This Row],[Date]]="","",CHOOSE(MONTH(B2469),"janvier","février","mars","avril","mai","juin","juillet","aout","septembre","octobre","novembre","décembre"))</f>
        <v>juillet</v>
      </c>
      <c r="E2469" s="105">
        <f>IF(ISERROR(VLOOKUP($C2469,tarifs!$A$4:$D$105,2,0)),"",VLOOKUP($C2469,tarifs!$A$4:$D$105,2,0))</f>
        <v>108</v>
      </c>
      <c r="F2469" s="105">
        <f t="shared" si="38"/>
        <v>129.6</v>
      </c>
    </row>
    <row r="2470" spans="1:6" x14ac:dyDescent="0.25">
      <c r="A2470" t="s">
        <v>12</v>
      </c>
      <c r="B2470" s="107">
        <v>44394</v>
      </c>
      <c r="C2470">
        <v>1289</v>
      </c>
      <c r="D2470" t="str">
        <f>IF(Tableau1[[#This Row],[Date]]="","",CHOOSE(MONTH(B2470),"janvier","février","mars","avril","mai","juin","juillet","aout","septembre","octobre","novembre","décembre"))</f>
        <v>juillet</v>
      </c>
      <c r="E2470" s="105">
        <f>IF(ISERROR(VLOOKUP($C2470,tarifs!$A$4:$D$105,2,0)),"",VLOOKUP($C2470,tarifs!$A$4:$D$105,2,0))</f>
        <v>88</v>
      </c>
      <c r="F2470" s="105">
        <f t="shared" si="38"/>
        <v>105.6</v>
      </c>
    </row>
    <row r="2471" spans="1:6" x14ac:dyDescent="0.25">
      <c r="A2471" t="s">
        <v>12</v>
      </c>
      <c r="B2471" s="107">
        <v>44389</v>
      </c>
      <c r="C2471">
        <v>1252</v>
      </c>
      <c r="D2471" t="str">
        <f>IF(Tableau1[[#This Row],[Date]]="","",CHOOSE(MONTH(B2471),"janvier","février","mars","avril","mai","juin","juillet","aout","septembre","octobre","novembre","décembre"))</f>
        <v>juillet</v>
      </c>
      <c r="E2471" s="105">
        <f>IF(ISERROR(VLOOKUP($C2471,tarifs!$A$4:$D$105,2,0)),"",VLOOKUP($C2471,tarifs!$A$4:$D$105,2,0))</f>
        <v>91.8</v>
      </c>
      <c r="F2471" s="105">
        <f t="shared" si="38"/>
        <v>110.16</v>
      </c>
    </row>
    <row r="2472" spans="1:6" x14ac:dyDescent="0.25">
      <c r="A2472" t="s">
        <v>12</v>
      </c>
      <c r="B2472" s="107">
        <v>44390</v>
      </c>
      <c r="C2472">
        <v>1252</v>
      </c>
      <c r="D2472" t="str">
        <f>IF(Tableau1[[#This Row],[Date]]="","",CHOOSE(MONTH(B2472),"janvier","février","mars","avril","mai","juin","juillet","aout","septembre","octobre","novembre","décembre"))</f>
        <v>juillet</v>
      </c>
      <c r="E2472" s="105">
        <f>IF(ISERROR(VLOOKUP($C2472,tarifs!$A$4:$D$105,2,0)),"",VLOOKUP($C2472,tarifs!$A$4:$D$105,2,0))</f>
        <v>91.8</v>
      </c>
      <c r="F2472" s="105">
        <f t="shared" si="38"/>
        <v>110.16</v>
      </c>
    </row>
    <row r="2473" spans="1:6" x14ac:dyDescent="0.25">
      <c r="A2473" t="s">
        <v>12</v>
      </c>
      <c r="B2473" s="107">
        <v>44392</v>
      </c>
      <c r="C2473">
        <v>1252</v>
      </c>
      <c r="D2473" t="str">
        <f>IF(Tableau1[[#This Row],[Date]]="","",CHOOSE(MONTH(B2473),"janvier","février","mars","avril","mai","juin","juillet","aout","septembre","octobre","novembre","décembre"))</f>
        <v>juillet</v>
      </c>
      <c r="E2473" s="105">
        <f>IF(ISERROR(VLOOKUP($C2473,tarifs!$A$4:$D$105,2,0)),"",VLOOKUP($C2473,tarifs!$A$4:$D$105,2,0))</f>
        <v>91.8</v>
      </c>
      <c r="F2473" s="105">
        <f t="shared" si="38"/>
        <v>110.16</v>
      </c>
    </row>
    <row r="2474" spans="1:6" x14ac:dyDescent="0.25">
      <c r="A2474" t="s">
        <v>12</v>
      </c>
      <c r="B2474" s="107">
        <v>44393</v>
      </c>
      <c r="C2474">
        <v>1252</v>
      </c>
      <c r="D2474" t="str">
        <f>IF(Tableau1[[#This Row],[Date]]="","",CHOOSE(MONTH(B2474),"janvier","février","mars","avril","mai","juin","juillet","aout","septembre","octobre","novembre","décembre"))</f>
        <v>juillet</v>
      </c>
      <c r="E2474" s="105">
        <f>IF(ISERROR(VLOOKUP($C2474,tarifs!$A$4:$D$105,2,0)),"",VLOOKUP($C2474,tarifs!$A$4:$D$105,2,0))</f>
        <v>91.8</v>
      </c>
      <c r="F2474" s="105">
        <f t="shared" si="38"/>
        <v>110.16</v>
      </c>
    </row>
    <row r="2475" spans="1:6" x14ac:dyDescent="0.25">
      <c r="A2475" t="s">
        <v>12</v>
      </c>
      <c r="B2475" s="107">
        <v>44394</v>
      </c>
      <c r="C2475">
        <v>1319</v>
      </c>
      <c r="D2475" t="str">
        <f>IF(Tableau1[[#This Row],[Date]]="","",CHOOSE(MONTH(B2475),"janvier","février","mars","avril","mai","juin","juillet","aout","septembre","octobre","novembre","décembre"))</f>
        <v>juillet</v>
      </c>
      <c r="E2475" s="105">
        <f>IF(ISERROR(VLOOKUP($C2475,tarifs!$A$4:$D$105,2,0)),"",VLOOKUP($C2475,tarifs!$A$4:$D$105,2,0))</f>
        <v>95</v>
      </c>
      <c r="F2475" s="105">
        <f t="shared" si="38"/>
        <v>114</v>
      </c>
    </row>
    <row r="2476" spans="1:6" x14ac:dyDescent="0.25">
      <c r="A2476" t="s">
        <v>12</v>
      </c>
      <c r="B2476" s="107">
        <v>44394</v>
      </c>
      <c r="C2476">
        <v>1349</v>
      </c>
      <c r="D2476" t="str">
        <f>IF(Tableau1[[#This Row],[Date]]="","",CHOOSE(MONTH(B2476),"janvier","février","mars","avril","mai","juin","juillet","aout","septembre","octobre","novembre","décembre"))</f>
        <v>juillet</v>
      </c>
      <c r="E2476" s="105">
        <f>IF(ISERROR(VLOOKUP($C2476,tarifs!$A$4:$D$105,2,0)),"",VLOOKUP($C2476,tarifs!$A$4:$D$105,2,0))</f>
        <v>115</v>
      </c>
      <c r="F2476" s="105">
        <f t="shared" si="38"/>
        <v>138</v>
      </c>
    </row>
    <row r="2477" spans="1:6" x14ac:dyDescent="0.25">
      <c r="A2477" t="s">
        <v>13</v>
      </c>
      <c r="B2477" s="107">
        <v>44389</v>
      </c>
      <c r="C2477">
        <v>1640</v>
      </c>
      <c r="D2477" t="str">
        <f>IF(Tableau1[[#This Row],[Date]]="","",CHOOSE(MONTH(B2477),"janvier","février","mars","avril","mai","juin","juillet","aout","septembre","octobre","novembre","décembre"))</f>
        <v>juillet</v>
      </c>
      <c r="E2477" s="105">
        <f>IF(ISERROR(VLOOKUP($C2477,tarifs!$A$4:$D$105,2,0)),"",VLOOKUP($C2477,tarifs!$A$4:$D$105,2,0))</f>
        <v>156.75</v>
      </c>
      <c r="F2477" s="105">
        <f t="shared" si="38"/>
        <v>188.1</v>
      </c>
    </row>
    <row r="2478" spans="1:6" x14ac:dyDescent="0.25">
      <c r="A2478" t="s">
        <v>13</v>
      </c>
      <c r="B2478" s="107">
        <v>44394</v>
      </c>
      <c r="C2478">
        <v>1411</v>
      </c>
      <c r="D2478" t="str">
        <f>IF(Tableau1[[#This Row],[Date]]="","",CHOOSE(MONTH(B2478),"janvier","février","mars","avril","mai","juin","juillet","aout","septembre","octobre","novembre","décembre"))</f>
        <v>juillet</v>
      </c>
      <c r="E2478" s="105">
        <f>IF(ISERROR(VLOOKUP($C2478,tarifs!$A$4:$D$105,2,0)),"",VLOOKUP($C2478,tarifs!$A$4:$D$105,2,0))</f>
        <v>101</v>
      </c>
      <c r="F2478" s="105">
        <f t="shared" si="38"/>
        <v>121.19999999999999</v>
      </c>
    </row>
    <row r="2479" spans="1:6" x14ac:dyDescent="0.25">
      <c r="A2479" t="s">
        <v>13</v>
      </c>
      <c r="B2479" s="107">
        <v>44389</v>
      </c>
      <c r="C2479">
        <v>1680</v>
      </c>
      <c r="D2479" t="str">
        <f>IF(Tableau1[[#This Row],[Date]]="","",CHOOSE(MONTH(B2479),"janvier","février","mars","avril","mai","juin","juillet","aout","septembre","octobre","novembre","décembre"))</f>
        <v>juillet</v>
      </c>
      <c r="E2479" s="105">
        <f>IF(ISERROR(VLOOKUP($C2479,tarifs!$A$4:$D$105,2,0)),"",VLOOKUP($C2479,tarifs!$A$4:$D$105,2,0))</f>
        <v>149.75</v>
      </c>
      <c r="F2479" s="105">
        <f t="shared" si="38"/>
        <v>179.7</v>
      </c>
    </row>
    <row r="2480" spans="1:6" x14ac:dyDescent="0.25">
      <c r="A2480" t="s">
        <v>13</v>
      </c>
      <c r="B2480" s="107">
        <v>44394</v>
      </c>
      <c r="C2480">
        <v>1461</v>
      </c>
      <c r="D2480" t="str">
        <f>IF(Tableau1[[#This Row],[Date]]="","",CHOOSE(MONTH(B2480),"janvier","février","mars","avril","mai","juin","juillet","aout","septembre","octobre","novembre","décembre"))</f>
        <v>juillet</v>
      </c>
      <c r="E2480" s="105">
        <f>IF(ISERROR(VLOOKUP($C2480,tarifs!$A$4:$D$105,2,0)),"",VLOOKUP($C2480,tarifs!$A$4:$D$105,2,0))</f>
        <v>135</v>
      </c>
      <c r="F2480" s="105">
        <f t="shared" si="38"/>
        <v>162</v>
      </c>
    </row>
    <row r="2481" spans="1:6" x14ac:dyDescent="0.25">
      <c r="A2481" t="s">
        <v>13</v>
      </c>
      <c r="B2481" s="107">
        <v>44389</v>
      </c>
      <c r="C2481">
        <v>1152</v>
      </c>
      <c r="D2481" t="str">
        <f>IF(Tableau1[[#This Row],[Date]]="","",CHOOSE(MONTH(B2481),"janvier","février","mars","avril","mai","juin","juillet","aout","septembre","octobre","novembre","décembre"))</f>
        <v>juillet</v>
      </c>
      <c r="E2481" s="105">
        <f>IF(ISERROR(VLOOKUP($C2481,tarifs!$A$4:$D$105,2,0)),"",VLOOKUP($C2481,tarifs!$A$4:$D$105,2,0))</f>
        <v>128</v>
      </c>
      <c r="F2481" s="105">
        <f t="shared" si="38"/>
        <v>153.6</v>
      </c>
    </row>
    <row r="2482" spans="1:6" x14ac:dyDescent="0.25">
      <c r="A2482" t="s">
        <v>13</v>
      </c>
      <c r="B2482" s="107">
        <v>44394</v>
      </c>
      <c r="C2482">
        <v>1119</v>
      </c>
      <c r="D2482" t="str">
        <f>IF(Tableau1[[#This Row],[Date]]="","",CHOOSE(MONTH(B2482),"janvier","février","mars","avril","mai","juin","juillet","aout","septembre","octobre","novembre","décembre"))</f>
        <v>juillet</v>
      </c>
      <c r="E2482" s="105">
        <f>IF(ISERROR(VLOOKUP($C2482,tarifs!$A$4:$D$105,2,0)),"",VLOOKUP($C2482,tarifs!$A$4:$D$105,2,0))</f>
        <v>135</v>
      </c>
      <c r="F2482" s="105">
        <f t="shared" si="38"/>
        <v>162</v>
      </c>
    </row>
    <row r="2483" spans="1:6" x14ac:dyDescent="0.25">
      <c r="A2483" t="s">
        <v>13</v>
      </c>
      <c r="B2483" s="107">
        <v>44394</v>
      </c>
      <c r="C2483">
        <v>1049</v>
      </c>
      <c r="D2483" t="str">
        <f>IF(Tableau1[[#This Row],[Date]]="","",CHOOSE(MONTH(B2483),"janvier","février","mars","avril","mai","juin","juillet","aout","septembre","octobre","novembre","décembre"))</f>
        <v>juillet</v>
      </c>
      <c r="E2483" s="105">
        <f>IF(ISERROR(VLOOKUP($C2483,tarifs!$A$4:$D$105,2,0)),"",VLOOKUP($C2483,tarifs!$A$4:$D$105,2,0))</f>
        <v>95</v>
      </c>
      <c r="F2483" s="105">
        <f t="shared" si="38"/>
        <v>114</v>
      </c>
    </row>
    <row r="2484" spans="1:6" x14ac:dyDescent="0.25">
      <c r="A2484" t="s">
        <v>14</v>
      </c>
      <c r="B2484" s="107">
        <v>44389</v>
      </c>
      <c r="C2484">
        <v>1100</v>
      </c>
      <c r="D2484" t="str">
        <f>IF(Tableau1[[#This Row],[Date]]="","",CHOOSE(MONTH(B2484),"janvier","février","mars","avril","mai","juin","juillet","aout","septembre","octobre","novembre","décembre"))</f>
        <v>juillet</v>
      </c>
      <c r="E2484" s="105">
        <f>IF(ISERROR(VLOOKUP($C2484,tarifs!$A$4:$D$105,2,0)),"",VLOOKUP($C2484,tarifs!$A$4:$D$105,2,0))</f>
        <v>122</v>
      </c>
      <c r="F2484" s="105">
        <f t="shared" si="38"/>
        <v>146.4</v>
      </c>
    </row>
    <row r="2485" spans="1:6" x14ac:dyDescent="0.25">
      <c r="A2485" t="s">
        <v>14</v>
      </c>
      <c r="B2485" s="107">
        <v>44393</v>
      </c>
      <c r="C2485">
        <v>1112</v>
      </c>
      <c r="D2485" t="str">
        <f>IF(Tableau1[[#This Row],[Date]]="","",CHOOSE(MONTH(B2485),"janvier","février","mars","avril","mai","juin","juillet","aout","septembre","octobre","novembre","décembre"))</f>
        <v>juillet</v>
      </c>
      <c r="E2485" s="105">
        <f>IF(ISERROR(VLOOKUP($C2485,tarifs!$A$4:$D$105,2,0)),"",VLOOKUP($C2485,tarifs!$A$4:$D$105,2,0))</f>
        <v>135</v>
      </c>
      <c r="F2485" s="105">
        <f t="shared" si="38"/>
        <v>162</v>
      </c>
    </row>
    <row r="2486" spans="1:6" x14ac:dyDescent="0.25">
      <c r="A2486" t="s">
        <v>14</v>
      </c>
      <c r="B2486" s="107">
        <v>44394</v>
      </c>
      <c r="C2486">
        <v>1421</v>
      </c>
      <c r="D2486" t="str">
        <f>IF(Tableau1[[#This Row],[Date]]="","",CHOOSE(MONTH(B2486),"janvier","février","mars","avril","mai","juin","juillet","aout","septembre","octobre","novembre","décembre"))</f>
        <v>juillet</v>
      </c>
      <c r="E2486" s="105">
        <f>IF(ISERROR(VLOOKUP($C2486,tarifs!$A$4:$D$105,2,0)),"",VLOOKUP($C2486,tarifs!$A$4:$D$105,2,0))</f>
        <v>108</v>
      </c>
      <c r="F2486" s="105">
        <f t="shared" si="38"/>
        <v>129.6</v>
      </c>
    </row>
    <row r="2487" spans="1:6" x14ac:dyDescent="0.25">
      <c r="A2487" t="s">
        <v>14</v>
      </c>
      <c r="B2487" s="107">
        <v>44394</v>
      </c>
      <c r="C2487">
        <v>1629</v>
      </c>
      <c r="D2487" t="str">
        <f>IF(Tableau1[[#This Row],[Date]]="","",CHOOSE(MONTH(B2487),"janvier","février","mars","avril","mai","juin","juillet","aout","septembre","octobre","novembre","décembre"))</f>
        <v>juillet</v>
      </c>
      <c r="E2487" s="105">
        <f>IF(ISERROR(VLOOKUP($C2487,tarifs!$A$4:$D$105,2,0)),"",VLOOKUP($C2487,tarifs!$A$4:$D$105,2,0))</f>
        <v>121.5</v>
      </c>
      <c r="F2487" s="105">
        <f t="shared" si="38"/>
        <v>145.79999999999998</v>
      </c>
    </row>
    <row r="2488" spans="1:6" x14ac:dyDescent="0.25">
      <c r="A2488" t="s">
        <v>14</v>
      </c>
      <c r="B2488" s="107">
        <v>44394</v>
      </c>
      <c r="C2488">
        <v>1159</v>
      </c>
      <c r="D2488" t="str">
        <f>IF(Tableau1[[#This Row],[Date]]="","",CHOOSE(MONTH(B2488),"janvier","février","mars","avril","mai","juin","juillet","aout","septembre","octobre","novembre","décembre"))</f>
        <v>juillet</v>
      </c>
      <c r="E2488" s="105">
        <f>IF(ISERROR(VLOOKUP($C2488,tarifs!$A$4:$D$105,2,0)),"",VLOOKUP($C2488,tarifs!$A$4:$D$105,2,0))</f>
        <v>115</v>
      </c>
      <c r="F2488" s="105">
        <f t="shared" si="38"/>
        <v>138</v>
      </c>
    </row>
    <row r="2489" spans="1:6" x14ac:dyDescent="0.25">
      <c r="A2489" t="s">
        <v>14</v>
      </c>
      <c r="B2489" s="107">
        <v>44389</v>
      </c>
      <c r="C2489" t="s">
        <v>15</v>
      </c>
      <c r="D2489" t="str">
        <f>IF(Tableau1[[#This Row],[Date]]="","",CHOOSE(MONTH(B2489),"janvier","février","mars","avril","mai","juin","juillet","aout","septembre","octobre","novembre","décembre"))</f>
        <v>juillet</v>
      </c>
      <c r="E2489" s="105" t="str">
        <f>IF(ISERROR(VLOOKUP($C2489,tarifs!$A$4:$D$105,2,0)),"",VLOOKUP($C2489,tarifs!$A$4:$D$105,2,0))</f>
        <v/>
      </c>
      <c r="F2489" s="105" t="str">
        <f t="shared" si="38"/>
        <v/>
      </c>
    </row>
    <row r="2490" spans="1:6" x14ac:dyDescent="0.25">
      <c r="A2490" t="s">
        <v>14</v>
      </c>
      <c r="B2490" s="107">
        <v>44390</v>
      </c>
      <c r="C2490" t="s">
        <v>15</v>
      </c>
      <c r="D2490" t="str">
        <f>IF(Tableau1[[#This Row],[Date]]="","",CHOOSE(MONTH(B2490),"janvier","février","mars","avril","mai","juin","juillet","aout","septembre","octobre","novembre","décembre"))</f>
        <v>juillet</v>
      </c>
      <c r="E2490" s="105" t="str">
        <f>IF(ISERROR(VLOOKUP($C2490,tarifs!$A$4:$D$105,2,0)),"",VLOOKUP($C2490,tarifs!$A$4:$D$105,2,0))</f>
        <v/>
      </c>
      <c r="F2490" s="105" t="str">
        <f t="shared" si="38"/>
        <v/>
      </c>
    </row>
    <row r="2491" spans="1:6" x14ac:dyDescent="0.25">
      <c r="A2491" t="s">
        <v>14</v>
      </c>
      <c r="B2491" s="107">
        <v>44392</v>
      </c>
      <c r="C2491" t="s">
        <v>15</v>
      </c>
      <c r="D2491" t="str">
        <f>IF(Tableau1[[#This Row],[Date]]="","",CHOOSE(MONTH(B2491),"janvier","février","mars","avril","mai","juin","juillet","aout","septembre","octobre","novembre","décembre"))</f>
        <v>juillet</v>
      </c>
      <c r="E2491" s="105" t="str">
        <f>IF(ISERROR(VLOOKUP($C2491,tarifs!$A$4:$D$105,2,0)),"",VLOOKUP($C2491,tarifs!$A$4:$D$105,2,0))</f>
        <v/>
      </c>
      <c r="F2491" s="105" t="str">
        <f t="shared" si="38"/>
        <v/>
      </c>
    </row>
    <row r="2492" spans="1:6" x14ac:dyDescent="0.25">
      <c r="A2492" t="s">
        <v>14</v>
      </c>
      <c r="B2492" s="107">
        <v>44393</v>
      </c>
      <c r="C2492" t="s">
        <v>15</v>
      </c>
      <c r="D2492" t="str">
        <f>IF(Tableau1[[#This Row],[Date]]="","",CHOOSE(MONTH(B2492),"janvier","février","mars","avril","mai","juin","juillet","aout","septembre","octobre","novembre","décembre"))</f>
        <v>juillet</v>
      </c>
      <c r="E2492" s="105" t="str">
        <f>IF(ISERROR(VLOOKUP($C2492,tarifs!$A$4:$D$105,2,0)),"",VLOOKUP($C2492,tarifs!$A$4:$D$105,2,0))</f>
        <v/>
      </c>
      <c r="F2492" s="105" t="str">
        <f t="shared" si="38"/>
        <v/>
      </c>
    </row>
    <row r="2493" spans="1:6" x14ac:dyDescent="0.25">
      <c r="A2493" t="s">
        <v>16</v>
      </c>
      <c r="B2493" s="107">
        <v>44389</v>
      </c>
      <c r="C2493">
        <v>1670</v>
      </c>
      <c r="D2493" t="str">
        <f>IF(Tableau1[[#This Row],[Date]]="","",CHOOSE(MONTH(B2493),"janvier","février","mars","avril","mai","juin","juillet","aout","septembre","octobre","novembre","décembre"))</f>
        <v>juillet</v>
      </c>
      <c r="E2493" s="105">
        <f>IF(ISERROR(VLOOKUP($C2493,tarifs!$A$4:$D$105,2,0)),"",VLOOKUP($C2493,tarifs!$A$4:$D$105,2,0))</f>
        <v>201</v>
      </c>
      <c r="F2493" s="105">
        <f t="shared" si="38"/>
        <v>241.2</v>
      </c>
    </row>
    <row r="2494" spans="1:6" x14ac:dyDescent="0.25">
      <c r="A2494" t="s">
        <v>16</v>
      </c>
      <c r="B2494" s="107">
        <v>44394</v>
      </c>
      <c r="C2494">
        <v>1401</v>
      </c>
      <c r="D2494" t="str">
        <f>IF(Tableau1[[#This Row],[Date]]="","",CHOOSE(MONTH(B2494),"janvier","février","mars","avril","mai","juin","juillet","aout","septembre","octobre","novembre","décembre"))</f>
        <v>juillet</v>
      </c>
      <c r="E2494" s="105">
        <f>IF(ISERROR(VLOOKUP($C2494,tarifs!$A$4:$D$105,2,0)),"",VLOOKUP($C2494,tarifs!$A$4:$D$105,2,0))</f>
        <v>129</v>
      </c>
      <c r="F2494" s="105">
        <f t="shared" si="38"/>
        <v>154.79999999999998</v>
      </c>
    </row>
    <row r="2495" spans="1:6" x14ac:dyDescent="0.25">
      <c r="A2495" t="s">
        <v>16</v>
      </c>
      <c r="B2495" s="107">
        <v>44394</v>
      </c>
      <c r="C2495">
        <v>1639</v>
      </c>
      <c r="D2495" t="str">
        <f>IF(Tableau1[[#This Row],[Date]]="","",CHOOSE(MONTH(B2495),"janvier","février","mars","avril","mai","juin","juillet","aout","septembre","octobre","novembre","décembre"))</f>
        <v>juillet</v>
      </c>
      <c r="E2495" s="105">
        <f>IF(ISERROR(VLOOKUP($C2495,tarifs!$A$4:$D$105,2,0)),"",VLOOKUP($C2495,tarifs!$A$4:$D$105,2,0))</f>
        <v>135</v>
      </c>
      <c r="F2495" s="105">
        <f t="shared" si="38"/>
        <v>162</v>
      </c>
    </row>
    <row r="2496" spans="1:6" x14ac:dyDescent="0.25">
      <c r="A2496" t="s">
        <v>17</v>
      </c>
      <c r="B2496" s="107">
        <v>44389</v>
      </c>
      <c r="C2496">
        <v>1050</v>
      </c>
      <c r="D2496" t="str">
        <f>IF(Tableau1[[#This Row],[Date]]="","",CHOOSE(MONTH(B2496),"janvier","février","mars","avril","mai","juin","juillet","aout","septembre","octobre","novembre","décembre"))</f>
        <v>juillet</v>
      </c>
      <c r="E2496" s="105">
        <f>IF(ISERROR(VLOOKUP($C2496,tarifs!$A$4:$D$105,2,0)),"",VLOOKUP($C2496,tarifs!$A$4:$D$105,2,0))</f>
        <v>108</v>
      </c>
      <c r="F2496" s="105">
        <f t="shared" si="38"/>
        <v>129.6</v>
      </c>
    </row>
    <row r="2497" spans="1:6" x14ac:dyDescent="0.25">
      <c r="A2497" t="s">
        <v>17</v>
      </c>
      <c r="B2497" s="107">
        <v>44394</v>
      </c>
      <c r="C2497">
        <v>1501</v>
      </c>
      <c r="D2497" t="str">
        <f>IF(Tableau1[[#This Row],[Date]]="","",CHOOSE(MONTH(B2497),"janvier","février","mars","avril","mai","juin","juillet","aout","septembre","octobre","novembre","décembre"))</f>
        <v>juillet</v>
      </c>
      <c r="E2497" s="105">
        <f>IF(ISERROR(VLOOKUP($C2497,tarifs!$A$4:$D$105,2,0)),"",VLOOKUP($C2497,tarifs!$A$4:$D$105,2,0))</f>
        <v>117</v>
      </c>
      <c r="F2497" s="105">
        <f t="shared" si="38"/>
        <v>140.4</v>
      </c>
    </row>
    <row r="2498" spans="1:6" x14ac:dyDescent="0.25">
      <c r="A2498" t="s">
        <v>17</v>
      </c>
      <c r="B2498" s="107">
        <v>44389</v>
      </c>
      <c r="C2498">
        <v>1232</v>
      </c>
      <c r="D2498" t="str">
        <f>IF(Tableau1[[#This Row],[Date]]="","",CHOOSE(MONTH(B2498),"janvier","février","mars","avril","mai","juin","juillet","aout","septembre","octobre","novembre","décembre"))</f>
        <v>juillet</v>
      </c>
      <c r="E2498" s="105">
        <f>IF(ISERROR(VLOOKUP($C2498,tarifs!$A$4:$D$105,2,0)),"",VLOOKUP($C2498,tarifs!$A$4:$D$105,2,0))</f>
        <v>101.25</v>
      </c>
      <c r="F2498" s="105">
        <f t="shared" si="38"/>
        <v>121.5</v>
      </c>
    </row>
    <row r="2499" spans="1:6" x14ac:dyDescent="0.25">
      <c r="A2499" t="s">
        <v>17</v>
      </c>
      <c r="B2499" s="107">
        <v>44393</v>
      </c>
      <c r="C2499">
        <v>1072</v>
      </c>
      <c r="D2499" t="str">
        <f>IF(Tableau1[[#This Row],[Date]]="","",CHOOSE(MONTH(B2499),"janvier","février","mars","avril","mai","juin","juillet","aout","septembre","octobre","novembre","décembre"))</f>
        <v>juillet</v>
      </c>
      <c r="E2499" s="105">
        <f>IF(ISERROR(VLOOKUP($C2499,tarifs!$A$4:$D$105,2,0)),"",VLOOKUP($C2499,tarifs!$A$4:$D$105,2,0))</f>
        <v>108</v>
      </c>
      <c r="F2499" s="105">
        <f t="shared" si="38"/>
        <v>129.6</v>
      </c>
    </row>
    <row r="2500" spans="1:6" x14ac:dyDescent="0.25">
      <c r="A2500" t="s">
        <v>17</v>
      </c>
      <c r="B2500" s="107">
        <v>44394</v>
      </c>
      <c r="C2500">
        <v>1069</v>
      </c>
      <c r="D2500" t="str">
        <f>IF(Tableau1[[#This Row],[Date]]="","",CHOOSE(MONTH(B2500),"janvier","février","mars","avril","mai","juin","juillet","aout","septembre","octobre","novembre","décembre"))</f>
        <v>juillet</v>
      </c>
      <c r="E2500" s="105">
        <f>IF(ISERROR(VLOOKUP($C2500,tarifs!$A$4:$D$105,2,0)),"",VLOOKUP($C2500,tarifs!$A$4:$D$105,2,0))</f>
        <v>81</v>
      </c>
      <c r="F2500" s="105">
        <f t="shared" ref="F2500:F2563" si="39">IF(ISERROR(E2500*1.2),"",E2500*1.2)</f>
        <v>97.2</v>
      </c>
    </row>
    <row r="2501" spans="1:6" x14ac:dyDescent="0.25">
      <c r="A2501" t="s">
        <v>18</v>
      </c>
      <c r="B2501" s="107">
        <v>44389</v>
      </c>
      <c r="C2501">
        <v>1280</v>
      </c>
      <c r="D2501" t="str">
        <f>IF(Tableau1[[#This Row],[Date]]="","",CHOOSE(MONTH(B2501),"janvier","février","mars","avril","mai","juin","juillet","aout","septembre","octobre","novembre","décembre"))</f>
        <v>juillet</v>
      </c>
      <c r="E2501" s="105">
        <f>IF(ISERROR(VLOOKUP($C2501,tarifs!$A$4:$D$105,2,0)),"",VLOOKUP($C2501,tarifs!$A$4:$D$105,2,0))</f>
        <v>114.4</v>
      </c>
      <c r="F2501" s="105">
        <f t="shared" si="39"/>
        <v>137.28</v>
      </c>
    </row>
    <row r="2502" spans="1:6" x14ac:dyDescent="0.25">
      <c r="A2502" t="s">
        <v>18</v>
      </c>
      <c r="B2502" s="107">
        <v>44393</v>
      </c>
      <c r="C2502">
        <v>1082</v>
      </c>
      <c r="D2502" t="str">
        <f>IF(Tableau1[[#This Row],[Date]]="","",CHOOSE(MONTH(B2502),"janvier","février","mars","avril","mai","juin","juillet","aout","septembre","octobre","novembre","décembre"))</f>
        <v>juillet</v>
      </c>
      <c r="E2502" s="105">
        <f>IF(ISERROR(VLOOKUP($C2502,tarifs!$A$4:$D$105,2,0)),"",VLOOKUP($C2502,tarifs!$A$4:$D$105,2,0))</f>
        <v>104.55</v>
      </c>
      <c r="F2502" s="105">
        <f t="shared" si="39"/>
        <v>125.46</v>
      </c>
    </row>
    <row r="2503" spans="1:6" x14ac:dyDescent="0.25">
      <c r="A2503" t="s">
        <v>18</v>
      </c>
      <c r="B2503" s="107">
        <v>44394</v>
      </c>
      <c r="C2503">
        <v>1219</v>
      </c>
      <c r="D2503" t="str">
        <f>IF(Tableau1[[#This Row],[Date]]="","",CHOOSE(MONTH(B2503),"janvier","février","mars","avril","mai","juin","juillet","aout","septembre","octobre","novembre","décembre"))</f>
        <v>juillet</v>
      </c>
      <c r="E2503" s="105">
        <f>IF(ISERROR(VLOOKUP($C2503,tarifs!$A$4:$D$105,2,0)),"",VLOOKUP($C2503,tarifs!$A$4:$D$105,2,0))</f>
        <v>135</v>
      </c>
      <c r="F2503" s="105">
        <f t="shared" si="39"/>
        <v>162</v>
      </c>
    </row>
    <row r="2504" spans="1:6" x14ac:dyDescent="0.25">
      <c r="A2504" t="s">
        <v>18</v>
      </c>
      <c r="B2504" s="107">
        <v>44394</v>
      </c>
      <c r="C2504">
        <v>1679</v>
      </c>
      <c r="D2504" t="str">
        <f>IF(Tableau1[[#This Row],[Date]]="","",CHOOSE(MONTH(B2504),"janvier","février","mars","avril","mai","juin","juillet","aout","septembre","octobre","novembre","décembre"))</f>
        <v>juillet</v>
      </c>
      <c r="E2504" s="105">
        <f>IF(ISERROR(VLOOKUP($C2504,tarifs!$A$4:$D$105,2,0)),"",VLOOKUP($C2504,tarifs!$A$4:$D$105,2,0))</f>
        <v>95</v>
      </c>
      <c r="F2504" s="105">
        <f t="shared" si="39"/>
        <v>114</v>
      </c>
    </row>
    <row r="2505" spans="1:6" x14ac:dyDescent="0.25">
      <c r="A2505" t="s">
        <v>19</v>
      </c>
      <c r="B2505" s="107">
        <v>44393</v>
      </c>
      <c r="C2505">
        <v>1182</v>
      </c>
      <c r="D2505" t="str">
        <f>IF(Tableau1[[#This Row],[Date]]="","",CHOOSE(MONTH(B2505),"janvier","février","mars","avril","mai","juin","juillet","aout","septembre","octobre","novembre","décembre"))</f>
        <v>juillet</v>
      </c>
      <c r="E2505" s="105">
        <f>IF(ISERROR(VLOOKUP($C2505,tarifs!$A$4:$D$105,2,0)),"",VLOOKUP($C2505,tarifs!$A$4:$D$105,2,0))</f>
        <v>127</v>
      </c>
      <c r="F2505" s="105">
        <f t="shared" si="39"/>
        <v>152.4</v>
      </c>
    </row>
    <row r="2506" spans="1:6" x14ac:dyDescent="0.25">
      <c r="A2506" t="s">
        <v>19</v>
      </c>
      <c r="B2506" s="107">
        <v>44394</v>
      </c>
      <c r="C2506">
        <v>1669</v>
      </c>
      <c r="D2506" t="str">
        <f>IF(Tableau1[[#This Row],[Date]]="","",CHOOSE(MONTH(B2506),"janvier","février","mars","avril","mai","juin","juillet","aout","septembre","octobre","novembre","décembre"))</f>
        <v>juillet</v>
      </c>
      <c r="E2506" s="105">
        <f>IF(ISERROR(VLOOKUP($C2506,tarifs!$A$4:$D$105,2,0)),"",VLOOKUP($C2506,tarifs!$A$4:$D$105,2,0))</f>
        <v>124</v>
      </c>
      <c r="F2506" s="105">
        <f t="shared" si="39"/>
        <v>148.79999999999998</v>
      </c>
    </row>
    <row r="2507" spans="1:6" x14ac:dyDescent="0.25">
      <c r="A2507" t="s">
        <v>19</v>
      </c>
      <c r="B2507" s="107">
        <v>44394</v>
      </c>
      <c r="C2507">
        <v>1129</v>
      </c>
      <c r="D2507" t="str">
        <f>IF(Tableau1[[#This Row],[Date]]="","",CHOOSE(MONTH(B2507),"janvier","février","mars","avril","mai","juin","juillet","aout","septembre","octobre","novembre","décembre"))</f>
        <v>juillet</v>
      </c>
      <c r="E2507" s="105">
        <f>IF(ISERROR(VLOOKUP($C2507,tarifs!$A$4:$D$105,2,0)),"",VLOOKUP($C2507,tarifs!$A$4:$D$105,2,0))</f>
        <v>115</v>
      </c>
      <c r="F2507" s="105">
        <f t="shared" si="39"/>
        <v>138</v>
      </c>
    </row>
    <row r="2508" spans="1:6" x14ac:dyDescent="0.25">
      <c r="A2508" t="s">
        <v>19</v>
      </c>
      <c r="B2508" s="107">
        <v>44394</v>
      </c>
      <c r="C2508">
        <v>1699</v>
      </c>
      <c r="D2508" t="str">
        <f>IF(Tableau1[[#This Row],[Date]]="","",CHOOSE(MONTH(B2508),"janvier","février","mars","avril","mai","juin","juillet","aout","septembre","octobre","novembre","décembre"))</f>
        <v>juillet</v>
      </c>
      <c r="E2508" s="105">
        <f>IF(ISERROR(VLOOKUP($C2508,tarifs!$A$4:$D$105,2,0)),"",VLOOKUP($C2508,tarifs!$A$4:$D$105,2,0))</f>
        <v>148</v>
      </c>
      <c r="F2508" s="105">
        <f t="shared" si="39"/>
        <v>177.6</v>
      </c>
    </row>
    <row r="2509" spans="1:6" x14ac:dyDescent="0.25">
      <c r="A2509" t="s">
        <v>8</v>
      </c>
      <c r="B2509" s="107">
        <v>44396</v>
      </c>
      <c r="C2509">
        <v>1330</v>
      </c>
      <c r="D2509" t="str">
        <f>IF(Tableau1[[#This Row],[Date]]="","",CHOOSE(MONTH(B2509),"janvier","février","mars","avril","mai","juin","juillet","aout","septembre","octobre","novembre","décembre"))</f>
        <v>juillet</v>
      </c>
      <c r="E2509" s="105">
        <f>IF(ISERROR(VLOOKUP($C2509,tarifs!$A$4:$D$105,2,0)),"",VLOOKUP($C2509,tarifs!$A$4:$D$105,2,0))</f>
        <v>95</v>
      </c>
      <c r="F2509" s="105">
        <f t="shared" si="39"/>
        <v>114</v>
      </c>
    </row>
    <row r="2510" spans="1:6" x14ac:dyDescent="0.25">
      <c r="A2510" t="s">
        <v>8</v>
      </c>
      <c r="B2510" s="107">
        <v>44401</v>
      </c>
      <c r="C2510">
        <v>1531</v>
      </c>
      <c r="D2510" t="str">
        <f>IF(Tableau1[[#This Row],[Date]]="","",CHOOSE(MONTH(B2510),"janvier","février","mars","avril","mai","juin","juillet","aout","septembre","octobre","novembre","décembre"))</f>
        <v>juillet</v>
      </c>
      <c r="E2510" s="105">
        <f>IF(ISERROR(VLOOKUP($C2510,tarifs!$A$4:$D$105,2,0)),"",VLOOKUP($C2510,tarifs!$A$4:$D$105,2,0))</f>
        <v>108</v>
      </c>
      <c r="F2510" s="105">
        <f t="shared" si="39"/>
        <v>129.6</v>
      </c>
    </row>
    <row r="2511" spans="1:6" x14ac:dyDescent="0.25">
      <c r="A2511" t="s">
        <v>8</v>
      </c>
      <c r="B2511" s="107">
        <v>44396</v>
      </c>
      <c r="C2511">
        <v>1242</v>
      </c>
      <c r="D2511" t="str">
        <f>IF(Tableau1[[#This Row],[Date]]="","",CHOOSE(MONTH(B2511),"janvier","février","mars","avril","mai","juin","juillet","aout","septembre","octobre","novembre","décembre"))</f>
        <v>juillet</v>
      </c>
      <c r="E2511" s="105">
        <f>IF(ISERROR(VLOOKUP($C2511,tarifs!$A$4:$D$105,2,0)),"",VLOOKUP($C2511,tarifs!$A$4:$D$105,2,0))</f>
        <v>101</v>
      </c>
      <c r="F2511" s="105">
        <f t="shared" si="39"/>
        <v>121.19999999999999</v>
      </c>
    </row>
    <row r="2512" spans="1:6" x14ac:dyDescent="0.25">
      <c r="A2512" t="s">
        <v>8</v>
      </c>
      <c r="B2512" s="107">
        <v>44400</v>
      </c>
      <c r="C2512">
        <v>1242</v>
      </c>
      <c r="D2512" t="str">
        <f>IF(Tableau1[[#This Row],[Date]]="","",CHOOSE(MONTH(B2512),"janvier","février","mars","avril","mai","juin","juillet","aout","septembre","octobre","novembre","décembre"))</f>
        <v>juillet</v>
      </c>
      <c r="E2512" s="105">
        <f>IF(ISERROR(VLOOKUP($C2512,tarifs!$A$4:$D$105,2,0)),"",VLOOKUP($C2512,tarifs!$A$4:$D$105,2,0))</f>
        <v>101</v>
      </c>
      <c r="F2512" s="105">
        <f t="shared" si="39"/>
        <v>121.19999999999999</v>
      </c>
    </row>
    <row r="2513" spans="1:6" x14ac:dyDescent="0.25">
      <c r="A2513" t="s">
        <v>8</v>
      </c>
      <c r="B2513" s="107">
        <v>44401</v>
      </c>
      <c r="C2513">
        <v>1689</v>
      </c>
      <c r="D2513" t="str">
        <f>IF(Tableau1[[#This Row],[Date]]="","",CHOOSE(MONTH(B2513),"janvier","février","mars","avril","mai","juin","juillet","aout","septembre","octobre","novembre","décembre"))</f>
        <v>juillet</v>
      </c>
      <c r="E2513" s="105">
        <f>IF(ISERROR(VLOOKUP($C2513,tarifs!$A$4:$D$105,2,0)),"",VLOOKUP($C2513,tarifs!$A$4:$D$105,2,0))</f>
        <v>155</v>
      </c>
      <c r="F2513" s="105">
        <f t="shared" si="39"/>
        <v>186</v>
      </c>
    </row>
    <row r="2514" spans="1:6" x14ac:dyDescent="0.25">
      <c r="A2514" t="s">
        <v>9</v>
      </c>
      <c r="B2514" s="107">
        <v>44396</v>
      </c>
      <c r="C2514">
        <v>1060</v>
      </c>
      <c r="D2514" t="str">
        <f>IF(Tableau1[[#This Row],[Date]]="","",CHOOSE(MONTH(B2514),"janvier","février","mars","avril","mai","juin","juillet","aout","septembre","octobre","novembre","décembre"))</f>
        <v>juillet</v>
      </c>
      <c r="E2514" s="105">
        <f>IF(ISERROR(VLOOKUP($C2514,tarifs!$A$4:$D$105,2,0)),"",VLOOKUP($C2514,tarifs!$A$4:$D$105,2,0))</f>
        <v>123.6</v>
      </c>
      <c r="F2514" s="105">
        <f t="shared" si="39"/>
        <v>148.32</v>
      </c>
    </row>
    <row r="2515" spans="1:6" x14ac:dyDescent="0.25">
      <c r="A2515" t="s">
        <v>9</v>
      </c>
      <c r="B2515" s="107">
        <v>44401</v>
      </c>
      <c r="C2515">
        <v>1431</v>
      </c>
      <c r="D2515" t="str">
        <f>IF(Tableau1[[#This Row],[Date]]="","",CHOOSE(MONTH(B2515),"janvier","février","mars","avril","mai","juin","juillet","aout","septembre","octobre","novembre","décembre"))</f>
        <v>juillet</v>
      </c>
      <c r="E2515" s="105">
        <f>IF(ISERROR(VLOOKUP($C2515,tarifs!$A$4:$D$105,2,0)),"",VLOOKUP($C2515,tarifs!$A$4:$D$105,2,0))</f>
        <v>108</v>
      </c>
      <c r="F2515" s="105">
        <f t="shared" si="39"/>
        <v>129.6</v>
      </c>
    </row>
    <row r="2516" spans="1:6" x14ac:dyDescent="0.25">
      <c r="A2516" t="s">
        <v>9</v>
      </c>
      <c r="B2516" s="107">
        <v>44396</v>
      </c>
      <c r="C2516">
        <v>1230</v>
      </c>
      <c r="D2516" t="str">
        <f>IF(Tableau1[[#This Row],[Date]]="","",CHOOSE(MONTH(B2516),"janvier","février","mars","avril","mai","juin","juillet","aout","septembre","octobre","novembre","décembre"))</f>
        <v>juillet</v>
      </c>
      <c r="E2516" s="105">
        <f>IF(ISERROR(VLOOKUP($C2516,tarifs!$A$4:$D$105,2,0)),"",VLOOKUP($C2516,tarifs!$A$4:$D$105,2,0))</f>
        <v>135.25</v>
      </c>
      <c r="F2516" s="105">
        <f t="shared" si="39"/>
        <v>162.29999999999998</v>
      </c>
    </row>
    <row r="2517" spans="1:6" x14ac:dyDescent="0.25">
      <c r="A2517" t="s">
        <v>9</v>
      </c>
      <c r="B2517" s="107">
        <v>44400</v>
      </c>
      <c r="C2517">
        <v>1282</v>
      </c>
      <c r="D2517" t="str">
        <f>IF(Tableau1[[#This Row],[Date]]="","",CHOOSE(MONTH(B2517),"janvier","février","mars","avril","mai","juin","juillet","aout","septembre","octobre","novembre","décembre"))</f>
        <v>juillet</v>
      </c>
      <c r="E2517" s="105">
        <f>IF(ISERROR(VLOOKUP($C2517,tarifs!$A$4:$D$105,2,0)),"",VLOOKUP($C2517,tarifs!$A$4:$D$105,2,0))</f>
        <v>87.75</v>
      </c>
      <c r="F2517" s="105">
        <f t="shared" si="39"/>
        <v>105.3</v>
      </c>
    </row>
    <row r="2518" spans="1:6" x14ac:dyDescent="0.25">
      <c r="A2518" t="s">
        <v>9</v>
      </c>
      <c r="B2518" s="107">
        <v>44401</v>
      </c>
      <c r="C2518">
        <v>1451</v>
      </c>
      <c r="D2518" t="str">
        <f>IF(Tableau1[[#This Row],[Date]]="","",CHOOSE(MONTH(B2518),"janvier","février","mars","avril","mai","juin","juillet","aout","septembre","octobre","novembre","décembre"))</f>
        <v>juillet</v>
      </c>
      <c r="E2518" s="105">
        <f>IF(ISERROR(VLOOKUP($C2518,tarifs!$A$4:$D$105,2,0)),"",VLOOKUP($C2518,tarifs!$A$4:$D$105,2,0))</f>
        <v>108</v>
      </c>
      <c r="F2518" s="105">
        <f t="shared" si="39"/>
        <v>129.6</v>
      </c>
    </row>
    <row r="2519" spans="1:6" x14ac:dyDescent="0.25">
      <c r="A2519" t="s">
        <v>9</v>
      </c>
      <c r="B2519" s="107">
        <v>44396</v>
      </c>
      <c r="C2519">
        <v>1062</v>
      </c>
      <c r="D2519" t="str">
        <f>IF(Tableau1[[#This Row],[Date]]="","",CHOOSE(MONTH(B2519),"janvier","février","mars","avril","mai","juin","juillet","aout","septembre","octobre","novembre","décembre"))</f>
        <v>juillet</v>
      </c>
      <c r="E2519" s="105">
        <f>IF(ISERROR(VLOOKUP($C2519,tarifs!$A$4:$D$105,2,0)),"",VLOOKUP($C2519,tarifs!$A$4:$D$105,2,0))</f>
        <v>81</v>
      </c>
      <c r="F2519" s="105">
        <f t="shared" si="39"/>
        <v>97.2</v>
      </c>
    </row>
    <row r="2520" spans="1:6" x14ac:dyDescent="0.25">
      <c r="A2520" t="s">
        <v>9</v>
      </c>
      <c r="B2520" s="107">
        <v>44397</v>
      </c>
      <c r="C2520">
        <v>1062</v>
      </c>
      <c r="D2520" t="str">
        <f>IF(Tableau1[[#This Row],[Date]]="","",CHOOSE(MONTH(B2520),"janvier","février","mars","avril","mai","juin","juillet","aout","septembre","octobre","novembre","décembre"))</f>
        <v>juillet</v>
      </c>
      <c r="E2520" s="105">
        <f>IF(ISERROR(VLOOKUP($C2520,tarifs!$A$4:$D$105,2,0)),"",VLOOKUP($C2520,tarifs!$A$4:$D$105,2,0))</f>
        <v>81</v>
      </c>
      <c r="F2520" s="105">
        <f t="shared" si="39"/>
        <v>97.2</v>
      </c>
    </row>
    <row r="2521" spans="1:6" x14ac:dyDescent="0.25">
      <c r="A2521" t="s">
        <v>9</v>
      </c>
      <c r="B2521" s="107">
        <v>44398</v>
      </c>
      <c r="C2521">
        <v>1062</v>
      </c>
      <c r="D2521" t="str">
        <f>IF(Tableau1[[#This Row],[Date]]="","",CHOOSE(MONTH(B2521),"janvier","février","mars","avril","mai","juin","juillet","aout","septembre","octobre","novembre","décembre"))</f>
        <v>juillet</v>
      </c>
      <c r="E2521" s="105">
        <f>IF(ISERROR(VLOOKUP($C2521,tarifs!$A$4:$D$105,2,0)),"",VLOOKUP($C2521,tarifs!$A$4:$D$105,2,0))</f>
        <v>81</v>
      </c>
      <c r="F2521" s="105">
        <f t="shared" si="39"/>
        <v>97.2</v>
      </c>
    </row>
    <row r="2522" spans="1:6" x14ac:dyDescent="0.25">
      <c r="A2522" t="s">
        <v>9</v>
      </c>
      <c r="B2522" s="107">
        <v>44399</v>
      </c>
      <c r="C2522">
        <v>1062</v>
      </c>
      <c r="D2522" t="str">
        <f>IF(Tableau1[[#This Row],[Date]]="","",CHOOSE(MONTH(B2522),"janvier","février","mars","avril","mai","juin","juillet","aout","septembre","octobre","novembre","décembre"))</f>
        <v>juillet</v>
      </c>
      <c r="E2522" s="105">
        <f>IF(ISERROR(VLOOKUP($C2522,tarifs!$A$4:$D$105,2,0)),"",VLOOKUP($C2522,tarifs!$A$4:$D$105,2,0))</f>
        <v>81</v>
      </c>
      <c r="F2522" s="105">
        <f t="shared" si="39"/>
        <v>97.2</v>
      </c>
    </row>
    <row r="2523" spans="1:6" x14ac:dyDescent="0.25">
      <c r="A2523" t="s">
        <v>9</v>
      </c>
      <c r="B2523" s="107">
        <v>44400</v>
      </c>
      <c r="C2523">
        <v>1062</v>
      </c>
      <c r="D2523" t="str">
        <f>IF(Tableau1[[#This Row],[Date]]="","",CHOOSE(MONTH(B2523),"janvier","février","mars","avril","mai","juin","juillet","aout","septembre","octobre","novembre","décembre"))</f>
        <v>juillet</v>
      </c>
      <c r="E2523" s="105">
        <f>IF(ISERROR(VLOOKUP($C2523,tarifs!$A$4:$D$105,2,0)),"",VLOOKUP($C2523,tarifs!$A$4:$D$105,2,0))</f>
        <v>81</v>
      </c>
      <c r="F2523" s="105">
        <f t="shared" si="39"/>
        <v>97.2</v>
      </c>
    </row>
    <row r="2524" spans="1:6" x14ac:dyDescent="0.25">
      <c r="A2524" t="s">
        <v>9</v>
      </c>
      <c r="B2524" s="107">
        <v>44401</v>
      </c>
      <c r="C2524">
        <v>1471</v>
      </c>
      <c r="D2524" t="str">
        <f>IF(Tableau1[[#This Row],[Date]]="","",CHOOSE(MONTH(B2524),"janvier","février","mars","avril","mai","juin","juillet","aout","septembre","octobre","novembre","décembre"))</f>
        <v>juillet</v>
      </c>
      <c r="E2524" s="105">
        <f>IF(ISERROR(VLOOKUP($C2524,tarifs!$A$4:$D$105,2,0)),"",VLOOKUP($C2524,tarifs!$A$4:$D$105,2,0))</f>
        <v>115</v>
      </c>
      <c r="F2524" s="105">
        <f t="shared" si="39"/>
        <v>138</v>
      </c>
    </row>
    <row r="2525" spans="1:6" x14ac:dyDescent="0.25">
      <c r="A2525" t="s">
        <v>9</v>
      </c>
      <c r="B2525" s="107">
        <v>44396</v>
      </c>
      <c r="C2525">
        <v>1262</v>
      </c>
      <c r="D2525" t="str">
        <f>IF(Tableau1[[#This Row],[Date]]="","",CHOOSE(MONTH(B2525),"janvier","février","mars","avril","mai","juin","juillet","aout","septembre","octobre","novembre","décembre"))</f>
        <v>juillet</v>
      </c>
      <c r="E2525" s="105">
        <f>IF(ISERROR(VLOOKUP($C2525,tarifs!$A$4:$D$105,2,0)),"",VLOOKUP($C2525,tarifs!$A$4:$D$105,2,0))</f>
        <v>108</v>
      </c>
      <c r="F2525" s="105">
        <f t="shared" si="39"/>
        <v>129.6</v>
      </c>
    </row>
    <row r="2526" spans="1:6" x14ac:dyDescent="0.25">
      <c r="A2526" t="s">
        <v>9</v>
      </c>
      <c r="B2526" s="107">
        <v>44397</v>
      </c>
      <c r="C2526">
        <v>1262</v>
      </c>
      <c r="D2526" t="str">
        <f>IF(Tableau1[[#This Row],[Date]]="","",CHOOSE(MONTH(B2526),"janvier","février","mars","avril","mai","juin","juillet","aout","septembre","octobre","novembre","décembre"))</f>
        <v>juillet</v>
      </c>
      <c r="E2526" s="105">
        <f>IF(ISERROR(VLOOKUP($C2526,tarifs!$A$4:$D$105,2,0)),"",VLOOKUP($C2526,tarifs!$A$4:$D$105,2,0))</f>
        <v>108</v>
      </c>
      <c r="F2526" s="105">
        <f t="shared" si="39"/>
        <v>129.6</v>
      </c>
    </row>
    <row r="2527" spans="1:6" x14ac:dyDescent="0.25">
      <c r="A2527" t="s">
        <v>9</v>
      </c>
      <c r="B2527" s="107">
        <v>44398</v>
      </c>
      <c r="C2527">
        <v>1262</v>
      </c>
      <c r="D2527" t="str">
        <f>IF(Tableau1[[#This Row],[Date]]="","",CHOOSE(MONTH(B2527),"janvier","février","mars","avril","mai","juin","juillet","aout","septembre","octobre","novembre","décembre"))</f>
        <v>juillet</v>
      </c>
      <c r="E2527" s="105">
        <f>IF(ISERROR(VLOOKUP($C2527,tarifs!$A$4:$D$105,2,0)),"",VLOOKUP($C2527,tarifs!$A$4:$D$105,2,0))</f>
        <v>108</v>
      </c>
      <c r="F2527" s="105">
        <f t="shared" si="39"/>
        <v>129.6</v>
      </c>
    </row>
    <row r="2528" spans="1:6" x14ac:dyDescent="0.25">
      <c r="A2528" t="s">
        <v>9</v>
      </c>
      <c r="B2528" s="107">
        <v>44399</v>
      </c>
      <c r="C2528">
        <v>1262</v>
      </c>
      <c r="D2528" t="str">
        <f>IF(Tableau1[[#This Row],[Date]]="","",CHOOSE(MONTH(B2528),"janvier","février","mars","avril","mai","juin","juillet","aout","septembre","octobre","novembre","décembre"))</f>
        <v>juillet</v>
      </c>
      <c r="E2528" s="105">
        <f>IF(ISERROR(VLOOKUP($C2528,tarifs!$A$4:$D$105,2,0)),"",VLOOKUP($C2528,tarifs!$A$4:$D$105,2,0))</f>
        <v>108</v>
      </c>
      <c r="F2528" s="105">
        <f t="shared" si="39"/>
        <v>129.6</v>
      </c>
    </row>
    <row r="2529" spans="1:6" x14ac:dyDescent="0.25">
      <c r="A2529" t="s">
        <v>9</v>
      </c>
      <c r="B2529" s="107">
        <v>44400</v>
      </c>
      <c r="C2529">
        <v>1262</v>
      </c>
      <c r="D2529" t="str">
        <f>IF(Tableau1[[#This Row],[Date]]="","",CHOOSE(MONTH(B2529),"janvier","février","mars","avril","mai","juin","juillet","aout","septembre","octobre","novembre","décembre"))</f>
        <v>juillet</v>
      </c>
      <c r="E2529" s="105">
        <f>IF(ISERROR(VLOOKUP($C2529,tarifs!$A$4:$D$105,2,0)),"",VLOOKUP($C2529,tarifs!$A$4:$D$105,2,0))</f>
        <v>108</v>
      </c>
      <c r="F2529" s="105">
        <f t="shared" si="39"/>
        <v>129.6</v>
      </c>
    </row>
    <row r="2530" spans="1:6" x14ac:dyDescent="0.25">
      <c r="A2530" t="s">
        <v>9</v>
      </c>
      <c r="B2530" s="107">
        <v>44401</v>
      </c>
      <c r="C2530">
        <v>1511</v>
      </c>
      <c r="D2530" t="str">
        <f>IF(Tableau1[[#This Row],[Date]]="","",CHOOSE(MONTH(B2530),"janvier","février","mars","avril","mai","juin","juillet","aout","septembre","octobre","novembre","décembre"))</f>
        <v>juillet</v>
      </c>
      <c r="E2530" s="105">
        <f>IF(ISERROR(VLOOKUP($C2530,tarifs!$A$4:$D$105,2,0)),"",VLOOKUP($C2530,tarifs!$A$4:$D$105,2,0))</f>
        <v>115</v>
      </c>
      <c r="F2530" s="105">
        <f t="shared" si="39"/>
        <v>138</v>
      </c>
    </row>
    <row r="2531" spans="1:6" x14ac:dyDescent="0.25">
      <c r="A2531" t="s">
        <v>9</v>
      </c>
      <c r="B2531" s="107">
        <v>44401</v>
      </c>
      <c r="C2531">
        <v>1521</v>
      </c>
      <c r="D2531" t="str">
        <f>IF(Tableau1[[#This Row],[Date]]="","",CHOOSE(MONTH(B2531),"janvier","février","mars","avril","mai","juin","juillet","aout","septembre","octobre","novembre","décembre"))</f>
        <v>juillet</v>
      </c>
      <c r="E2531" s="105">
        <f>IF(ISERROR(VLOOKUP($C2531,tarifs!$A$4:$D$105,2,0)),"",VLOOKUP($C2531,tarifs!$A$4:$D$105,2,0))</f>
        <v>155</v>
      </c>
      <c r="F2531" s="105">
        <f t="shared" si="39"/>
        <v>186</v>
      </c>
    </row>
    <row r="2532" spans="1:6" x14ac:dyDescent="0.25">
      <c r="A2532" t="s">
        <v>9</v>
      </c>
      <c r="B2532" s="107">
        <v>44401</v>
      </c>
      <c r="C2532">
        <v>1659</v>
      </c>
      <c r="D2532" t="str">
        <f>IF(Tableau1[[#This Row],[Date]]="","",CHOOSE(MONTH(B2532),"janvier","février","mars","avril","mai","juin","juillet","aout","septembre","octobre","novembre","décembre"))</f>
        <v>juillet</v>
      </c>
      <c r="E2532" s="105">
        <f>IF(ISERROR(VLOOKUP($C2532,tarifs!$A$4:$D$105,2,0)),"",VLOOKUP($C2532,tarifs!$A$4:$D$105,2,0))</f>
        <v>108</v>
      </c>
      <c r="F2532" s="105">
        <f t="shared" si="39"/>
        <v>129.6</v>
      </c>
    </row>
    <row r="2533" spans="1:6" x14ac:dyDescent="0.25">
      <c r="A2533" t="s">
        <v>9</v>
      </c>
      <c r="B2533" s="107">
        <v>44401</v>
      </c>
      <c r="C2533">
        <v>1139</v>
      </c>
      <c r="D2533" t="str">
        <f>IF(Tableau1[[#This Row],[Date]]="","",CHOOSE(MONTH(B2533),"janvier","février","mars","avril","mai","juin","juillet","aout","septembre","octobre","novembre","décembre"))</f>
        <v>juillet</v>
      </c>
      <c r="E2533" s="105">
        <f>IF(ISERROR(VLOOKUP($C2533,tarifs!$A$4:$D$105,2,0)),"",VLOOKUP($C2533,tarifs!$A$4:$D$105,2,0))</f>
        <v>135</v>
      </c>
      <c r="F2533" s="105">
        <f t="shared" si="39"/>
        <v>162</v>
      </c>
    </row>
    <row r="2534" spans="1:6" x14ac:dyDescent="0.25">
      <c r="A2534" t="s">
        <v>9</v>
      </c>
      <c r="B2534" s="107">
        <v>44401</v>
      </c>
      <c r="C2534">
        <v>1079</v>
      </c>
      <c r="D2534" t="str">
        <f>IF(Tableau1[[#This Row],[Date]]="","",CHOOSE(MONTH(B2534),"janvier","février","mars","avril","mai","juin","juillet","aout","septembre","octobre","novembre","décembre"))</f>
        <v>juillet</v>
      </c>
      <c r="E2534" s="105">
        <f>IF(ISERROR(VLOOKUP($C2534,tarifs!$A$4:$D$105,2,0)),"",VLOOKUP($C2534,tarifs!$A$4:$D$105,2,0))</f>
        <v>101</v>
      </c>
      <c r="F2534" s="105">
        <f t="shared" si="39"/>
        <v>121.19999999999999</v>
      </c>
    </row>
    <row r="2535" spans="1:6" x14ac:dyDescent="0.25">
      <c r="A2535" t="s">
        <v>9</v>
      </c>
      <c r="B2535" s="107">
        <v>44401</v>
      </c>
      <c r="C2535">
        <v>1099</v>
      </c>
      <c r="D2535" t="str">
        <f>IF(Tableau1[[#This Row],[Date]]="","",CHOOSE(MONTH(B2535),"janvier","février","mars","avril","mai","juin","juillet","aout","septembre","octobre","novembre","décembre"))</f>
        <v>juillet</v>
      </c>
      <c r="E2535" s="105">
        <f>IF(ISERROR(VLOOKUP($C2535,tarifs!$A$4:$D$105,2,0)),"",VLOOKUP($C2535,tarifs!$A$4:$D$105,2,0))</f>
        <v>77</v>
      </c>
      <c r="F2535" s="105">
        <f t="shared" si="39"/>
        <v>92.399999999999991</v>
      </c>
    </row>
    <row r="2536" spans="1:6" x14ac:dyDescent="0.25">
      <c r="A2536" t="s">
        <v>9</v>
      </c>
      <c r="B2536" s="107">
        <v>44401</v>
      </c>
      <c r="C2536">
        <v>1269</v>
      </c>
      <c r="D2536" t="str">
        <f>IF(Tableau1[[#This Row],[Date]]="","",CHOOSE(MONTH(B2536),"janvier","février","mars","avril","mai","juin","juillet","aout","septembre","octobre","novembre","décembre"))</f>
        <v>juillet</v>
      </c>
      <c r="E2536" s="105">
        <f>IF(ISERROR(VLOOKUP($C2536,tarifs!$A$4:$D$105,2,0)),"",VLOOKUP($C2536,tarifs!$A$4:$D$105,2,0))</f>
        <v>95</v>
      </c>
      <c r="F2536" s="105">
        <f t="shared" si="39"/>
        <v>114</v>
      </c>
    </row>
    <row r="2537" spans="1:6" x14ac:dyDescent="0.25">
      <c r="A2537" t="s">
        <v>10</v>
      </c>
      <c r="B2537" s="107">
        <v>44396</v>
      </c>
      <c r="C2537">
        <v>1650</v>
      </c>
      <c r="D2537" t="str">
        <f>IF(Tableau1[[#This Row],[Date]]="","",CHOOSE(MONTH(B2537),"janvier","février","mars","avril","mai","juin","juillet","aout","septembre","octobre","novembre","décembre"))</f>
        <v>juillet</v>
      </c>
      <c r="E2537" s="105">
        <f>IF(ISERROR(VLOOKUP($C2537,tarifs!$A$4:$D$105,2,0)),"",VLOOKUP($C2537,tarifs!$A$4:$D$105,2,0))</f>
        <v>162</v>
      </c>
      <c r="F2537" s="105">
        <f t="shared" si="39"/>
        <v>194.4</v>
      </c>
    </row>
    <row r="2538" spans="1:6" x14ac:dyDescent="0.25">
      <c r="A2538" t="s">
        <v>10</v>
      </c>
      <c r="B2538" s="107">
        <v>44401</v>
      </c>
      <c r="C2538">
        <v>1109</v>
      </c>
      <c r="D2538" t="str">
        <f>IF(Tableau1[[#This Row],[Date]]="","",CHOOSE(MONTH(B2538),"janvier","février","mars","avril","mai","juin","juillet","aout","septembre","octobre","novembre","décembre"))</f>
        <v>juillet</v>
      </c>
      <c r="E2538" s="105">
        <f>IF(ISERROR(VLOOKUP($C2538,tarifs!$A$4:$D$105,2,0)),"",VLOOKUP($C2538,tarifs!$A$4:$D$105,2,0))</f>
        <v>122</v>
      </c>
      <c r="F2538" s="105">
        <f t="shared" si="39"/>
        <v>146.4</v>
      </c>
    </row>
    <row r="2539" spans="1:6" x14ac:dyDescent="0.25">
      <c r="A2539" t="s">
        <v>10</v>
      </c>
      <c r="B2539" s="107">
        <v>44397</v>
      </c>
      <c r="C2539">
        <v>1521</v>
      </c>
      <c r="D2539" t="str">
        <f>IF(Tableau1[[#This Row],[Date]]="","",CHOOSE(MONTH(B2539),"janvier","février","mars","avril","mai","juin","juillet","aout","septembre","octobre","novembre","décembre"))</f>
        <v>juillet</v>
      </c>
      <c r="E2539" s="105">
        <f>IF(ISERROR(VLOOKUP($C2539,tarifs!$A$4:$D$105,2,0)),"",VLOOKUP($C2539,tarifs!$A$4:$D$105,2,0))</f>
        <v>155</v>
      </c>
      <c r="F2539" s="105">
        <f t="shared" si="39"/>
        <v>186</v>
      </c>
    </row>
    <row r="2540" spans="1:6" x14ac:dyDescent="0.25">
      <c r="A2540" t="s">
        <v>10</v>
      </c>
      <c r="B2540" s="107">
        <v>44398</v>
      </c>
      <c r="C2540">
        <v>1521</v>
      </c>
      <c r="D2540" t="str">
        <f>IF(Tableau1[[#This Row],[Date]]="","",CHOOSE(MONTH(B2540),"janvier","février","mars","avril","mai","juin","juillet","aout","septembre","octobre","novembre","décembre"))</f>
        <v>juillet</v>
      </c>
      <c r="E2540" s="105">
        <f>IF(ISERROR(VLOOKUP($C2540,tarifs!$A$4:$D$105,2,0)),"",VLOOKUP($C2540,tarifs!$A$4:$D$105,2,0))</f>
        <v>155</v>
      </c>
      <c r="F2540" s="105">
        <f t="shared" si="39"/>
        <v>186</v>
      </c>
    </row>
    <row r="2541" spans="1:6" x14ac:dyDescent="0.25">
      <c r="A2541" t="s">
        <v>10</v>
      </c>
      <c r="B2541" s="107">
        <v>44399</v>
      </c>
      <c r="C2541">
        <v>1521</v>
      </c>
      <c r="D2541" t="str">
        <f>IF(Tableau1[[#This Row],[Date]]="","",CHOOSE(MONTH(B2541),"janvier","février","mars","avril","mai","juin","juillet","aout","septembre","octobre","novembre","décembre"))</f>
        <v>juillet</v>
      </c>
      <c r="E2541" s="105">
        <f>IF(ISERROR(VLOOKUP($C2541,tarifs!$A$4:$D$105,2,0)),"",VLOOKUP($C2541,tarifs!$A$4:$D$105,2,0))</f>
        <v>155</v>
      </c>
      <c r="F2541" s="105">
        <f t="shared" si="39"/>
        <v>186</v>
      </c>
    </row>
    <row r="2542" spans="1:6" x14ac:dyDescent="0.25">
      <c r="A2542" t="s">
        <v>10</v>
      </c>
      <c r="B2542" s="107">
        <v>44400</v>
      </c>
      <c r="C2542">
        <v>1521</v>
      </c>
      <c r="D2542" t="str">
        <f>IF(Tableau1[[#This Row],[Date]]="","",CHOOSE(MONTH(B2542),"janvier","février","mars","avril","mai","juin","juillet","aout","septembre","octobre","novembre","décembre"))</f>
        <v>juillet</v>
      </c>
      <c r="E2542" s="105">
        <f>IF(ISERROR(VLOOKUP($C2542,tarifs!$A$4:$D$105,2,0)),"",VLOOKUP($C2542,tarifs!$A$4:$D$105,2,0))</f>
        <v>155</v>
      </c>
      <c r="F2542" s="105">
        <f t="shared" si="39"/>
        <v>186</v>
      </c>
    </row>
    <row r="2543" spans="1:6" x14ac:dyDescent="0.25">
      <c r="A2543" t="s">
        <v>10</v>
      </c>
      <c r="B2543" s="107">
        <v>44396</v>
      </c>
      <c r="C2543">
        <v>1162</v>
      </c>
      <c r="D2543" t="str">
        <f>IF(Tableau1[[#This Row],[Date]]="","",CHOOSE(MONTH(B2543),"janvier","février","mars","avril","mai","juin","juillet","aout","septembre","octobre","novembre","décembre"))</f>
        <v>juillet</v>
      </c>
      <c r="E2543" s="105">
        <f>IF(ISERROR(VLOOKUP($C2543,tarifs!$A$4:$D$105,2,0)),"",VLOOKUP($C2543,tarifs!$A$4:$D$105,2,0))</f>
        <v>108</v>
      </c>
      <c r="F2543" s="105">
        <f t="shared" si="39"/>
        <v>129.6</v>
      </c>
    </row>
    <row r="2544" spans="1:6" x14ac:dyDescent="0.25">
      <c r="A2544" t="s">
        <v>10</v>
      </c>
      <c r="B2544" s="107">
        <v>44397</v>
      </c>
      <c r="C2544">
        <v>1162</v>
      </c>
      <c r="D2544" t="str">
        <f>IF(Tableau1[[#This Row],[Date]]="","",CHOOSE(MONTH(B2544),"janvier","février","mars","avril","mai","juin","juillet","aout","septembre","octobre","novembre","décembre"))</f>
        <v>juillet</v>
      </c>
      <c r="E2544" s="105">
        <f>IF(ISERROR(VLOOKUP($C2544,tarifs!$A$4:$D$105,2,0)),"",VLOOKUP($C2544,tarifs!$A$4:$D$105,2,0))</f>
        <v>108</v>
      </c>
      <c r="F2544" s="105">
        <f t="shared" si="39"/>
        <v>129.6</v>
      </c>
    </row>
    <row r="2545" spans="1:6" x14ac:dyDescent="0.25">
      <c r="A2545" t="s">
        <v>10</v>
      </c>
      <c r="B2545" s="107">
        <v>44398</v>
      </c>
      <c r="C2545">
        <v>1162</v>
      </c>
      <c r="D2545" t="str">
        <f>IF(Tableau1[[#This Row],[Date]]="","",CHOOSE(MONTH(B2545),"janvier","février","mars","avril","mai","juin","juillet","aout","septembre","octobre","novembre","décembre"))</f>
        <v>juillet</v>
      </c>
      <c r="E2545" s="105">
        <f>IF(ISERROR(VLOOKUP($C2545,tarifs!$A$4:$D$105,2,0)),"",VLOOKUP($C2545,tarifs!$A$4:$D$105,2,0))</f>
        <v>108</v>
      </c>
      <c r="F2545" s="105">
        <f t="shared" si="39"/>
        <v>129.6</v>
      </c>
    </row>
    <row r="2546" spans="1:6" x14ac:dyDescent="0.25">
      <c r="A2546" t="s">
        <v>10</v>
      </c>
      <c r="B2546" s="107">
        <v>44399</v>
      </c>
      <c r="C2546">
        <v>1162</v>
      </c>
      <c r="D2546" t="str">
        <f>IF(Tableau1[[#This Row],[Date]]="","",CHOOSE(MONTH(B2546),"janvier","février","mars","avril","mai","juin","juillet","aout","septembre","octobre","novembre","décembre"))</f>
        <v>juillet</v>
      </c>
      <c r="E2546" s="105">
        <f>IF(ISERROR(VLOOKUP($C2546,tarifs!$A$4:$D$105,2,0)),"",VLOOKUP($C2546,tarifs!$A$4:$D$105,2,0))</f>
        <v>108</v>
      </c>
      <c r="F2546" s="105">
        <f t="shared" si="39"/>
        <v>129.6</v>
      </c>
    </row>
    <row r="2547" spans="1:6" x14ac:dyDescent="0.25">
      <c r="A2547" t="s">
        <v>10</v>
      </c>
      <c r="B2547" s="107">
        <v>44400</v>
      </c>
      <c r="C2547">
        <v>1162</v>
      </c>
      <c r="D2547" t="str">
        <f>IF(Tableau1[[#This Row],[Date]]="","",CHOOSE(MONTH(B2547),"janvier","février","mars","avril","mai","juin","juillet","aout","septembre","octobre","novembre","décembre"))</f>
        <v>juillet</v>
      </c>
      <c r="E2547" s="105">
        <f>IF(ISERROR(VLOOKUP($C2547,tarifs!$A$4:$D$105,2,0)),"",VLOOKUP($C2547,tarifs!$A$4:$D$105,2,0))</f>
        <v>108</v>
      </c>
      <c r="F2547" s="105">
        <f t="shared" si="39"/>
        <v>129.6</v>
      </c>
    </row>
    <row r="2548" spans="1:6" x14ac:dyDescent="0.25">
      <c r="A2548" t="s">
        <v>10</v>
      </c>
      <c r="B2548" s="107">
        <v>44396</v>
      </c>
      <c r="C2548" t="s">
        <v>11</v>
      </c>
      <c r="D2548" t="str">
        <f>IF(Tableau1[[#This Row],[Date]]="","",CHOOSE(MONTH(B2548),"janvier","février","mars","avril","mai","juin","juillet","aout","septembre","octobre","novembre","décembre"))</f>
        <v>juillet</v>
      </c>
      <c r="E2548" s="105" t="str">
        <f>IF(ISERROR(VLOOKUP($C2548,tarifs!$A$4:$D$105,2,0)),"",VLOOKUP($C2548,tarifs!$A$4:$D$105,2,0))</f>
        <v/>
      </c>
      <c r="F2548" s="105" t="str">
        <f t="shared" si="39"/>
        <v/>
      </c>
    </row>
    <row r="2549" spans="1:6" x14ac:dyDescent="0.25">
      <c r="A2549" t="s">
        <v>10</v>
      </c>
      <c r="B2549" s="107">
        <v>44397</v>
      </c>
      <c r="C2549" t="s">
        <v>11</v>
      </c>
      <c r="D2549" t="str">
        <f>IF(Tableau1[[#This Row],[Date]]="","",CHOOSE(MONTH(B2549),"janvier","février","mars","avril","mai","juin","juillet","aout","septembre","octobre","novembre","décembre"))</f>
        <v>juillet</v>
      </c>
      <c r="E2549" s="105" t="str">
        <f>IF(ISERROR(VLOOKUP($C2549,tarifs!$A$4:$D$105,2,0)),"",VLOOKUP($C2549,tarifs!$A$4:$D$105,2,0))</f>
        <v/>
      </c>
      <c r="F2549" s="105" t="str">
        <f t="shared" si="39"/>
        <v/>
      </c>
    </row>
    <row r="2550" spans="1:6" x14ac:dyDescent="0.25">
      <c r="A2550" t="s">
        <v>10</v>
      </c>
      <c r="B2550" s="107">
        <v>44398</v>
      </c>
      <c r="C2550" t="s">
        <v>11</v>
      </c>
      <c r="D2550" t="str">
        <f>IF(Tableau1[[#This Row],[Date]]="","",CHOOSE(MONTH(B2550),"janvier","février","mars","avril","mai","juin","juillet","aout","septembre","octobre","novembre","décembre"))</f>
        <v>juillet</v>
      </c>
      <c r="E2550" s="105" t="str">
        <f>IF(ISERROR(VLOOKUP($C2550,tarifs!$A$4:$D$105,2,0)),"",VLOOKUP($C2550,tarifs!$A$4:$D$105,2,0))</f>
        <v/>
      </c>
      <c r="F2550" s="105" t="str">
        <f t="shared" si="39"/>
        <v/>
      </c>
    </row>
    <row r="2551" spans="1:6" x14ac:dyDescent="0.25">
      <c r="A2551" t="s">
        <v>10</v>
      </c>
      <c r="B2551" s="107">
        <v>44399</v>
      </c>
      <c r="C2551" t="s">
        <v>11</v>
      </c>
      <c r="D2551" t="str">
        <f>IF(Tableau1[[#This Row],[Date]]="","",CHOOSE(MONTH(B2551),"janvier","février","mars","avril","mai","juin","juillet","aout","septembre","octobre","novembre","décembre"))</f>
        <v>juillet</v>
      </c>
      <c r="E2551" s="105" t="str">
        <f>IF(ISERROR(VLOOKUP($C2551,tarifs!$A$4:$D$105,2,0)),"",VLOOKUP($C2551,tarifs!$A$4:$D$105,2,0))</f>
        <v/>
      </c>
      <c r="F2551" s="105" t="str">
        <f t="shared" si="39"/>
        <v/>
      </c>
    </row>
    <row r="2552" spans="1:6" x14ac:dyDescent="0.25">
      <c r="A2552" t="s">
        <v>10</v>
      </c>
      <c r="B2552" s="107">
        <v>44400</v>
      </c>
      <c r="C2552" t="s">
        <v>11</v>
      </c>
      <c r="D2552" t="str">
        <f>IF(Tableau1[[#This Row],[Date]]="","",CHOOSE(MONTH(B2552),"janvier","février","mars","avril","mai","juin","juillet","aout","septembre","octobre","novembre","décembre"))</f>
        <v>juillet</v>
      </c>
      <c r="E2552" s="105" t="str">
        <f>IF(ISERROR(VLOOKUP($C2552,tarifs!$A$4:$D$105,2,0)),"",VLOOKUP($C2552,tarifs!$A$4:$D$105,2,0))</f>
        <v/>
      </c>
      <c r="F2552" s="105" t="str">
        <f t="shared" si="39"/>
        <v/>
      </c>
    </row>
    <row r="2553" spans="1:6" x14ac:dyDescent="0.25">
      <c r="A2553" t="s">
        <v>12</v>
      </c>
      <c r="B2553" s="107">
        <v>44396</v>
      </c>
      <c r="C2553">
        <v>1010</v>
      </c>
      <c r="D2553" t="str">
        <f>IF(Tableau1[[#This Row],[Date]]="","",CHOOSE(MONTH(B2553),"janvier","février","mars","avril","mai","juin","juillet","aout","septembre","octobre","novembre","décembre"))</f>
        <v>juillet</v>
      </c>
      <c r="E2553" s="105">
        <f>IF(ISERROR(VLOOKUP($C2553,tarifs!$A$4:$D$105,2,0)),"",VLOOKUP($C2553,tarifs!$A$4:$D$105,2,0))</f>
        <v>95</v>
      </c>
      <c r="F2553" s="105">
        <f t="shared" si="39"/>
        <v>114</v>
      </c>
    </row>
    <row r="2554" spans="1:6" x14ac:dyDescent="0.25">
      <c r="A2554" t="s">
        <v>12</v>
      </c>
      <c r="B2554" s="107">
        <v>44401</v>
      </c>
      <c r="C2554">
        <v>1441</v>
      </c>
      <c r="D2554" t="str">
        <f>IF(Tableau1[[#This Row],[Date]]="","",CHOOSE(MONTH(B2554),"janvier","février","mars","avril","mai","juin","juillet","aout","septembre","octobre","novembre","décembre"))</f>
        <v>juillet</v>
      </c>
      <c r="E2554" s="105">
        <f>IF(ISERROR(VLOOKUP($C2554,tarifs!$A$4:$D$105,2,0)),"",VLOOKUP($C2554,tarifs!$A$4:$D$105,2,0))</f>
        <v>108</v>
      </c>
      <c r="F2554" s="105">
        <f t="shared" si="39"/>
        <v>129.6</v>
      </c>
    </row>
    <row r="2555" spans="1:6" x14ac:dyDescent="0.25">
      <c r="A2555" t="s">
        <v>12</v>
      </c>
      <c r="B2555" s="107">
        <v>44401</v>
      </c>
      <c r="C2555">
        <v>1169</v>
      </c>
      <c r="D2555" t="str">
        <f>IF(Tableau1[[#This Row],[Date]]="","",CHOOSE(MONTH(B2555),"janvier","février","mars","avril","mai","juin","juillet","aout","septembre","octobre","novembre","décembre"))</f>
        <v>juillet</v>
      </c>
      <c r="E2555" s="105">
        <f>IF(ISERROR(VLOOKUP($C2555,tarifs!$A$4:$D$105,2,0)),"",VLOOKUP($C2555,tarifs!$A$4:$D$105,2,0))</f>
        <v>115</v>
      </c>
      <c r="F2555" s="105">
        <f t="shared" si="39"/>
        <v>138</v>
      </c>
    </row>
    <row r="2556" spans="1:6" x14ac:dyDescent="0.25">
      <c r="A2556" t="s">
        <v>12</v>
      </c>
      <c r="B2556" s="107">
        <v>44396</v>
      </c>
      <c r="C2556">
        <v>1312</v>
      </c>
      <c r="D2556" t="str">
        <f>IF(Tableau1[[#This Row],[Date]]="","",CHOOSE(MONTH(B2556),"janvier","février","mars","avril","mai","juin","juillet","aout","septembre","octobre","novembre","décembre"))</f>
        <v>juillet</v>
      </c>
      <c r="E2556" s="105">
        <f>IF(ISERROR(VLOOKUP($C2556,tarifs!$A$4:$D$105,2,0)),"",VLOOKUP($C2556,tarifs!$A$4:$D$105,2,0))</f>
        <v>108</v>
      </c>
      <c r="F2556" s="105">
        <f t="shared" si="39"/>
        <v>129.6</v>
      </c>
    </row>
    <row r="2557" spans="1:6" x14ac:dyDescent="0.25">
      <c r="A2557" t="s">
        <v>12</v>
      </c>
      <c r="B2557" s="107">
        <v>44397</v>
      </c>
      <c r="C2557">
        <v>1312</v>
      </c>
      <c r="D2557" t="str">
        <f>IF(Tableau1[[#This Row],[Date]]="","",CHOOSE(MONTH(B2557),"janvier","février","mars","avril","mai","juin","juillet","aout","septembre","octobre","novembre","décembre"))</f>
        <v>juillet</v>
      </c>
      <c r="E2557" s="105">
        <f>IF(ISERROR(VLOOKUP($C2557,tarifs!$A$4:$D$105,2,0)),"",VLOOKUP($C2557,tarifs!$A$4:$D$105,2,0))</f>
        <v>108</v>
      </c>
      <c r="F2557" s="105">
        <f t="shared" si="39"/>
        <v>129.6</v>
      </c>
    </row>
    <row r="2558" spans="1:6" x14ac:dyDescent="0.25">
      <c r="A2558" t="s">
        <v>12</v>
      </c>
      <c r="B2558" s="107">
        <v>44398</v>
      </c>
      <c r="C2558">
        <v>1312</v>
      </c>
      <c r="D2558" t="str">
        <f>IF(Tableau1[[#This Row],[Date]]="","",CHOOSE(MONTH(B2558),"janvier","février","mars","avril","mai","juin","juillet","aout","septembre","octobre","novembre","décembre"))</f>
        <v>juillet</v>
      </c>
      <c r="E2558" s="105">
        <f>IF(ISERROR(VLOOKUP($C2558,tarifs!$A$4:$D$105,2,0)),"",VLOOKUP($C2558,tarifs!$A$4:$D$105,2,0))</f>
        <v>108</v>
      </c>
      <c r="F2558" s="105">
        <f t="shared" si="39"/>
        <v>129.6</v>
      </c>
    </row>
    <row r="2559" spans="1:6" x14ac:dyDescent="0.25">
      <c r="A2559" t="s">
        <v>12</v>
      </c>
      <c r="B2559" s="107">
        <v>44399</v>
      </c>
      <c r="C2559">
        <v>1312</v>
      </c>
      <c r="D2559" t="str">
        <f>IF(Tableau1[[#This Row],[Date]]="","",CHOOSE(MONTH(B2559),"janvier","février","mars","avril","mai","juin","juillet","aout","septembre","octobre","novembre","décembre"))</f>
        <v>juillet</v>
      </c>
      <c r="E2559" s="105">
        <f>IF(ISERROR(VLOOKUP($C2559,tarifs!$A$4:$D$105,2,0)),"",VLOOKUP($C2559,tarifs!$A$4:$D$105,2,0))</f>
        <v>108</v>
      </c>
      <c r="F2559" s="105">
        <f t="shared" si="39"/>
        <v>129.6</v>
      </c>
    </row>
    <row r="2560" spans="1:6" x14ac:dyDescent="0.25">
      <c r="A2560" t="s">
        <v>12</v>
      </c>
      <c r="B2560" s="107">
        <v>44400</v>
      </c>
      <c r="C2560">
        <v>1312</v>
      </c>
      <c r="D2560" t="str">
        <f>IF(Tableau1[[#This Row],[Date]]="","",CHOOSE(MONTH(B2560),"janvier","février","mars","avril","mai","juin","juillet","aout","septembre","octobre","novembre","décembre"))</f>
        <v>juillet</v>
      </c>
      <c r="E2560" s="105">
        <f>IF(ISERROR(VLOOKUP($C2560,tarifs!$A$4:$D$105,2,0)),"",VLOOKUP($C2560,tarifs!$A$4:$D$105,2,0))</f>
        <v>108</v>
      </c>
      <c r="F2560" s="105">
        <f t="shared" si="39"/>
        <v>129.6</v>
      </c>
    </row>
    <row r="2561" spans="1:6" x14ac:dyDescent="0.25">
      <c r="A2561" t="s">
        <v>12</v>
      </c>
      <c r="B2561" s="107">
        <v>44401</v>
      </c>
      <c r="C2561">
        <v>1289</v>
      </c>
      <c r="D2561" t="str">
        <f>IF(Tableau1[[#This Row],[Date]]="","",CHOOSE(MONTH(B2561),"janvier","février","mars","avril","mai","juin","juillet","aout","septembre","octobre","novembre","décembre"))</f>
        <v>juillet</v>
      </c>
      <c r="E2561" s="105">
        <f>IF(ISERROR(VLOOKUP($C2561,tarifs!$A$4:$D$105,2,0)),"",VLOOKUP($C2561,tarifs!$A$4:$D$105,2,0))</f>
        <v>88</v>
      </c>
      <c r="F2561" s="105">
        <f t="shared" si="39"/>
        <v>105.6</v>
      </c>
    </row>
    <row r="2562" spans="1:6" x14ac:dyDescent="0.25">
      <c r="A2562" t="s">
        <v>12</v>
      </c>
      <c r="B2562" s="107">
        <v>44396</v>
      </c>
      <c r="C2562">
        <v>1252</v>
      </c>
      <c r="D2562" t="str">
        <f>IF(Tableau1[[#This Row],[Date]]="","",CHOOSE(MONTH(B2562),"janvier","février","mars","avril","mai","juin","juillet","aout","septembre","octobre","novembre","décembre"))</f>
        <v>juillet</v>
      </c>
      <c r="E2562" s="105">
        <f>IF(ISERROR(VLOOKUP($C2562,tarifs!$A$4:$D$105,2,0)),"",VLOOKUP($C2562,tarifs!$A$4:$D$105,2,0))</f>
        <v>91.8</v>
      </c>
      <c r="F2562" s="105">
        <f t="shared" si="39"/>
        <v>110.16</v>
      </c>
    </row>
    <row r="2563" spans="1:6" x14ac:dyDescent="0.25">
      <c r="A2563" t="s">
        <v>12</v>
      </c>
      <c r="B2563" s="107">
        <v>44397</v>
      </c>
      <c r="C2563">
        <v>1252</v>
      </c>
      <c r="D2563" t="str">
        <f>IF(Tableau1[[#This Row],[Date]]="","",CHOOSE(MONTH(B2563),"janvier","février","mars","avril","mai","juin","juillet","aout","septembre","octobre","novembre","décembre"))</f>
        <v>juillet</v>
      </c>
      <c r="E2563" s="105">
        <f>IF(ISERROR(VLOOKUP($C2563,tarifs!$A$4:$D$105,2,0)),"",VLOOKUP($C2563,tarifs!$A$4:$D$105,2,0))</f>
        <v>91.8</v>
      </c>
      <c r="F2563" s="105">
        <f t="shared" si="39"/>
        <v>110.16</v>
      </c>
    </row>
    <row r="2564" spans="1:6" x14ac:dyDescent="0.25">
      <c r="A2564" t="s">
        <v>12</v>
      </c>
      <c r="B2564" s="107">
        <v>44398</v>
      </c>
      <c r="C2564">
        <v>1252</v>
      </c>
      <c r="D2564" t="str">
        <f>IF(Tableau1[[#This Row],[Date]]="","",CHOOSE(MONTH(B2564),"janvier","février","mars","avril","mai","juin","juillet","aout","septembre","octobre","novembre","décembre"))</f>
        <v>juillet</v>
      </c>
      <c r="E2564" s="105">
        <f>IF(ISERROR(VLOOKUP($C2564,tarifs!$A$4:$D$105,2,0)),"",VLOOKUP($C2564,tarifs!$A$4:$D$105,2,0))</f>
        <v>91.8</v>
      </c>
      <c r="F2564" s="105">
        <f t="shared" ref="F2564:F2627" si="40">IF(ISERROR(E2564*1.2),"",E2564*1.2)</f>
        <v>110.16</v>
      </c>
    </row>
    <row r="2565" spans="1:6" x14ac:dyDescent="0.25">
      <c r="A2565" t="s">
        <v>12</v>
      </c>
      <c r="B2565" s="107">
        <v>44399</v>
      </c>
      <c r="C2565">
        <v>1252</v>
      </c>
      <c r="D2565" t="str">
        <f>IF(Tableau1[[#This Row],[Date]]="","",CHOOSE(MONTH(B2565),"janvier","février","mars","avril","mai","juin","juillet","aout","septembre","octobre","novembre","décembre"))</f>
        <v>juillet</v>
      </c>
      <c r="E2565" s="105">
        <f>IF(ISERROR(VLOOKUP($C2565,tarifs!$A$4:$D$105,2,0)),"",VLOOKUP($C2565,tarifs!$A$4:$D$105,2,0))</f>
        <v>91.8</v>
      </c>
      <c r="F2565" s="105">
        <f t="shared" si="40"/>
        <v>110.16</v>
      </c>
    </row>
    <row r="2566" spans="1:6" x14ac:dyDescent="0.25">
      <c r="A2566" t="s">
        <v>12</v>
      </c>
      <c r="B2566" s="107">
        <v>44400</v>
      </c>
      <c r="C2566">
        <v>1252</v>
      </c>
      <c r="D2566" t="str">
        <f>IF(Tableau1[[#This Row],[Date]]="","",CHOOSE(MONTH(B2566),"janvier","février","mars","avril","mai","juin","juillet","aout","septembre","octobre","novembre","décembre"))</f>
        <v>juillet</v>
      </c>
      <c r="E2566" s="105">
        <f>IF(ISERROR(VLOOKUP($C2566,tarifs!$A$4:$D$105,2,0)),"",VLOOKUP($C2566,tarifs!$A$4:$D$105,2,0))</f>
        <v>91.8</v>
      </c>
      <c r="F2566" s="105">
        <f t="shared" si="40"/>
        <v>110.16</v>
      </c>
    </row>
    <row r="2567" spans="1:6" x14ac:dyDescent="0.25">
      <c r="A2567" t="s">
        <v>12</v>
      </c>
      <c r="B2567" s="107">
        <v>44401</v>
      </c>
      <c r="C2567">
        <v>1319</v>
      </c>
      <c r="D2567" t="str">
        <f>IF(Tableau1[[#This Row],[Date]]="","",CHOOSE(MONTH(B2567),"janvier","février","mars","avril","mai","juin","juillet","aout","septembre","octobre","novembre","décembre"))</f>
        <v>juillet</v>
      </c>
      <c r="E2567" s="105">
        <f>IF(ISERROR(VLOOKUP($C2567,tarifs!$A$4:$D$105,2,0)),"",VLOOKUP($C2567,tarifs!$A$4:$D$105,2,0))</f>
        <v>95</v>
      </c>
      <c r="F2567" s="105">
        <f t="shared" si="40"/>
        <v>114</v>
      </c>
    </row>
    <row r="2568" spans="1:6" x14ac:dyDescent="0.25">
      <c r="A2568" t="s">
        <v>12</v>
      </c>
      <c r="B2568" s="107">
        <v>44401</v>
      </c>
      <c r="C2568">
        <v>1349</v>
      </c>
      <c r="D2568" t="str">
        <f>IF(Tableau1[[#This Row],[Date]]="","",CHOOSE(MONTH(B2568),"janvier","février","mars","avril","mai","juin","juillet","aout","septembre","octobre","novembre","décembre"))</f>
        <v>juillet</v>
      </c>
      <c r="E2568" s="105">
        <f>IF(ISERROR(VLOOKUP($C2568,tarifs!$A$4:$D$105,2,0)),"",VLOOKUP($C2568,tarifs!$A$4:$D$105,2,0))</f>
        <v>115</v>
      </c>
      <c r="F2568" s="105">
        <f t="shared" si="40"/>
        <v>138</v>
      </c>
    </row>
    <row r="2569" spans="1:6" x14ac:dyDescent="0.25">
      <c r="A2569" t="s">
        <v>13</v>
      </c>
      <c r="B2569" s="107">
        <v>44396</v>
      </c>
      <c r="C2569">
        <v>1640</v>
      </c>
      <c r="D2569" t="str">
        <f>IF(Tableau1[[#This Row],[Date]]="","",CHOOSE(MONTH(B2569),"janvier","février","mars","avril","mai","juin","juillet","aout","septembre","octobre","novembre","décembre"))</f>
        <v>juillet</v>
      </c>
      <c r="E2569" s="105">
        <f>IF(ISERROR(VLOOKUP($C2569,tarifs!$A$4:$D$105,2,0)),"",VLOOKUP($C2569,tarifs!$A$4:$D$105,2,0))</f>
        <v>156.75</v>
      </c>
      <c r="F2569" s="105">
        <f t="shared" si="40"/>
        <v>188.1</v>
      </c>
    </row>
    <row r="2570" spans="1:6" x14ac:dyDescent="0.25">
      <c r="A2570" t="s">
        <v>13</v>
      </c>
      <c r="B2570" s="107">
        <v>44401</v>
      </c>
      <c r="C2570">
        <v>1411</v>
      </c>
      <c r="D2570" t="str">
        <f>IF(Tableau1[[#This Row],[Date]]="","",CHOOSE(MONTH(B2570),"janvier","février","mars","avril","mai","juin","juillet","aout","septembre","octobre","novembre","décembre"))</f>
        <v>juillet</v>
      </c>
      <c r="E2570" s="105">
        <f>IF(ISERROR(VLOOKUP($C2570,tarifs!$A$4:$D$105,2,0)),"",VLOOKUP($C2570,tarifs!$A$4:$D$105,2,0))</f>
        <v>101</v>
      </c>
      <c r="F2570" s="105">
        <f t="shared" si="40"/>
        <v>121.19999999999999</v>
      </c>
    </row>
    <row r="2571" spans="1:6" x14ac:dyDescent="0.25">
      <c r="A2571" t="s">
        <v>13</v>
      </c>
      <c r="B2571" s="107">
        <v>44396</v>
      </c>
      <c r="C2571">
        <v>1680</v>
      </c>
      <c r="D2571" t="str">
        <f>IF(Tableau1[[#This Row],[Date]]="","",CHOOSE(MONTH(B2571),"janvier","février","mars","avril","mai","juin","juillet","aout","septembre","octobre","novembre","décembre"))</f>
        <v>juillet</v>
      </c>
      <c r="E2571" s="105">
        <f>IF(ISERROR(VLOOKUP($C2571,tarifs!$A$4:$D$105,2,0)),"",VLOOKUP($C2571,tarifs!$A$4:$D$105,2,0))</f>
        <v>149.75</v>
      </c>
      <c r="F2571" s="105">
        <f t="shared" si="40"/>
        <v>179.7</v>
      </c>
    </row>
    <row r="2572" spans="1:6" x14ac:dyDescent="0.25">
      <c r="A2572" t="s">
        <v>13</v>
      </c>
      <c r="B2572" s="107">
        <v>44401</v>
      </c>
      <c r="C2572">
        <v>1461</v>
      </c>
      <c r="D2572" t="str">
        <f>IF(Tableau1[[#This Row],[Date]]="","",CHOOSE(MONTH(B2572),"janvier","février","mars","avril","mai","juin","juillet","aout","septembre","octobre","novembre","décembre"))</f>
        <v>juillet</v>
      </c>
      <c r="E2572" s="105">
        <f>IF(ISERROR(VLOOKUP($C2572,tarifs!$A$4:$D$105,2,0)),"",VLOOKUP($C2572,tarifs!$A$4:$D$105,2,0))</f>
        <v>135</v>
      </c>
      <c r="F2572" s="105">
        <f t="shared" si="40"/>
        <v>162</v>
      </c>
    </row>
    <row r="2573" spans="1:6" x14ac:dyDescent="0.25">
      <c r="A2573" t="s">
        <v>13</v>
      </c>
      <c r="B2573" s="107">
        <v>44396</v>
      </c>
      <c r="C2573">
        <v>1152</v>
      </c>
      <c r="D2573" t="str">
        <f>IF(Tableau1[[#This Row],[Date]]="","",CHOOSE(MONTH(B2573),"janvier","février","mars","avril","mai","juin","juillet","aout","septembre","octobre","novembre","décembre"))</f>
        <v>juillet</v>
      </c>
      <c r="E2573" s="105">
        <f>IF(ISERROR(VLOOKUP($C2573,tarifs!$A$4:$D$105,2,0)),"",VLOOKUP($C2573,tarifs!$A$4:$D$105,2,0))</f>
        <v>128</v>
      </c>
      <c r="F2573" s="105">
        <f t="shared" si="40"/>
        <v>153.6</v>
      </c>
    </row>
    <row r="2574" spans="1:6" x14ac:dyDescent="0.25">
      <c r="A2574" t="s">
        <v>13</v>
      </c>
      <c r="B2574" s="107">
        <v>44401</v>
      </c>
      <c r="C2574">
        <v>1119</v>
      </c>
      <c r="D2574" t="str">
        <f>IF(Tableau1[[#This Row],[Date]]="","",CHOOSE(MONTH(B2574),"janvier","février","mars","avril","mai","juin","juillet","aout","septembre","octobre","novembre","décembre"))</f>
        <v>juillet</v>
      </c>
      <c r="E2574" s="105">
        <f>IF(ISERROR(VLOOKUP($C2574,tarifs!$A$4:$D$105,2,0)),"",VLOOKUP($C2574,tarifs!$A$4:$D$105,2,0))</f>
        <v>135</v>
      </c>
      <c r="F2574" s="105">
        <f t="shared" si="40"/>
        <v>162</v>
      </c>
    </row>
    <row r="2575" spans="1:6" x14ac:dyDescent="0.25">
      <c r="A2575" t="s">
        <v>13</v>
      </c>
      <c r="B2575" s="107">
        <v>44401</v>
      </c>
      <c r="C2575">
        <v>1049</v>
      </c>
      <c r="D2575" t="str">
        <f>IF(Tableau1[[#This Row],[Date]]="","",CHOOSE(MONTH(B2575),"janvier","février","mars","avril","mai","juin","juillet","aout","septembre","octobre","novembre","décembre"))</f>
        <v>juillet</v>
      </c>
      <c r="E2575" s="105">
        <f>IF(ISERROR(VLOOKUP($C2575,tarifs!$A$4:$D$105,2,0)),"",VLOOKUP($C2575,tarifs!$A$4:$D$105,2,0))</f>
        <v>95</v>
      </c>
      <c r="F2575" s="105">
        <f t="shared" si="40"/>
        <v>114</v>
      </c>
    </row>
    <row r="2576" spans="1:6" x14ac:dyDescent="0.25">
      <c r="A2576" t="s">
        <v>14</v>
      </c>
      <c r="B2576" s="107">
        <v>44396</v>
      </c>
      <c r="C2576">
        <v>1100</v>
      </c>
      <c r="D2576" t="str">
        <f>IF(Tableau1[[#This Row],[Date]]="","",CHOOSE(MONTH(B2576),"janvier","février","mars","avril","mai","juin","juillet","aout","septembre","octobre","novembre","décembre"))</f>
        <v>juillet</v>
      </c>
      <c r="E2576" s="105">
        <f>IF(ISERROR(VLOOKUP($C2576,tarifs!$A$4:$D$105,2,0)),"",VLOOKUP($C2576,tarifs!$A$4:$D$105,2,0))</f>
        <v>122</v>
      </c>
      <c r="F2576" s="105">
        <f t="shared" si="40"/>
        <v>146.4</v>
      </c>
    </row>
    <row r="2577" spans="1:6" x14ac:dyDescent="0.25">
      <c r="A2577" t="s">
        <v>14</v>
      </c>
      <c r="B2577" s="107">
        <v>44400</v>
      </c>
      <c r="C2577">
        <v>1112</v>
      </c>
      <c r="D2577" t="str">
        <f>IF(Tableau1[[#This Row],[Date]]="","",CHOOSE(MONTH(B2577),"janvier","février","mars","avril","mai","juin","juillet","aout","septembre","octobre","novembre","décembre"))</f>
        <v>juillet</v>
      </c>
      <c r="E2577" s="105">
        <f>IF(ISERROR(VLOOKUP($C2577,tarifs!$A$4:$D$105,2,0)),"",VLOOKUP($C2577,tarifs!$A$4:$D$105,2,0))</f>
        <v>135</v>
      </c>
      <c r="F2577" s="105">
        <f t="shared" si="40"/>
        <v>162</v>
      </c>
    </row>
    <row r="2578" spans="1:6" x14ac:dyDescent="0.25">
      <c r="A2578" t="s">
        <v>14</v>
      </c>
      <c r="B2578" s="107">
        <v>44401</v>
      </c>
      <c r="C2578">
        <v>1421</v>
      </c>
      <c r="D2578" t="str">
        <f>IF(Tableau1[[#This Row],[Date]]="","",CHOOSE(MONTH(B2578),"janvier","février","mars","avril","mai","juin","juillet","aout","septembre","octobre","novembre","décembre"))</f>
        <v>juillet</v>
      </c>
      <c r="E2578" s="105">
        <f>IF(ISERROR(VLOOKUP($C2578,tarifs!$A$4:$D$105,2,0)),"",VLOOKUP($C2578,tarifs!$A$4:$D$105,2,0))</f>
        <v>108</v>
      </c>
      <c r="F2578" s="105">
        <f t="shared" si="40"/>
        <v>129.6</v>
      </c>
    </row>
    <row r="2579" spans="1:6" x14ac:dyDescent="0.25">
      <c r="A2579" t="s">
        <v>14</v>
      </c>
      <c r="B2579" s="107">
        <v>44401</v>
      </c>
      <c r="C2579">
        <v>1629</v>
      </c>
      <c r="D2579" t="str">
        <f>IF(Tableau1[[#This Row],[Date]]="","",CHOOSE(MONTH(B2579),"janvier","février","mars","avril","mai","juin","juillet","aout","septembre","octobre","novembre","décembre"))</f>
        <v>juillet</v>
      </c>
      <c r="E2579" s="105">
        <f>IF(ISERROR(VLOOKUP($C2579,tarifs!$A$4:$D$105,2,0)),"",VLOOKUP($C2579,tarifs!$A$4:$D$105,2,0))</f>
        <v>121.5</v>
      </c>
      <c r="F2579" s="105">
        <f t="shared" si="40"/>
        <v>145.79999999999998</v>
      </c>
    </row>
    <row r="2580" spans="1:6" x14ac:dyDescent="0.25">
      <c r="A2580" t="s">
        <v>14</v>
      </c>
      <c r="B2580" s="107">
        <v>44401</v>
      </c>
      <c r="C2580">
        <v>1159</v>
      </c>
      <c r="D2580" t="str">
        <f>IF(Tableau1[[#This Row],[Date]]="","",CHOOSE(MONTH(B2580),"janvier","février","mars","avril","mai","juin","juillet","aout","septembre","octobre","novembre","décembre"))</f>
        <v>juillet</v>
      </c>
      <c r="E2580" s="105">
        <f>IF(ISERROR(VLOOKUP($C2580,tarifs!$A$4:$D$105,2,0)),"",VLOOKUP($C2580,tarifs!$A$4:$D$105,2,0))</f>
        <v>115</v>
      </c>
      <c r="F2580" s="105">
        <f t="shared" si="40"/>
        <v>138</v>
      </c>
    </row>
    <row r="2581" spans="1:6" x14ac:dyDescent="0.25">
      <c r="A2581" t="s">
        <v>14</v>
      </c>
      <c r="B2581" s="107">
        <v>44396</v>
      </c>
      <c r="C2581" t="s">
        <v>15</v>
      </c>
      <c r="D2581" t="str">
        <f>IF(Tableau1[[#This Row],[Date]]="","",CHOOSE(MONTH(B2581),"janvier","février","mars","avril","mai","juin","juillet","aout","septembre","octobre","novembre","décembre"))</f>
        <v>juillet</v>
      </c>
      <c r="E2581" s="105" t="str">
        <f>IF(ISERROR(VLOOKUP($C2581,tarifs!$A$4:$D$105,2,0)),"",VLOOKUP($C2581,tarifs!$A$4:$D$105,2,0))</f>
        <v/>
      </c>
      <c r="F2581" s="105" t="str">
        <f t="shared" si="40"/>
        <v/>
      </c>
    </row>
    <row r="2582" spans="1:6" x14ac:dyDescent="0.25">
      <c r="A2582" t="s">
        <v>14</v>
      </c>
      <c r="B2582" s="107">
        <v>44397</v>
      </c>
      <c r="C2582" t="s">
        <v>15</v>
      </c>
      <c r="D2582" t="str">
        <f>IF(Tableau1[[#This Row],[Date]]="","",CHOOSE(MONTH(B2582),"janvier","février","mars","avril","mai","juin","juillet","aout","septembre","octobre","novembre","décembre"))</f>
        <v>juillet</v>
      </c>
      <c r="E2582" s="105" t="str">
        <f>IF(ISERROR(VLOOKUP($C2582,tarifs!$A$4:$D$105,2,0)),"",VLOOKUP($C2582,tarifs!$A$4:$D$105,2,0))</f>
        <v/>
      </c>
      <c r="F2582" s="105" t="str">
        <f t="shared" si="40"/>
        <v/>
      </c>
    </row>
    <row r="2583" spans="1:6" x14ac:dyDescent="0.25">
      <c r="A2583" t="s">
        <v>14</v>
      </c>
      <c r="B2583" s="107">
        <v>44398</v>
      </c>
      <c r="C2583" t="s">
        <v>15</v>
      </c>
      <c r="D2583" t="str">
        <f>IF(Tableau1[[#This Row],[Date]]="","",CHOOSE(MONTH(B2583),"janvier","février","mars","avril","mai","juin","juillet","aout","septembre","octobre","novembre","décembre"))</f>
        <v>juillet</v>
      </c>
      <c r="E2583" s="105" t="str">
        <f>IF(ISERROR(VLOOKUP($C2583,tarifs!$A$4:$D$105,2,0)),"",VLOOKUP($C2583,tarifs!$A$4:$D$105,2,0))</f>
        <v/>
      </c>
      <c r="F2583" s="105" t="str">
        <f t="shared" si="40"/>
        <v/>
      </c>
    </row>
    <row r="2584" spans="1:6" x14ac:dyDescent="0.25">
      <c r="A2584" t="s">
        <v>14</v>
      </c>
      <c r="B2584" s="107">
        <v>44399</v>
      </c>
      <c r="C2584" t="s">
        <v>15</v>
      </c>
      <c r="D2584" t="str">
        <f>IF(Tableau1[[#This Row],[Date]]="","",CHOOSE(MONTH(B2584),"janvier","février","mars","avril","mai","juin","juillet","aout","septembre","octobre","novembre","décembre"))</f>
        <v>juillet</v>
      </c>
      <c r="E2584" s="105" t="str">
        <f>IF(ISERROR(VLOOKUP($C2584,tarifs!$A$4:$D$105,2,0)),"",VLOOKUP($C2584,tarifs!$A$4:$D$105,2,0))</f>
        <v/>
      </c>
      <c r="F2584" s="105" t="str">
        <f t="shared" si="40"/>
        <v/>
      </c>
    </row>
    <row r="2585" spans="1:6" x14ac:dyDescent="0.25">
      <c r="A2585" t="s">
        <v>14</v>
      </c>
      <c r="B2585" s="107">
        <v>44400</v>
      </c>
      <c r="C2585" t="s">
        <v>15</v>
      </c>
      <c r="D2585" t="str">
        <f>IF(Tableau1[[#This Row],[Date]]="","",CHOOSE(MONTH(B2585),"janvier","février","mars","avril","mai","juin","juillet","aout","septembre","octobre","novembre","décembre"))</f>
        <v>juillet</v>
      </c>
      <c r="E2585" s="105" t="str">
        <f>IF(ISERROR(VLOOKUP($C2585,tarifs!$A$4:$D$105,2,0)),"",VLOOKUP($C2585,tarifs!$A$4:$D$105,2,0))</f>
        <v/>
      </c>
      <c r="F2585" s="105" t="str">
        <f t="shared" si="40"/>
        <v/>
      </c>
    </row>
    <row r="2586" spans="1:6" x14ac:dyDescent="0.25">
      <c r="A2586" t="s">
        <v>16</v>
      </c>
      <c r="B2586" s="107">
        <v>44396</v>
      </c>
      <c r="C2586">
        <v>1670</v>
      </c>
      <c r="D2586" t="str">
        <f>IF(Tableau1[[#This Row],[Date]]="","",CHOOSE(MONTH(B2586),"janvier","février","mars","avril","mai","juin","juillet","aout","septembre","octobre","novembre","décembre"))</f>
        <v>juillet</v>
      </c>
      <c r="E2586" s="105">
        <f>IF(ISERROR(VLOOKUP($C2586,tarifs!$A$4:$D$105,2,0)),"",VLOOKUP($C2586,tarifs!$A$4:$D$105,2,0))</f>
        <v>201</v>
      </c>
      <c r="F2586" s="105">
        <f t="shared" si="40"/>
        <v>241.2</v>
      </c>
    </row>
    <row r="2587" spans="1:6" x14ac:dyDescent="0.25">
      <c r="A2587" t="s">
        <v>16</v>
      </c>
      <c r="B2587" s="107">
        <v>44401</v>
      </c>
      <c r="C2587">
        <v>1401</v>
      </c>
      <c r="D2587" t="str">
        <f>IF(Tableau1[[#This Row],[Date]]="","",CHOOSE(MONTH(B2587),"janvier","février","mars","avril","mai","juin","juillet","aout","septembre","octobre","novembre","décembre"))</f>
        <v>juillet</v>
      </c>
      <c r="E2587" s="105">
        <f>IF(ISERROR(VLOOKUP($C2587,tarifs!$A$4:$D$105,2,0)),"",VLOOKUP($C2587,tarifs!$A$4:$D$105,2,0))</f>
        <v>129</v>
      </c>
      <c r="F2587" s="105">
        <f t="shared" si="40"/>
        <v>154.79999999999998</v>
      </c>
    </row>
    <row r="2588" spans="1:6" x14ac:dyDescent="0.25">
      <c r="A2588" t="s">
        <v>16</v>
      </c>
      <c r="B2588" s="107">
        <v>44401</v>
      </c>
      <c r="C2588">
        <v>1639</v>
      </c>
      <c r="D2588" t="str">
        <f>IF(Tableau1[[#This Row],[Date]]="","",CHOOSE(MONTH(B2588),"janvier","février","mars","avril","mai","juin","juillet","aout","septembre","octobre","novembre","décembre"))</f>
        <v>juillet</v>
      </c>
      <c r="E2588" s="105">
        <f>IF(ISERROR(VLOOKUP($C2588,tarifs!$A$4:$D$105,2,0)),"",VLOOKUP($C2588,tarifs!$A$4:$D$105,2,0))</f>
        <v>135</v>
      </c>
      <c r="F2588" s="105">
        <f t="shared" si="40"/>
        <v>162</v>
      </c>
    </row>
    <row r="2589" spans="1:6" x14ac:dyDescent="0.25">
      <c r="A2589" t="s">
        <v>17</v>
      </c>
      <c r="B2589" s="107">
        <v>44396</v>
      </c>
      <c r="C2589">
        <v>1050</v>
      </c>
      <c r="D2589" t="str">
        <f>IF(Tableau1[[#This Row],[Date]]="","",CHOOSE(MONTH(B2589),"janvier","février","mars","avril","mai","juin","juillet","aout","septembre","octobre","novembre","décembre"))</f>
        <v>juillet</v>
      </c>
      <c r="E2589" s="105">
        <f>IF(ISERROR(VLOOKUP($C2589,tarifs!$A$4:$D$105,2,0)),"",VLOOKUP($C2589,tarifs!$A$4:$D$105,2,0))</f>
        <v>108</v>
      </c>
      <c r="F2589" s="105">
        <f t="shared" si="40"/>
        <v>129.6</v>
      </c>
    </row>
    <row r="2590" spans="1:6" x14ac:dyDescent="0.25">
      <c r="A2590" t="s">
        <v>17</v>
      </c>
      <c r="B2590" s="107">
        <v>44401</v>
      </c>
      <c r="C2590">
        <v>1501</v>
      </c>
      <c r="D2590" t="str">
        <f>IF(Tableau1[[#This Row],[Date]]="","",CHOOSE(MONTH(B2590),"janvier","février","mars","avril","mai","juin","juillet","aout","septembre","octobre","novembre","décembre"))</f>
        <v>juillet</v>
      </c>
      <c r="E2590" s="105">
        <f>IF(ISERROR(VLOOKUP($C2590,tarifs!$A$4:$D$105,2,0)),"",VLOOKUP($C2590,tarifs!$A$4:$D$105,2,0))</f>
        <v>117</v>
      </c>
      <c r="F2590" s="105">
        <f t="shared" si="40"/>
        <v>140.4</v>
      </c>
    </row>
    <row r="2591" spans="1:6" x14ac:dyDescent="0.25">
      <c r="A2591" t="s">
        <v>17</v>
      </c>
      <c r="B2591" s="107">
        <v>44396</v>
      </c>
      <c r="C2591">
        <v>1232</v>
      </c>
      <c r="D2591" t="str">
        <f>IF(Tableau1[[#This Row],[Date]]="","",CHOOSE(MONTH(B2591),"janvier","février","mars","avril","mai","juin","juillet","aout","septembre","octobre","novembre","décembre"))</f>
        <v>juillet</v>
      </c>
      <c r="E2591" s="105">
        <f>IF(ISERROR(VLOOKUP($C2591,tarifs!$A$4:$D$105,2,0)),"",VLOOKUP($C2591,tarifs!$A$4:$D$105,2,0))</f>
        <v>101.25</v>
      </c>
      <c r="F2591" s="105">
        <f t="shared" si="40"/>
        <v>121.5</v>
      </c>
    </row>
    <row r="2592" spans="1:6" x14ac:dyDescent="0.25">
      <c r="A2592" t="s">
        <v>17</v>
      </c>
      <c r="B2592" s="107">
        <v>44398</v>
      </c>
      <c r="C2592">
        <v>1202</v>
      </c>
      <c r="D2592" t="str">
        <f>IF(Tableau1[[#This Row],[Date]]="","",CHOOSE(MONTH(B2592),"janvier","février","mars","avril","mai","juin","juillet","aout","septembre","octobre","novembre","décembre"))</f>
        <v>juillet</v>
      </c>
      <c r="E2592" s="105">
        <f>IF(ISERROR(VLOOKUP($C2592,tarifs!$A$4:$D$105,2,0)),"",VLOOKUP($C2592,tarifs!$A$4:$D$105,2,0))</f>
        <v>87.75</v>
      </c>
      <c r="F2592" s="105">
        <f t="shared" si="40"/>
        <v>105.3</v>
      </c>
    </row>
    <row r="2593" spans="1:6" x14ac:dyDescent="0.25">
      <c r="A2593" t="s">
        <v>17</v>
      </c>
      <c r="B2593" s="107">
        <v>44400</v>
      </c>
      <c r="C2593">
        <v>1072</v>
      </c>
      <c r="D2593" t="str">
        <f>IF(Tableau1[[#This Row],[Date]]="","",CHOOSE(MONTH(B2593),"janvier","février","mars","avril","mai","juin","juillet","aout","septembre","octobre","novembre","décembre"))</f>
        <v>juillet</v>
      </c>
      <c r="E2593" s="105">
        <f>IF(ISERROR(VLOOKUP($C2593,tarifs!$A$4:$D$105,2,0)),"",VLOOKUP($C2593,tarifs!$A$4:$D$105,2,0))</f>
        <v>108</v>
      </c>
      <c r="F2593" s="105">
        <f t="shared" si="40"/>
        <v>129.6</v>
      </c>
    </row>
    <row r="2594" spans="1:6" x14ac:dyDescent="0.25">
      <c r="A2594" t="s">
        <v>17</v>
      </c>
      <c r="B2594" s="107">
        <v>44401</v>
      </c>
      <c r="C2594">
        <v>1069</v>
      </c>
      <c r="D2594" t="str">
        <f>IF(Tableau1[[#This Row],[Date]]="","",CHOOSE(MONTH(B2594),"janvier","février","mars","avril","mai","juin","juillet","aout","septembre","octobre","novembre","décembre"))</f>
        <v>juillet</v>
      </c>
      <c r="E2594" s="105">
        <f>IF(ISERROR(VLOOKUP($C2594,tarifs!$A$4:$D$105,2,0)),"",VLOOKUP($C2594,tarifs!$A$4:$D$105,2,0))</f>
        <v>81</v>
      </c>
      <c r="F2594" s="105">
        <f t="shared" si="40"/>
        <v>97.2</v>
      </c>
    </row>
    <row r="2595" spans="1:6" x14ac:dyDescent="0.25">
      <c r="A2595" t="s">
        <v>18</v>
      </c>
      <c r="B2595" s="107">
        <v>44396</v>
      </c>
      <c r="C2595">
        <v>1280</v>
      </c>
      <c r="D2595" t="str">
        <f>IF(Tableau1[[#This Row],[Date]]="","",CHOOSE(MONTH(B2595),"janvier","février","mars","avril","mai","juin","juillet","aout","septembre","octobre","novembre","décembre"))</f>
        <v>juillet</v>
      </c>
      <c r="E2595" s="105">
        <f>IF(ISERROR(VLOOKUP($C2595,tarifs!$A$4:$D$105,2,0)),"",VLOOKUP($C2595,tarifs!$A$4:$D$105,2,0))</f>
        <v>114.4</v>
      </c>
      <c r="F2595" s="105">
        <f t="shared" si="40"/>
        <v>137.28</v>
      </c>
    </row>
    <row r="2596" spans="1:6" x14ac:dyDescent="0.25">
      <c r="A2596" t="s">
        <v>18</v>
      </c>
      <c r="B2596" s="107">
        <v>44400</v>
      </c>
      <c r="C2596">
        <v>1082</v>
      </c>
      <c r="D2596" t="str">
        <f>IF(Tableau1[[#This Row],[Date]]="","",CHOOSE(MONTH(B2596),"janvier","février","mars","avril","mai","juin","juillet","aout","septembre","octobre","novembre","décembre"))</f>
        <v>juillet</v>
      </c>
      <c r="E2596" s="105">
        <f>IF(ISERROR(VLOOKUP($C2596,tarifs!$A$4:$D$105,2,0)),"",VLOOKUP($C2596,tarifs!$A$4:$D$105,2,0))</f>
        <v>104.55</v>
      </c>
      <c r="F2596" s="105">
        <f t="shared" si="40"/>
        <v>125.46</v>
      </c>
    </row>
    <row r="2597" spans="1:6" x14ac:dyDescent="0.25">
      <c r="A2597" t="s">
        <v>18</v>
      </c>
      <c r="B2597" s="107">
        <v>44401</v>
      </c>
      <c r="C2597">
        <v>1219</v>
      </c>
      <c r="D2597" t="str">
        <f>IF(Tableau1[[#This Row],[Date]]="","",CHOOSE(MONTH(B2597),"janvier","février","mars","avril","mai","juin","juillet","aout","septembre","octobre","novembre","décembre"))</f>
        <v>juillet</v>
      </c>
      <c r="E2597" s="105">
        <f>IF(ISERROR(VLOOKUP($C2597,tarifs!$A$4:$D$105,2,0)),"",VLOOKUP($C2597,tarifs!$A$4:$D$105,2,0))</f>
        <v>135</v>
      </c>
      <c r="F2597" s="105">
        <f t="shared" si="40"/>
        <v>162</v>
      </c>
    </row>
    <row r="2598" spans="1:6" x14ac:dyDescent="0.25">
      <c r="A2598" t="s">
        <v>18</v>
      </c>
      <c r="B2598" s="107">
        <v>44401</v>
      </c>
      <c r="C2598">
        <v>1679</v>
      </c>
      <c r="D2598" t="str">
        <f>IF(Tableau1[[#This Row],[Date]]="","",CHOOSE(MONTH(B2598),"janvier","février","mars","avril","mai","juin","juillet","aout","septembre","octobre","novembre","décembre"))</f>
        <v>juillet</v>
      </c>
      <c r="E2598" s="105">
        <f>IF(ISERROR(VLOOKUP($C2598,tarifs!$A$4:$D$105,2,0)),"",VLOOKUP($C2598,tarifs!$A$4:$D$105,2,0))</f>
        <v>95</v>
      </c>
      <c r="F2598" s="105">
        <f t="shared" si="40"/>
        <v>114</v>
      </c>
    </row>
    <row r="2599" spans="1:6" x14ac:dyDescent="0.25">
      <c r="A2599" t="s">
        <v>19</v>
      </c>
      <c r="B2599" s="107">
        <v>44400</v>
      </c>
      <c r="C2599">
        <v>1182</v>
      </c>
      <c r="D2599" t="str">
        <f>IF(Tableau1[[#This Row],[Date]]="","",CHOOSE(MONTH(B2599),"janvier","février","mars","avril","mai","juin","juillet","aout","septembre","octobre","novembre","décembre"))</f>
        <v>juillet</v>
      </c>
      <c r="E2599" s="105">
        <f>IF(ISERROR(VLOOKUP($C2599,tarifs!$A$4:$D$105,2,0)),"",VLOOKUP($C2599,tarifs!$A$4:$D$105,2,0))</f>
        <v>127</v>
      </c>
      <c r="F2599" s="105">
        <f t="shared" si="40"/>
        <v>152.4</v>
      </c>
    </row>
    <row r="2600" spans="1:6" x14ac:dyDescent="0.25">
      <c r="A2600" t="s">
        <v>19</v>
      </c>
      <c r="B2600" s="107">
        <v>44401</v>
      </c>
      <c r="C2600">
        <v>1669</v>
      </c>
      <c r="D2600" t="str">
        <f>IF(Tableau1[[#This Row],[Date]]="","",CHOOSE(MONTH(B2600),"janvier","février","mars","avril","mai","juin","juillet","aout","septembre","octobre","novembre","décembre"))</f>
        <v>juillet</v>
      </c>
      <c r="E2600" s="105">
        <f>IF(ISERROR(VLOOKUP($C2600,tarifs!$A$4:$D$105,2,0)),"",VLOOKUP($C2600,tarifs!$A$4:$D$105,2,0))</f>
        <v>124</v>
      </c>
      <c r="F2600" s="105">
        <f t="shared" si="40"/>
        <v>148.79999999999998</v>
      </c>
    </row>
    <row r="2601" spans="1:6" x14ac:dyDescent="0.25">
      <c r="A2601" t="s">
        <v>19</v>
      </c>
      <c r="B2601" s="107">
        <v>44401</v>
      </c>
      <c r="C2601">
        <v>1129</v>
      </c>
      <c r="D2601" t="str">
        <f>IF(Tableau1[[#This Row],[Date]]="","",CHOOSE(MONTH(B2601),"janvier","février","mars","avril","mai","juin","juillet","aout","septembre","octobre","novembre","décembre"))</f>
        <v>juillet</v>
      </c>
      <c r="E2601" s="105">
        <f>IF(ISERROR(VLOOKUP($C2601,tarifs!$A$4:$D$105,2,0)),"",VLOOKUP($C2601,tarifs!$A$4:$D$105,2,0))</f>
        <v>115</v>
      </c>
      <c r="F2601" s="105">
        <f t="shared" si="40"/>
        <v>138</v>
      </c>
    </row>
    <row r="2602" spans="1:6" x14ac:dyDescent="0.25">
      <c r="A2602" t="s">
        <v>19</v>
      </c>
      <c r="B2602" s="107">
        <v>44401</v>
      </c>
      <c r="C2602">
        <v>1699</v>
      </c>
      <c r="D2602" t="str">
        <f>IF(Tableau1[[#This Row],[Date]]="","",CHOOSE(MONTH(B2602),"janvier","février","mars","avril","mai","juin","juillet","aout","septembre","octobre","novembre","décembre"))</f>
        <v>juillet</v>
      </c>
      <c r="E2602" s="105">
        <f>IF(ISERROR(VLOOKUP($C2602,tarifs!$A$4:$D$105,2,0)),"",VLOOKUP($C2602,tarifs!$A$4:$D$105,2,0))</f>
        <v>148</v>
      </c>
      <c r="F2602" s="105">
        <f t="shared" si="40"/>
        <v>177.6</v>
      </c>
    </row>
    <row r="2603" spans="1:6" x14ac:dyDescent="0.25">
      <c r="A2603" t="s">
        <v>8</v>
      </c>
      <c r="B2603" s="107">
        <v>44403</v>
      </c>
      <c r="C2603">
        <v>1330</v>
      </c>
      <c r="D2603" t="str">
        <f>IF(Tableau1[[#This Row],[Date]]="","",CHOOSE(MONTH(B2603),"janvier","février","mars","avril","mai","juin","juillet","aout","septembre","octobre","novembre","décembre"))</f>
        <v>juillet</v>
      </c>
      <c r="E2603" s="105">
        <f>IF(ISERROR(VLOOKUP($C2603,tarifs!$A$4:$D$105,2,0)),"",VLOOKUP($C2603,tarifs!$A$4:$D$105,2,0))</f>
        <v>95</v>
      </c>
      <c r="F2603" s="105">
        <f t="shared" si="40"/>
        <v>114</v>
      </c>
    </row>
    <row r="2604" spans="1:6" x14ac:dyDescent="0.25">
      <c r="A2604" t="s">
        <v>8</v>
      </c>
      <c r="B2604" s="107">
        <v>44408</v>
      </c>
      <c r="C2604">
        <v>1531</v>
      </c>
      <c r="D2604" t="str">
        <f>IF(Tableau1[[#This Row],[Date]]="","",CHOOSE(MONTH(B2604),"janvier","février","mars","avril","mai","juin","juillet","aout","septembre","octobre","novembre","décembre"))</f>
        <v>juillet</v>
      </c>
      <c r="E2604" s="105">
        <f>IF(ISERROR(VLOOKUP($C2604,tarifs!$A$4:$D$105,2,0)),"",VLOOKUP($C2604,tarifs!$A$4:$D$105,2,0))</f>
        <v>108</v>
      </c>
      <c r="F2604" s="105">
        <f t="shared" si="40"/>
        <v>129.6</v>
      </c>
    </row>
    <row r="2605" spans="1:6" x14ac:dyDescent="0.25">
      <c r="A2605" t="s">
        <v>8</v>
      </c>
      <c r="B2605" s="107">
        <v>44403</v>
      </c>
      <c r="C2605">
        <v>1242</v>
      </c>
      <c r="D2605" t="str">
        <f>IF(Tableau1[[#This Row],[Date]]="","",CHOOSE(MONTH(B2605),"janvier","février","mars","avril","mai","juin","juillet","aout","septembre","octobre","novembre","décembre"))</f>
        <v>juillet</v>
      </c>
      <c r="E2605" s="105">
        <f>IF(ISERROR(VLOOKUP($C2605,tarifs!$A$4:$D$105,2,0)),"",VLOOKUP($C2605,tarifs!$A$4:$D$105,2,0))</f>
        <v>101</v>
      </c>
      <c r="F2605" s="105">
        <f t="shared" si="40"/>
        <v>121.19999999999999</v>
      </c>
    </row>
    <row r="2606" spans="1:6" x14ac:dyDescent="0.25">
      <c r="A2606" t="s">
        <v>8</v>
      </c>
      <c r="B2606" s="107">
        <v>44407</v>
      </c>
      <c r="C2606">
        <v>1242</v>
      </c>
      <c r="D2606" t="str">
        <f>IF(Tableau1[[#This Row],[Date]]="","",CHOOSE(MONTH(B2606),"janvier","février","mars","avril","mai","juin","juillet","aout","septembre","octobre","novembre","décembre"))</f>
        <v>juillet</v>
      </c>
      <c r="E2606" s="105">
        <f>IF(ISERROR(VLOOKUP($C2606,tarifs!$A$4:$D$105,2,0)),"",VLOOKUP($C2606,tarifs!$A$4:$D$105,2,0))</f>
        <v>101</v>
      </c>
      <c r="F2606" s="105">
        <f t="shared" si="40"/>
        <v>121.19999999999999</v>
      </c>
    </row>
    <row r="2607" spans="1:6" x14ac:dyDescent="0.25">
      <c r="A2607" t="s">
        <v>8</v>
      </c>
      <c r="B2607" s="107">
        <v>44408</v>
      </c>
      <c r="C2607">
        <v>1689</v>
      </c>
      <c r="D2607" t="str">
        <f>IF(Tableau1[[#This Row],[Date]]="","",CHOOSE(MONTH(B2607),"janvier","février","mars","avril","mai","juin","juillet","aout","septembre","octobre","novembre","décembre"))</f>
        <v>juillet</v>
      </c>
      <c r="E2607" s="105">
        <f>IF(ISERROR(VLOOKUP($C2607,tarifs!$A$4:$D$105,2,0)),"",VLOOKUP($C2607,tarifs!$A$4:$D$105,2,0))</f>
        <v>155</v>
      </c>
      <c r="F2607" s="105">
        <f t="shared" si="40"/>
        <v>186</v>
      </c>
    </row>
    <row r="2608" spans="1:6" x14ac:dyDescent="0.25">
      <c r="A2608" t="s">
        <v>9</v>
      </c>
      <c r="B2608" s="107">
        <v>44403</v>
      </c>
      <c r="C2608">
        <v>1060</v>
      </c>
      <c r="D2608" t="str">
        <f>IF(Tableau1[[#This Row],[Date]]="","",CHOOSE(MONTH(B2608),"janvier","février","mars","avril","mai","juin","juillet","aout","septembre","octobre","novembre","décembre"))</f>
        <v>juillet</v>
      </c>
      <c r="E2608" s="105">
        <f>IF(ISERROR(VLOOKUP($C2608,tarifs!$A$4:$D$105,2,0)),"",VLOOKUP($C2608,tarifs!$A$4:$D$105,2,0))</f>
        <v>123.6</v>
      </c>
      <c r="F2608" s="105">
        <f t="shared" si="40"/>
        <v>148.32</v>
      </c>
    </row>
    <row r="2609" spans="1:6" x14ac:dyDescent="0.25">
      <c r="A2609" t="s">
        <v>9</v>
      </c>
      <c r="B2609" s="107">
        <v>44408</v>
      </c>
      <c r="C2609">
        <v>1431</v>
      </c>
      <c r="D2609" t="str">
        <f>IF(Tableau1[[#This Row],[Date]]="","",CHOOSE(MONTH(B2609),"janvier","février","mars","avril","mai","juin","juillet","aout","septembre","octobre","novembre","décembre"))</f>
        <v>juillet</v>
      </c>
      <c r="E2609" s="105">
        <f>IF(ISERROR(VLOOKUP($C2609,tarifs!$A$4:$D$105,2,0)),"",VLOOKUP($C2609,tarifs!$A$4:$D$105,2,0))</f>
        <v>108</v>
      </c>
      <c r="F2609" s="105">
        <f t="shared" si="40"/>
        <v>129.6</v>
      </c>
    </row>
    <row r="2610" spans="1:6" x14ac:dyDescent="0.25">
      <c r="A2610" t="s">
        <v>9</v>
      </c>
      <c r="B2610" s="107">
        <v>44403</v>
      </c>
      <c r="C2610">
        <v>1230</v>
      </c>
      <c r="D2610" t="str">
        <f>IF(Tableau1[[#This Row],[Date]]="","",CHOOSE(MONTH(B2610),"janvier","février","mars","avril","mai","juin","juillet","aout","septembre","octobre","novembre","décembre"))</f>
        <v>juillet</v>
      </c>
      <c r="E2610" s="105">
        <f>IF(ISERROR(VLOOKUP($C2610,tarifs!$A$4:$D$105,2,0)),"",VLOOKUP($C2610,tarifs!$A$4:$D$105,2,0))</f>
        <v>135.25</v>
      </c>
      <c r="F2610" s="105">
        <f t="shared" si="40"/>
        <v>162.29999999999998</v>
      </c>
    </row>
    <row r="2611" spans="1:6" x14ac:dyDescent="0.25">
      <c r="A2611" t="s">
        <v>9</v>
      </c>
      <c r="B2611" s="107">
        <v>44407</v>
      </c>
      <c r="C2611">
        <v>1282</v>
      </c>
      <c r="D2611" t="str">
        <f>IF(Tableau1[[#This Row],[Date]]="","",CHOOSE(MONTH(B2611),"janvier","février","mars","avril","mai","juin","juillet","aout","septembre","octobre","novembre","décembre"))</f>
        <v>juillet</v>
      </c>
      <c r="E2611" s="105">
        <f>IF(ISERROR(VLOOKUP($C2611,tarifs!$A$4:$D$105,2,0)),"",VLOOKUP($C2611,tarifs!$A$4:$D$105,2,0))</f>
        <v>87.75</v>
      </c>
      <c r="F2611" s="105">
        <f t="shared" si="40"/>
        <v>105.3</v>
      </c>
    </row>
    <row r="2612" spans="1:6" x14ac:dyDescent="0.25">
      <c r="A2612" t="s">
        <v>9</v>
      </c>
      <c r="B2612" s="107">
        <v>44408</v>
      </c>
      <c r="C2612">
        <v>1451</v>
      </c>
      <c r="D2612" t="str">
        <f>IF(Tableau1[[#This Row],[Date]]="","",CHOOSE(MONTH(B2612),"janvier","février","mars","avril","mai","juin","juillet","aout","septembre","octobre","novembre","décembre"))</f>
        <v>juillet</v>
      </c>
      <c r="E2612" s="105">
        <f>IF(ISERROR(VLOOKUP($C2612,tarifs!$A$4:$D$105,2,0)),"",VLOOKUP($C2612,tarifs!$A$4:$D$105,2,0))</f>
        <v>108</v>
      </c>
      <c r="F2612" s="105">
        <f t="shared" si="40"/>
        <v>129.6</v>
      </c>
    </row>
    <row r="2613" spans="1:6" x14ac:dyDescent="0.25">
      <c r="A2613" t="s">
        <v>9</v>
      </c>
      <c r="B2613" s="107">
        <v>44403</v>
      </c>
      <c r="C2613">
        <v>1062</v>
      </c>
      <c r="D2613" t="str">
        <f>IF(Tableau1[[#This Row],[Date]]="","",CHOOSE(MONTH(B2613),"janvier","février","mars","avril","mai","juin","juillet","aout","septembre","octobre","novembre","décembre"))</f>
        <v>juillet</v>
      </c>
      <c r="E2613" s="105">
        <f>IF(ISERROR(VLOOKUP($C2613,tarifs!$A$4:$D$105,2,0)),"",VLOOKUP($C2613,tarifs!$A$4:$D$105,2,0))</f>
        <v>81</v>
      </c>
      <c r="F2613" s="105">
        <f t="shared" si="40"/>
        <v>97.2</v>
      </c>
    </row>
    <row r="2614" spans="1:6" x14ac:dyDescent="0.25">
      <c r="A2614" t="s">
        <v>9</v>
      </c>
      <c r="B2614" s="107">
        <v>44404</v>
      </c>
      <c r="C2614">
        <v>1062</v>
      </c>
      <c r="D2614" t="str">
        <f>IF(Tableau1[[#This Row],[Date]]="","",CHOOSE(MONTH(B2614),"janvier","février","mars","avril","mai","juin","juillet","aout","septembre","octobre","novembre","décembre"))</f>
        <v>juillet</v>
      </c>
      <c r="E2614" s="105">
        <f>IF(ISERROR(VLOOKUP($C2614,tarifs!$A$4:$D$105,2,0)),"",VLOOKUP($C2614,tarifs!$A$4:$D$105,2,0))</f>
        <v>81</v>
      </c>
      <c r="F2614" s="105">
        <f t="shared" si="40"/>
        <v>97.2</v>
      </c>
    </row>
    <row r="2615" spans="1:6" x14ac:dyDescent="0.25">
      <c r="A2615" t="s">
        <v>9</v>
      </c>
      <c r="B2615" s="107">
        <v>44405</v>
      </c>
      <c r="C2615">
        <v>1062</v>
      </c>
      <c r="D2615" t="str">
        <f>IF(Tableau1[[#This Row],[Date]]="","",CHOOSE(MONTH(B2615),"janvier","février","mars","avril","mai","juin","juillet","aout","septembre","octobre","novembre","décembre"))</f>
        <v>juillet</v>
      </c>
      <c r="E2615" s="105">
        <f>IF(ISERROR(VLOOKUP($C2615,tarifs!$A$4:$D$105,2,0)),"",VLOOKUP($C2615,tarifs!$A$4:$D$105,2,0))</f>
        <v>81</v>
      </c>
      <c r="F2615" s="105">
        <f t="shared" si="40"/>
        <v>97.2</v>
      </c>
    </row>
    <row r="2616" spans="1:6" x14ac:dyDescent="0.25">
      <c r="A2616" t="s">
        <v>9</v>
      </c>
      <c r="B2616" s="107">
        <v>44406</v>
      </c>
      <c r="C2616">
        <v>1062</v>
      </c>
      <c r="D2616" t="str">
        <f>IF(Tableau1[[#This Row],[Date]]="","",CHOOSE(MONTH(B2616),"janvier","février","mars","avril","mai","juin","juillet","aout","septembre","octobre","novembre","décembre"))</f>
        <v>juillet</v>
      </c>
      <c r="E2616" s="105">
        <f>IF(ISERROR(VLOOKUP($C2616,tarifs!$A$4:$D$105,2,0)),"",VLOOKUP($C2616,tarifs!$A$4:$D$105,2,0))</f>
        <v>81</v>
      </c>
      <c r="F2616" s="105">
        <f t="shared" si="40"/>
        <v>97.2</v>
      </c>
    </row>
    <row r="2617" spans="1:6" x14ac:dyDescent="0.25">
      <c r="A2617" t="s">
        <v>9</v>
      </c>
      <c r="B2617" s="107">
        <v>44407</v>
      </c>
      <c r="C2617">
        <v>1062</v>
      </c>
      <c r="D2617" t="str">
        <f>IF(Tableau1[[#This Row],[Date]]="","",CHOOSE(MONTH(B2617),"janvier","février","mars","avril","mai","juin","juillet","aout","septembre","octobre","novembre","décembre"))</f>
        <v>juillet</v>
      </c>
      <c r="E2617" s="105">
        <f>IF(ISERROR(VLOOKUP($C2617,tarifs!$A$4:$D$105,2,0)),"",VLOOKUP($C2617,tarifs!$A$4:$D$105,2,0))</f>
        <v>81</v>
      </c>
      <c r="F2617" s="105">
        <f t="shared" si="40"/>
        <v>97.2</v>
      </c>
    </row>
    <row r="2618" spans="1:6" x14ac:dyDescent="0.25">
      <c r="A2618" t="s">
        <v>9</v>
      </c>
      <c r="B2618" s="107">
        <v>44408</v>
      </c>
      <c r="C2618">
        <v>1471</v>
      </c>
      <c r="D2618" t="str">
        <f>IF(Tableau1[[#This Row],[Date]]="","",CHOOSE(MONTH(B2618),"janvier","février","mars","avril","mai","juin","juillet","aout","septembre","octobre","novembre","décembre"))</f>
        <v>juillet</v>
      </c>
      <c r="E2618" s="105">
        <f>IF(ISERROR(VLOOKUP($C2618,tarifs!$A$4:$D$105,2,0)),"",VLOOKUP($C2618,tarifs!$A$4:$D$105,2,0))</f>
        <v>115</v>
      </c>
      <c r="F2618" s="105">
        <f t="shared" si="40"/>
        <v>138</v>
      </c>
    </row>
    <row r="2619" spans="1:6" x14ac:dyDescent="0.25">
      <c r="A2619" t="s">
        <v>9</v>
      </c>
      <c r="B2619" s="107">
        <v>44403</v>
      </c>
      <c r="C2619">
        <v>1262</v>
      </c>
      <c r="D2619" t="str">
        <f>IF(Tableau1[[#This Row],[Date]]="","",CHOOSE(MONTH(B2619),"janvier","février","mars","avril","mai","juin","juillet","aout","septembre","octobre","novembre","décembre"))</f>
        <v>juillet</v>
      </c>
      <c r="E2619" s="105">
        <f>IF(ISERROR(VLOOKUP($C2619,tarifs!$A$4:$D$105,2,0)),"",VLOOKUP($C2619,tarifs!$A$4:$D$105,2,0))</f>
        <v>108</v>
      </c>
      <c r="F2619" s="105">
        <f t="shared" si="40"/>
        <v>129.6</v>
      </c>
    </row>
    <row r="2620" spans="1:6" x14ac:dyDescent="0.25">
      <c r="A2620" t="s">
        <v>9</v>
      </c>
      <c r="B2620" s="107">
        <v>44404</v>
      </c>
      <c r="C2620">
        <v>1262</v>
      </c>
      <c r="D2620" t="str">
        <f>IF(Tableau1[[#This Row],[Date]]="","",CHOOSE(MONTH(B2620),"janvier","février","mars","avril","mai","juin","juillet","aout","septembre","octobre","novembre","décembre"))</f>
        <v>juillet</v>
      </c>
      <c r="E2620" s="105">
        <f>IF(ISERROR(VLOOKUP($C2620,tarifs!$A$4:$D$105,2,0)),"",VLOOKUP($C2620,tarifs!$A$4:$D$105,2,0))</f>
        <v>108</v>
      </c>
      <c r="F2620" s="105">
        <f t="shared" si="40"/>
        <v>129.6</v>
      </c>
    </row>
    <row r="2621" spans="1:6" x14ac:dyDescent="0.25">
      <c r="A2621" t="s">
        <v>9</v>
      </c>
      <c r="B2621" s="107">
        <v>44405</v>
      </c>
      <c r="C2621">
        <v>1262</v>
      </c>
      <c r="D2621" t="str">
        <f>IF(Tableau1[[#This Row],[Date]]="","",CHOOSE(MONTH(B2621),"janvier","février","mars","avril","mai","juin","juillet","aout","septembre","octobre","novembre","décembre"))</f>
        <v>juillet</v>
      </c>
      <c r="E2621" s="105">
        <f>IF(ISERROR(VLOOKUP($C2621,tarifs!$A$4:$D$105,2,0)),"",VLOOKUP($C2621,tarifs!$A$4:$D$105,2,0))</f>
        <v>108</v>
      </c>
      <c r="F2621" s="105">
        <f t="shared" si="40"/>
        <v>129.6</v>
      </c>
    </row>
    <row r="2622" spans="1:6" x14ac:dyDescent="0.25">
      <c r="A2622" t="s">
        <v>9</v>
      </c>
      <c r="B2622" s="107">
        <v>44406</v>
      </c>
      <c r="C2622">
        <v>1262</v>
      </c>
      <c r="D2622" t="str">
        <f>IF(Tableau1[[#This Row],[Date]]="","",CHOOSE(MONTH(B2622),"janvier","février","mars","avril","mai","juin","juillet","aout","septembre","octobre","novembre","décembre"))</f>
        <v>juillet</v>
      </c>
      <c r="E2622" s="105">
        <f>IF(ISERROR(VLOOKUP($C2622,tarifs!$A$4:$D$105,2,0)),"",VLOOKUP($C2622,tarifs!$A$4:$D$105,2,0))</f>
        <v>108</v>
      </c>
      <c r="F2622" s="105">
        <f t="shared" si="40"/>
        <v>129.6</v>
      </c>
    </row>
    <row r="2623" spans="1:6" x14ac:dyDescent="0.25">
      <c r="A2623" t="s">
        <v>9</v>
      </c>
      <c r="B2623" s="107">
        <v>44407</v>
      </c>
      <c r="C2623">
        <v>1262</v>
      </c>
      <c r="D2623" t="str">
        <f>IF(Tableau1[[#This Row],[Date]]="","",CHOOSE(MONTH(B2623),"janvier","février","mars","avril","mai","juin","juillet","aout","septembre","octobre","novembre","décembre"))</f>
        <v>juillet</v>
      </c>
      <c r="E2623" s="105">
        <f>IF(ISERROR(VLOOKUP($C2623,tarifs!$A$4:$D$105,2,0)),"",VLOOKUP($C2623,tarifs!$A$4:$D$105,2,0))</f>
        <v>108</v>
      </c>
      <c r="F2623" s="105">
        <f t="shared" si="40"/>
        <v>129.6</v>
      </c>
    </row>
    <row r="2624" spans="1:6" x14ac:dyDescent="0.25">
      <c r="A2624" t="s">
        <v>9</v>
      </c>
      <c r="B2624" s="107">
        <v>44408</v>
      </c>
      <c r="C2624">
        <v>1511</v>
      </c>
      <c r="D2624" t="str">
        <f>IF(Tableau1[[#This Row],[Date]]="","",CHOOSE(MONTH(B2624),"janvier","février","mars","avril","mai","juin","juillet","aout","septembre","octobre","novembre","décembre"))</f>
        <v>juillet</v>
      </c>
      <c r="E2624" s="105">
        <f>IF(ISERROR(VLOOKUP($C2624,tarifs!$A$4:$D$105,2,0)),"",VLOOKUP($C2624,tarifs!$A$4:$D$105,2,0))</f>
        <v>115</v>
      </c>
      <c r="F2624" s="105">
        <f t="shared" si="40"/>
        <v>138</v>
      </c>
    </row>
    <row r="2625" spans="1:6" x14ac:dyDescent="0.25">
      <c r="A2625" t="s">
        <v>9</v>
      </c>
      <c r="B2625" s="107">
        <v>44408</v>
      </c>
      <c r="C2625">
        <v>1521</v>
      </c>
      <c r="D2625" t="str">
        <f>IF(Tableau1[[#This Row],[Date]]="","",CHOOSE(MONTH(B2625),"janvier","février","mars","avril","mai","juin","juillet","aout","septembre","octobre","novembre","décembre"))</f>
        <v>juillet</v>
      </c>
      <c r="E2625" s="105">
        <f>IF(ISERROR(VLOOKUP($C2625,tarifs!$A$4:$D$105,2,0)),"",VLOOKUP($C2625,tarifs!$A$4:$D$105,2,0))</f>
        <v>155</v>
      </c>
      <c r="F2625" s="105">
        <f t="shared" si="40"/>
        <v>186</v>
      </c>
    </row>
    <row r="2626" spans="1:6" x14ac:dyDescent="0.25">
      <c r="A2626" t="s">
        <v>9</v>
      </c>
      <c r="B2626" s="107">
        <v>44408</v>
      </c>
      <c r="C2626">
        <v>1659</v>
      </c>
      <c r="D2626" t="str">
        <f>IF(Tableau1[[#This Row],[Date]]="","",CHOOSE(MONTH(B2626),"janvier","février","mars","avril","mai","juin","juillet","aout","septembre","octobre","novembre","décembre"))</f>
        <v>juillet</v>
      </c>
      <c r="E2626" s="105">
        <f>IF(ISERROR(VLOOKUP($C2626,tarifs!$A$4:$D$105,2,0)),"",VLOOKUP($C2626,tarifs!$A$4:$D$105,2,0))</f>
        <v>108</v>
      </c>
      <c r="F2626" s="105">
        <f t="shared" si="40"/>
        <v>129.6</v>
      </c>
    </row>
    <row r="2627" spans="1:6" x14ac:dyDescent="0.25">
      <c r="A2627" t="s">
        <v>9</v>
      </c>
      <c r="B2627" s="107">
        <v>44408</v>
      </c>
      <c r="C2627">
        <v>1139</v>
      </c>
      <c r="D2627" t="str">
        <f>IF(Tableau1[[#This Row],[Date]]="","",CHOOSE(MONTH(B2627),"janvier","février","mars","avril","mai","juin","juillet","aout","septembre","octobre","novembre","décembre"))</f>
        <v>juillet</v>
      </c>
      <c r="E2627" s="105">
        <f>IF(ISERROR(VLOOKUP($C2627,tarifs!$A$4:$D$105,2,0)),"",VLOOKUP($C2627,tarifs!$A$4:$D$105,2,0))</f>
        <v>135</v>
      </c>
      <c r="F2627" s="105">
        <f t="shared" si="40"/>
        <v>162</v>
      </c>
    </row>
    <row r="2628" spans="1:6" x14ac:dyDescent="0.25">
      <c r="A2628" t="s">
        <v>9</v>
      </c>
      <c r="B2628" s="107">
        <v>44408</v>
      </c>
      <c r="C2628">
        <v>1079</v>
      </c>
      <c r="D2628" t="str">
        <f>IF(Tableau1[[#This Row],[Date]]="","",CHOOSE(MONTH(B2628),"janvier","février","mars","avril","mai","juin","juillet","aout","septembre","octobre","novembre","décembre"))</f>
        <v>juillet</v>
      </c>
      <c r="E2628" s="105">
        <f>IF(ISERROR(VLOOKUP($C2628,tarifs!$A$4:$D$105,2,0)),"",VLOOKUP($C2628,tarifs!$A$4:$D$105,2,0))</f>
        <v>101</v>
      </c>
      <c r="F2628" s="105">
        <f t="shared" ref="F2628:F2691" si="41">IF(ISERROR(E2628*1.2),"",E2628*1.2)</f>
        <v>121.19999999999999</v>
      </c>
    </row>
    <row r="2629" spans="1:6" x14ac:dyDescent="0.25">
      <c r="A2629" t="s">
        <v>9</v>
      </c>
      <c r="B2629" s="107">
        <v>44408</v>
      </c>
      <c r="C2629">
        <v>1099</v>
      </c>
      <c r="D2629" t="str">
        <f>IF(Tableau1[[#This Row],[Date]]="","",CHOOSE(MONTH(B2629),"janvier","février","mars","avril","mai","juin","juillet","aout","septembre","octobre","novembre","décembre"))</f>
        <v>juillet</v>
      </c>
      <c r="E2629" s="105">
        <f>IF(ISERROR(VLOOKUP($C2629,tarifs!$A$4:$D$105,2,0)),"",VLOOKUP($C2629,tarifs!$A$4:$D$105,2,0))</f>
        <v>77</v>
      </c>
      <c r="F2629" s="105">
        <f t="shared" si="41"/>
        <v>92.399999999999991</v>
      </c>
    </row>
    <row r="2630" spans="1:6" x14ac:dyDescent="0.25">
      <c r="A2630" t="s">
        <v>9</v>
      </c>
      <c r="B2630" s="107">
        <v>44408</v>
      </c>
      <c r="C2630">
        <v>1269</v>
      </c>
      <c r="D2630" t="str">
        <f>IF(Tableau1[[#This Row],[Date]]="","",CHOOSE(MONTH(B2630),"janvier","février","mars","avril","mai","juin","juillet","aout","septembre","octobre","novembre","décembre"))</f>
        <v>juillet</v>
      </c>
      <c r="E2630" s="105">
        <f>IF(ISERROR(VLOOKUP($C2630,tarifs!$A$4:$D$105,2,0)),"",VLOOKUP($C2630,tarifs!$A$4:$D$105,2,0))</f>
        <v>95</v>
      </c>
      <c r="F2630" s="105">
        <f t="shared" si="41"/>
        <v>114</v>
      </c>
    </row>
    <row r="2631" spans="1:6" x14ac:dyDescent="0.25">
      <c r="A2631" t="s">
        <v>10</v>
      </c>
      <c r="B2631" s="107">
        <v>44403</v>
      </c>
      <c r="C2631">
        <v>1650</v>
      </c>
      <c r="D2631" t="str">
        <f>IF(Tableau1[[#This Row],[Date]]="","",CHOOSE(MONTH(B2631),"janvier","février","mars","avril","mai","juin","juillet","aout","septembre","octobre","novembre","décembre"))</f>
        <v>juillet</v>
      </c>
      <c r="E2631" s="105">
        <f>IF(ISERROR(VLOOKUP($C2631,tarifs!$A$4:$D$105,2,0)),"",VLOOKUP($C2631,tarifs!$A$4:$D$105,2,0))</f>
        <v>162</v>
      </c>
      <c r="F2631" s="105">
        <f t="shared" si="41"/>
        <v>194.4</v>
      </c>
    </row>
    <row r="2632" spans="1:6" x14ac:dyDescent="0.25">
      <c r="A2632" t="s">
        <v>10</v>
      </c>
      <c r="B2632" s="107">
        <v>44408</v>
      </c>
      <c r="C2632">
        <v>1109</v>
      </c>
      <c r="D2632" t="str">
        <f>IF(Tableau1[[#This Row],[Date]]="","",CHOOSE(MONTH(B2632),"janvier","février","mars","avril","mai","juin","juillet","aout","septembre","octobre","novembre","décembre"))</f>
        <v>juillet</v>
      </c>
      <c r="E2632" s="105">
        <f>IF(ISERROR(VLOOKUP($C2632,tarifs!$A$4:$D$105,2,0)),"",VLOOKUP($C2632,tarifs!$A$4:$D$105,2,0))</f>
        <v>122</v>
      </c>
      <c r="F2632" s="105">
        <f t="shared" si="41"/>
        <v>146.4</v>
      </c>
    </row>
    <row r="2633" spans="1:6" x14ac:dyDescent="0.25">
      <c r="A2633" t="s">
        <v>10</v>
      </c>
      <c r="B2633" s="107">
        <v>44404</v>
      </c>
      <c r="C2633">
        <v>1521</v>
      </c>
      <c r="D2633" t="str">
        <f>IF(Tableau1[[#This Row],[Date]]="","",CHOOSE(MONTH(B2633),"janvier","février","mars","avril","mai","juin","juillet","aout","septembre","octobre","novembre","décembre"))</f>
        <v>juillet</v>
      </c>
      <c r="E2633" s="105">
        <f>IF(ISERROR(VLOOKUP($C2633,tarifs!$A$4:$D$105,2,0)),"",VLOOKUP($C2633,tarifs!$A$4:$D$105,2,0))</f>
        <v>155</v>
      </c>
      <c r="F2633" s="105">
        <f t="shared" si="41"/>
        <v>186</v>
      </c>
    </row>
    <row r="2634" spans="1:6" x14ac:dyDescent="0.25">
      <c r="A2634" t="s">
        <v>10</v>
      </c>
      <c r="B2634" s="107">
        <v>44405</v>
      </c>
      <c r="C2634">
        <v>1521</v>
      </c>
      <c r="D2634" t="str">
        <f>IF(Tableau1[[#This Row],[Date]]="","",CHOOSE(MONTH(B2634),"janvier","février","mars","avril","mai","juin","juillet","aout","septembre","octobre","novembre","décembre"))</f>
        <v>juillet</v>
      </c>
      <c r="E2634" s="105">
        <f>IF(ISERROR(VLOOKUP($C2634,tarifs!$A$4:$D$105,2,0)),"",VLOOKUP($C2634,tarifs!$A$4:$D$105,2,0))</f>
        <v>155</v>
      </c>
      <c r="F2634" s="105">
        <f t="shared" si="41"/>
        <v>186</v>
      </c>
    </row>
    <row r="2635" spans="1:6" x14ac:dyDescent="0.25">
      <c r="A2635" t="s">
        <v>10</v>
      </c>
      <c r="B2635" s="107">
        <v>44406</v>
      </c>
      <c r="C2635">
        <v>1521</v>
      </c>
      <c r="D2635" t="str">
        <f>IF(Tableau1[[#This Row],[Date]]="","",CHOOSE(MONTH(B2635),"janvier","février","mars","avril","mai","juin","juillet","aout","septembre","octobre","novembre","décembre"))</f>
        <v>juillet</v>
      </c>
      <c r="E2635" s="105">
        <f>IF(ISERROR(VLOOKUP($C2635,tarifs!$A$4:$D$105,2,0)),"",VLOOKUP($C2635,tarifs!$A$4:$D$105,2,0))</f>
        <v>155</v>
      </c>
      <c r="F2635" s="105">
        <f t="shared" si="41"/>
        <v>186</v>
      </c>
    </row>
    <row r="2636" spans="1:6" x14ac:dyDescent="0.25">
      <c r="A2636" t="s">
        <v>10</v>
      </c>
      <c r="B2636" s="107">
        <v>44407</v>
      </c>
      <c r="C2636">
        <v>1521</v>
      </c>
      <c r="D2636" t="str">
        <f>IF(Tableau1[[#This Row],[Date]]="","",CHOOSE(MONTH(B2636),"janvier","février","mars","avril","mai","juin","juillet","aout","septembre","octobre","novembre","décembre"))</f>
        <v>juillet</v>
      </c>
      <c r="E2636" s="105">
        <f>IF(ISERROR(VLOOKUP($C2636,tarifs!$A$4:$D$105,2,0)),"",VLOOKUP($C2636,tarifs!$A$4:$D$105,2,0))</f>
        <v>155</v>
      </c>
      <c r="F2636" s="105">
        <f t="shared" si="41"/>
        <v>186</v>
      </c>
    </row>
    <row r="2637" spans="1:6" x14ac:dyDescent="0.25">
      <c r="A2637" t="s">
        <v>10</v>
      </c>
      <c r="B2637" s="107">
        <v>44403</v>
      </c>
      <c r="C2637">
        <v>1162</v>
      </c>
      <c r="D2637" t="str">
        <f>IF(Tableau1[[#This Row],[Date]]="","",CHOOSE(MONTH(B2637),"janvier","février","mars","avril","mai","juin","juillet","aout","septembre","octobre","novembre","décembre"))</f>
        <v>juillet</v>
      </c>
      <c r="E2637" s="105">
        <f>IF(ISERROR(VLOOKUP($C2637,tarifs!$A$4:$D$105,2,0)),"",VLOOKUP($C2637,tarifs!$A$4:$D$105,2,0))</f>
        <v>108</v>
      </c>
      <c r="F2637" s="105">
        <f t="shared" si="41"/>
        <v>129.6</v>
      </c>
    </row>
    <row r="2638" spans="1:6" x14ac:dyDescent="0.25">
      <c r="A2638" t="s">
        <v>10</v>
      </c>
      <c r="B2638" s="107">
        <v>44404</v>
      </c>
      <c r="C2638">
        <v>1162</v>
      </c>
      <c r="D2638" t="str">
        <f>IF(Tableau1[[#This Row],[Date]]="","",CHOOSE(MONTH(B2638),"janvier","février","mars","avril","mai","juin","juillet","aout","septembre","octobre","novembre","décembre"))</f>
        <v>juillet</v>
      </c>
      <c r="E2638" s="105">
        <f>IF(ISERROR(VLOOKUP($C2638,tarifs!$A$4:$D$105,2,0)),"",VLOOKUP($C2638,tarifs!$A$4:$D$105,2,0))</f>
        <v>108</v>
      </c>
      <c r="F2638" s="105">
        <f t="shared" si="41"/>
        <v>129.6</v>
      </c>
    </row>
    <row r="2639" spans="1:6" x14ac:dyDescent="0.25">
      <c r="A2639" t="s">
        <v>10</v>
      </c>
      <c r="B2639" s="107">
        <v>44405</v>
      </c>
      <c r="C2639">
        <v>1162</v>
      </c>
      <c r="D2639" t="str">
        <f>IF(Tableau1[[#This Row],[Date]]="","",CHOOSE(MONTH(B2639),"janvier","février","mars","avril","mai","juin","juillet","aout","septembre","octobre","novembre","décembre"))</f>
        <v>juillet</v>
      </c>
      <c r="E2639" s="105">
        <f>IF(ISERROR(VLOOKUP($C2639,tarifs!$A$4:$D$105,2,0)),"",VLOOKUP($C2639,tarifs!$A$4:$D$105,2,0))</f>
        <v>108</v>
      </c>
      <c r="F2639" s="105">
        <f t="shared" si="41"/>
        <v>129.6</v>
      </c>
    </row>
    <row r="2640" spans="1:6" x14ac:dyDescent="0.25">
      <c r="A2640" t="s">
        <v>10</v>
      </c>
      <c r="B2640" s="107">
        <v>44406</v>
      </c>
      <c r="C2640">
        <v>1162</v>
      </c>
      <c r="D2640" t="str">
        <f>IF(Tableau1[[#This Row],[Date]]="","",CHOOSE(MONTH(B2640),"janvier","février","mars","avril","mai","juin","juillet","aout","septembre","octobre","novembre","décembre"))</f>
        <v>juillet</v>
      </c>
      <c r="E2640" s="105">
        <f>IF(ISERROR(VLOOKUP($C2640,tarifs!$A$4:$D$105,2,0)),"",VLOOKUP($C2640,tarifs!$A$4:$D$105,2,0))</f>
        <v>108</v>
      </c>
      <c r="F2640" s="105">
        <f t="shared" si="41"/>
        <v>129.6</v>
      </c>
    </row>
    <row r="2641" spans="1:6" x14ac:dyDescent="0.25">
      <c r="A2641" t="s">
        <v>10</v>
      </c>
      <c r="B2641" s="107">
        <v>44407</v>
      </c>
      <c r="C2641">
        <v>1162</v>
      </c>
      <c r="D2641" t="str">
        <f>IF(Tableau1[[#This Row],[Date]]="","",CHOOSE(MONTH(B2641),"janvier","février","mars","avril","mai","juin","juillet","aout","septembre","octobre","novembre","décembre"))</f>
        <v>juillet</v>
      </c>
      <c r="E2641" s="105">
        <f>IF(ISERROR(VLOOKUP($C2641,tarifs!$A$4:$D$105,2,0)),"",VLOOKUP($C2641,tarifs!$A$4:$D$105,2,0))</f>
        <v>108</v>
      </c>
      <c r="F2641" s="105">
        <f t="shared" si="41"/>
        <v>129.6</v>
      </c>
    </row>
    <row r="2642" spans="1:6" x14ac:dyDescent="0.25">
      <c r="A2642" t="s">
        <v>10</v>
      </c>
      <c r="B2642" s="107">
        <v>44403</v>
      </c>
      <c r="C2642" t="s">
        <v>11</v>
      </c>
      <c r="D2642" t="str">
        <f>IF(Tableau1[[#This Row],[Date]]="","",CHOOSE(MONTH(B2642),"janvier","février","mars","avril","mai","juin","juillet","aout","septembre","octobre","novembre","décembre"))</f>
        <v>juillet</v>
      </c>
      <c r="E2642" s="105" t="str">
        <f>IF(ISERROR(VLOOKUP($C2642,tarifs!$A$4:$D$105,2,0)),"",VLOOKUP($C2642,tarifs!$A$4:$D$105,2,0))</f>
        <v/>
      </c>
      <c r="F2642" s="105" t="str">
        <f t="shared" si="41"/>
        <v/>
      </c>
    </row>
    <row r="2643" spans="1:6" x14ac:dyDescent="0.25">
      <c r="A2643" t="s">
        <v>10</v>
      </c>
      <c r="B2643" s="107">
        <v>44404</v>
      </c>
      <c r="C2643" t="s">
        <v>11</v>
      </c>
      <c r="D2643" t="str">
        <f>IF(Tableau1[[#This Row],[Date]]="","",CHOOSE(MONTH(B2643),"janvier","février","mars","avril","mai","juin","juillet","aout","septembre","octobre","novembre","décembre"))</f>
        <v>juillet</v>
      </c>
      <c r="E2643" s="105" t="str">
        <f>IF(ISERROR(VLOOKUP($C2643,tarifs!$A$4:$D$105,2,0)),"",VLOOKUP($C2643,tarifs!$A$4:$D$105,2,0))</f>
        <v/>
      </c>
      <c r="F2643" s="105" t="str">
        <f t="shared" si="41"/>
        <v/>
      </c>
    </row>
    <row r="2644" spans="1:6" x14ac:dyDescent="0.25">
      <c r="A2644" t="s">
        <v>10</v>
      </c>
      <c r="B2644" s="107">
        <v>44405</v>
      </c>
      <c r="C2644" t="s">
        <v>11</v>
      </c>
      <c r="D2644" t="str">
        <f>IF(Tableau1[[#This Row],[Date]]="","",CHOOSE(MONTH(B2644),"janvier","février","mars","avril","mai","juin","juillet","aout","septembre","octobre","novembre","décembre"))</f>
        <v>juillet</v>
      </c>
      <c r="E2644" s="105" t="str">
        <f>IF(ISERROR(VLOOKUP($C2644,tarifs!$A$4:$D$105,2,0)),"",VLOOKUP($C2644,tarifs!$A$4:$D$105,2,0))</f>
        <v/>
      </c>
      <c r="F2644" s="105" t="str">
        <f t="shared" si="41"/>
        <v/>
      </c>
    </row>
    <row r="2645" spans="1:6" x14ac:dyDescent="0.25">
      <c r="A2645" t="s">
        <v>10</v>
      </c>
      <c r="B2645" s="107">
        <v>44406</v>
      </c>
      <c r="C2645" t="s">
        <v>11</v>
      </c>
      <c r="D2645" t="str">
        <f>IF(Tableau1[[#This Row],[Date]]="","",CHOOSE(MONTH(B2645),"janvier","février","mars","avril","mai","juin","juillet","aout","septembre","octobre","novembre","décembre"))</f>
        <v>juillet</v>
      </c>
      <c r="E2645" s="105" t="str">
        <f>IF(ISERROR(VLOOKUP($C2645,tarifs!$A$4:$D$105,2,0)),"",VLOOKUP($C2645,tarifs!$A$4:$D$105,2,0))</f>
        <v/>
      </c>
      <c r="F2645" s="105" t="str">
        <f t="shared" si="41"/>
        <v/>
      </c>
    </row>
    <row r="2646" spans="1:6" x14ac:dyDescent="0.25">
      <c r="A2646" t="s">
        <v>10</v>
      </c>
      <c r="B2646" s="107">
        <v>44407</v>
      </c>
      <c r="C2646" t="s">
        <v>11</v>
      </c>
      <c r="D2646" t="str">
        <f>IF(Tableau1[[#This Row],[Date]]="","",CHOOSE(MONTH(B2646),"janvier","février","mars","avril","mai","juin","juillet","aout","septembre","octobre","novembre","décembre"))</f>
        <v>juillet</v>
      </c>
      <c r="E2646" s="105" t="str">
        <f>IF(ISERROR(VLOOKUP($C2646,tarifs!$A$4:$D$105,2,0)),"",VLOOKUP($C2646,tarifs!$A$4:$D$105,2,0))</f>
        <v/>
      </c>
      <c r="F2646" s="105" t="str">
        <f t="shared" si="41"/>
        <v/>
      </c>
    </row>
    <row r="2647" spans="1:6" x14ac:dyDescent="0.25">
      <c r="A2647" t="s">
        <v>12</v>
      </c>
      <c r="B2647" s="107">
        <v>44403</v>
      </c>
      <c r="C2647">
        <v>1010</v>
      </c>
      <c r="D2647" t="str">
        <f>IF(Tableau1[[#This Row],[Date]]="","",CHOOSE(MONTH(B2647),"janvier","février","mars","avril","mai","juin","juillet","aout","septembre","octobre","novembre","décembre"))</f>
        <v>juillet</v>
      </c>
      <c r="E2647" s="105">
        <f>IF(ISERROR(VLOOKUP($C2647,tarifs!$A$4:$D$105,2,0)),"",VLOOKUP($C2647,tarifs!$A$4:$D$105,2,0))</f>
        <v>95</v>
      </c>
      <c r="F2647" s="105">
        <f t="shared" si="41"/>
        <v>114</v>
      </c>
    </row>
    <row r="2648" spans="1:6" x14ac:dyDescent="0.25">
      <c r="A2648" t="s">
        <v>12</v>
      </c>
      <c r="B2648" s="107">
        <v>44408</v>
      </c>
      <c r="C2648">
        <v>1441</v>
      </c>
      <c r="D2648" t="str">
        <f>IF(Tableau1[[#This Row],[Date]]="","",CHOOSE(MONTH(B2648),"janvier","février","mars","avril","mai","juin","juillet","aout","septembre","octobre","novembre","décembre"))</f>
        <v>juillet</v>
      </c>
      <c r="E2648" s="105">
        <f>IF(ISERROR(VLOOKUP($C2648,tarifs!$A$4:$D$105,2,0)),"",VLOOKUP($C2648,tarifs!$A$4:$D$105,2,0))</f>
        <v>108</v>
      </c>
      <c r="F2648" s="105">
        <f t="shared" si="41"/>
        <v>129.6</v>
      </c>
    </row>
    <row r="2649" spans="1:6" x14ac:dyDescent="0.25">
      <c r="A2649" t="s">
        <v>12</v>
      </c>
      <c r="B2649" s="107">
        <v>44408</v>
      </c>
      <c r="C2649">
        <v>1169</v>
      </c>
      <c r="D2649" t="str">
        <f>IF(Tableau1[[#This Row],[Date]]="","",CHOOSE(MONTH(B2649),"janvier","février","mars","avril","mai","juin","juillet","aout","septembre","octobre","novembre","décembre"))</f>
        <v>juillet</v>
      </c>
      <c r="E2649" s="105">
        <f>IF(ISERROR(VLOOKUP($C2649,tarifs!$A$4:$D$105,2,0)),"",VLOOKUP($C2649,tarifs!$A$4:$D$105,2,0))</f>
        <v>115</v>
      </c>
      <c r="F2649" s="105">
        <f t="shared" si="41"/>
        <v>138</v>
      </c>
    </row>
    <row r="2650" spans="1:6" x14ac:dyDescent="0.25">
      <c r="A2650" t="s">
        <v>12</v>
      </c>
      <c r="B2650" s="107">
        <v>44403</v>
      </c>
      <c r="C2650">
        <v>1312</v>
      </c>
      <c r="D2650" t="str">
        <f>IF(Tableau1[[#This Row],[Date]]="","",CHOOSE(MONTH(B2650),"janvier","février","mars","avril","mai","juin","juillet","aout","septembre","octobre","novembre","décembre"))</f>
        <v>juillet</v>
      </c>
      <c r="E2650" s="105">
        <f>IF(ISERROR(VLOOKUP($C2650,tarifs!$A$4:$D$105,2,0)),"",VLOOKUP($C2650,tarifs!$A$4:$D$105,2,0))</f>
        <v>108</v>
      </c>
      <c r="F2650" s="105">
        <f t="shared" si="41"/>
        <v>129.6</v>
      </c>
    </row>
    <row r="2651" spans="1:6" x14ac:dyDescent="0.25">
      <c r="A2651" t="s">
        <v>12</v>
      </c>
      <c r="B2651" s="107">
        <v>44404</v>
      </c>
      <c r="C2651">
        <v>1312</v>
      </c>
      <c r="D2651" t="str">
        <f>IF(Tableau1[[#This Row],[Date]]="","",CHOOSE(MONTH(B2651),"janvier","février","mars","avril","mai","juin","juillet","aout","septembre","octobre","novembre","décembre"))</f>
        <v>juillet</v>
      </c>
      <c r="E2651" s="105">
        <f>IF(ISERROR(VLOOKUP($C2651,tarifs!$A$4:$D$105,2,0)),"",VLOOKUP($C2651,tarifs!$A$4:$D$105,2,0))</f>
        <v>108</v>
      </c>
      <c r="F2651" s="105">
        <f t="shared" si="41"/>
        <v>129.6</v>
      </c>
    </row>
    <row r="2652" spans="1:6" x14ac:dyDescent="0.25">
      <c r="A2652" t="s">
        <v>12</v>
      </c>
      <c r="B2652" s="107">
        <v>44405</v>
      </c>
      <c r="C2652">
        <v>1312</v>
      </c>
      <c r="D2652" t="str">
        <f>IF(Tableau1[[#This Row],[Date]]="","",CHOOSE(MONTH(B2652),"janvier","février","mars","avril","mai","juin","juillet","aout","septembre","octobre","novembre","décembre"))</f>
        <v>juillet</v>
      </c>
      <c r="E2652" s="105">
        <f>IF(ISERROR(VLOOKUP($C2652,tarifs!$A$4:$D$105,2,0)),"",VLOOKUP($C2652,tarifs!$A$4:$D$105,2,0))</f>
        <v>108</v>
      </c>
      <c r="F2652" s="105">
        <f t="shared" si="41"/>
        <v>129.6</v>
      </c>
    </row>
    <row r="2653" spans="1:6" x14ac:dyDescent="0.25">
      <c r="A2653" t="s">
        <v>12</v>
      </c>
      <c r="B2653" s="107">
        <v>44406</v>
      </c>
      <c r="C2653">
        <v>1312</v>
      </c>
      <c r="D2653" t="str">
        <f>IF(Tableau1[[#This Row],[Date]]="","",CHOOSE(MONTH(B2653),"janvier","février","mars","avril","mai","juin","juillet","aout","septembre","octobre","novembre","décembre"))</f>
        <v>juillet</v>
      </c>
      <c r="E2653" s="105">
        <f>IF(ISERROR(VLOOKUP($C2653,tarifs!$A$4:$D$105,2,0)),"",VLOOKUP($C2653,tarifs!$A$4:$D$105,2,0))</f>
        <v>108</v>
      </c>
      <c r="F2653" s="105">
        <f t="shared" si="41"/>
        <v>129.6</v>
      </c>
    </row>
    <row r="2654" spans="1:6" x14ac:dyDescent="0.25">
      <c r="A2654" t="s">
        <v>12</v>
      </c>
      <c r="B2654" s="107">
        <v>44407</v>
      </c>
      <c r="C2654">
        <v>1312</v>
      </c>
      <c r="D2654" t="str">
        <f>IF(Tableau1[[#This Row],[Date]]="","",CHOOSE(MONTH(B2654),"janvier","février","mars","avril","mai","juin","juillet","aout","septembre","octobre","novembre","décembre"))</f>
        <v>juillet</v>
      </c>
      <c r="E2654" s="105">
        <f>IF(ISERROR(VLOOKUP($C2654,tarifs!$A$4:$D$105,2,0)),"",VLOOKUP($C2654,tarifs!$A$4:$D$105,2,0))</f>
        <v>108</v>
      </c>
      <c r="F2654" s="105">
        <f t="shared" si="41"/>
        <v>129.6</v>
      </c>
    </row>
    <row r="2655" spans="1:6" x14ac:dyDescent="0.25">
      <c r="A2655" t="s">
        <v>12</v>
      </c>
      <c r="B2655" s="107">
        <v>44408</v>
      </c>
      <c r="C2655">
        <v>1289</v>
      </c>
      <c r="D2655" t="str">
        <f>IF(Tableau1[[#This Row],[Date]]="","",CHOOSE(MONTH(B2655),"janvier","février","mars","avril","mai","juin","juillet","aout","septembre","octobre","novembre","décembre"))</f>
        <v>juillet</v>
      </c>
      <c r="E2655" s="105">
        <f>IF(ISERROR(VLOOKUP($C2655,tarifs!$A$4:$D$105,2,0)),"",VLOOKUP($C2655,tarifs!$A$4:$D$105,2,0))</f>
        <v>88</v>
      </c>
      <c r="F2655" s="105">
        <f t="shared" si="41"/>
        <v>105.6</v>
      </c>
    </row>
    <row r="2656" spans="1:6" x14ac:dyDescent="0.25">
      <c r="A2656" t="s">
        <v>12</v>
      </c>
      <c r="B2656" s="107">
        <v>44403</v>
      </c>
      <c r="C2656">
        <v>1252</v>
      </c>
      <c r="D2656" t="str">
        <f>IF(Tableau1[[#This Row],[Date]]="","",CHOOSE(MONTH(B2656),"janvier","février","mars","avril","mai","juin","juillet","aout","septembre","octobre","novembre","décembre"))</f>
        <v>juillet</v>
      </c>
      <c r="E2656" s="105">
        <f>IF(ISERROR(VLOOKUP($C2656,tarifs!$A$4:$D$105,2,0)),"",VLOOKUP($C2656,tarifs!$A$4:$D$105,2,0))</f>
        <v>91.8</v>
      </c>
      <c r="F2656" s="105">
        <f t="shared" si="41"/>
        <v>110.16</v>
      </c>
    </row>
    <row r="2657" spans="1:6" x14ac:dyDescent="0.25">
      <c r="A2657" t="s">
        <v>12</v>
      </c>
      <c r="B2657" s="107">
        <v>44404</v>
      </c>
      <c r="C2657">
        <v>1252</v>
      </c>
      <c r="D2657" t="str">
        <f>IF(Tableau1[[#This Row],[Date]]="","",CHOOSE(MONTH(B2657),"janvier","février","mars","avril","mai","juin","juillet","aout","septembre","octobre","novembre","décembre"))</f>
        <v>juillet</v>
      </c>
      <c r="E2657" s="105">
        <f>IF(ISERROR(VLOOKUP($C2657,tarifs!$A$4:$D$105,2,0)),"",VLOOKUP($C2657,tarifs!$A$4:$D$105,2,0))</f>
        <v>91.8</v>
      </c>
      <c r="F2657" s="105">
        <f t="shared" si="41"/>
        <v>110.16</v>
      </c>
    </row>
    <row r="2658" spans="1:6" x14ac:dyDescent="0.25">
      <c r="A2658" t="s">
        <v>12</v>
      </c>
      <c r="B2658" s="107">
        <v>44405</v>
      </c>
      <c r="C2658">
        <v>1252</v>
      </c>
      <c r="D2658" t="str">
        <f>IF(Tableau1[[#This Row],[Date]]="","",CHOOSE(MONTH(B2658),"janvier","février","mars","avril","mai","juin","juillet","aout","septembre","octobre","novembre","décembre"))</f>
        <v>juillet</v>
      </c>
      <c r="E2658" s="105">
        <f>IF(ISERROR(VLOOKUP($C2658,tarifs!$A$4:$D$105,2,0)),"",VLOOKUP($C2658,tarifs!$A$4:$D$105,2,0))</f>
        <v>91.8</v>
      </c>
      <c r="F2658" s="105">
        <f t="shared" si="41"/>
        <v>110.16</v>
      </c>
    </row>
    <row r="2659" spans="1:6" x14ac:dyDescent="0.25">
      <c r="A2659" t="s">
        <v>12</v>
      </c>
      <c r="B2659" s="107">
        <v>44406</v>
      </c>
      <c r="C2659">
        <v>1252</v>
      </c>
      <c r="D2659" t="str">
        <f>IF(Tableau1[[#This Row],[Date]]="","",CHOOSE(MONTH(B2659),"janvier","février","mars","avril","mai","juin","juillet","aout","septembre","octobre","novembre","décembre"))</f>
        <v>juillet</v>
      </c>
      <c r="E2659" s="105">
        <f>IF(ISERROR(VLOOKUP($C2659,tarifs!$A$4:$D$105,2,0)),"",VLOOKUP($C2659,tarifs!$A$4:$D$105,2,0))</f>
        <v>91.8</v>
      </c>
      <c r="F2659" s="105">
        <f t="shared" si="41"/>
        <v>110.16</v>
      </c>
    </row>
    <row r="2660" spans="1:6" x14ac:dyDescent="0.25">
      <c r="A2660" t="s">
        <v>12</v>
      </c>
      <c r="B2660" s="107">
        <v>44407</v>
      </c>
      <c r="C2660">
        <v>1252</v>
      </c>
      <c r="D2660" t="str">
        <f>IF(Tableau1[[#This Row],[Date]]="","",CHOOSE(MONTH(B2660),"janvier","février","mars","avril","mai","juin","juillet","aout","septembre","octobre","novembre","décembre"))</f>
        <v>juillet</v>
      </c>
      <c r="E2660" s="105">
        <f>IF(ISERROR(VLOOKUP($C2660,tarifs!$A$4:$D$105,2,0)),"",VLOOKUP($C2660,tarifs!$A$4:$D$105,2,0))</f>
        <v>91.8</v>
      </c>
      <c r="F2660" s="105">
        <f t="shared" si="41"/>
        <v>110.16</v>
      </c>
    </row>
    <row r="2661" spans="1:6" x14ac:dyDescent="0.25">
      <c r="A2661" t="s">
        <v>12</v>
      </c>
      <c r="B2661" s="107">
        <v>44408</v>
      </c>
      <c r="C2661">
        <v>1319</v>
      </c>
      <c r="D2661" t="str">
        <f>IF(Tableau1[[#This Row],[Date]]="","",CHOOSE(MONTH(B2661),"janvier","février","mars","avril","mai","juin","juillet","aout","septembre","octobre","novembre","décembre"))</f>
        <v>juillet</v>
      </c>
      <c r="E2661" s="105">
        <f>IF(ISERROR(VLOOKUP($C2661,tarifs!$A$4:$D$105,2,0)),"",VLOOKUP($C2661,tarifs!$A$4:$D$105,2,0))</f>
        <v>95</v>
      </c>
      <c r="F2661" s="105">
        <f t="shared" si="41"/>
        <v>114</v>
      </c>
    </row>
    <row r="2662" spans="1:6" x14ac:dyDescent="0.25">
      <c r="A2662" t="s">
        <v>12</v>
      </c>
      <c r="B2662" s="107">
        <v>44408</v>
      </c>
      <c r="C2662">
        <v>1349</v>
      </c>
      <c r="D2662" t="str">
        <f>IF(Tableau1[[#This Row],[Date]]="","",CHOOSE(MONTH(B2662),"janvier","février","mars","avril","mai","juin","juillet","aout","septembre","octobre","novembre","décembre"))</f>
        <v>juillet</v>
      </c>
      <c r="E2662" s="105">
        <f>IF(ISERROR(VLOOKUP($C2662,tarifs!$A$4:$D$105,2,0)),"",VLOOKUP($C2662,tarifs!$A$4:$D$105,2,0))</f>
        <v>115</v>
      </c>
      <c r="F2662" s="105">
        <f t="shared" si="41"/>
        <v>138</v>
      </c>
    </row>
    <row r="2663" spans="1:6" x14ac:dyDescent="0.25">
      <c r="A2663" t="s">
        <v>13</v>
      </c>
      <c r="B2663" s="107">
        <v>44403</v>
      </c>
      <c r="C2663">
        <v>1640</v>
      </c>
      <c r="D2663" t="str">
        <f>IF(Tableau1[[#This Row],[Date]]="","",CHOOSE(MONTH(B2663),"janvier","février","mars","avril","mai","juin","juillet","aout","septembre","octobre","novembre","décembre"))</f>
        <v>juillet</v>
      </c>
      <c r="E2663" s="105">
        <f>IF(ISERROR(VLOOKUP($C2663,tarifs!$A$4:$D$105,2,0)),"",VLOOKUP($C2663,tarifs!$A$4:$D$105,2,0))</f>
        <v>156.75</v>
      </c>
      <c r="F2663" s="105">
        <f t="shared" si="41"/>
        <v>188.1</v>
      </c>
    </row>
    <row r="2664" spans="1:6" x14ac:dyDescent="0.25">
      <c r="A2664" t="s">
        <v>13</v>
      </c>
      <c r="B2664" s="107">
        <v>44408</v>
      </c>
      <c r="C2664">
        <v>1411</v>
      </c>
      <c r="D2664" t="str">
        <f>IF(Tableau1[[#This Row],[Date]]="","",CHOOSE(MONTH(B2664),"janvier","février","mars","avril","mai","juin","juillet","aout","septembre","octobre","novembre","décembre"))</f>
        <v>juillet</v>
      </c>
      <c r="E2664" s="105">
        <f>IF(ISERROR(VLOOKUP($C2664,tarifs!$A$4:$D$105,2,0)),"",VLOOKUP($C2664,tarifs!$A$4:$D$105,2,0))</f>
        <v>101</v>
      </c>
      <c r="F2664" s="105">
        <f t="shared" si="41"/>
        <v>121.19999999999999</v>
      </c>
    </row>
    <row r="2665" spans="1:6" x14ac:dyDescent="0.25">
      <c r="A2665" t="s">
        <v>13</v>
      </c>
      <c r="B2665" s="107">
        <v>44403</v>
      </c>
      <c r="C2665">
        <v>1680</v>
      </c>
      <c r="D2665" t="str">
        <f>IF(Tableau1[[#This Row],[Date]]="","",CHOOSE(MONTH(B2665),"janvier","février","mars","avril","mai","juin","juillet","aout","septembre","octobre","novembre","décembre"))</f>
        <v>juillet</v>
      </c>
      <c r="E2665" s="105">
        <f>IF(ISERROR(VLOOKUP($C2665,tarifs!$A$4:$D$105,2,0)),"",VLOOKUP($C2665,tarifs!$A$4:$D$105,2,0))</f>
        <v>149.75</v>
      </c>
      <c r="F2665" s="105">
        <f t="shared" si="41"/>
        <v>179.7</v>
      </c>
    </row>
    <row r="2666" spans="1:6" x14ac:dyDescent="0.25">
      <c r="A2666" t="s">
        <v>13</v>
      </c>
      <c r="B2666" s="107">
        <v>44408</v>
      </c>
      <c r="C2666">
        <v>1461</v>
      </c>
      <c r="D2666" t="str">
        <f>IF(Tableau1[[#This Row],[Date]]="","",CHOOSE(MONTH(B2666),"janvier","février","mars","avril","mai","juin","juillet","aout","septembre","octobre","novembre","décembre"))</f>
        <v>juillet</v>
      </c>
      <c r="E2666" s="105">
        <f>IF(ISERROR(VLOOKUP($C2666,tarifs!$A$4:$D$105,2,0)),"",VLOOKUP($C2666,tarifs!$A$4:$D$105,2,0))</f>
        <v>135</v>
      </c>
      <c r="F2666" s="105">
        <f t="shared" si="41"/>
        <v>162</v>
      </c>
    </row>
    <row r="2667" spans="1:6" x14ac:dyDescent="0.25">
      <c r="A2667" t="s">
        <v>13</v>
      </c>
      <c r="B2667" s="107">
        <v>44403</v>
      </c>
      <c r="C2667">
        <v>1152</v>
      </c>
      <c r="D2667" t="str">
        <f>IF(Tableau1[[#This Row],[Date]]="","",CHOOSE(MONTH(B2667),"janvier","février","mars","avril","mai","juin","juillet","aout","septembre","octobre","novembre","décembre"))</f>
        <v>juillet</v>
      </c>
      <c r="E2667" s="105">
        <f>IF(ISERROR(VLOOKUP($C2667,tarifs!$A$4:$D$105,2,0)),"",VLOOKUP($C2667,tarifs!$A$4:$D$105,2,0))</f>
        <v>128</v>
      </c>
      <c r="F2667" s="105">
        <f t="shared" si="41"/>
        <v>153.6</v>
      </c>
    </row>
    <row r="2668" spans="1:6" x14ac:dyDescent="0.25">
      <c r="A2668" t="s">
        <v>13</v>
      </c>
      <c r="B2668" s="107">
        <v>44408</v>
      </c>
      <c r="C2668">
        <v>1119</v>
      </c>
      <c r="D2668" t="str">
        <f>IF(Tableau1[[#This Row],[Date]]="","",CHOOSE(MONTH(B2668),"janvier","février","mars","avril","mai","juin","juillet","aout","septembre","octobre","novembre","décembre"))</f>
        <v>juillet</v>
      </c>
      <c r="E2668" s="105">
        <f>IF(ISERROR(VLOOKUP($C2668,tarifs!$A$4:$D$105,2,0)),"",VLOOKUP($C2668,tarifs!$A$4:$D$105,2,0))</f>
        <v>135</v>
      </c>
      <c r="F2668" s="105">
        <f t="shared" si="41"/>
        <v>162</v>
      </c>
    </row>
    <row r="2669" spans="1:6" x14ac:dyDescent="0.25">
      <c r="A2669" t="s">
        <v>13</v>
      </c>
      <c r="B2669" s="107">
        <v>44408</v>
      </c>
      <c r="C2669">
        <v>1049</v>
      </c>
      <c r="D2669" t="str">
        <f>IF(Tableau1[[#This Row],[Date]]="","",CHOOSE(MONTH(B2669),"janvier","février","mars","avril","mai","juin","juillet","aout","septembre","octobre","novembre","décembre"))</f>
        <v>juillet</v>
      </c>
      <c r="E2669" s="105">
        <f>IF(ISERROR(VLOOKUP($C2669,tarifs!$A$4:$D$105,2,0)),"",VLOOKUP($C2669,tarifs!$A$4:$D$105,2,0))</f>
        <v>95</v>
      </c>
      <c r="F2669" s="105">
        <f t="shared" si="41"/>
        <v>114</v>
      </c>
    </row>
    <row r="2670" spans="1:6" x14ac:dyDescent="0.25">
      <c r="A2670" t="s">
        <v>14</v>
      </c>
      <c r="B2670" s="107">
        <v>44403</v>
      </c>
      <c r="C2670">
        <v>1100</v>
      </c>
      <c r="D2670" t="str">
        <f>IF(Tableau1[[#This Row],[Date]]="","",CHOOSE(MONTH(B2670),"janvier","février","mars","avril","mai","juin","juillet","aout","septembre","octobre","novembre","décembre"))</f>
        <v>juillet</v>
      </c>
      <c r="E2670" s="105">
        <f>IF(ISERROR(VLOOKUP($C2670,tarifs!$A$4:$D$105,2,0)),"",VLOOKUP($C2670,tarifs!$A$4:$D$105,2,0))</f>
        <v>122</v>
      </c>
      <c r="F2670" s="105">
        <f t="shared" si="41"/>
        <v>146.4</v>
      </c>
    </row>
    <row r="2671" spans="1:6" x14ac:dyDescent="0.25">
      <c r="A2671" t="s">
        <v>14</v>
      </c>
      <c r="B2671" s="107">
        <v>44407</v>
      </c>
      <c r="C2671">
        <v>1112</v>
      </c>
      <c r="D2671" t="str">
        <f>IF(Tableau1[[#This Row],[Date]]="","",CHOOSE(MONTH(B2671),"janvier","février","mars","avril","mai","juin","juillet","aout","septembre","octobre","novembre","décembre"))</f>
        <v>juillet</v>
      </c>
      <c r="E2671" s="105">
        <f>IF(ISERROR(VLOOKUP($C2671,tarifs!$A$4:$D$105,2,0)),"",VLOOKUP($C2671,tarifs!$A$4:$D$105,2,0))</f>
        <v>135</v>
      </c>
      <c r="F2671" s="105">
        <f t="shared" si="41"/>
        <v>162</v>
      </c>
    </row>
    <row r="2672" spans="1:6" x14ac:dyDescent="0.25">
      <c r="A2672" t="s">
        <v>14</v>
      </c>
      <c r="B2672" s="107">
        <v>44408</v>
      </c>
      <c r="C2672">
        <v>1421</v>
      </c>
      <c r="D2672" t="str">
        <f>IF(Tableau1[[#This Row],[Date]]="","",CHOOSE(MONTH(B2672),"janvier","février","mars","avril","mai","juin","juillet","aout","septembre","octobre","novembre","décembre"))</f>
        <v>juillet</v>
      </c>
      <c r="E2672" s="105">
        <f>IF(ISERROR(VLOOKUP($C2672,tarifs!$A$4:$D$105,2,0)),"",VLOOKUP($C2672,tarifs!$A$4:$D$105,2,0))</f>
        <v>108</v>
      </c>
      <c r="F2672" s="105">
        <f t="shared" si="41"/>
        <v>129.6</v>
      </c>
    </row>
    <row r="2673" spans="1:6" x14ac:dyDescent="0.25">
      <c r="A2673" t="s">
        <v>14</v>
      </c>
      <c r="B2673" s="107">
        <v>44408</v>
      </c>
      <c r="C2673">
        <v>1629</v>
      </c>
      <c r="D2673" t="str">
        <f>IF(Tableau1[[#This Row],[Date]]="","",CHOOSE(MONTH(B2673),"janvier","février","mars","avril","mai","juin","juillet","aout","septembre","octobre","novembre","décembre"))</f>
        <v>juillet</v>
      </c>
      <c r="E2673" s="105">
        <f>IF(ISERROR(VLOOKUP($C2673,tarifs!$A$4:$D$105,2,0)),"",VLOOKUP($C2673,tarifs!$A$4:$D$105,2,0))</f>
        <v>121.5</v>
      </c>
      <c r="F2673" s="105">
        <f t="shared" si="41"/>
        <v>145.79999999999998</v>
      </c>
    </row>
    <row r="2674" spans="1:6" x14ac:dyDescent="0.25">
      <c r="A2674" t="s">
        <v>14</v>
      </c>
      <c r="B2674" s="107">
        <v>44408</v>
      </c>
      <c r="C2674">
        <v>1159</v>
      </c>
      <c r="D2674" t="str">
        <f>IF(Tableau1[[#This Row],[Date]]="","",CHOOSE(MONTH(B2674),"janvier","février","mars","avril","mai","juin","juillet","aout","septembre","octobre","novembre","décembre"))</f>
        <v>juillet</v>
      </c>
      <c r="E2674" s="105">
        <f>IF(ISERROR(VLOOKUP($C2674,tarifs!$A$4:$D$105,2,0)),"",VLOOKUP($C2674,tarifs!$A$4:$D$105,2,0))</f>
        <v>115</v>
      </c>
      <c r="F2674" s="105">
        <f t="shared" si="41"/>
        <v>138</v>
      </c>
    </row>
    <row r="2675" spans="1:6" x14ac:dyDescent="0.25">
      <c r="A2675" t="s">
        <v>14</v>
      </c>
      <c r="B2675" s="107">
        <v>44403</v>
      </c>
      <c r="C2675" t="s">
        <v>15</v>
      </c>
      <c r="D2675" t="str">
        <f>IF(Tableau1[[#This Row],[Date]]="","",CHOOSE(MONTH(B2675),"janvier","février","mars","avril","mai","juin","juillet","aout","septembre","octobre","novembre","décembre"))</f>
        <v>juillet</v>
      </c>
      <c r="E2675" s="105" t="str">
        <f>IF(ISERROR(VLOOKUP($C2675,tarifs!$A$4:$D$105,2,0)),"",VLOOKUP($C2675,tarifs!$A$4:$D$105,2,0))</f>
        <v/>
      </c>
      <c r="F2675" s="105" t="str">
        <f t="shared" si="41"/>
        <v/>
      </c>
    </row>
    <row r="2676" spans="1:6" x14ac:dyDescent="0.25">
      <c r="A2676" t="s">
        <v>14</v>
      </c>
      <c r="B2676" s="107">
        <v>44404</v>
      </c>
      <c r="C2676" t="s">
        <v>15</v>
      </c>
      <c r="D2676" t="str">
        <f>IF(Tableau1[[#This Row],[Date]]="","",CHOOSE(MONTH(B2676),"janvier","février","mars","avril","mai","juin","juillet","aout","septembre","octobre","novembre","décembre"))</f>
        <v>juillet</v>
      </c>
      <c r="E2676" s="105" t="str">
        <f>IF(ISERROR(VLOOKUP($C2676,tarifs!$A$4:$D$105,2,0)),"",VLOOKUP($C2676,tarifs!$A$4:$D$105,2,0))</f>
        <v/>
      </c>
      <c r="F2676" s="105" t="str">
        <f t="shared" si="41"/>
        <v/>
      </c>
    </row>
    <row r="2677" spans="1:6" x14ac:dyDescent="0.25">
      <c r="A2677" t="s">
        <v>14</v>
      </c>
      <c r="B2677" s="107">
        <v>44405</v>
      </c>
      <c r="C2677" t="s">
        <v>15</v>
      </c>
      <c r="D2677" t="str">
        <f>IF(Tableau1[[#This Row],[Date]]="","",CHOOSE(MONTH(B2677),"janvier","février","mars","avril","mai","juin","juillet","aout","septembre","octobre","novembre","décembre"))</f>
        <v>juillet</v>
      </c>
      <c r="E2677" s="105" t="str">
        <f>IF(ISERROR(VLOOKUP($C2677,tarifs!$A$4:$D$105,2,0)),"",VLOOKUP($C2677,tarifs!$A$4:$D$105,2,0))</f>
        <v/>
      </c>
      <c r="F2677" s="105" t="str">
        <f t="shared" si="41"/>
        <v/>
      </c>
    </row>
    <row r="2678" spans="1:6" x14ac:dyDescent="0.25">
      <c r="A2678" t="s">
        <v>14</v>
      </c>
      <c r="B2678" s="107">
        <v>44406</v>
      </c>
      <c r="C2678" t="s">
        <v>15</v>
      </c>
      <c r="D2678" t="str">
        <f>IF(Tableau1[[#This Row],[Date]]="","",CHOOSE(MONTH(B2678),"janvier","février","mars","avril","mai","juin","juillet","aout","septembre","octobre","novembre","décembre"))</f>
        <v>juillet</v>
      </c>
      <c r="E2678" s="105" t="str">
        <f>IF(ISERROR(VLOOKUP($C2678,tarifs!$A$4:$D$105,2,0)),"",VLOOKUP($C2678,tarifs!$A$4:$D$105,2,0))</f>
        <v/>
      </c>
      <c r="F2678" s="105" t="str">
        <f t="shared" si="41"/>
        <v/>
      </c>
    </row>
    <row r="2679" spans="1:6" x14ac:dyDescent="0.25">
      <c r="A2679" t="s">
        <v>14</v>
      </c>
      <c r="B2679" s="107">
        <v>44407</v>
      </c>
      <c r="C2679" t="s">
        <v>15</v>
      </c>
      <c r="D2679" t="str">
        <f>IF(Tableau1[[#This Row],[Date]]="","",CHOOSE(MONTH(B2679),"janvier","février","mars","avril","mai","juin","juillet","aout","septembre","octobre","novembre","décembre"))</f>
        <v>juillet</v>
      </c>
      <c r="E2679" s="105" t="str">
        <f>IF(ISERROR(VLOOKUP($C2679,tarifs!$A$4:$D$105,2,0)),"",VLOOKUP($C2679,tarifs!$A$4:$D$105,2,0))</f>
        <v/>
      </c>
      <c r="F2679" s="105" t="str">
        <f t="shared" si="41"/>
        <v/>
      </c>
    </row>
    <row r="2680" spans="1:6" x14ac:dyDescent="0.25">
      <c r="A2680" t="s">
        <v>16</v>
      </c>
      <c r="B2680" s="107">
        <v>44403</v>
      </c>
      <c r="C2680">
        <v>1670</v>
      </c>
      <c r="D2680" t="str">
        <f>IF(Tableau1[[#This Row],[Date]]="","",CHOOSE(MONTH(B2680),"janvier","février","mars","avril","mai","juin","juillet","aout","septembre","octobre","novembre","décembre"))</f>
        <v>juillet</v>
      </c>
      <c r="E2680" s="105">
        <f>IF(ISERROR(VLOOKUP($C2680,tarifs!$A$4:$D$105,2,0)),"",VLOOKUP($C2680,tarifs!$A$4:$D$105,2,0))</f>
        <v>201</v>
      </c>
      <c r="F2680" s="105">
        <f t="shared" si="41"/>
        <v>241.2</v>
      </c>
    </row>
    <row r="2681" spans="1:6" x14ac:dyDescent="0.25">
      <c r="A2681" t="s">
        <v>16</v>
      </c>
      <c r="B2681" s="107">
        <v>44408</v>
      </c>
      <c r="C2681">
        <v>1401</v>
      </c>
      <c r="D2681" t="str">
        <f>IF(Tableau1[[#This Row],[Date]]="","",CHOOSE(MONTH(B2681),"janvier","février","mars","avril","mai","juin","juillet","aout","septembre","octobre","novembre","décembre"))</f>
        <v>juillet</v>
      </c>
      <c r="E2681" s="105">
        <f>IF(ISERROR(VLOOKUP($C2681,tarifs!$A$4:$D$105,2,0)),"",VLOOKUP($C2681,tarifs!$A$4:$D$105,2,0))</f>
        <v>129</v>
      </c>
      <c r="F2681" s="105">
        <f t="shared" si="41"/>
        <v>154.79999999999998</v>
      </c>
    </row>
    <row r="2682" spans="1:6" x14ac:dyDescent="0.25">
      <c r="A2682" t="s">
        <v>16</v>
      </c>
      <c r="B2682" s="107">
        <v>44408</v>
      </c>
      <c r="C2682">
        <v>1639</v>
      </c>
      <c r="D2682" t="str">
        <f>IF(Tableau1[[#This Row],[Date]]="","",CHOOSE(MONTH(B2682),"janvier","février","mars","avril","mai","juin","juillet","aout","septembre","octobre","novembre","décembre"))</f>
        <v>juillet</v>
      </c>
      <c r="E2682" s="105">
        <f>IF(ISERROR(VLOOKUP($C2682,tarifs!$A$4:$D$105,2,0)),"",VLOOKUP($C2682,tarifs!$A$4:$D$105,2,0))</f>
        <v>135</v>
      </c>
      <c r="F2682" s="105">
        <f t="shared" si="41"/>
        <v>162</v>
      </c>
    </row>
    <row r="2683" spans="1:6" x14ac:dyDescent="0.25">
      <c r="A2683" t="s">
        <v>17</v>
      </c>
      <c r="B2683" s="107">
        <v>44403</v>
      </c>
      <c r="C2683">
        <v>1050</v>
      </c>
      <c r="D2683" t="str">
        <f>IF(Tableau1[[#This Row],[Date]]="","",CHOOSE(MONTH(B2683),"janvier","février","mars","avril","mai","juin","juillet","aout","septembre","octobre","novembre","décembre"))</f>
        <v>juillet</v>
      </c>
      <c r="E2683" s="105">
        <f>IF(ISERROR(VLOOKUP($C2683,tarifs!$A$4:$D$105,2,0)),"",VLOOKUP($C2683,tarifs!$A$4:$D$105,2,0))</f>
        <v>108</v>
      </c>
      <c r="F2683" s="105">
        <f t="shared" si="41"/>
        <v>129.6</v>
      </c>
    </row>
    <row r="2684" spans="1:6" x14ac:dyDescent="0.25">
      <c r="A2684" t="s">
        <v>17</v>
      </c>
      <c r="B2684" s="107">
        <v>44408</v>
      </c>
      <c r="C2684">
        <v>1501</v>
      </c>
      <c r="D2684" t="str">
        <f>IF(Tableau1[[#This Row],[Date]]="","",CHOOSE(MONTH(B2684),"janvier","février","mars","avril","mai","juin","juillet","aout","septembre","octobre","novembre","décembre"))</f>
        <v>juillet</v>
      </c>
      <c r="E2684" s="105">
        <f>IF(ISERROR(VLOOKUP($C2684,tarifs!$A$4:$D$105,2,0)),"",VLOOKUP($C2684,tarifs!$A$4:$D$105,2,0))</f>
        <v>117</v>
      </c>
      <c r="F2684" s="105">
        <f t="shared" si="41"/>
        <v>140.4</v>
      </c>
    </row>
    <row r="2685" spans="1:6" x14ac:dyDescent="0.25">
      <c r="A2685" t="s">
        <v>17</v>
      </c>
      <c r="B2685" s="107">
        <v>44403</v>
      </c>
      <c r="C2685">
        <v>1232</v>
      </c>
      <c r="D2685" t="str">
        <f>IF(Tableau1[[#This Row],[Date]]="","",CHOOSE(MONTH(B2685),"janvier","février","mars","avril","mai","juin","juillet","aout","septembre","octobre","novembre","décembre"))</f>
        <v>juillet</v>
      </c>
      <c r="E2685" s="105">
        <f>IF(ISERROR(VLOOKUP($C2685,tarifs!$A$4:$D$105,2,0)),"",VLOOKUP($C2685,tarifs!$A$4:$D$105,2,0))</f>
        <v>101.25</v>
      </c>
      <c r="F2685" s="105">
        <f t="shared" si="41"/>
        <v>121.5</v>
      </c>
    </row>
    <row r="2686" spans="1:6" x14ac:dyDescent="0.25">
      <c r="A2686" t="s">
        <v>17</v>
      </c>
      <c r="B2686" s="107">
        <v>44405</v>
      </c>
      <c r="C2686">
        <v>1202</v>
      </c>
      <c r="D2686" t="str">
        <f>IF(Tableau1[[#This Row],[Date]]="","",CHOOSE(MONTH(B2686),"janvier","février","mars","avril","mai","juin","juillet","aout","septembre","octobre","novembre","décembre"))</f>
        <v>juillet</v>
      </c>
      <c r="E2686" s="105">
        <f>IF(ISERROR(VLOOKUP($C2686,tarifs!$A$4:$D$105,2,0)),"",VLOOKUP($C2686,tarifs!$A$4:$D$105,2,0))</f>
        <v>87.75</v>
      </c>
      <c r="F2686" s="105">
        <f t="shared" si="41"/>
        <v>105.3</v>
      </c>
    </row>
    <row r="2687" spans="1:6" x14ac:dyDescent="0.25">
      <c r="A2687" t="s">
        <v>17</v>
      </c>
      <c r="B2687" s="107">
        <v>44407</v>
      </c>
      <c r="C2687">
        <v>1072</v>
      </c>
      <c r="D2687" t="str">
        <f>IF(Tableau1[[#This Row],[Date]]="","",CHOOSE(MONTH(B2687),"janvier","février","mars","avril","mai","juin","juillet","aout","septembre","octobre","novembre","décembre"))</f>
        <v>juillet</v>
      </c>
      <c r="E2687" s="105">
        <f>IF(ISERROR(VLOOKUP($C2687,tarifs!$A$4:$D$105,2,0)),"",VLOOKUP($C2687,tarifs!$A$4:$D$105,2,0))</f>
        <v>108</v>
      </c>
      <c r="F2687" s="105">
        <f t="shared" si="41"/>
        <v>129.6</v>
      </c>
    </row>
    <row r="2688" spans="1:6" x14ac:dyDescent="0.25">
      <c r="A2688" t="s">
        <v>17</v>
      </c>
      <c r="B2688" s="107">
        <v>44408</v>
      </c>
      <c r="C2688">
        <v>1069</v>
      </c>
      <c r="D2688" t="str">
        <f>IF(Tableau1[[#This Row],[Date]]="","",CHOOSE(MONTH(B2688),"janvier","février","mars","avril","mai","juin","juillet","aout","septembre","octobre","novembre","décembre"))</f>
        <v>juillet</v>
      </c>
      <c r="E2688" s="105">
        <f>IF(ISERROR(VLOOKUP($C2688,tarifs!$A$4:$D$105,2,0)),"",VLOOKUP($C2688,tarifs!$A$4:$D$105,2,0))</f>
        <v>81</v>
      </c>
      <c r="F2688" s="105">
        <f t="shared" si="41"/>
        <v>97.2</v>
      </c>
    </row>
    <row r="2689" spans="1:6" x14ac:dyDescent="0.25">
      <c r="A2689" t="s">
        <v>18</v>
      </c>
      <c r="B2689" s="107">
        <v>44403</v>
      </c>
      <c r="C2689">
        <v>1280</v>
      </c>
      <c r="D2689" t="str">
        <f>IF(Tableau1[[#This Row],[Date]]="","",CHOOSE(MONTH(B2689),"janvier","février","mars","avril","mai","juin","juillet","aout","septembre","octobre","novembre","décembre"))</f>
        <v>juillet</v>
      </c>
      <c r="E2689" s="105">
        <f>IF(ISERROR(VLOOKUP($C2689,tarifs!$A$4:$D$105,2,0)),"",VLOOKUP($C2689,tarifs!$A$4:$D$105,2,0))</f>
        <v>114.4</v>
      </c>
      <c r="F2689" s="105">
        <f t="shared" si="41"/>
        <v>137.28</v>
      </c>
    </row>
    <row r="2690" spans="1:6" x14ac:dyDescent="0.25">
      <c r="A2690" t="s">
        <v>18</v>
      </c>
      <c r="B2690" s="107">
        <v>44407</v>
      </c>
      <c r="C2690">
        <v>1082</v>
      </c>
      <c r="D2690" t="str">
        <f>IF(Tableau1[[#This Row],[Date]]="","",CHOOSE(MONTH(B2690),"janvier","février","mars","avril","mai","juin","juillet","aout","septembre","octobre","novembre","décembre"))</f>
        <v>juillet</v>
      </c>
      <c r="E2690" s="105">
        <f>IF(ISERROR(VLOOKUP($C2690,tarifs!$A$4:$D$105,2,0)),"",VLOOKUP($C2690,tarifs!$A$4:$D$105,2,0))</f>
        <v>104.55</v>
      </c>
      <c r="F2690" s="105">
        <f t="shared" si="41"/>
        <v>125.46</v>
      </c>
    </row>
    <row r="2691" spans="1:6" x14ac:dyDescent="0.25">
      <c r="A2691" t="s">
        <v>18</v>
      </c>
      <c r="B2691" s="107">
        <v>44408</v>
      </c>
      <c r="C2691">
        <v>1219</v>
      </c>
      <c r="D2691" t="str">
        <f>IF(Tableau1[[#This Row],[Date]]="","",CHOOSE(MONTH(B2691),"janvier","février","mars","avril","mai","juin","juillet","aout","septembre","octobre","novembre","décembre"))</f>
        <v>juillet</v>
      </c>
      <c r="E2691" s="105">
        <f>IF(ISERROR(VLOOKUP($C2691,tarifs!$A$4:$D$105,2,0)),"",VLOOKUP($C2691,tarifs!$A$4:$D$105,2,0))</f>
        <v>135</v>
      </c>
      <c r="F2691" s="105">
        <f t="shared" si="41"/>
        <v>162</v>
      </c>
    </row>
    <row r="2692" spans="1:6" x14ac:dyDescent="0.25">
      <c r="A2692" t="s">
        <v>18</v>
      </c>
      <c r="B2692" s="107">
        <v>44408</v>
      </c>
      <c r="C2692">
        <v>1679</v>
      </c>
      <c r="D2692" t="str">
        <f>IF(Tableau1[[#This Row],[Date]]="","",CHOOSE(MONTH(B2692),"janvier","février","mars","avril","mai","juin","juillet","aout","septembre","octobre","novembre","décembre"))</f>
        <v>juillet</v>
      </c>
      <c r="E2692" s="105">
        <f>IF(ISERROR(VLOOKUP($C2692,tarifs!$A$4:$D$105,2,0)),"",VLOOKUP($C2692,tarifs!$A$4:$D$105,2,0))</f>
        <v>95</v>
      </c>
      <c r="F2692" s="105">
        <f t="shared" ref="F2692:F2755" si="42">IF(ISERROR(E2692*1.2),"",E2692*1.2)</f>
        <v>114</v>
      </c>
    </row>
    <row r="2693" spans="1:6" x14ac:dyDescent="0.25">
      <c r="A2693" t="s">
        <v>19</v>
      </c>
      <c r="B2693" s="107">
        <v>44407</v>
      </c>
      <c r="C2693">
        <v>1182</v>
      </c>
      <c r="D2693" t="str">
        <f>IF(Tableau1[[#This Row],[Date]]="","",CHOOSE(MONTH(B2693),"janvier","février","mars","avril","mai","juin","juillet","aout","septembre","octobre","novembre","décembre"))</f>
        <v>juillet</v>
      </c>
      <c r="E2693" s="105">
        <f>IF(ISERROR(VLOOKUP($C2693,tarifs!$A$4:$D$105,2,0)),"",VLOOKUP($C2693,tarifs!$A$4:$D$105,2,0))</f>
        <v>127</v>
      </c>
      <c r="F2693" s="105">
        <f t="shared" si="42"/>
        <v>152.4</v>
      </c>
    </row>
    <row r="2694" spans="1:6" x14ac:dyDescent="0.25">
      <c r="A2694" t="s">
        <v>19</v>
      </c>
      <c r="B2694" s="107">
        <v>44408</v>
      </c>
      <c r="C2694">
        <v>1669</v>
      </c>
      <c r="D2694" t="str">
        <f>IF(Tableau1[[#This Row],[Date]]="","",CHOOSE(MONTH(B2694),"janvier","février","mars","avril","mai","juin","juillet","aout","septembre","octobre","novembre","décembre"))</f>
        <v>juillet</v>
      </c>
      <c r="E2694" s="105">
        <f>IF(ISERROR(VLOOKUP($C2694,tarifs!$A$4:$D$105,2,0)),"",VLOOKUP($C2694,tarifs!$A$4:$D$105,2,0))</f>
        <v>124</v>
      </c>
      <c r="F2694" s="105">
        <f t="shared" si="42"/>
        <v>148.79999999999998</v>
      </c>
    </row>
    <row r="2695" spans="1:6" x14ac:dyDescent="0.25">
      <c r="A2695" t="s">
        <v>19</v>
      </c>
      <c r="B2695" s="107">
        <v>44408</v>
      </c>
      <c r="C2695">
        <v>1129</v>
      </c>
      <c r="D2695" t="str">
        <f>IF(Tableau1[[#This Row],[Date]]="","",CHOOSE(MONTH(B2695),"janvier","février","mars","avril","mai","juin","juillet","aout","septembre","octobre","novembre","décembre"))</f>
        <v>juillet</v>
      </c>
      <c r="E2695" s="105">
        <f>IF(ISERROR(VLOOKUP($C2695,tarifs!$A$4:$D$105,2,0)),"",VLOOKUP($C2695,tarifs!$A$4:$D$105,2,0))</f>
        <v>115</v>
      </c>
      <c r="F2695" s="105">
        <f t="shared" si="42"/>
        <v>138</v>
      </c>
    </row>
    <row r="2696" spans="1:6" x14ac:dyDescent="0.25">
      <c r="A2696" t="s">
        <v>19</v>
      </c>
      <c r="B2696" s="107">
        <v>44408</v>
      </c>
      <c r="C2696">
        <v>1699</v>
      </c>
      <c r="D2696" t="str">
        <f>IF(Tableau1[[#This Row],[Date]]="","",CHOOSE(MONTH(B2696),"janvier","février","mars","avril","mai","juin","juillet","aout","septembre","octobre","novembre","décembre"))</f>
        <v>juillet</v>
      </c>
      <c r="E2696" s="105">
        <f>IF(ISERROR(VLOOKUP($C2696,tarifs!$A$4:$D$105,2,0)),"",VLOOKUP($C2696,tarifs!$A$4:$D$105,2,0))</f>
        <v>148</v>
      </c>
      <c r="F2696" s="105">
        <f t="shared" si="42"/>
        <v>177.6</v>
      </c>
    </row>
    <row r="2697" spans="1:6" x14ac:dyDescent="0.25">
      <c r="A2697" t="s">
        <v>8</v>
      </c>
      <c r="B2697" s="107">
        <v>44410</v>
      </c>
      <c r="C2697">
        <v>1330</v>
      </c>
      <c r="D2697" t="str">
        <f>IF(Tableau1[[#This Row],[Date]]="","",CHOOSE(MONTH(B2697),"janvier","février","mars","avril","mai","juin","juillet","aout","septembre","octobre","novembre","décembre"))</f>
        <v>aout</v>
      </c>
      <c r="E2697" s="105">
        <f>IF(ISERROR(VLOOKUP($C2697,tarifs!$A$4:$D$105,2,0)),"",VLOOKUP($C2697,tarifs!$A$4:$D$105,2,0))</f>
        <v>95</v>
      </c>
      <c r="F2697" s="105">
        <f t="shared" si="42"/>
        <v>114</v>
      </c>
    </row>
    <row r="2698" spans="1:6" x14ac:dyDescent="0.25">
      <c r="A2698" t="s">
        <v>8</v>
      </c>
      <c r="B2698" s="107">
        <v>44415</v>
      </c>
      <c r="C2698">
        <v>1531</v>
      </c>
      <c r="D2698" t="str">
        <f>IF(Tableau1[[#This Row],[Date]]="","",CHOOSE(MONTH(B2698),"janvier","février","mars","avril","mai","juin","juillet","aout","septembre","octobre","novembre","décembre"))</f>
        <v>aout</v>
      </c>
      <c r="E2698" s="105">
        <f>IF(ISERROR(VLOOKUP($C2698,tarifs!$A$4:$D$105,2,0)),"",VLOOKUP($C2698,tarifs!$A$4:$D$105,2,0))</f>
        <v>108</v>
      </c>
      <c r="F2698" s="105">
        <f t="shared" si="42"/>
        <v>129.6</v>
      </c>
    </row>
    <row r="2699" spans="1:6" x14ac:dyDescent="0.25">
      <c r="A2699" t="s">
        <v>8</v>
      </c>
      <c r="B2699" s="107">
        <v>44410</v>
      </c>
      <c r="C2699">
        <v>1242</v>
      </c>
      <c r="D2699" t="str">
        <f>IF(Tableau1[[#This Row],[Date]]="","",CHOOSE(MONTH(B2699),"janvier","février","mars","avril","mai","juin","juillet","aout","septembre","octobre","novembre","décembre"))</f>
        <v>aout</v>
      </c>
      <c r="E2699" s="105">
        <f>IF(ISERROR(VLOOKUP($C2699,tarifs!$A$4:$D$105,2,0)),"",VLOOKUP($C2699,tarifs!$A$4:$D$105,2,0))</f>
        <v>101</v>
      </c>
      <c r="F2699" s="105">
        <f t="shared" si="42"/>
        <v>121.19999999999999</v>
      </c>
    </row>
    <row r="2700" spans="1:6" x14ac:dyDescent="0.25">
      <c r="A2700" t="s">
        <v>8</v>
      </c>
      <c r="B2700" s="107">
        <v>44414</v>
      </c>
      <c r="C2700">
        <v>1242</v>
      </c>
      <c r="D2700" t="str">
        <f>IF(Tableau1[[#This Row],[Date]]="","",CHOOSE(MONTH(B2700),"janvier","février","mars","avril","mai","juin","juillet","aout","septembre","octobre","novembre","décembre"))</f>
        <v>aout</v>
      </c>
      <c r="E2700" s="105">
        <f>IF(ISERROR(VLOOKUP($C2700,tarifs!$A$4:$D$105,2,0)),"",VLOOKUP($C2700,tarifs!$A$4:$D$105,2,0))</f>
        <v>101</v>
      </c>
      <c r="F2700" s="105">
        <f t="shared" si="42"/>
        <v>121.19999999999999</v>
      </c>
    </row>
    <row r="2701" spans="1:6" x14ac:dyDescent="0.25">
      <c r="A2701" t="s">
        <v>8</v>
      </c>
      <c r="B2701" s="107">
        <v>44415</v>
      </c>
      <c r="C2701">
        <v>1689</v>
      </c>
      <c r="D2701" t="str">
        <f>IF(Tableau1[[#This Row],[Date]]="","",CHOOSE(MONTH(B2701),"janvier","février","mars","avril","mai","juin","juillet","aout","septembre","octobre","novembre","décembre"))</f>
        <v>aout</v>
      </c>
      <c r="E2701" s="105">
        <f>IF(ISERROR(VLOOKUP($C2701,tarifs!$A$4:$D$105,2,0)),"",VLOOKUP($C2701,tarifs!$A$4:$D$105,2,0))</f>
        <v>155</v>
      </c>
      <c r="F2701" s="105">
        <f t="shared" si="42"/>
        <v>186</v>
      </c>
    </row>
    <row r="2702" spans="1:6" x14ac:dyDescent="0.25">
      <c r="A2702" t="s">
        <v>9</v>
      </c>
      <c r="B2702" s="107">
        <v>44410</v>
      </c>
      <c r="C2702">
        <v>1060</v>
      </c>
      <c r="D2702" t="str">
        <f>IF(Tableau1[[#This Row],[Date]]="","",CHOOSE(MONTH(B2702),"janvier","février","mars","avril","mai","juin","juillet","aout","septembre","octobre","novembre","décembre"))</f>
        <v>aout</v>
      </c>
      <c r="E2702" s="105">
        <f>IF(ISERROR(VLOOKUP($C2702,tarifs!$A$4:$D$105,2,0)),"",VLOOKUP($C2702,tarifs!$A$4:$D$105,2,0))</f>
        <v>123.6</v>
      </c>
      <c r="F2702" s="105">
        <f t="shared" si="42"/>
        <v>148.32</v>
      </c>
    </row>
    <row r="2703" spans="1:6" x14ac:dyDescent="0.25">
      <c r="A2703" t="s">
        <v>9</v>
      </c>
      <c r="B2703" s="107">
        <v>44415</v>
      </c>
      <c r="C2703">
        <v>1431</v>
      </c>
      <c r="D2703" t="str">
        <f>IF(Tableau1[[#This Row],[Date]]="","",CHOOSE(MONTH(B2703),"janvier","février","mars","avril","mai","juin","juillet","aout","septembre","octobre","novembre","décembre"))</f>
        <v>aout</v>
      </c>
      <c r="E2703" s="105">
        <f>IF(ISERROR(VLOOKUP($C2703,tarifs!$A$4:$D$105,2,0)),"",VLOOKUP($C2703,tarifs!$A$4:$D$105,2,0))</f>
        <v>108</v>
      </c>
      <c r="F2703" s="105">
        <f t="shared" si="42"/>
        <v>129.6</v>
      </c>
    </row>
    <row r="2704" spans="1:6" x14ac:dyDescent="0.25">
      <c r="A2704" t="s">
        <v>9</v>
      </c>
      <c r="B2704" s="107">
        <v>44410</v>
      </c>
      <c r="C2704">
        <v>1230</v>
      </c>
      <c r="D2704" t="str">
        <f>IF(Tableau1[[#This Row],[Date]]="","",CHOOSE(MONTH(B2704),"janvier","février","mars","avril","mai","juin","juillet","aout","septembre","octobre","novembre","décembre"))</f>
        <v>aout</v>
      </c>
      <c r="E2704" s="105">
        <f>IF(ISERROR(VLOOKUP($C2704,tarifs!$A$4:$D$105,2,0)),"",VLOOKUP($C2704,tarifs!$A$4:$D$105,2,0))</f>
        <v>135.25</v>
      </c>
      <c r="F2704" s="105">
        <f t="shared" si="42"/>
        <v>162.29999999999998</v>
      </c>
    </row>
    <row r="2705" spans="1:6" x14ac:dyDescent="0.25">
      <c r="A2705" t="s">
        <v>9</v>
      </c>
      <c r="B2705" s="107">
        <v>44414</v>
      </c>
      <c r="C2705">
        <v>1282</v>
      </c>
      <c r="D2705" t="str">
        <f>IF(Tableau1[[#This Row],[Date]]="","",CHOOSE(MONTH(B2705),"janvier","février","mars","avril","mai","juin","juillet","aout","septembre","octobre","novembre","décembre"))</f>
        <v>aout</v>
      </c>
      <c r="E2705" s="105">
        <f>IF(ISERROR(VLOOKUP($C2705,tarifs!$A$4:$D$105,2,0)),"",VLOOKUP($C2705,tarifs!$A$4:$D$105,2,0))</f>
        <v>87.75</v>
      </c>
      <c r="F2705" s="105">
        <f t="shared" si="42"/>
        <v>105.3</v>
      </c>
    </row>
    <row r="2706" spans="1:6" x14ac:dyDescent="0.25">
      <c r="A2706" t="s">
        <v>9</v>
      </c>
      <c r="B2706" s="107">
        <v>44415</v>
      </c>
      <c r="C2706">
        <v>1451</v>
      </c>
      <c r="D2706" t="str">
        <f>IF(Tableau1[[#This Row],[Date]]="","",CHOOSE(MONTH(B2706),"janvier","février","mars","avril","mai","juin","juillet","aout","septembre","octobre","novembre","décembre"))</f>
        <v>aout</v>
      </c>
      <c r="E2706" s="105">
        <f>IF(ISERROR(VLOOKUP($C2706,tarifs!$A$4:$D$105,2,0)),"",VLOOKUP($C2706,tarifs!$A$4:$D$105,2,0))</f>
        <v>108</v>
      </c>
      <c r="F2706" s="105">
        <f t="shared" si="42"/>
        <v>129.6</v>
      </c>
    </row>
    <row r="2707" spans="1:6" x14ac:dyDescent="0.25">
      <c r="A2707" t="s">
        <v>9</v>
      </c>
      <c r="B2707" s="107">
        <v>44410</v>
      </c>
      <c r="C2707">
        <v>1062</v>
      </c>
      <c r="D2707" t="str">
        <f>IF(Tableau1[[#This Row],[Date]]="","",CHOOSE(MONTH(B2707),"janvier","février","mars","avril","mai","juin","juillet","aout","septembre","octobre","novembre","décembre"))</f>
        <v>aout</v>
      </c>
      <c r="E2707" s="105">
        <f>IF(ISERROR(VLOOKUP($C2707,tarifs!$A$4:$D$105,2,0)),"",VLOOKUP($C2707,tarifs!$A$4:$D$105,2,0))</f>
        <v>81</v>
      </c>
      <c r="F2707" s="105">
        <f t="shared" si="42"/>
        <v>97.2</v>
      </c>
    </row>
    <row r="2708" spans="1:6" x14ac:dyDescent="0.25">
      <c r="A2708" t="s">
        <v>9</v>
      </c>
      <c r="B2708" s="107">
        <v>44411</v>
      </c>
      <c r="C2708">
        <v>1062</v>
      </c>
      <c r="D2708" t="str">
        <f>IF(Tableau1[[#This Row],[Date]]="","",CHOOSE(MONTH(B2708),"janvier","février","mars","avril","mai","juin","juillet","aout","septembre","octobre","novembre","décembre"))</f>
        <v>aout</v>
      </c>
      <c r="E2708" s="105">
        <f>IF(ISERROR(VLOOKUP($C2708,tarifs!$A$4:$D$105,2,0)),"",VLOOKUP($C2708,tarifs!$A$4:$D$105,2,0))</f>
        <v>81</v>
      </c>
      <c r="F2708" s="105">
        <f t="shared" si="42"/>
        <v>97.2</v>
      </c>
    </row>
    <row r="2709" spans="1:6" x14ac:dyDescent="0.25">
      <c r="A2709" t="s">
        <v>9</v>
      </c>
      <c r="B2709" s="107">
        <v>44412</v>
      </c>
      <c r="C2709">
        <v>1062</v>
      </c>
      <c r="D2709" t="str">
        <f>IF(Tableau1[[#This Row],[Date]]="","",CHOOSE(MONTH(B2709),"janvier","février","mars","avril","mai","juin","juillet","aout","septembre","octobre","novembre","décembre"))</f>
        <v>aout</v>
      </c>
      <c r="E2709" s="105">
        <f>IF(ISERROR(VLOOKUP($C2709,tarifs!$A$4:$D$105,2,0)),"",VLOOKUP($C2709,tarifs!$A$4:$D$105,2,0))</f>
        <v>81</v>
      </c>
      <c r="F2709" s="105">
        <f t="shared" si="42"/>
        <v>97.2</v>
      </c>
    </row>
    <row r="2710" spans="1:6" x14ac:dyDescent="0.25">
      <c r="A2710" t="s">
        <v>9</v>
      </c>
      <c r="B2710" s="107">
        <v>44413</v>
      </c>
      <c r="C2710">
        <v>1062</v>
      </c>
      <c r="D2710" t="str">
        <f>IF(Tableau1[[#This Row],[Date]]="","",CHOOSE(MONTH(B2710),"janvier","février","mars","avril","mai","juin","juillet","aout","septembre","octobre","novembre","décembre"))</f>
        <v>aout</v>
      </c>
      <c r="E2710" s="105">
        <f>IF(ISERROR(VLOOKUP($C2710,tarifs!$A$4:$D$105,2,0)),"",VLOOKUP($C2710,tarifs!$A$4:$D$105,2,0))</f>
        <v>81</v>
      </c>
      <c r="F2710" s="105">
        <f t="shared" si="42"/>
        <v>97.2</v>
      </c>
    </row>
    <row r="2711" spans="1:6" x14ac:dyDescent="0.25">
      <c r="A2711" t="s">
        <v>9</v>
      </c>
      <c r="B2711" s="107">
        <v>44414</v>
      </c>
      <c r="C2711">
        <v>1062</v>
      </c>
      <c r="D2711" t="str">
        <f>IF(Tableau1[[#This Row],[Date]]="","",CHOOSE(MONTH(B2711),"janvier","février","mars","avril","mai","juin","juillet","aout","septembre","octobre","novembre","décembre"))</f>
        <v>aout</v>
      </c>
      <c r="E2711" s="105">
        <f>IF(ISERROR(VLOOKUP($C2711,tarifs!$A$4:$D$105,2,0)),"",VLOOKUP($C2711,tarifs!$A$4:$D$105,2,0))</f>
        <v>81</v>
      </c>
      <c r="F2711" s="105">
        <f t="shared" si="42"/>
        <v>97.2</v>
      </c>
    </row>
    <row r="2712" spans="1:6" x14ac:dyDescent="0.25">
      <c r="A2712" t="s">
        <v>9</v>
      </c>
      <c r="B2712" s="107">
        <v>44415</v>
      </c>
      <c r="C2712">
        <v>1471</v>
      </c>
      <c r="D2712" t="str">
        <f>IF(Tableau1[[#This Row],[Date]]="","",CHOOSE(MONTH(B2712),"janvier","février","mars","avril","mai","juin","juillet","aout","septembre","octobre","novembre","décembre"))</f>
        <v>aout</v>
      </c>
      <c r="E2712" s="105">
        <f>IF(ISERROR(VLOOKUP($C2712,tarifs!$A$4:$D$105,2,0)),"",VLOOKUP($C2712,tarifs!$A$4:$D$105,2,0))</f>
        <v>115</v>
      </c>
      <c r="F2712" s="105">
        <f t="shared" si="42"/>
        <v>138</v>
      </c>
    </row>
    <row r="2713" spans="1:6" x14ac:dyDescent="0.25">
      <c r="A2713" t="s">
        <v>9</v>
      </c>
      <c r="B2713" s="107">
        <v>44410</v>
      </c>
      <c r="C2713">
        <v>1262</v>
      </c>
      <c r="D2713" t="str">
        <f>IF(Tableau1[[#This Row],[Date]]="","",CHOOSE(MONTH(B2713),"janvier","février","mars","avril","mai","juin","juillet","aout","septembre","octobre","novembre","décembre"))</f>
        <v>aout</v>
      </c>
      <c r="E2713" s="105">
        <f>IF(ISERROR(VLOOKUP($C2713,tarifs!$A$4:$D$105,2,0)),"",VLOOKUP($C2713,tarifs!$A$4:$D$105,2,0))</f>
        <v>108</v>
      </c>
      <c r="F2713" s="105">
        <f t="shared" si="42"/>
        <v>129.6</v>
      </c>
    </row>
    <row r="2714" spans="1:6" x14ac:dyDescent="0.25">
      <c r="A2714" t="s">
        <v>9</v>
      </c>
      <c r="B2714" s="107">
        <v>44411</v>
      </c>
      <c r="C2714">
        <v>1262</v>
      </c>
      <c r="D2714" t="str">
        <f>IF(Tableau1[[#This Row],[Date]]="","",CHOOSE(MONTH(B2714),"janvier","février","mars","avril","mai","juin","juillet","aout","septembre","octobre","novembre","décembre"))</f>
        <v>aout</v>
      </c>
      <c r="E2714" s="105">
        <f>IF(ISERROR(VLOOKUP($C2714,tarifs!$A$4:$D$105,2,0)),"",VLOOKUP($C2714,tarifs!$A$4:$D$105,2,0))</f>
        <v>108</v>
      </c>
      <c r="F2714" s="105">
        <f t="shared" si="42"/>
        <v>129.6</v>
      </c>
    </row>
    <row r="2715" spans="1:6" x14ac:dyDescent="0.25">
      <c r="A2715" t="s">
        <v>9</v>
      </c>
      <c r="B2715" s="107">
        <v>44412</v>
      </c>
      <c r="C2715">
        <v>1262</v>
      </c>
      <c r="D2715" t="str">
        <f>IF(Tableau1[[#This Row],[Date]]="","",CHOOSE(MONTH(B2715),"janvier","février","mars","avril","mai","juin","juillet","aout","septembre","octobre","novembre","décembre"))</f>
        <v>aout</v>
      </c>
      <c r="E2715" s="105">
        <f>IF(ISERROR(VLOOKUP($C2715,tarifs!$A$4:$D$105,2,0)),"",VLOOKUP($C2715,tarifs!$A$4:$D$105,2,0))</f>
        <v>108</v>
      </c>
      <c r="F2715" s="105">
        <f t="shared" si="42"/>
        <v>129.6</v>
      </c>
    </row>
    <row r="2716" spans="1:6" x14ac:dyDescent="0.25">
      <c r="A2716" t="s">
        <v>9</v>
      </c>
      <c r="B2716" s="107">
        <v>44413</v>
      </c>
      <c r="C2716">
        <v>1262</v>
      </c>
      <c r="D2716" t="str">
        <f>IF(Tableau1[[#This Row],[Date]]="","",CHOOSE(MONTH(B2716),"janvier","février","mars","avril","mai","juin","juillet","aout","septembre","octobre","novembre","décembre"))</f>
        <v>aout</v>
      </c>
      <c r="E2716" s="105">
        <f>IF(ISERROR(VLOOKUP($C2716,tarifs!$A$4:$D$105,2,0)),"",VLOOKUP($C2716,tarifs!$A$4:$D$105,2,0))</f>
        <v>108</v>
      </c>
      <c r="F2716" s="105">
        <f t="shared" si="42"/>
        <v>129.6</v>
      </c>
    </row>
    <row r="2717" spans="1:6" x14ac:dyDescent="0.25">
      <c r="A2717" t="s">
        <v>9</v>
      </c>
      <c r="B2717" s="107">
        <v>44414</v>
      </c>
      <c r="C2717">
        <v>1262</v>
      </c>
      <c r="D2717" t="str">
        <f>IF(Tableau1[[#This Row],[Date]]="","",CHOOSE(MONTH(B2717),"janvier","février","mars","avril","mai","juin","juillet","aout","septembre","octobre","novembre","décembre"))</f>
        <v>aout</v>
      </c>
      <c r="E2717" s="105">
        <f>IF(ISERROR(VLOOKUP($C2717,tarifs!$A$4:$D$105,2,0)),"",VLOOKUP($C2717,tarifs!$A$4:$D$105,2,0))</f>
        <v>108</v>
      </c>
      <c r="F2717" s="105">
        <f t="shared" si="42"/>
        <v>129.6</v>
      </c>
    </row>
    <row r="2718" spans="1:6" x14ac:dyDescent="0.25">
      <c r="A2718" t="s">
        <v>9</v>
      </c>
      <c r="B2718" s="107">
        <v>44415</v>
      </c>
      <c r="C2718">
        <v>1511</v>
      </c>
      <c r="D2718" t="str">
        <f>IF(Tableau1[[#This Row],[Date]]="","",CHOOSE(MONTH(B2718),"janvier","février","mars","avril","mai","juin","juillet","aout","septembre","octobre","novembre","décembre"))</f>
        <v>aout</v>
      </c>
      <c r="E2718" s="105">
        <f>IF(ISERROR(VLOOKUP($C2718,tarifs!$A$4:$D$105,2,0)),"",VLOOKUP($C2718,tarifs!$A$4:$D$105,2,0))</f>
        <v>115</v>
      </c>
      <c r="F2718" s="105">
        <f t="shared" si="42"/>
        <v>138</v>
      </c>
    </row>
    <row r="2719" spans="1:6" x14ac:dyDescent="0.25">
      <c r="A2719" t="s">
        <v>9</v>
      </c>
      <c r="B2719" s="107">
        <v>44415</v>
      </c>
      <c r="C2719">
        <v>1521</v>
      </c>
      <c r="D2719" t="str">
        <f>IF(Tableau1[[#This Row],[Date]]="","",CHOOSE(MONTH(B2719),"janvier","février","mars","avril","mai","juin","juillet","aout","septembre","octobre","novembre","décembre"))</f>
        <v>aout</v>
      </c>
      <c r="E2719" s="105">
        <f>IF(ISERROR(VLOOKUP($C2719,tarifs!$A$4:$D$105,2,0)),"",VLOOKUP($C2719,tarifs!$A$4:$D$105,2,0))</f>
        <v>155</v>
      </c>
      <c r="F2719" s="105">
        <f t="shared" si="42"/>
        <v>186</v>
      </c>
    </row>
    <row r="2720" spans="1:6" x14ac:dyDescent="0.25">
      <c r="A2720" t="s">
        <v>9</v>
      </c>
      <c r="B2720" s="107">
        <v>44415</v>
      </c>
      <c r="C2720">
        <v>1659</v>
      </c>
      <c r="D2720" t="str">
        <f>IF(Tableau1[[#This Row],[Date]]="","",CHOOSE(MONTH(B2720),"janvier","février","mars","avril","mai","juin","juillet","aout","septembre","octobre","novembre","décembre"))</f>
        <v>aout</v>
      </c>
      <c r="E2720" s="105">
        <f>IF(ISERROR(VLOOKUP($C2720,tarifs!$A$4:$D$105,2,0)),"",VLOOKUP($C2720,tarifs!$A$4:$D$105,2,0))</f>
        <v>108</v>
      </c>
      <c r="F2720" s="105">
        <f t="shared" si="42"/>
        <v>129.6</v>
      </c>
    </row>
    <row r="2721" spans="1:6" x14ac:dyDescent="0.25">
      <c r="A2721" t="s">
        <v>9</v>
      </c>
      <c r="B2721" s="107">
        <v>44415</v>
      </c>
      <c r="C2721">
        <v>1139</v>
      </c>
      <c r="D2721" t="str">
        <f>IF(Tableau1[[#This Row],[Date]]="","",CHOOSE(MONTH(B2721),"janvier","février","mars","avril","mai","juin","juillet","aout","septembre","octobre","novembre","décembre"))</f>
        <v>aout</v>
      </c>
      <c r="E2721" s="105">
        <f>IF(ISERROR(VLOOKUP($C2721,tarifs!$A$4:$D$105,2,0)),"",VLOOKUP($C2721,tarifs!$A$4:$D$105,2,0))</f>
        <v>135</v>
      </c>
      <c r="F2721" s="105">
        <f t="shared" si="42"/>
        <v>162</v>
      </c>
    </row>
    <row r="2722" spans="1:6" x14ac:dyDescent="0.25">
      <c r="A2722" t="s">
        <v>9</v>
      </c>
      <c r="B2722" s="107">
        <v>44415</v>
      </c>
      <c r="C2722">
        <v>1079</v>
      </c>
      <c r="D2722" t="str">
        <f>IF(Tableau1[[#This Row],[Date]]="","",CHOOSE(MONTH(B2722),"janvier","février","mars","avril","mai","juin","juillet","aout","septembre","octobre","novembre","décembre"))</f>
        <v>aout</v>
      </c>
      <c r="E2722" s="105">
        <f>IF(ISERROR(VLOOKUP($C2722,tarifs!$A$4:$D$105,2,0)),"",VLOOKUP($C2722,tarifs!$A$4:$D$105,2,0))</f>
        <v>101</v>
      </c>
      <c r="F2722" s="105">
        <f t="shared" si="42"/>
        <v>121.19999999999999</v>
      </c>
    </row>
    <row r="2723" spans="1:6" x14ac:dyDescent="0.25">
      <c r="A2723" t="s">
        <v>9</v>
      </c>
      <c r="B2723" s="107">
        <v>44415</v>
      </c>
      <c r="C2723">
        <v>1099</v>
      </c>
      <c r="D2723" t="str">
        <f>IF(Tableau1[[#This Row],[Date]]="","",CHOOSE(MONTH(B2723),"janvier","février","mars","avril","mai","juin","juillet","aout","septembre","octobre","novembre","décembre"))</f>
        <v>aout</v>
      </c>
      <c r="E2723" s="105">
        <f>IF(ISERROR(VLOOKUP($C2723,tarifs!$A$4:$D$105,2,0)),"",VLOOKUP($C2723,tarifs!$A$4:$D$105,2,0))</f>
        <v>77</v>
      </c>
      <c r="F2723" s="105">
        <f t="shared" si="42"/>
        <v>92.399999999999991</v>
      </c>
    </row>
    <row r="2724" spans="1:6" x14ac:dyDescent="0.25">
      <c r="A2724" t="s">
        <v>9</v>
      </c>
      <c r="B2724" s="107">
        <v>44415</v>
      </c>
      <c r="C2724">
        <v>1269</v>
      </c>
      <c r="D2724" t="str">
        <f>IF(Tableau1[[#This Row],[Date]]="","",CHOOSE(MONTH(B2724),"janvier","février","mars","avril","mai","juin","juillet","aout","septembre","octobre","novembre","décembre"))</f>
        <v>aout</v>
      </c>
      <c r="E2724" s="105">
        <f>IF(ISERROR(VLOOKUP($C2724,tarifs!$A$4:$D$105,2,0)),"",VLOOKUP($C2724,tarifs!$A$4:$D$105,2,0))</f>
        <v>95</v>
      </c>
      <c r="F2724" s="105">
        <f t="shared" si="42"/>
        <v>114</v>
      </c>
    </row>
    <row r="2725" spans="1:6" x14ac:dyDescent="0.25">
      <c r="A2725" t="s">
        <v>10</v>
      </c>
      <c r="B2725" s="107">
        <v>44410</v>
      </c>
      <c r="C2725">
        <v>1650</v>
      </c>
      <c r="D2725" t="str">
        <f>IF(Tableau1[[#This Row],[Date]]="","",CHOOSE(MONTH(B2725),"janvier","février","mars","avril","mai","juin","juillet","aout","septembre","octobre","novembre","décembre"))</f>
        <v>aout</v>
      </c>
      <c r="E2725" s="105">
        <f>IF(ISERROR(VLOOKUP($C2725,tarifs!$A$4:$D$105,2,0)),"",VLOOKUP($C2725,tarifs!$A$4:$D$105,2,0))</f>
        <v>162</v>
      </c>
      <c r="F2725" s="105">
        <f t="shared" si="42"/>
        <v>194.4</v>
      </c>
    </row>
    <row r="2726" spans="1:6" x14ac:dyDescent="0.25">
      <c r="A2726" t="s">
        <v>10</v>
      </c>
      <c r="B2726" s="107">
        <v>44415</v>
      </c>
      <c r="C2726">
        <v>1109</v>
      </c>
      <c r="D2726" t="str">
        <f>IF(Tableau1[[#This Row],[Date]]="","",CHOOSE(MONTH(B2726),"janvier","février","mars","avril","mai","juin","juillet","aout","septembre","octobre","novembre","décembre"))</f>
        <v>aout</v>
      </c>
      <c r="E2726" s="105">
        <f>IF(ISERROR(VLOOKUP($C2726,tarifs!$A$4:$D$105,2,0)),"",VLOOKUP($C2726,tarifs!$A$4:$D$105,2,0))</f>
        <v>122</v>
      </c>
      <c r="F2726" s="105">
        <f t="shared" si="42"/>
        <v>146.4</v>
      </c>
    </row>
    <row r="2727" spans="1:6" x14ac:dyDescent="0.25">
      <c r="A2727" t="s">
        <v>10</v>
      </c>
      <c r="B2727" s="107">
        <v>44411</v>
      </c>
      <c r="C2727">
        <v>1521</v>
      </c>
      <c r="D2727" t="str">
        <f>IF(Tableau1[[#This Row],[Date]]="","",CHOOSE(MONTH(B2727),"janvier","février","mars","avril","mai","juin","juillet","aout","septembre","octobre","novembre","décembre"))</f>
        <v>aout</v>
      </c>
      <c r="E2727" s="105">
        <f>IF(ISERROR(VLOOKUP($C2727,tarifs!$A$4:$D$105,2,0)),"",VLOOKUP($C2727,tarifs!$A$4:$D$105,2,0))</f>
        <v>155</v>
      </c>
      <c r="F2727" s="105">
        <f t="shared" si="42"/>
        <v>186</v>
      </c>
    </row>
    <row r="2728" spans="1:6" x14ac:dyDescent="0.25">
      <c r="A2728" t="s">
        <v>10</v>
      </c>
      <c r="B2728" s="107">
        <v>44412</v>
      </c>
      <c r="C2728">
        <v>1521</v>
      </c>
      <c r="D2728" t="str">
        <f>IF(Tableau1[[#This Row],[Date]]="","",CHOOSE(MONTH(B2728),"janvier","février","mars","avril","mai","juin","juillet","aout","septembre","octobre","novembre","décembre"))</f>
        <v>aout</v>
      </c>
      <c r="E2728" s="105">
        <f>IF(ISERROR(VLOOKUP($C2728,tarifs!$A$4:$D$105,2,0)),"",VLOOKUP($C2728,tarifs!$A$4:$D$105,2,0))</f>
        <v>155</v>
      </c>
      <c r="F2728" s="105">
        <f t="shared" si="42"/>
        <v>186</v>
      </c>
    </row>
    <row r="2729" spans="1:6" x14ac:dyDescent="0.25">
      <c r="A2729" t="s">
        <v>10</v>
      </c>
      <c r="B2729" s="107">
        <v>44413</v>
      </c>
      <c r="C2729">
        <v>1521</v>
      </c>
      <c r="D2729" t="str">
        <f>IF(Tableau1[[#This Row],[Date]]="","",CHOOSE(MONTH(B2729),"janvier","février","mars","avril","mai","juin","juillet","aout","septembre","octobre","novembre","décembre"))</f>
        <v>aout</v>
      </c>
      <c r="E2729" s="105">
        <f>IF(ISERROR(VLOOKUP($C2729,tarifs!$A$4:$D$105,2,0)),"",VLOOKUP($C2729,tarifs!$A$4:$D$105,2,0))</f>
        <v>155</v>
      </c>
      <c r="F2729" s="105">
        <f t="shared" si="42"/>
        <v>186</v>
      </c>
    </row>
    <row r="2730" spans="1:6" x14ac:dyDescent="0.25">
      <c r="A2730" t="s">
        <v>10</v>
      </c>
      <c r="B2730" s="107">
        <v>44414</v>
      </c>
      <c r="C2730">
        <v>1521</v>
      </c>
      <c r="D2730" t="str">
        <f>IF(Tableau1[[#This Row],[Date]]="","",CHOOSE(MONTH(B2730),"janvier","février","mars","avril","mai","juin","juillet","aout","septembre","octobre","novembre","décembre"))</f>
        <v>aout</v>
      </c>
      <c r="E2730" s="105">
        <f>IF(ISERROR(VLOOKUP($C2730,tarifs!$A$4:$D$105,2,0)),"",VLOOKUP($C2730,tarifs!$A$4:$D$105,2,0))</f>
        <v>155</v>
      </c>
      <c r="F2730" s="105">
        <f t="shared" si="42"/>
        <v>186</v>
      </c>
    </row>
    <row r="2731" spans="1:6" x14ac:dyDescent="0.25">
      <c r="A2731" t="s">
        <v>10</v>
      </c>
      <c r="B2731" s="107">
        <v>44410</v>
      </c>
      <c r="C2731">
        <v>1162</v>
      </c>
      <c r="D2731" t="str">
        <f>IF(Tableau1[[#This Row],[Date]]="","",CHOOSE(MONTH(B2731),"janvier","février","mars","avril","mai","juin","juillet","aout","septembre","octobre","novembre","décembre"))</f>
        <v>aout</v>
      </c>
      <c r="E2731" s="105">
        <f>IF(ISERROR(VLOOKUP($C2731,tarifs!$A$4:$D$105,2,0)),"",VLOOKUP($C2731,tarifs!$A$4:$D$105,2,0))</f>
        <v>108</v>
      </c>
      <c r="F2731" s="105">
        <f t="shared" si="42"/>
        <v>129.6</v>
      </c>
    </row>
    <row r="2732" spans="1:6" x14ac:dyDescent="0.25">
      <c r="A2732" t="s">
        <v>10</v>
      </c>
      <c r="B2732" s="107">
        <v>44411</v>
      </c>
      <c r="C2732">
        <v>1162</v>
      </c>
      <c r="D2732" t="str">
        <f>IF(Tableau1[[#This Row],[Date]]="","",CHOOSE(MONTH(B2732),"janvier","février","mars","avril","mai","juin","juillet","aout","septembre","octobre","novembre","décembre"))</f>
        <v>aout</v>
      </c>
      <c r="E2732" s="105">
        <f>IF(ISERROR(VLOOKUP($C2732,tarifs!$A$4:$D$105,2,0)),"",VLOOKUP($C2732,tarifs!$A$4:$D$105,2,0))</f>
        <v>108</v>
      </c>
      <c r="F2732" s="105">
        <f t="shared" si="42"/>
        <v>129.6</v>
      </c>
    </row>
    <row r="2733" spans="1:6" x14ac:dyDescent="0.25">
      <c r="A2733" t="s">
        <v>10</v>
      </c>
      <c r="B2733" s="107">
        <v>44412</v>
      </c>
      <c r="C2733">
        <v>1162</v>
      </c>
      <c r="D2733" t="str">
        <f>IF(Tableau1[[#This Row],[Date]]="","",CHOOSE(MONTH(B2733),"janvier","février","mars","avril","mai","juin","juillet","aout","septembre","octobre","novembre","décembre"))</f>
        <v>aout</v>
      </c>
      <c r="E2733" s="105">
        <f>IF(ISERROR(VLOOKUP($C2733,tarifs!$A$4:$D$105,2,0)),"",VLOOKUP($C2733,tarifs!$A$4:$D$105,2,0))</f>
        <v>108</v>
      </c>
      <c r="F2733" s="105">
        <f t="shared" si="42"/>
        <v>129.6</v>
      </c>
    </row>
    <row r="2734" spans="1:6" x14ac:dyDescent="0.25">
      <c r="A2734" t="s">
        <v>10</v>
      </c>
      <c r="B2734" s="107">
        <v>44413</v>
      </c>
      <c r="C2734">
        <v>1162</v>
      </c>
      <c r="D2734" t="str">
        <f>IF(Tableau1[[#This Row],[Date]]="","",CHOOSE(MONTH(B2734),"janvier","février","mars","avril","mai","juin","juillet","aout","septembre","octobre","novembre","décembre"))</f>
        <v>aout</v>
      </c>
      <c r="E2734" s="105">
        <f>IF(ISERROR(VLOOKUP($C2734,tarifs!$A$4:$D$105,2,0)),"",VLOOKUP($C2734,tarifs!$A$4:$D$105,2,0))</f>
        <v>108</v>
      </c>
      <c r="F2734" s="105">
        <f t="shared" si="42"/>
        <v>129.6</v>
      </c>
    </row>
    <row r="2735" spans="1:6" x14ac:dyDescent="0.25">
      <c r="A2735" t="s">
        <v>10</v>
      </c>
      <c r="B2735" s="107">
        <v>44414</v>
      </c>
      <c r="C2735">
        <v>1162</v>
      </c>
      <c r="D2735" t="str">
        <f>IF(Tableau1[[#This Row],[Date]]="","",CHOOSE(MONTH(B2735),"janvier","février","mars","avril","mai","juin","juillet","aout","septembre","octobre","novembre","décembre"))</f>
        <v>aout</v>
      </c>
      <c r="E2735" s="105">
        <f>IF(ISERROR(VLOOKUP($C2735,tarifs!$A$4:$D$105,2,0)),"",VLOOKUP($C2735,tarifs!$A$4:$D$105,2,0))</f>
        <v>108</v>
      </c>
      <c r="F2735" s="105">
        <f t="shared" si="42"/>
        <v>129.6</v>
      </c>
    </row>
    <row r="2736" spans="1:6" x14ac:dyDescent="0.25">
      <c r="A2736" t="s">
        <v>10</v>
      </c>
      <c r="B2736" s="107">
        <v>44410</v>
      </c>
      <c r="C2736" t="s">
        <v>11</v>
      </c>
      <c r="D2736" t="str">
        <f>IF(Tableau1[[#This Row],[Date]]="","",CHOOSE(MONTH(B2736),"janvier","février","mars","avril","mai","juin","juillet","aout","septembre","octobre","novembre","décembre"))</f>
        <v>aout</v>
      </c>
      <c r="E2736" s="105" t="str">
        <f>IF(ISERROR(VLOOKUP($C2736,tarifs!$A$4:$D$105,2,0)),"",VLOOKUP($C2736,tarifs!$A$4:$D$105,2,0))</f>
        <v/>
      </c>
      <c r="F2736" s="105" t="str">
        <f t="shared" si="42"/>
        <v/>
      </c>
    </row>
    <row r="2737" spans="1:6" x14ac:dyDescent="0.25">
      <c r="A2737" t="s">
        <v>10</v>
      </c>
      <c r="B2737" s="107">
        <v>44411</v>
      </c>
      <c r="C2737" t="s">
        <v>11</v>
      </c>
      <c r="D2737" t="str">
        <f>IF(Tableau1[[#This Row],[Date]]="","",CHOOSE(MONTH(B2737),"janvier","février","mars","avril","mai","juin","juillet","aout","septembre","octobre","novembre","décembre"))</f>
        <v>aout</v>
      </c>
      <c r="E2737" s="105" t="str">
        <f>IF(ISERROR(VLOOKUP($C2737,tarifs!$A$4:$D$105,2,0)),"",VLOOKUP($C2737,tarifs!$A$4:$D$105,2,0))</f>
        <v/>
      </c>
      <c r="F2737" s="105" t="str">
        <f t="shared" si="42"/>
        <v/>
      </c>
    </row>
    <row r="2738" spans="1:6" x14ac:dyDescent="0.25">
      <c r="A2738" t="s">
        <v>10</v>
      </c>
      <c r="B2738" s="107">
        <v>44412</v>
      </c>
      <c r="C2738" t="s">
        <v>11</v>
      </c>
      <c r="D2738" t="str">
        <f>IF(Tableau1[[#This Row],[Date]]="","",CHOOSE(MONTH(B2738),"janvier","février","mars","avril","mai","juin","juillet","aout","septembre","octobre","novembre","décembre"))</f>
        <v>aout</v>
      </c>
      <c r="E2738" s="105" t="str">
        <f>IF(ISERROR(VLOOKUP($C2738,tarifs!$A$4:$D$105,2,0)),"",VLOOKUP($C2738,tarifs!$A$4:$D$105,2,0))</f>
        <v/>
      </c>
      <c r="F2738" s="105" t="str">
        <f t="shared" si="42"/>
        <v/>
      </c>
    </row>
    <row r="2739" spans="1:6" x14ac:dyDescent="0.25">
      <c r="A2739" t="s">
        <v>10</v>
      </c>
      <c r="B2739" s="107">
        <v>44413</v>
      </c>
      <c r="C2739" t="s">
        <v>11</v>
      </c>
      <c r="D2739" t="str">
        <f>IF(Tableau1[[#This Row],[Date]]="","",CHOOSE(MONTH(B2739),"janvier","février","mars","avril","mai","juin","juillet","aout","septembre","octobre","novembre","décembre"))</f>
        <v>aout</v>
      </c>
      <c r="E2739" s="105" t="str">
        <f>IF(ISERROR(VLOOKUP($C2739,tarifs!$A$4:$D$105,2,0)),"",VLOOKUP($C2739,tarifs!$A$4:$D$105,2,0))</f>
        <v/>
      </c>
      <c r="F2739" s="105" t="str">
        <f t="shared" si="42"/>
        <v/>
      </c>
    </row>
    <row r="2740" spans="1:6" x14ac:dyDescent="0.25">
      <c r="A2740" t="s">
        <v>10</v>
      </c>
      <c r="B2740" s="107">
        <v>44414</v>
      </c>
      <c r="C2740" t="s">
        <v>11</v>
      </c>
      <c r="D2740" t="str">
        <f>IF(Tableau1[[#This Row],[Date]]="","",CHOOSE(MONTH(B2740),"janvier","février","mars","avril","mai","juin","juillet","aout","septembre","octobre","novembre","décembre"))</f>
        <v>aout</v>
      </c>
      <c r="E2740" s="105" t="str">
        <f>IF(ISERROR(VLOOKUP($C2740,tarifs!$A$4:$D$105,2,0)),"",VLOOKUP($C2740,tarifs!$A$4:$D$105,2,0))</f>
        <v/>
      </c>
      <c r="F2740" s="105" t="str">
        <f t="shared" si="42"/>
        <v/>
      </c>
    </row>
    <row r="2741" spans="1:6" x14ac:dyDescent="0.25">
      <c r="A2741" t="s">
        <v>12</v>
      </c>
      <c r="B2741" s="107">
        <v>44410</v>
      </c>
      <c r="C2741">
        <v>1010</v>
      </c>
      <c r="D2741" t="str">
        <f>IF(Tableau1[[#This Row],[Date]]="","",CHOOSE(MONTH(B2741),"janvier","février","mars","avril","mai","juin","juillet","aout","septembre","octobre","novembre","décembre"))</f>
        <v>aout</v>
      </c>
      <c r="E2741" s="105">
        <f>IF(ISERROR(VLOOKUP($C2741,tarifs!$A$4:$D$105,2,0)),"",VLOOKUP($C2741,tarifs!$A$4:$D$105,2,0))</f>
        <v>95</v>
      </c>
      <c r="F2741" s="105">
        <f t="shared" si="42"/>
        <v>114</v>
      </c>
    </row>
    <row r="2742" spans="1:6" x14ac:dyDescent="0.25">
      <c r="A2742" t="s">
        <v>12</v>
      </c>
      <c r="B2742" s="107">
        <v>44415</v>
      </c>
      <c r="C2742">
        <v>1441</v>
      </c>
      <c r="D2742" t="str">
        <f>IF(Tableau1[[#This Row],[Date]]="","",CHOOSE(MONTH(B2742),"janvier","février","mars","avril","mai","juin","juillet","aout","septembre","octobre","novembre","décembre"))</f>
        <v>aout</v>
      </c>
      <c r="E2742" s="105">
        <f>IF(ISERROR(VLOOKUP($C2742,tarifs!$A$4:$D$105,2,0)),"",VLOOKUP($C2742,tarifs!$A$4:$D$105,2,0))</f>
        <v>108</v>
      </c>
      <c r="F2742" s="105">
        <f t="shared" si="42"/>
        <v>129.6</v>
      </c>
    </row>
    <row r="2743" spans="1:6" x14ac:dyDescent="0.25">
      <c r="A2743" t="s">
        <v>12</v>
      </c>
      <c r="B2743" s="107">
        <v>44415</v>
      </c>
      <c r="C2743">
        <v>1169</v>
      </c>
      <c r="D2743" t="str">
        <f>IF(Tableau1[[#This Row],[Date]]="","",CHOOSE(MONTH(B2743),"janvier","février","mars","avril","mai","juin","juillet","aout","septembre","octobre","novembre","décembre"))</f>
        <v>aout</v>
      </c>
      <c r="E2743" s="105">
        <f>IF(ISERROR(VLOOKUP($C2743,tarifs!$A$4:$D$105,2,0)),"",VLOOKUP($C2743,tarifs!$A$4:$D$105,2,0))</f>
        <v>115</v>
      </c>
      <c r="F2743" s="105">
        <f t="shared" si="42"/>
        <v>138</v>
      </c>
    </row>
    <row r="2744" spans="1:6" x14ac:dyDescent="0.25">
      <c r="A2744" t="s">
        <v>12</v>
      </c>
      <c r="B2744" s="107">
        <v>44410</v>
      </c>
      <c r="C2744">
        <v>1312</v>
      </c>
      <c r="D2744" t="str">
        <f>IF(Tableau1[[#This Row],[Date]]="","",CHOOSE(MONTH(B2744),"janvier","février","mars","avril","mai","juin","juillet","aout","septembre","octobre","novembre","décembre"))</f>
        <v>aout</v>
      </c>
      <c r="E2744" s="105">
        <f>IF(ISERROR(VLOOKUP($C2744,tarifs!$A$4:$D$105,2,0)),"",VLOOKUP($C2744,tarifs!$A$4:$D$105,2,0))</f>
        <v>108</v>
      </c>
      <c r="F2744" s="105">
        <f t="shared" si="42"/>
        <v>129.6</v>
      </c>
    </row>
    <row r="2745" spans="1:6" x14ac:dyDescent="0.25">
      <c r="A2745" t="s">
        <v>12</v>
      </c>
      <c r="B2745" s="107">
        <v>44411</v>
      </c>
      <c r="C2745">
        <v>1312</v>
      </c>
      <c r="D2745" t="str">
        <f>IF(Tableau1[[#This Row],[Date]]="","",CHOOSE(MONTH(B2745),"janvier","février","mars","avril","mai","juin","juillet","aout","septembre","octobre","novembre","décembre"))</f>
        <v>aout</v>
      </c>
      <c r="E2745" s="105">
        <f>IF(ISERROR(VLOOKUP($C2745,tarifs!$A$4:$D$105,2,0)),"",VLOOKUP($C2745,tarifs!$A$4:$D$105,2,0))</f>
        <v>108</v>
      </c>
      <c r="F2745" s="105">
        <f t="shared" si="42"/>
        <v>129.6</v>
      </c>
    </row>
    <row r="2746" spans="1:6" x14ac:dyDescent="0.25">
      <c r="A2746" t="s">
        <v>12</v>
      </c>
      <c r="B2746" s="107">
        <v>44412</v>
      </c>
      <c r="C2746">
        <v>1312</v>
      </c>
      <c r="D2746" t="str">
        <f>IF(Tableau1[[#This Row],[Date]]="","",CHOOSE(MONTH(B2746),"janvier","février","mars","avril","mai","juin","juillet","aout","septembre","octobre","novembre","décembre"))</f>
        <v>aout</v>
      </c>
      <c r="E2746" s="105">
        <f>IF(ISERROR(VLOOKUP($C2746,tarifs!$A$4:$D$105,2,0)),"",VLOOKUP($C2746,tarifs!$A$4:$D$105,2,0))</f>
        <v>108</v>
      </c>
      <c r="F2746" s="105">
        <f t="shared" si="42"/>
        <v>129.6</v>
      </c>
    </row>
    <row r="2747" spans="1:6" x14ac:dyDescent="0.25">
      <c r="A2747" t="s">
        <v>12</v>
      </c>
      <c r="B2747" s="107">
        <v>44413</v>
      </c>
      <c r="C2747">
        <v>1312</v>
      </c>
      <c r="D2747" t="str">
        <f>IF(Tableau1[[#This Row],[Date]]="","",CHOOSE(MONTH(B2747),"janvier","février","mars","avril","mai","juin","juillet","aout","septembre","octobre","novembre","décembre"))</f>
        <v>aout</v>
      </c>
      <c r="E2747" s="105">
        <f>IF(ISERROR(VLOOKUP($C2747,tarifs!$A$4:$D$105,2,0)),"",VLOOKUP($C2747,tarifs!$A$4:$D$105,2,0))</f>
        <v>108</v>
      </c>
      <c r="F2747" s="105">
        <f t="shared" si="42"/>
        <v>129.6</v>
      </c>
    </row>
    <row r="2748" spans="1:6" x14ac:dyDescent="0.25">
      <c r="A2748" t="s">
        <v>12</v>
      </c>
      <c r="B2748" s="107">
        <v>44414</v>
      </c>
      <c r="C2748">
        <v>1312</v>
      </c>
      <c r="D2748" t="str">
        <f>IF(Tableau1[[#This Row],[Date]]="","",CHOOSE(MONTH(B2748),"janvier","février","mars","avril","mai","juin","juillet","aout","septembre","octobre","novembre","décembre"))</f>
        <v>aout</v>
      </c>
      <c r="E2748" s="105">
        <f>IF(ISERROR(VLOOKUP($C2748,tarifs!$A$4:$D$105,2,0)),"",VLOOKUP($C2748,tarifs!$A$4:$D$105,2,0))</f>
        <v>108</v>
      </c>
      <c r="F2748" s="105">
        <f t="shared" si="42"/>
        <v>129.6</v>
      </c>
    </row>
    <row r="2749" spans="1:6" x14ac:dyDescent="0.25">
      <c r="A2749" t="s">
        <v>12</v>
      </c>
      <c r="B2749" s="107">
        <v>44415</v>
      </c>
      <c r="C2749">
        <v>1289</v>
      </c>
      <c r="D2749" t="str">
        <f>IF(Tableau1[[#This Row],[Date]]="","",CHOOSE(MONTH(B2749),"janvier","février","mars","avril","mai","juin","juillet","aout","septembre","octobre","novembre","décembre"))</f>
        <v>aout</v>
      </c>
      <c r="E2749" s="105">
        <f>IF(ISERROR(VLOOKUP($C2749,tarifs!$A$4:$D$105,2,0)),"",VLOOKUP($C2749,tarifs!$A$4:$D$105,2,0))</f>
        <v>88</v>
      </c>
      <c r="F2749" s="105">
        <f t="shared" si="42"/>
        <v>105.6</v>
      </c>
    </row>
    <row r="2750" spans="1:6" x14ac:dyDescent="0.25">
      <c r="A2750" t="s">
        <v>12</v>
      </c>
      <c r="B2750" s="107">
        <v>44410</v>
      </c>
      <c r="C2750">
        <v>1252</v>
      </c>
      <c r="D2750" t="str">
        <f>IF(Tableau1[[#This Row],[Date]]="","",CHOOSE(MONTH(B2750),"janvier","février","mars","avril","mai","juin","juillet","aout","septembre","octobre","novembre","décembre"))</f>
        <v>aout</v>
      </c>
      <c r="E2750" s="105">
        <f>IF(ISERROR(VLOOKUP($C2750,tarifs!$A$4:$D$105,2,0)),"",VLOOKUP($C2750,tarifs!$A$4:$D$105,2,0))</f>
        <v>91.8</v>
      </c>
      <c r="F2750" s="105">
        <f t="shared" si="42"/>
        <v>110.16</v>
      </c>
    </row>
    <row r="2751" spans="1:6" x14ac:dyDescent="0.25">
      <c r="A2751" t="s">
        <v>12</v>
      </c>
      <c r="B2751" s="107">
        <v>44411</v>
      </c>
      <c r="C2751">
        <v>1252</v>
      </c>
      <c r="D2751" t="str">
        <f>IF(Tableau1[[#This Row],[Date]]="","",CHOOSE(MONTH(B2751),"janvier","février","mars","avril","mai","juin","juillet","aout","septembre","octobre","novembre","décembre"))</f>
        <v>aout</v>
      </c>
      <c r="E2751" s="105">
        <f>IF(ISERROR(VLOOKUP($C2751,tarifs!$A$4:$D$105,2,0)),"",VLOOKUP($C2751,tarifs!$A$4:$D$105,2,0))</f>
        <v>91.8</v>
      </c>
      <c r="F2751" s="105">
        <f t="shared" si="42"/>
        <v>110.16</v>
      </c>
    </row>
    <row r="2752" spans="1:6" x14ac:dyDescent="0.25">
      <c r="A2752" t="s">
        <v>12</v>
      </c>
      <c r="B2752" s="107">
        <v>44412</v>
      </c>
      <c r="C2752">
        <v>1252</v>
      </c>
      <c r="D2752" t="str">
        <f>IF(Tableau1[[#This Row],[Date]]="","",CHOOSE(MONTH(B2752),"janvier","février","mars","avril","mai","juin","juillet","aout","septembre","octobre","novembre","décembre"))</f>
        <v>aout</v>
      </c>
      <c r="E2752" s="105">
        <f>IF(ISERROR(VLOOKUP($C2752,tarifs!$A$4:$D$105,2,0)),"",VLOOKUP($C2752,tarifs!$A$4:$D$105,2,0))</f>
        <v>91.8</v>
      </c>
      <c r="F2752" s="105">
        <f t="shared" si="42"/>
        <v>110.16</v>
      </c>
    </row>
    <row r="2753" spans="1:6" x14ac:dyDescent="0.25">
      <c r="A2753" t="s">
        <v>12</v>
      </c>
      <c r="B2753" s="107">
        <v>44413</v>
      </c>
      <c r="C2753">
        <v>1252</v>
      </c>
      <c r="D2753" t="str">
        <f>IF(Tableau1[[#This Row],[Date]]="","",CHOOSE(MONTH(B2753),"janvier","février","mars","avril","mai","juin","juillet","aout","septembre","octobre","novembre","décembre"))</f>
        <v>aout</v>
      </c>
      <c r="E2753" s="105">
        <f>IF(ISERROR(VLOOKUP($C2753,tarifs!$A$4:$D$105,2,0)),"",VLOOKUP($C2753,tarifs!$A$4:$D$105,2,0))</f>
        <v>91.8</v>
      </c>
      <c r="F2753" s="105">
        <f t="shared" si="42"/>
        <v>110.16</v>
      </c>
    </row>
    <row r="2754" spans="1:6" x14ac:dyDescent="0.25">
      <c r="A2754" t="s">
        <v>12</v>
      </c>
      <c r="B2754" s="107">
        <v>44414</v>
      </c>
      <c r="C2754">
        <v>1252</v>
      </c>
      <c r="D2754" t="str">
        <f>IF(Tableau1[[#This Row],[Date]]="","",CHOOSE(MONTH(B2754),"janvier","février","mars","avril","mai","juin","juillet","aout","septembre","octobre","novembre","décembre"))</f>
        <v>aout</v>
      </c>
      <c r="E2754" s="105">
        <f>IF(ISERROR(VLOOKUP($C2754,tarifs!$A$4:$D$105,2,0)),"",VLOOKUP($C2754,tarifs!$A$4:$D$105,2,0))</f>
        <v>91.8</v>
      </c>
      <c r="F2754" s="105">
        <f t="shared" si="42"/>
        <v>110.16</v>
      </c>
    </row>
    <row r="2755" spans="1:6" x14ac:dyDescent="0.25">
      <c r="A2755" t="s">
        <v>12</v>
      </c>
      <c r="B2755" s="107">
        <v>44415</v>
      </c>
      <c r="C2755">
        <v>1319</v>
      </c>
      <c r="D2755" t="str">
        <f>IF(Tableau1[[#This Row],[Date]]="","",CHOOSE(MONTH(B2755),"janvier","février","mars","avril","mai","juin","juillet","aout","septembre","octobre","novembre","décembre"))</f>
        <v>aout</v>
      </c>
      <c r="E2755" s="105">
        <f>IF(ISERROR(VLOOKUP($C2755,tarifs!$A$4:$D$105,2,0)),"",VLOOKUP($C2755,tarifs!$A$4:$D$105,2,0))</f>
        <v>95</v>
      </c>
      <c r="F2755" s="105">
        <f t="shared" si="42"/>
        <v>114</v>
      </c>
    </row>
    <row r="2756" spans="1:6" x14ac:dyDescent="0.25">
      <c r="A2756" t="s">
        <v>12</v>
      </c>
      <c r="B2756" s="107">
        <v>44415</v>
      </c>
      <c r="C2756">
        <v>1349</v>
      </c>
      <c r="D2756" t="str">
        <f>IF(Tableau1[[#This Row],[Date]]="","",CHOOSE(MONTH(B2756),"janvier","février","mars","avril","mai","juin","juillet","aout","septembre","octobre","novembre","décembre"))</f>
        <v>aout</v>
      </c>
      <c r="E2756" s="105">
        <f>IF(ISERROR(VLOOKUP($C2756,tarifs!$A$4:$D$105,2,0)),"",VLOOKUP($C2756,tarifs!$A$4:$D$105,2,0))</f>
        <v>115</v>
      </c>
      <c r="F2756" s="105">
        <f t="shared" ref="F2756:F2819" si="43">IF(ISERROR(E2756*1.2),"",E2756*1.2)</f>
        <v>138</v>
      </c>
    </row>
    <row r="2757" spans="1:6" x14ac:dyDescent="0.25">
      <c r="A2757" t="s">
        <v>13</v>
      </c>
      <c r="B2757" s="107">
        <v>44410</v>
      </c>
      <c r="C2757">
        <v>1640</v>
      </c>
      <c r="D2757" t="str">
        <f>IF(Tableau1[[#This Row],[Date]]="","",CHOOSE(MONTH(B2757),"janvier","février","mars","avril","mai","juin","juillet","aout","septembre","octobre","novembre","décembre"))</f>
        <v>aout</v>
      </c>
      <c r="E2757" s="105">
        <f>IF(ISERROR(VLOOKUP($C2757,tarifs!$A$4:$D$105,2,0)),"",VLOOKUP($C2757,tarifs!$A$4:$D$105,2,0))</f>
        <v>156.75</v>
      </c>
      <c r="F2757" s="105">
        <f t="shared" si="43"/>
        <v>188.1</v>
      </c>
    </row>
    <row r="2758" spans="1:6" x14ac:dyDescent="0.25">
      <c r="A2758" t="s">
        <v>13</v>
      </c>
      <c r="B2758" s="107">
        <v>44415</v>
      </c>
      <c r="C2758">
        <v>1411</v>
      </c>
      <c r="D2758" t="str">
        <f>IF(Tableau1[[#This Row],[Date]]="","",CHOOSE(MONTH(B2758),"janvier","février","mars","avril","mai","juin","juillet","aout","septembre","octobre","novembre","décembre"))</f>
        <v>aout</v>
      </c>
      <c r="E2758" s="105">
        <f>IF(ISERROR(VLOOKUP($C2758,tarifs!$A$4:$D$105,2,0)),"",VLOOKUP($C2758,tarifs!$A$4:$D$105,2,0))</f>
        <v>101</v>
      </c>
      <c r="F2758" s="105">
        <f t="shared" si="43"/>
        <v>121.19999999999999</v>
      </c>
    </row>
    <row r="2759" spans="1:6" x14ac:dyDescent="0.25">
      <c r="A2759" t="s">
        <v>13</v>
      </c>
      <c r="B2759" s="107">
        <v>44410</v>
      </c>
      <c r="C2759">
        <v>1680</v>
      </c>
      <c r="D2759" t="str">
        <f>IF(Tableau1[[#This Row],[Date]]="","",CHOOSE(MONTH(B2759),"janvier","février","mars","avril","mai","juin","juillet","aout","septembre","octobre","novembre","décembre"))</f>
        <v>aout</v>
      </c>
      <c r="E2759" s="105">
        <f>IF(ISERROR(VLOOKUP($C2759,tarifs!$A$4:$D$105,2,0)),"",VLOOKUP($C2759,tarifs!$A$4:$D$105,2,0))</f>
        <v>149.75</v>
      </c>
      <c r="F2759" s="105">
        <f t="shared" si="43"/>
        <v>179.7</v>
      </c>
    </row>
    <row r="2760" spans="1:6" x14ac:dyDescent="0.25">
      <c r="A2760" t="s">
        <v>13</v>
      </c>
      <c r="B2760" s="107">
        <v>44415</v>
      </c>
      <c r="C2760">
        <v>1461</v>
      </c>
      <c r="D2760" t="str">
        <f>IF(Tableau1[[#This Row],[Date]]="","",CHOOSE(MONTH(B2760),"janvier","février","mars","avril","mai","juin","juillet","aout","septembre","octobre","novembre","décembre"))</f>
        <v>aout</v>
      </c>
      <c r="E2760" s="105">
        <f>IF(ISERROR(VLOOKUP($C2760,tarifs!$A$4:$D$105,2,0)),"",VLOOKUP($C2760,tarifs!$A$4:$D$105,2,0))</f>
        <v>135</v>
      </c>
      <c r="F2760" s="105">
        <f t="shared" si="43"/>
        <v>162</v>
      </c>
    </row>
    <row r="2761" spans="1:6" x14ac:dyDescent="0.25">
      <c r="A2761" t="s">
        <v>13</v>
      </c>
      <c r="B2761" s="107">
        <v>44410</v>
      </c>
      <c r="C2761">
        <v>1152</v>
      </c>
      <c r="D2761" t="str">
        <f>IF(Tableau1[[#This Row],[Date]]="","",CHOOSE(MONTH(B2761),"janvier","février","mars","avril","mai","juin","juillet","aout","septembre","octobre","novembre","décembre"))</f>
        <v>aout</v>
      </c>
      <c r="E2761" s="105">
        <f>IF(ISERROR(VLOOKUP($C2761,tarifs!$A$4:$D$105,2,0)),"",VLOOKUP($C2761,tarifs!$A$4:$D$105,2,0))</f>
        <v>128</v>
      </c>
      <c r="F2761" s="105">
        <f t="shared" si="43"/>
        <v>153.6</v>
      </c>
    </row>
    <row r="2762" spans="1:6" x14ac:dyDescent="0.25">
      <c r="A2762" t="s">
        <v>13</v>
      </c>
      <c r="B2762" s="107">
        <v>44415</v>
      </c>
      <c r="C2762">
        <v>1119</v>
      </c>
      <c r="D2762" t="str">
        <f>IF(Tableau1[[#This Row],[Date]]="","",CHOOSE(MONTH(B2762),"janvier","février","mars","avril","mai","juin","juillet","aout","septembre","octobre","novembre","décembre"))</f>
        <v>aout</v>
      </c>
      <c r="E2762" s="105">
        <f>IF(ISERROR(VLOOKUP($C2762,tarifs!$A$4:$D$105,2,0)),"",VLOOKUP($C2762,tarifs!$A$4:$D$105,2,0))</f>
        <v>135</v>
      </c>
      <c r="F2762" s="105">
        <f t="shared" si="43"/>
        <v>162</v>
      </c>
    </row>
    <row r="2763" spans="1:6" x14ac:dyDescent="0.25">
      <c r="A2763" t="s">
        <v>13</v>
      </c>
      <c r="B2763" s="107">
        <v>44415</v>
      </c>
      <c r="C2763">
        <v>1049</v>
      </c>
      <c r="D2763" t="str">
        <f>IF(Tableau1[[#This Row],[Date]]="","",CHOOSE(MONTH(B2763),"janvier","février","mars","avril","mai","juin","juillet","aout","septembre","octobre","novembre","décembre"))</f>
        <v>aout</v>
      </c>
      <c r="E2763" s="105">
        <f>IF(ISERROR(VLOOKUP($C2763,tarifs!$A$4:$D$105,2,0)),"",VLOOKUP($C2763,tarifs!$A$4:$D$105,2,0))</f>
        <v>95</v>
      </c>
      <c r="F2763" s="105">
        <f t="shared" si="43"/>
        <v>114</v>
      </c>
    </row>
    <row r="2764" spans="1:6" x14ac:dyDescent="0.25">
      <c r="A2764" t="s">
        <v>14</v>
      </c>
      <c r="B2764" s="107">
        <v>44410</v>
      </c>
      <c r="C2764">
        <v>1100</v>
      </c>
      <c r="D2764" t="str">
        <f>IF(Tableau1[[#This Row],[Date]]="","",CHOOSE(MONTH(B2764),"janvier","février","mars","avril","mai","juin","juillet","aout","septembre","octobre","novembre","décembre"))</f>
        <v>aout</v>
      </c>
      <c r="E2764" s="105">
        <f>IF(ISERROR(VLOOKUP($C2764,tarifs!$A$4:$D$105,2,0)),"",VLOOKUP($C2764,tarifs!$A$4:$D$105,2,0))</f>
        <v>122</v>
      </c>
      <c r="F2764" s="105">
        <f t="shared" si="43"/>
        <v>146.4</v>
      </c>
    </row>
    <row r="2765" spans="1:6" x14ac:dyDescent="0.25">
      <c r="A2765" t="s">
        <v>14</v>
      </c>
      <c r="B2765" s="107">
        <v>44414</v>
      </c>
      <c r="C2765">
        <v>1112</v>
      </c>
      <c r="D2765" t="str">
        <f>IF(Tableau1[[#This Row],[Date]]="","",CHOOSE(MONTH(B2765),"janvier","février","mars","avril","mai","juin","juillet","aout","septembre","octobre","novembre","décembre"))</f>
        <v>aout</v>
      </c>
      <c r="E2765" s="105">
        <f>IF(ISERROR(VLOOKUP($C2765,tarifs!$A$4:$D$105,2,0)),"",VLOOKUP($C2765,tarifs!$A$4:$D$105,2,0))</f>
        <v>135</v>
      </c>
      <c r="F2765" s="105">
        <f t="shared" si="43"/>
        <v>162</v>
      </c>
    </row>
    <row r="2766" spans="1:6" x14ac:dyDescent="0.25">
      <c r="A2766" t="s">
        <v>14</v>
      </c>
      <c r="B2766" s="107">
        <v>44415</v>
      </c>
      <c r="C2766">
        <v>1421</v>
      </c>
      <c r="D2766" t="str">
        <f>IF(Tableau1[[#This Row],[Date]]="","",CHOOSE(MONTH(B2766),"janvier","février","mars","avril","mai","juin","juillet","aout","septembre","octobre","novembre","décembre"))</f>
        <v>aout</v>
      </c>
      <c r="E2766" s="105">
        <f>IF(ISERROR(VLOOKUP($C2766,tarifs!$A$4:$D$105,2,0)),"",VLOOKUP($C2766,tarifs!$A$4:$D$105,2,0))</f>
        <v>108</v>
      </c>
      <c r="F2766" s="105">
        <f t="shared" si="43"/>
        <v>129.6</v>
      </c>
    </row>
    <row r="2767" spans="1:6" x14ac:dyDescent="0.25">
      <c r="A2767" t="s">
        <v>14</v>
      </c>
      <c r="B2767" s="107">
        <v>44415</v>
      </c>
      <c r="C2767">
        <v>1629</v>
      </c>
      <c r="D2767" t="str">
        <f>IF(Tableau1[[#This Row],[Date]]="","",CHOOSE(MONTH(B2767),"janvier","février","mars","avril","mai","juin","juillet","aout","septembre","octobre","novembre","décembre"))</f>
        <v>aout</v>
      </c>
      <c r="E2767" s="105">
        <f>IF(ISERROR(VLOOKUP($C2767,tarifs!$A$4:$D$105,2,0)),"",VLOOKUP($C2767,tarifs!$A$4:$D$105,2,0))</f>
        <v>121.5</v>
      </c>
      <c r="F2767" s="105">
        <f t="shared" si="43"/>
        <v>145.79999999999998</v>
      </c>
    </row>
    <row r="2768" spans="1:6" x14ac:dyDescent="0.25">
      <c r="A2768" t="s">
        <v>14</v>
      </c>
      <c r="B2768" s="107">
        <v>44415</v>
      </c>
      <c r="C2768">
        <v>1159</v>
      </c>
      <c r="D2768" t="str">
        <f>IF(Tableau1[[#This Row],[Date]]="","",CHOOSE(MONTH(B2768),"janvier","février","mars","avril","mai","juin","juillet","aout","septembre","octobre","novembre","décembre"))</f>
        <v>aout</v>
      </c>
      <c r="E2768" s="105">
        <f>IF(ISERROR(VLOOKUP($C2768,tarifs!$A$4:$D$105,2,0)),"",VLOOKUP($C2768,tarifs!$A$4:$D$105,2,0))</f>
        <v>115</v>
      </c>
      <c r="F2768" s="105">
        <f t="shared" si="43"/>
        <v>138</v>
      </c>
    </row>
    <row r="2769" spans="1:6" x14ac:dyDescent="0.25">
      <c r="A2769" t="s">
        <v>14</v>
      </c>
      <c r="B2769" s="107">
        <v>44410</v>
      </c>
      <c r="C2769" t="s">
        <v>15</v>
      </c>
      <c r="D2769" t="str">
        <f>IF(Tableau1[[#This Row],[Date]]="","",CHOOSE(MONTH(B2769),"janvier","février","mars","avril","mai","juin","juillet","aout","septembre","octobre","novembre","décembre"))</f>
        <v>aout</v>
      </c>
      <c r="E2769" s="105" t="str">
        <f>IF(ISERROR(VLOOKUP($C2769,tarifs!$A$4:$D$105,2,0)),"",VLOOKUP($C2769,tarifs!$A$4:$D$105,2,0))</f>
        <v/>
      </c>
      <c r="F2769" s="105" t="str">
        <f t="shared" si="43"/>
        <v/>
      </c>
    </row>
    <row r="2770" spans="1:6" x14ac:dyDescent="0.25">
      <c r="A2770" t="s">
        <v>14</v>
      </c>
      <c r="B2770" s="107">
        <v>44411</v>
      </c>
      <c r="C2770" t="s">
        <v>15</v>
      </c>
      <c r="D2770" t="str">
        <f>IF(Tableau1[[#This Row],[Date]]="","",CHOOSE(MONTH(B2770),"janvier","février","mars","avril","mai","juin","juillet","aout","septembre","octobre","novembre","décembre"))</f>
        <v>aout</v>
      </c>
      <c r="E2770" s="105" t="str">
        <f>IF(ISERROR(VLOOKUP($C2770,tarifs!$A$4:$D$105,2,0)),"",VLOOKUP($C2770,tarifs!$A$4:$D$105,2,0))</f>
        <v/>
      </c>
      <c r="F2770" s="105" t="str">
        <f t="shared" si="43"/>
        <v/>
      </c>
    </row>
    <row r="2771" spans="1:6" x14ac:dyDescent="0.25">
      <c r="A2771" t="s">
        <v>14</v>
      </c>
      <c r="B2771" s="107">
        <v>44412</v>
      </c>
      <c r="C2771" t="s">
        <v>15</v>
      </c>
      <c r="D2771" t="str">
        <f>IF(Tableau1[[#This Row],[Date]]="","",CHOOSE(MONTH(B2771),"janvier","février","mars","avril","mai","juin","juillet","aout","septembre","octobre","novembre","décembre"))</f>
        <v>aout</v>
      </c>
      <c r="E2771" s="105" t="str">
        <f>IF(ISERROR(VLOOKUP($C2771,tarifs!$A$4:$D$105,2,0)),"",VLOOKUP($C2771,tarifs!$A$4:$D$105,2,0))</f>
        <v/>
      </c>
      <c r="F2771" s="105" t="str">
        <f t="shared" si="43"/>
        <v/>
      </c>
    </row>
    <row r="2772" spans="1:6" x14ac:dyDescent="0.25">
      <c r="A2772" t="s">
        <v>14</v>
      </c>
      <c r="B2772" s="107">
        <v>44413</v>
      </c>
      <c r="C2772" t="s">
        <v>15</v>
      </c>
      <c r="D2772" t="str">
        <f>IF(Tableau1[[#This Row],[Date]]="","",CHOOSE(MONTH(B2772),"janvier","février","mars","avril","mai","juin","juillet","aout","septembre","octobre","novembre","décembre"))</f>
        <v>aout</v>
      </c>
      <c r="E2772" s="105" t="str">
        <f>IF(ISERROR(VLOOKUP($C2772,tarifs!$A$4:$D$105,2,0)),"",VLOOKUP($C2772,tarifs!$A$4:$D$105,2,0))</f>
        <v/>
      </c>
      <c r="F2772" s="105" t="str">
        <f t="shared" si="43"/>
        <v/>
      </c>
    </row>
    <row r="2773" spans="1:6" x14ac:dyDescent="0.25">
      <c r="A2773" t="s">
        <v>14</v>
      </c>
      <c r="B2773" s="107">
        <v>44414</v>
      </c>
      <c r="C2773" t="s">
        <v>15</v>
      </c>
      <c r="D2773" t="str">
        <f>IF(Tableau1[[#This Row],[Date]]="","",CHOOSE(MONTH(B2773),"janvier","février","mars","avril","mai","juin","juillet","aout","septembre","octobre","novembre","décembre"))</f>
        <v>aout</v>
      </c>
      <c r="E2773" s="105" t="str">
        <f>IF(ISERROR(VLOOKUP($C2773,tarifs!$A$4:$D$105,2,0)),"",VLOOKUP($C2773,tarifs!$A$4:$D$105,2,0))</f>
        <v/>
      </c>
      <c r="F2773" s="105" t="str">
        <f t="shared" si="43"/>
        <v/>
      </c>
    </row>
    <row r="2774" spans="1:6" x14ac:dyDescent="0.25">
      <c r="A2774" t="s">
        <v>16</v>
      </c>
      <c r="B2774" s="107">
        <v>44410</v>
      </c>
      <c r="C2774">
        <v>1670</v>
      </c>
      <c r="D2774" t="str">
        <f>IF(Tableau1[[#This Row],[Date]]="","",CHOOSE(MONTH(B2774),"janvier","février","mars","avril","mai","juin","juillet","aout","septembre","octobre","novembre","décembre"))</f>
        <v>aout</v>
      </c>
      <c r="E2774" s="105">
        <f>IF(ISERROR(VLOOKUP($C2774,tarifs!$A$4:$D$105,2,0)),"",VLOOKUP($C2774,tarifs!$A$4:$D$105,2,0))</f>
        <v>201</v>
      </c>
      <c r="F2774" s="105">
        <f t="shared" si="43"/>
        <v>241.2</v>
      </c>
    </row>
    <row r="2775" spans="1:6" x14ac:dyDescent="0.25">
      <c r="A2775" t="s">
        <v>16</v>
      </c>
      <c r="B2775" s="107">
        <v>44415</v>
      </c>
      <c r="C2775">
        <v>1401</v>
      </c>
      <c r="D2775" t="str">
        <f>IF(Tableau1[[#This Row],[Date]]="","",CHOOSE(MONTH(B2775),"janvier","février","mars","avril","mai","juin","juillet","aout","septembre","octobre","novembre","décembre"))</f>
        <v>aout</v>
      </c>
      <c r="E2775" s="105">
        <f>IF(ISERROR(VLOOKUP($C2775,tarifs!$A$4:$D$105,2,0)),"",VLOOKUP($C2775,tarifs!$A$4:$D$105,2,0))</f>
        <v>129</v>
      </c>
      <c r="F2775" s="105">
        <f t="shared" si="43"/>
        <v>154.79999999999998</v>
      </c>
    </row>
    <row r="2776" spans="1:6" x14ac:dyDescent="0.25">
      <c r="A2776" t="s">
        <v>16</v>
      </c>
      <c r="B2776" s="107">
        <v>44415</v>
      </c>
      <c r="C2776">
        <v>1639</v>
      </c>
      <c r="D2776" t="str">
        <f>IF(Tableau1[[#This Row],[Date]]="","",CHOOSE(MONTH(B2776),"janvier","février","mars","avril","mai","juin","juillet","aout","septembre","octobre","novembre","décembre"))</f>
        <v>aout</v>
      </c>
      <c r="E2776" s="105">
        <f>IF(ISERROR(VLOOKUP($C2776,tarifs!$A$4:$D$105,2,0)),"",VLOOKUP($C2776,tarifs!$A$4:$D$105,2,0))</f>
        <v>135</v>
      </c>
      <c r="F2776" s="105">
        <f t="shared" si="43"/>
        <v>162</v>
      </c>
    </row>
    <row r="2777" spans="1:6" x14ac:dyDescent="0.25">
      <c r="A2777" t="s">
        <v>17</v>
      </c>
      <c r="B2777" s="107">
        <v>44410</v>
      </c>
      <c r="C2777">
        <v>1050</v>
      </c>
      <c r="D2777" t="str">
        <f>IF(Tableau1[[#This Row],[Date]]="","",CHOOSE(MONTH(B2777),"janvier","février","mars","avril","mai","juin","juillet","aout","septembre","octobre","novembre","décembre"))</f>
        <v>aout</v>
      </c>
      <c r="E2777" s="105">
        <f>IF(ISERROR(VLOOKUP($C2777,tarifs!$A$4:$D$105,2,0)),"",VLOOKUP($C2777,tarifs!$A$4:$D$105,2,0))</f>
        <v>108</v>
      </c>
      <c r="F2777" s="105">
        <f t="shared" si="43"/>
        <v>129.6</v>
      </c>
    </row>
    <row r="2778" spans="1:6" x14ac:dyDescent="0.25">
      <c r="A2778" t="s">
        <v>17</v>
      </c>
      <c r="B2778" s="107">
        <v>44415</v>
      </c>
      <c r="C2778">
        <v>1501</v>
      </c>
      <c r="D2778" t="str">
        <f>IF(Tableau1[[#This Row],[Date]]="","",CHOOSE(MONTH(B2778),"janvier","février","mars","avril","mai","juin","juillet","aout","septembre","octobre","novembre","décembre"))</f>
        <v>aout</v>
      </c>
      <c r="E2778" s="105">
        <f>IF(ISERROR(VLOOKUP($C2778,tarifs!$A$4:$D$105,2,0)),"",VLOOKUP($C2778,tarifs!$A$4:$D$105,2,0))</f>
        <v>117</v>
      </c>
      <c r="F2778" s="105">
        <f t="shared" si="43"/>
        <v>140.4</v>
      </c>
    </row>
    <row r="2779" spans="1:6" x14ac:dyDescent="0.25">
      <c r="A2779" t="s">
        <v>17</v>
      </c>
      <c r="B2779" s="107">
        <v>44410</v>
      </c>
      <c r="C2779">
        <v>1232</v>
      </c>
      <c r="D2779" t="str">
        <f>IF(Tableau1[[#This Row],[Date]]="","",CHOOSE(MONTH(B2779),"janvier","février","mars","avril","mai","juin","juillet","aout","septembre","octobre","novembre","décembre"))</f>
        <v>aout</v>
      </c>
      <c r="E2779" s="105">
        <f>IF(ISERROR(VLOOKUP($C2779,tarifs!$A$4:$D$105,2,0)),"",VLOOKUP($C2779,tarifs!$A$4:$D$105,2,0))</f>
        <v>101.25</v>
      </c>
      <c r="F2779" s="105">
        <f t="shared" si="43"/>
        <v>121.5</v>
      </c>
    </row>
    <row r="2780" spans="1:6" x14ac:dyDescent="0.25">
      <c r="A2780" t="s">
        <v>17</v>
      </c>
      <c r="B2780" s="107">
        <v>44412</v>
      </c>
      <c r="C2780">
        <v>1202</v>
      </c>
      <c r="D2780" t="str">
        <f>IF(Tableau1[[#This Row],[Date]]="","",CHOOSE(MONTH(B2780),"janvier","février","mars","avril","mai","juin","juillet","aout","septembre","octobre","novembre","décembre"))</f>
        <v>aout</v>
      </c>
      <c r="E2780" s="105">
        <f>IF(ISERROR(VLOOKUP($C2780,tarifs!$A$4:$D$105,2,0)),"",VLOOKUP($C2780,tarifs!$A$4:$D$105,2,0))</f>
        <v>87.75</v>
      </c>
      <c r="F2780" s="105">
        <f t="shared" si="43"/>
        <v>105.3</v>
      </c>
    </row>
    <row r="2781" spans="1:6" x14ac:dyDescent="0.25">
      <c r="A2781" t="s">
        <v>17</v>
      </c>
      <c r="B2781" s="107">
        <v>44414</v>
      </c>
      <c r="C2781">
        <v>1072</v>
      </c>
      <c r="D2781" t="str">
        <f>IF(Tableau1[[#This Row],[Date]]="","",CHOOSE(MONTH(B2781),"janvier","février","mars","avril","mai","juin","juillet","aout","septembre","octobre","novembre","décembre"))</f>
        <v>aout</v>
      </c>
      <c r="E2781" s="105">
        <f>IF(ISERROR(VLOOKUP($C2781,tarifs!$A$4:$D$105,2,0)),"",VLOOKUP($C2781,tarifs!$A$4:$D$105,2,0))</f>
        <v>108</v>
      </c>
      <c r="F2781" s="105">
        <f t="shared" si="43"/>
        <v>129.6</v>
      </c>
    </row>
    <row r="2782" spans="1:6" x14ac:dyDescent="0.25">
      <c r="A2782" t="s">
        <v>17</v>
      </c>
      <c r="B2782" s="107">
        <v>44415</v>
      </c>
      <c r="C2782">
        <v>1069</v>
      </c>
      <c r="D2782" t="str">
        <f>IF(Tableau1[[#This Row],[Date]]="","",CHOOSE(MONTH(B2782),"janvier","février","mars","avril","mai","juin","juillet","aout","septembre","octobre","novembre","décembre"))</f>
        <v>aout</v>
      </c>
      <c r="E2782" s="105">
        <f>IF(ISERROR(VLOOKUP($C2782,tarifs!$A$4:$D$105,2,0)),"",VLOOKUP($C2782,tarifs!$A$4:$D$105,2,0))</f>
        <v>81</v>
      </c>
      <c r="F2782" s="105">
        <f t="shared" si="43"/>
        <v>97.2</v>
      </c>
    </row>
    <row r="2783" spans="1:6" x14ac:dyDescent="0.25">
      <c r="A2783" t="s">
        <v>18</v>
      </c>
      <c r="B2783" s="107">
        <v>44410</v>
      </c>
      <c r="C2783">
        <v>1280</v>
      </c>
      <c r="D2783" t="str">
        <f>IF(Tableau1[[#This Row],[Date]]="","",CHOOSE(MONTH(B2783),"janvier","février","mars","avril","mai","juin","juillet","aout","septembre","octobre","novembre","décembre"))</f>
        <v>aout</v>
      </c>
      <c r="E2783" s="105">
        <f>IF(ISERROR(VLOOKUP($C2783,tarifs!$A$4:$D$105,2,0)),"",VLOOKUP($C2783,tarifs!$A$4:$D$105,2,0))</f>
        <v>114.4</v>
      </c>
      <c r="F2783" s="105">
        <f t="shared" si="43"/>
        <v>137.28</v>
      </c>
    </row>
    <row r="2784" spans="1:6" x14ac:dyDescent="0.25">
      <c r="A2784" t="s">
        <v>18</v>
      </c>
      <c r="B2784" s="107">
        <v>44414</v>
      </c>
      <c r="C2784">
        <v>1082</v>
      </c>
      <c r="D2784" t="str">
        <f>IF(Tableau1[[#This Row],[Date]]="","",CHOOSE(MONTH(B2784),"janvier","février","mars","avril","mai","juin","juillet","aout","septembre","octobre","novembre","décembre"))</f>
        <v>aout</v>
      </c>
      <c r="E2784" s="105">
        <f>IF(ISERROR(VLOOKUP($C2784,tarifs!$A$4:$D$105,2,0)),"",VLOOKUP($C2784,tarifs!$A$4:$D$105,2,0))</f>
        <v>104.55</v>
      </c>
      <c r="F2784" s="105">
        <f t="shared" si="43"/>
        <v>125.46</v>
      </c>
    </row>
    <row r="2785" spans="1:6" x14ac:dyDescent="0.25">
      <c r="A2785" t="s">
        <v>18</v>
      </c>
      <c r="B2785" s="107">
        <v>44415</v>
      </c>
      <c r="C2785">
        <v>1219</v>
      </c>
      <c r="D2785" t="str">
        <f>IF(Tableau1[[#This Row],[Date]]="","",CHOOSE(MONTH(B2785),"janvier","février","mars","avril","mai","juin","juillet","aout","septembre","octobre","novembre","décembre"))</f>
        <v>aout</v>
      </c>
      <c r="E2785" s="105">
        <f>IF(ISERROR(VLOOKUP($C2785,tarifs!$A$4:$D$105,2,0)),"",VLOOKUP($C2785,tarifs!$A$4:$D$105,2,0))</f>
        <v>135</v>
      </c>
      <c r="F2785" s="105">
        <f t="shared" si="43"/>
        <v>162</v>
      </c>
    </row>
    <row r="2786" spans="1:6" x14ac:dyDescent="0.25">
      <c r="A2786" t="s">
        <v>18</v>
      </c>
      <c r="B2786" s="107">
        <v>44415</v>
      </c>
      <c r="C2786">
        <v>1679</v>
      </c>
      <c r="D2786" t="str">
        <f>IF(Tableau1[[#This Row],[Date]]="","",CHOOSE(MONTH(B2786),"janvier","février","mars","avril","mai","juin","juillet","aout","septembre","octobre","novembre","décembre"))</f>
        <v>aout</v>
      </c>
      <c r="E2786" s="105">
        <f>IF(ISERROR(VLOOKUP($C2786,tarifs!$A$4:$D$105,2,0)),"",VLOOKUP($C2786,tarifs!$A$4:$D$105,2,0))</f>
        <v>95</v>
      </c>
      <c r="F2786" s="105">
        <f t="shared" si="43"/>
        <v>114</v>
      </c>
    </row>
    <row r="2787" spans="1:6" x14ac:dyDescent="0.25">
      <c r="A2787" t="s">
        <v>19</v>
      </c>
      <c r="B2787" s="107">
        <v>44414</v>
      </c>
      <c r="C2787">
        <v>1182</v>
      </c>
      <c r="D2787" t="str">
        <f>IF(Tableau1[[#This Row],[Date]]="","",CHOOSE(MONTH(B2787),"janvier","février","mars","avril","mai","juin","juillet","aout","septembre","octobre","novembre","décembre"))</f>
        <v>aout</v>
      </c>
      <c r="E2787" s="105">
        <f>IF(ISERROR(VLOOKUP($C2787,tarifs!$A$4:$D$105,2,0)),"",VLOOKUP($C2787,tarifs!$A$4:$D$105,2,0))</f>
        <v>127</v>
      </c>
      <c r="F2787" s="105">
        <f t="shared" si="43"/>
        <v>152.4</v>
      </c>
    </row>
    <row r="2788" spans="1:6" x14ac:dyDescent="0.25">
      <c r="A2788" t="s">
        <v>19</v>
      </c>
      <c r="B2788" s="107">
        <v>44415</v>
      </c>
      <c r="C2788">
        <v>1669</v>
      </c>
      <c r="D2788" t="str">
        <f>IF(Tableau1[[#This Row],[Date]]="","",CHOOSE(MONTH(B2788),"janvier","février","mars","avril","mai","juin","juillet","aout","septembre","octobre","novembre","décembre"))</f>
        <v>aout</v>
      </c>
      <c r="E2788" s="105">
        <f>IF(ISERROR(VLOOKUP($C2788,tarifs!$A$4:$D$105,2,0)),"",VLOOKUP($C2788,tarifs!$A$4:$D$105,2,0))</f>
        <v>124</v>
      </c>
      <c r="F2788" s="105">
        <f t="shared" si="43"/>
        <v>148.79999999999998</v>
      </c>
    </row>
    <row r="2789" spans="1:6" x14ac:dyDescent="0.25">
      <c r="A2789" t="s">
        <v>19</v>
      </c>
      <c r="B2789" s="107">
        <v>44415</v>
      </c>
      <c r="C2789">
        <v>1129</v>
      </c>
      <c r="D2789" t="str">
        <f>IF(Tableau1[[#This Row],[Date]]="","",CHOOSE(MONTH(B2789),"janvier","février","mars","avril","mai","juin","juillet","aout","septembre","octobre","novembre","décembre"))</f>
        <v>aout</v>
      </c>
      <c r="E2789" s="105">
        <f>IF(ISERROR(VLOOKUP($C2789,tarifs!$A$4:$D$105,2,0)),"",VLOOKUP($C2789,tarifs!$A$4:$D$105,2,0))</f>
        <v>115</v>
      </c>
      <c r="F2789" s="105">
        <f t="shared" si="43"/>
        <v>138</v>
      </c>
    </row>
    <row r="2790" spans="1:6" x14ac:dyDescent="0.25">
      <c r="A2790" t="s">
        <v>19</v>
      </c>
      <c r="B2790" s="107">
        <v>44415</v>
      </c>
      <c r="C2790">
        <v>1699</v>
      </c>
      <c r="D2790" t="str">
        <f>IF(Tableau1[[#This Row],[Date]]="","",CHOOSE(MONTH(B2790),"janvier","février","mars","avril","mai","juin","juillet","aout","septembre","octobre","novembre","décembre"))</f>
        <v>aout</v>
      </c>
      <c r="E2790" s="105">
        <f>IF(ISERROR(VLOOKUP($C2790,tarifs!$A$4:$D$105,2,0)),"",VLOOKUP($C2790,tarifs!$A$4:$D$105,2,0))</f>
        <v>148</v>
      </c>
      <c r="F2790" s="105">
        <f t="shared" si="43"/>
        <v>177.6</v>
      </c>
    </row>
    <row r="2791" spans="1:6" x14ac:dyDescent="0.25">
      <c r="A2791" t="s">
        <v>8</v>
      </c>
      <c r="B2791" s="107">
        <v>44417</v>
      </c>
      <c r="C2791">
        <v>1330</v>
      </c>
      <c r="D2791" t="str">
        <f>IF(Tableau1[[#This Row],[Date]]="","",CHOOSE(MONTH(B2791),"janvier","février","mars","avril","mai","juin","juillet","aout","septembre","octobre","novembre","décembre"))</f>
        <v>aout</v>
      </c>
      <c r="E2791" s="105">
        <f>IF(ISERROR(VLOOKUP($C2791,tarifs!$A$4:$D$105,2,0)),"",VLOOKUP($C2791,tarifs!$A$4:$D$105,2,0))</f>
        <v>95</v>
      </c>
      <c r="F2791" s="105">
        <f t="shared" si="43"/>
        <v>114</v>
      </c>
    </row>
    <row r="2792" spans="1:6" x14ac:dyDescent="0.25">
      <c r="A2792" t="s">
        <v>8</v>
      </c>
      <c r="B2792" s="107">
        <v>44422</v>
      </c>
      <c r="C2792">
        <v>1531</v>
      </c>
      <c r="D2792" t="str">
        <f>IF(Tableau1[[#This Row],[Date]]="","",CHOOSE(MONTH(B2792),"janvier","février","mars","avril","mai","juin","juillet","aout","septembre","octobre","novembre","décembre"))</f>
        <v>aout</v>
      </c>
      <c r="E2792" s="105">
        <f>IF(ISERROR(VLOOKUP($C2792,tarifs!$A$4:$D$105,2,0)),"",VLOOKUP($C2792,tarifs!$A$4:$D$105,2,0))</f>
        <v>108</v>
      </c>
      <c r="F2792" s="105">
        <f t="shared" si="43"/>
        <v>129.6</v>
      </c>
    </row>
    <row r="2793" spans="1:6" x14ac:dyDescent="0.25">
      <c r="A2793" t="s">
        <v>8</v>
      </c>
      <c r="B2793" s="107">
        <v>44417</v>
      </c>
      <c r="C2793">
        <v>1242</v>
      </c>
      <c r="D2793" t="str">
        <f>IF(Tableau1[[#This Row],[Date]]="","",CHOOSE(MONTH(B2793),"janvier","février","mars","avril","mai","juin","juillet","aout","septembre","octobre","novembre","décembre"))</f>
        <v>aout</v>
      </c>
      <c r="E2793" s="105">
        <f>IF(ISERROR(VLOOKUP($C2793,tarifs!$A$4:$D$105,2,0)),"",VLOOKUP($C2793,tarifs!$A$4:$D$105,2,0))</f>
        <v>101</v>
      </c>
      <c r="F2793" s="105">
        <f t="shared" si="43"/>
        <v>121.19999999999999</v>
      </c>
    </row>
    <row r="2794" spans="1:6" x14ac:dyDescent="0.25">
      <c r="A2794" t="s">
        <v>8</v>
      </c>
      <c r="B2794" s="107">
        <v>44421</v>
      </c>
      <c r="C2794">
        <v>1242</v>
      </c>
      <c r="D2794" t="str">
        <f>IF(Tableau1[[#This Row],[Date]]="","",CHOOSE(MONTH(B2794),"janvier","février","mars","avril","mai","juin","juillet","aout","septembre","octobre","novembre","décembre"))</f>
        <v>aout</v>
      </c>
      <c r="E2794" s="105">
        <f>IF(ISERROR(VLOOKUP($C2794,tarifs!$A$4:$D$105,2,0)),"",VLOOKUP($C2794,tarifs!$A$4:$D$105,2,0))</f>
        <v>101</v>
      </c>
      <c r="F2794" s="105">
        <f t="shared" si="43"/>
        <v>121.19999999999999</v>
      </c>
    </row>
    <row r="2795" spans="1:6" x14ac:dyDescent="0.25">
      <c r="A2795" t="s">
        <v>8</v>
      </c>
      <c r="B2795" s="107">
        <v>44422</v>
      </c>
      <c r="C2795">
        <v>1689</v>
      </c>
      <c r="D2795" t="str">
        <f>IF(Tableau1[[#This Row],[Date]]="","",CHOOSE(MONTH(B2795),"janvier","février","mars","avril","mai","juin","juillet","aout","septembre","octobre","novembre","décembre"))</f>
        <v>aout</v>
      </c>
      <c r="E2795" s="105">
        <f>IF(ISERROR(VLOOKUP($C2795,tarifs!$A$4:$D$105,2,0)),"",VLOOKUP($C2795,tarifs!$A$4:$D$105,2,0))</f>
        <v>155</v>
      </c>
      <c r="F2795" s="105">
        <f t="shared" si="43"/>
        <v>186</v>
      </c>
    </row>
    <row r="2796" spans="1:6" x14ac:dyDescent="0.25">
      <c r="A2796" t="s">
        <v>9</v>
      </c>
      <c r="B2796" s="107">
        <v>44417</v>
      </c>
      <c r="C2796">
        <v>1060</v>
      </c>
      <c r="D2796" t="str">
        <f>IF(Tableau1[[#This Row],[Date]]="","",CHOOSE(MONTH(B2796),"janvier","février","mars","avril","mai","juin","juillet","aout","septembre","octobre","novembre","décembre"))</f>
        <v>aout</v>
      </c>
      <c r="E2796" s="105">
        <f>IF(ISERROR(VLOOKUP($C2796,tarifs!$A$4:$D$105,2,0)),"",VLOOKUP($C2796,tarifs!$A$4:$D$105,2,0))</f>
        <v>123.6</v>
      </c>
      <c r="F2796" s="105">
        <f t="shared" si="43"/>
        <v>148.32</v>
      </c>
    </row>
    <row r="2797" spans="1:6" x14ac:dyDescent="0.25">
      <c r="A2797" t="s">
        <v>9</v>
      </c>
      <c r="B2797" s="107">
        <v>44422</v>
      </c>
      <c r="C2797">
        <v>1431</v>
      </c>
      <c r="D2797" t="str">
        <f>IF(Tableau1[[#This Row],[Date]]="","",CHOOSE(MONTH(B2797),"janvier","février","mars","avril","mai","juin","juillet","aout","septembre","octobre","novembre","décembre"))</f>
        <v>aout</v>
      </c>
      <c r="E2797" s="105">
        <f>IF(ISERROR(VLOOKUP($C2797,tarifs!$A$4:$D$105,2,0)),"",VLOOKUP($C2797,tarifs!$A$4:$D$105,2,0))</f>
        <v>108</v>
      </c>
      <c r="F2797" s="105">
        <f t="shared" si="43"/>
        <v>129.6</v>
      </c>
    </row>
    <row r="2798" spans="1:6" x14ac:dyDescent="0.25">
      <c r="A2798" t="s">
        <v>9</v>
      </c>
      <c r="B2798" s="107">
        <v>44417</v>
      </c>
      <c r="C2798">
        <v>1230</v>
      </c>
      <c r="D2798" t="str">
        <f>IF(Tableau1[[#This Row],[Date]]="","",CHOOSE(MONTH(B2798),"janvier","février","mars","avril","mai","juin","juillet","aout","septembre","octobre","novembre","décembre"))</f>
        <v>aout</v>
      </c>
      <c r="E2798" s="105">
        <f>IF(ISERROR(VLOOKUP($C2798,tarifs!$A$4:$D$105,2,0)),"",VLOOKUP($C2798,tarifs!$A$4:$D$105,2,0))</f>
        <v>135.25</v>
      </c>
      <c r="F2798" s="105">
        <f t="shared" si="43"/>
        <v>162.29999999999998</v>
      </c>
    </row>
    <row r="2799" spans="1:6" x14ac:dyDescent="0.25">
      <c r="A2799" t="s">
        <v>9</v>
      </c>
      <c r="B2799" s="107">
        <v>44421</v>
      </c>
      <c r="C2799">
        <v>1282</v>
      </c>
      <c r="D2799" t="str">
        <f>IF(Tableau1[[#This Row],[Date]]="","",CHOOSE(MONTH(B2799),"janvier","février","mars","avril","mai","juin","juillet","aout","septembre","octobre","novembre","décembre"))</f>
        <v>aout</v>
      </c>
      <c r="E2799" s="105">
        <f>IF(ISERROR(VLOOKUP($C2799,tarifs!$A$4:$D$105,2,0)),"",VLOOKUP($C2799,tarifs!$A$4:$D$105,2,0))</f>
        <v>87.75</v>
      </c>
      <c r="F2799" s="105">
        <f t="shared" si="43"/>
        <v>105.3</v>
      </c>
    </row>
    <row r="2800" spans="1:6" x14ac:dyDescent="0.25">
      <c r="A2800" t="s">
        <v>9</v>
      </c>
      <c r="B2800" s="107">
        <v>44422</v>
      </c>
      <c r="C2800">
        <v>1451</v>
      </c>
      <c r="D2800" t="str">
        <f>IF(Tableau1[[#This Row],[Date]]="","",CHOOSE(MONTH(B2800),"janvier","février","mars","avril","mai","juin","juillet","aout","septembre","octobre","novembre","décembre"))</f>
        <v>aout</v>
      </c>
      <c r="E2800" s="105">
        <f>IF(ISERROR(VLOOKUP($C2800,tarifs!$A$4:$D$105,2,0)),"",VLOOKUP($C2800,tarifs!$A$4:$D$105,2,0))</f>
        <v>108</v>
      </c>
      <c r="F2800" s="105">
        <f t="shared" si="43"/>
        <v>129.6</v>
      </c>
    </row>
    <row r="2801" spans="1:6" x14ac:dyDescent="0.25">
      <c r="A2801" t="s">
        <v>9</v>
      </c>
      <c r="B2801" s="107">
        <v>44417</v>
      </c>
      <c r="C2801">
        <v>1062</v>
      </c>
      <c r="D2801" t="str">
        <f>IF(Tableau1[[#This Row],[Date]]="","",CHOOSE(MONTH(B2801),"janvier","février","mars","avril","mai","juin","juillet","aout","septembre","octobre","novembre","décembre"))</f>
        <v>aout</v>
      </c>
      <c r="E2801" s="105">
        <f>IF(ISERROR(VLOOKUP($C2801,tarifs!$A$4:$D$105,2,0)),"",VLOOKUP($C2801,tarifs!$A$4:$D$105,2,0))</f>
        <v>81</v>
      </c>
      <c r="F2801" s="105">
        <f t="shared" si="43"/>
        <v>97.2</v>
      </c>
    </row>
    <row r="2802" spans="1:6" x14ac:dyDescent="0.25">
      <c r="A2802" t="s">
        <v>9</v>
      </c>
      <c r="B2802" s="107">
        <v>44418</v>
      </c>
      <c r="C2802">
        <v>1062</v>
      </c>
      <c r="D2802" t="str">
        <f>IF(Tableau1[[#This Row],[Date]]="","",CHOOSE(MONTH(B2802),"janvier","février","mars","avril","mai","juin","juillet","aout","septembre","octobre","novembre","décembre"))</f>
        <v>aout</v>
      </c>
      <c r="E2802" s="105">
        <f>IF(ISERROR(VLOOKUP($C2802,tarifs!$A$4:$D$105,2,0)),"",VLOOKUP($C2802,tarifs!$A$4:$D$105,2,0))</f>
        <v>81</v>
      </c>
      <c r="F2802" s="105">
        <f t="shared" si="43"/>
        <v>97.2</v>
      </c>
    </row>
    <row r="2803" spans="1:6" x14ac:dyDescent="0.25">
      <c r="A2803" t="s">
        <v>9</v>
      </c>
      <c r="B2803" s="107">
        <v>44419</v>
      </c>
      <c r="C2803">
        <v>1062</v>
      </c>
      <c r="D2803" t="str">
        <f>IF(Tableau1[[#This Row],[Date]]="","",CHOOSE(MONTH(B2803),"janvier","février","mars","avril","mai","juin","juillet","aout","septembre","octobre","novembre","décembre"))</f>
        <v>aout</v>
      </c>
      <c r="E2803" s="105">
        <f>IF(ISERROR(VLOOKUP($C2803,tarifs!$A$4:$D$105,2,0)),"",VLOOKUP($C2803,tarifs!$A$4:$D$105,2,0))</f>
        <v>81</v>
      </c>
      <c r="F2803" s="105">
        <f t="shared" si="43"/>
        <v>97.2</v>
      </c>
    </row>
    <row r="2804" spans="1:6" x14ac:dyDescent="0.25">
      <c r="A2804" t="s">
        <v>9</v>
      </c>
      <c r="B2804" s="107">
        <v>44420</v>
      </c>
      <c r="C2804">
        <v>1062</v>
      </c>
      <c r="D2804" t="str">
        <f>IF(Tableau1[[#This Row],[Date]]="","",CHOOSE(MONTH(B2804),"janvier","février","mars","avril","mai","juin","juillet","aout","septembre","octobre","novembre","décembre"))</f>
        <v>aout</v>
      </c>
      <c r="E2804" s="105">
        <f>IF(ISERROR(VLOOKUP($C2804,tarifs!$A$4:$D$105,2,0)),"",VLOOKUP($C2804,tarifs!$A$4:$D$105,2,0))</f>
        <v>81</v>
      </c>
      <c r="F2804" s="105">
        <f t="shared" si="43"/>
        <v>97.2</v>
      </c>
    </row>
    <row r="2805" spans="1:6" x14ac:dyDescent="0.25">
      <c r="A2805" t="s">
        <v>9</v>
      </c>
      <c r="B2805" s="107">
        <v>44421</v>
      </c>
      <c r="C2805">
        <v>1062</v>
      </c>
      <c r="D2805" t="str">
        <f>IF(Tableau1[[#This Row],[Date]]="","",CHOOSE(MONTH(B2805),"janvier","février","mars","avril","mai","juin","juillet","aout","septembre","octobre","novembre","décembre"))</f>
        <v>aout</v>
      </c>
      <c r="E2805" s="105">
        <f>IF(ISERROR(VLOOKUP($C2805,tarifs!$A$4:$D$105,2,0)),"",VLOOKUP($C2805,tarifs!$A$4:$D$105,2,0))</f>
        <v>81</v>
      </c>
      <c r="F2805" s="105">
        <f t="shared" si="43"/>
        <v>97.2</v>
      </c>
    </row>
    <row r="2806" spans="1:6" x14ac:dyDescent="0.25">
      <c r="A2806" t="s">
        <v>9</v>
      </c>
      <c r="B2806" s="107">
        <v>44422</v>
      </c>
      <c r="C2806">
        <v>1471</v>
      </c>
      <c r="D2806" t="str">
        <f>IF(Tableau1[[#This Row],[Date]]="","",CHOOSE(MONTH(B2806),"janvier","février","mars","avril","mai","juin","juillet","aout","septembre","octobre","novembre","décembre"))</f>
        <v>aout</v>
      </c>
      <c r="E2806" s="105">
        <f>IF(ISERROR(VLOOKUP($C2806,tarifs!$A$4:$D$105,2,0)),"",VLOOKUP($C2806,tarifs!$A$4:$D$105,2,0))</f>
        <v>115</v>
      </c>
      <c r="F2806" s="105">
        <f t="shared" si="43"/>
        <v>138</v>
      </c>
    </row>
    <row r="2807" spans="1:6" x14ac:dyDescent="0.25">
      <c r="A2807" t="s">
        <v>9</v>
      </c>
      <c r="B2807" s="107">
        <v>44417</v>
      </c>
      <c r="C2807">
        <v>1262</v>
      </c>
      <c r="D2807" t="str">
        <f>IF(Tableau1[[#This Row],[Date]]="","",CHOOSE(MONTH(B2807),"janvier","février","mars","avril","mai","juin","juillet","aout","septembre","octobre","novembre","décembre"))</f>
        <v>aout</v>
      </c>
      <c r="E2807" s="105">
        <f>IF(ISERROR(VLOOKUP($C2807,tarifs!$A$4:$D$105,2,0)),"",VLOOKUP($C2807,tarifs!$A$4:$D$105,2,0))</f>
        <v>108</v>
      </c>
      <c r="F2807" s="105">
        <f t="shared" si="43"/>
        <v>129.6</v>
      </c>
    </row>
    <row r="2808" spans="1:6" x14ac:dyDescent="0.25">
      <c r="A2808" t="s">
        <v>9</v>
      </c>
      <c r="B2808" s="107">
        <v>44418</v>
      </c>
      <c r="C2808">
        <v>1262</v>
      </c>
      <c r="D2808" t="str">
        <f>IF(Tableau1[[#This Row],[Date]]="","",CHOOSE(MONTH(B2808),"janvier","février","mars","avril","mai","juin","juillet","aout","septembre","octobre","novembre","décembre"))</f>
        <v>aout</v>
      </c>
      <c r="E2808" s="105">
        <f>IF(ISERROR(VLOOKUP($C2808,tarifs!$A$4:$D$105,2,0)),"",VLOOKUP($C2808,tarifs!$A$4:$D$105,2,0))</f>
        <v>108</v>
      </c>
      <c r="F2808" s="105">
        <f t="shared" si="43"/>
        <v>129.6</v>
      </c>
    </row>
    <row r="2809" spans="1:6" x14ac:dyDescent="0.25">
      <c r="A2809" t="s">
        <v>9</v>
      </c>
      <c r="B2809" s="107">
        <v>44419</v>
      </c>
      <c r="C2809">
        <v>1262</v>
      </c>
      <c r="D2809" t="str">
        <f>IF(Tableau1[[#This Row],[Date]]="","",CHOOSE(MONTH(B2809),"janvier","février","mars","avril","mai","juin","juillet","aout","septembre","octobre","novembre","décembre"))</f>
        <v>aout</v>
      </c>
      <c r="E2809" s="105">
        <f>IF(ISERROR(VLOOKUP($C2809,tarifs!$A$4:$D$105,2,0)),"",VLOOKUP($C2809,tarifs!$A$4:$D$105,2,0))</f>
        <v>108</v>
      </c>
      <c r="F2809" s="105">
        <f t="shared" si="43"/>
        <v>129.6</v>
      </c>
    </row>
    <row r="2810" spans="1:6" x14ac:dyDescent="0.25">
      <c r="A2810" t="s">
        <v>9</v>
      </c>
      <c r="B2810" s="107">
        <v>44420</v>
      </c>
      <c r="C2810">
        <v>1262</v>
      </c>
      <c r="D2810" t="str">
        <f>IF(Tableau1[[#This Row],[Date]]="","",CHOOSE(MONTH(B2810),"janvier","février","mars","avril","mai","juin","juillet","aout","septembre","octobre","novembre","décembre"))</f>
        <v>aout</v>
      </c>
      <c r="E2810" s="105">
        <f>IF(ISERROR(VLOOKUP($C2810,tarifs!$A$4:$D$105,2,0)),"",VLOOKUP($C2810,tarifs!$A$4:$D$105,2,0))</f>
        <v>108</v>
      </c>
      <c r="F2810" s="105">
        <f t="shared" si="43"/>
        <v>129.6</v>
      </c>
    </row>
    <row r="2811" spans="1:6" x14ac:dyDescent="0.25">
      <c r="A2811" t="s">
        <v>9</v>
      </c>
      <c r="B2811" s="107">
        <v>44421</v>
      </c>
      <c r="C2811">
        <v>1262</v>
      </c>
      <c r="D2811" t="str">
        <f>IF(Tableau1[[#This Row],[Date]]="","",CHOOSE(MONTH(B2811),"janvier","février","mars","avril","mai","juin","juillet","aout","septembre","octobre","novembre","décembre"))</f>
        <v>aout</v>
      </c>
      <c r="E2811" s="105">
        <f>IF(ISERROR(VLOOKUP($C2811,tarifs!$A$4:$D$105,2,0)),"",VLOOKUP($C2811,tarifs!$A$4:$D$105,2,0))</f>
        <v>108</v>
      </c>
      <c r="F2811" s="105">
        <f t="shared" si="43"/>
        <v>129.6</v>
      </c>
    </row>
    <row r="2812" spans="1:6" x14ac:dyDescent="0.25">
      <c r="A2812" t="s">
        <v>9</v>
      </c>
      <c r="B2812" s="107">
        <v>44422</v>
      </c>
      <c r="C2812">
        <v>1511</v>
      </c>
      <c r="D2812" t="str">
        <f>IF(Tableau1[[#This Row],[Date]]="","",CHOOSE(MONTH(B2812),"janvier","février","mars","avril","mai","juin","juillet","aout","septembre","octobre","novembre","décembre"))</f>
        <v>aout</v>
      </c>
      <c r="E2812" s="105">
        <f>IF(ISERROR(VLOOKUP($C2812,tarifs!$A$4:$D$105,2,0)),"",VLOOKUP($C2812,tarifs!$A$4:$D$105,2,0))</f>
        <v>115</v>
      </c>
      <c r="F2812" s="105">
        <f t="shared" si="43"/>
        <v>138</v>
      </c>
    </row>
    <row r="2813" spans="1:6" x14ac:dyDescent="0.25">
      <c r="A2813" t="s">
        <v>9</v>
      </c>
      <c r="B2813" s="107">
        <v>44422</v>
      </c>
      <c r="C2813">
        <v>1521</v>
      </c>
      <c r="D2813" t="str">
        <f>IF(Tableau1[[#This Row],[Date]]="","",CHOOSE(MONTH(B2813),"janvier","février","mars","avril","mai","juin","juillet","aout","septembre","octobre","novembre","décembre"))</f>
        <v>aout</v>
      </c>
      <c r="E2813" s="105">
        <f>IF(ISERROR(VLOOKUP($C2813,tarifs!$A$4:$D$105,2,0)),"",VLOOKUP($C2813,tarifs!$A$4:$D$105,2,0))</f>
        <v>155</v>
      </c>
      <c r="F2813" s="105">
        <f t="shared" si="43"/>
        <v>186</v>
      </c>
    </row>
    <row r="2814" spans="1:6" x14ac:dyDescent="0.25">
      <c r="A2814" t="s">
        <v>9</v>
      </c>
      <c r="B2814" s="107">
        <v>44422</v>
      </c>
      <c r="C2814">
        <v>1659</v>
      </c>
      <c r="D2814" t="str">
        <f>IF(Tableau1[[#This Row],[Date]]="","",CHOOSE(MONTH(B2814),"janvier","février","mars","avril","mai","juin","juillet","aout","septembre","octobre","novembre","décembre"))</f>
        <v>aout</v>
      </c>
      <c r="E2814" s="105">
        <f>IF(ISERROR(VLOOKUP($C2814,tarifs!$A$4:$D$105,2,0)),"",VLOOKUP($C2814,tarifs!$A$4:$D$105,2,0))</f>
        <v>108</v>
      </c>
      <c r="F2814" s="105">
        <f t="shared" si="43"/>
        <v>129.6</v>
      </c>
    </row>
    <row r="2815" spans="1:6" x14ac:dyDescent="0.25">
      <c r="A2815" t="s">
        <v>9</v>
      </c>
      <c r="B2815" s="107">
        <v>44422</v>
      </c>
      <c r="C2815">
        <v>1139</v>
      </c>
      <c r="D2815" t="str">
        <f>IF(Tableau1[[#This Row],[Date]]="","",CHOOSE(MONTH(B2815),"janvier","février","mars","avril","mai","juin","juillet","aout","septembre","octobre","novembre","décembre"))</f>
        <v>aout</v>
      </c>
      <c r="E2815" s="105">
        <f>IF(ISERROR(VLOOKUP($C2815,tarifs!$A$4:$D$105,2,0)),"",VLOOKUP($C2815,tarifs!$A$4:$D$105,2,0))</f>
        <v>135</v>
      </c>
      <c r="F2815" s="105">
        <f t="shared" si="43"/>
        <v>162</v>
      </c>
    </row>
    <row r="2816" spans="1:6" x14ac:dyDescent="0.25">
      <c r="A2816" t="s">
        <v>9</v>
      </c>
      <c r="B2816" s="107">
        <v>44422</v>
      </c>
      <c r="C2816">
        <v>1079</v>
      </c>
      <c r="D2816" t="str">
        <f>IF(Tableau1[[#This Row],[Date]]="","",CHOOSE(MONTH(B2816),"janvier","février","mars","avril","mai","juin","juillet","aout","septembre","octobre","novembre","décembre"))</f>
        <v>aout</v>
      </c>
      <c r="E2816" s="105">
        <f>IF(ISERROR(VLOOKUP($C2816,tarifs!$A$4:$D$105,2,0)),"",VLOOKUP($C2816,tarifs!$A$4:$D$105,2,0))</f>
        <v>101</v>
      </c>
      <c r="F2816" s="105">
        <f t="shared" si="43"/>
        <v>121.19999999999999</v>
      </c>
    </row>
    <row r="2817" spans="1:6" x14ac:dyDescent="0.25">
      <c r="A2817" t="s">
        <v>9</v>
      </c>
      <c r="B2817" s="107">
        <v>44422</v>
      </c>
      <c r="C2817">
        <v>1099</v>
      </c>
      <c r="D2817" t="str">
        <f>IF(Tableau1[[#This Row],[Date]]="","",CHOOSE(MONTH(B2817),"janvier","février","mars","avril","mai","juin","juillet","aout","septembre","octobre","novembre","décembre"))</f>
        <v>aout</v>
      </c>
      <c r="E2817" s="105">
        <f>IF(ISERROR(VLOOKUP($C2817,tarifs!$A$4:$D$105,2,0)),"",VLOOKUP($C2817,tarifs!$A$4:$D$105,2,0))</f>
        <v>77</v>
      </c>
      <c r="F2817" s="105">
        <f t="shared" si="43"/>
        <v>92.399999999999991</v>
      </c>
    </row>
    <row r="2818" spans="1:6" x14ac:dyDescent="0.25">
      <c r="A2818" t="s">
        <v>9</v>
      </c>
      <c r="B2818" s="107">
        <v>44422</v>
      </c>
      <c r="C2818">
        <v>1269</v>
      </c>
      <c r="D2818" t="str">
        <f>IF(Tableau1[[#This Row],[Date]]="","",CHOOSE(MONTH(B2818),"janvier","février","mars","avril","mai","juin","juillet","aout","septembre","octobre","novembre","décembre"))</f>
        <v>aout</v>
      </c>
      <c r="E2818" s="105">
        <f>IF(ISERROR(VLOOKUP($C2818,tarifs!$A$4:$D$105,2,0)),"",VLOOKUP($C2818,tarifs!$A$4:$D$105,2,0))</f>
        <v>95</v>
      </c>
      <c r="F2818" s="105">
        <f t="shared" si="43"/>
        <v>114</v>
      </c>
    </row>
    <row r="2819" spans="1:6" x14ac:dyDescent="0.25">
      <c r="A2819" t="s">
        <v>10</v>
      </c>
      <c r="B2819" s="107">
        <v>44417</v>
      </c>
      <c r="C2819">
        <v>1650</v>
      </c>
      <c r="D2819" t="str">
        <f>IF(Tableau1[[#This Row],[Date]]="","",CHOOSE(MONTH(B2819),"janvier","février","mars","avril","mai","juin","juillet","aout","septembre","octobre","novembre","décembre"))</f>
        <v>aout</v>
      </c>
      <c r="E2819" s="105">
        <f>IF(ISERROR(VLOOKUP($C2819,tarifs!$A$4:$D$105,2,0)),"",VLOOKUP($C2819,tarifs!$A$4:$D$105,2,0))</f>
        <v>162</v>
      </c>
      <c r="F2819" s="105">
        <f t="shared" si="43"/>
        <v>194.4</v>
      </c>
    </row>
    <row r="2820" spans="1:6" x14ac:dyDescent="0.25">
      <c r="A2820" t="s">
        <v>10</v>
      </c>
      <c r="B2820" s="107">
        <v>44422</v>
      </c>
      <c r="C2820">
        <v>1109</v>
      </c>
      <c r="D2820" t="str">
        <f>IF(Tableau1[[#This Row],[Date]]="","",CHOOSE(MONTH(B2820),"janvier","février","mars","avril","mai","juin","juillet","aout","septembre","octobre","novembre","décembre"))</f>
        <v>aout</v>
      </c>
      <c r="E2820" s="105">
        <f>IF(ISERROR(VLOOKUP($C2820,tarifs!$A$4:$D$105,2,0)),"",VLOOKUP($C2820,tarifs!$A$4:$D$105,2,0))</f>
        <v>122</v>
      </c>
      <c r="F2820" s="105">
        <f t="shared" ref="F2820:F2883" si="44">IF(ISERROR(E2820*1.2),"",E2820*1.2)</f>
        <v>146.4</v>
      </c>
    </row>
    <row r="2821" spans="1:6" x14ac:dyDescent="0.25">
      <c r="A2821" t="s">
        <v>10</v>
      </c>
      <c r="B2821" s="107">
        <v>44418</v>
      </c>
      <c r="C2821">
        <v>1521</v>
      </c>
      <c r="D2821" t="str">
        <f>IF(Tableau1[[#This Row],[Date]]="","",CHOOSE(MONTH(B2821),"janvier","février","mars","avril","mai","juin","juillet","aout","septembre","octobre","novembre","décembre"))</f>
        <v>aout</v>
      </c>
      <c r="E2821" s="105">
        <f>IF(ISERROR(VLOOKUP($C2821,tarifs!$A$4:$D$105,2,0)),"",VLOOKUP($C2821,tarifs!$A$4:$D$105,2,0))</f>
        <v>155</v>
      </c>
      <c r="F2821" s="105">
        <f t="shared" si="44"/>
        <v>186</v>
      </c>
    </row>
    <row r="2822" spans="1:6" x14ac:dyDescent="0.25">
      <c r="A2822" t="s">
        <v>10</v>
      </c>
      <c r="B2822" s="107">
        <v>44419</v>
      </c>
      <c r="C2822">
        <v>1521</v>
      </c>
      <c r="D2822" t="str">
        <f>IF(Tableau1[[#This Row],[Date]]="","",CHOOSE(MONTH(B2822),"janvier","février","mars","avril","mai","juin","juillet","aout","septembre","octobre","novembre","décembre"))</f>
        <v>aout</v>
      </c>
      <c r="E2822" s="105">
        <f>IF(ISERROR(VLOOKUP($C2822,tarifs!$A$4:$D$105,2,0)),"",VLOOKUP($C2822,tarifs!$A$4:$D$105,2,0))</f>
        <v>155</v>
      </c>
      <c r="F2822" s="105">
        <f t="shared" si="44"/>
        <v>186</v>
      </c>
    </row>
    <row r="2823" spans="1:6" x14ac:dyDescent="0.25">
      <c r="A2823" t="s">
        <v>10</v>
      </c>
      <c r="B2823" s="107">
        <v>44420</v>
      </c>
      <c r="C2823">
        <v>1521</v>
      </c>
      <c r="D2823" t="str">
        <f>IF(Tableau1[[#This Row],[Date]]="","",CHOOSE(MONTH(B2823),"janvier","février","mars","avril","mai","juin","juillet","aout","septembre","octobre","novembre","décembre"))</f>
        <v>aout</v>
      </c>
      <c r="E2823" s="105">
        <f>IF(ISERROR(VLOOKUP($C2823,tarifs!$A$4:$D$105,2,0)),"",VLOOKUP($C2823,tarifs!$A$4:$D$105,2,0))</f>
        <v>155</v>
      </c>
      <c r="F2823" s="105">
        <f t="shared" si="44"/>
        <v>186</v>
      </c>
    </row>
    <row r="2824" spans="1:6" x14ac:dyDescent="0.25">
      <c r="A2824" t="s">
        <v>10</v>
      </c>
      <c r="B2824" s="107">
        <v>44421</v>
      </c>
      <c r="C2824">
        <v>1521</v>
      </c>
      <c r="D2824" t="str">
        <f>IF(Tableau1[[#This Row],[Date]]="","",CHOOSE(MONTH(B2824),"janvier","février","mars","avril","mai","juin","juillet","aout","septembre","octobre","novembre","décembre"))</f>
        <v>aout</v>
      </c>
      <c r="E2824" s="105">
        <f>IF(ISERROR(VLOOKUP($C2824,tarifs!$A$4:$D$105,2,0)),"",VLOOKUP($C2824,tarifs!$A$4:$D$105,2,0))</f>
        <v>155</v>
      </c>
      <c r="F2824" s="105">
        <f t="shared" si="44"/>
        <v>186</v>
      </c>
    </row>
    <row r="2825" spans="1:6" x14ac:dyDescent="0.25">
      <c r="A2825" t="s">
        <v>10</v>
      </c>
      <c r="B2825" s="107">
        <v>44417</v>
      </c>
      <c r="C2825">
        <v>1162</v>
      </c>
      <c r="D2825" t="str">
        <f>IF(Tableau1[[#This Row],[Date]]="","",CHOOSE(MONTH(B2825),"janvier","février","mars","avril","mai","juin","juillet","aout","septembre","octobre","novembre","décembre"))</f>
        <v>aout</v>
      </c>
      <c r="E2825" s="105">
        <f>IF(ISERROR(VLOOKUP($C2825,tarifs!$A$4:$D$105,2,0)),"",VLOOKUP($C2825,tarifs!$A$4:$D$105,2,0))</f>
        <v>108</v>
      </c>
      <c r="F2825" s="105">
        <f t="shared" si="44"/>
        <v>129.6</v>
      </c>
    </row>
    <row r="2826" spans="1:6" x14ac:dyDescent="0.25">
      <c r="A2826" t="s">
        <v>10</v>
      </c>
      <c r="B2826" s="107">
        <v>44418</v>
      </c>
      <c r="C2826">
        <v>1162</v>
      </c>
      <c r="D2826" t="str">
        <f>IF(Tableau1[[#This Row],[Date]]="","",CHOOSE(MONTH(B2826),"janvier","février","mars","avril","mai","juin","juillet","aout","septembre","octobre","novembre","décembre"))</f>
        <v>aout</v>
      </c>
      <c r="E2826" s="105">
        <f>IF(ISERROR(VLOOKUP($C2826,tarifs!$A$4:$D$105,2,0)),"",VLOOKUP($C2826,tarifs!$A$4:$D$105,2,0))</f>
        <v>108</v>
      </c>
      <c r="F2826" s="105">
        <f t="shared" si="44"/>
        <v>129.6</v>
      </c>
    </row>
    <row r="2827" spans="1:6" x14ac:dyDescent="0.25">
      <c r="A2827" t="s">
        <v>10</v>
      </c>
      <c r="B2827" s="107">
        <v>44419</v>
      </c>
      <c r="C2827">
        <v>1162</v>
      </c>
      <c r="D2827" t="str">
        <f>IF(Tableau1[[#This Row],[Date]]="","",CHOOSE(MONTH(B2827),"janvier","février","mars","avril","mai","juin","juillet","aout","septembre","octobre","novembre","décembre"))</f>
        <v>aout</v>
      </c>
      <c r="E2827" s="105">
        <f>IF(ISERROR(VLOOKUP($C2827,tarifs!$A$4:$D$105,2,0)),"",VLOOKUP($C2827,tarifs!$A$4:$D$105,2,0))</f>
        <v>108</v>
      </c>
      <c r="F2827" s="105">
        <f t="shared" si="44"/>
        <v>129.6</v>
      </c>
    </row>
    <row r="2828" spans="1:6" x14ac:dyDescent="0.25">
      <c r="A2828" t="s">
        <v>10</v>
      </c>
      <c r="B2828" s="107">
        <v>44420</v>
      </c>
      <c r="C2828">
        <v>1162</v>
      </c>
      <c r="D2828" t="str">
        <f>IF(Tableau1[[#This Row],[Date]]="","",CHOOSE(MONTH(B2828),"janvier","février","mars","avril","mai","juin","juillet","aout","septembre","octobre","novembre","décembre"))</f>
        <v>aout</v>
      </c>
      <c r="E2828" s="105">
        <f>IF(ISERROR(VLOOKUP($C2828,tarifs!$A$4:$D$105,2,0)),"",VLOOKUP($C2828,tarifs!$A$4:$D$105,2,0))</f>
        <v>108</v>
      </c>
      <c r="F2828" s="105">
        <f t="shared" si="44"/>
        <v>129.6</v>
      </c>
    </row>
    <row r="2829" spans="1:6" x14ac:dyDescent="0.25">
      <c r="A2829" t="s">
        <v>10</v>
      </c>
      <c r="B2829" s="107">
        <v>44421</v>
      </c>
      <c r="C2829">
        <v>1162</v>
      </c>
      <c r="D2829" t="str">
        <f>IF(Tableau1[[#This Row],[Date]]="","",CHOOSE(MONTH(B2829),"janvier","février","mars","avril","mai","juin","juillet","aout","septembre","octobre","novembre","décembre"))</f>
        <v>aout</v>
      </c>
      <c r="E2829" s="105">
        <f>IF(ISERROR(VLOOKUP($C2829,tarifs!$A$4:$D$105,2,0)),"",VLOOKUP($C2829,tarifs!$A$4:$D$105,2,0))</f>
        <v>108</v>
      </c>
      <c r="F2829" s="105">
        <f t="shared" si="44"/>
        <v>129.6</v>
      </c>
    </row>
    <row r="2830" spans="1:6" x14ac:dyDescent="0.25">
      <c r="A2830" t="s">
        <v>10</v>
      </c>
      <c r="B2830" s="107">
        <v>44417</v>
      </c>
      <c r="C2830" t="s">
        <v>11</v>
      </c>
      <c r="D2830" t="str">
        <f>IF(Tableau1[[#This Row],[Date]]="","",CHOOSE(MONTH(B2830),"janvier","février","mars","avril","mai","juin","juillet","aout","septembre","octobre","novembre","décembre"))</f>
        <v>aout</v>
      </c>
      <c r="E2830" s="105" t="str">
        <f>IF(ISERROR(VLOOKUP($C2830,tarifs!$A$4:$D$105,2,0)),"",VLOOKUP($C2830,tarifs!$A$4:$D$105,2,0))</f>
        <v/>
      </c>
      <c r="F2830" s="105" t="str">
        <f t="shared" si="44"/>
        <v/>
      </c>
    </row>
    <row r="2831" spans="1:6" x14ac:dyDescent="0.25">
      <c r="A2831" t="s">
        <v>10</v>
      </c>
      <c r="B2831" s="107">
        <v>44418</v>
      </c>
      <c r="C2831" t="s">
        <v>11</v>
      </c>
      <c r="D2831" t="str">
        <f>IF(Tableau1[[#This Row],[Date]]="","",CHOOSE(MONTH(B2831),"janvier","février","mars","avril","mai","juin","juillet","aout","septembre","octobre","novembre","décembre"))</f>
        <v>aout</v>
      </c>
      <c r="E2831" s="105" t="str">
        <f>IF(ISERROR(VLOOKUP($C2831,tarifs!$A$4:$D$105,2,0)),"",VLOOKUP($C2831,tarifs!$A$4:$D$105,2,0))</f>
        <v/>
      </c>
      <c r="F2831" s="105" t="str">
        <f t="shared" si="44"/>
        <v/>
      </c>
    </row>
    <row r="2832" spans="1:6" x14ac:dyDescent="0.25">
      <c r="A2832" t="s">
        <v>10</v>
      </c>
      <c r="B2832" s="107">
        <v>44419</v>
      </c>
      <c r="C2832" t="s">
        <v>11</v>
      </c>
      <c r="D2832" t="str">
        <f>IF(Tableau1[[#This Row],[Date]]="","",CHOOSE(MONTH(B2832),"janvier","février","mars","avril","mai","juin","juillet","aout","septembre","octobre","novembre","décembre"))</f>
        <v>aout</v>
      </c>
      <c r="E2832" s="105" t="str">
        <f>IF(ISERROR(VLOOKUP($C2832,tarifs!$A$4:$D$105,2,0)),"",VLOOKUP($C2832,tarifs!$A$4:$D$105,2,0))</f>
        <v/>
      </c>
      <c r="F2832" s="105" t="str">
        <f t="shared" si="44"/>
        <v/>
      </c>
    </row>
    <row r="2833" spans="1:6" x14ac:dyDescent="0.25">
      <c r="A2833" t="s">
        <v>10</v>
      </c>
      <c r="B2833" s="107">
        <v>44420</v>
      </c>
      <c r="C2833" t="s">
        <v>11</v>
      </c>
      <c r="D2833" t="str">
        <f>IF(Tableau1[[#This Row],[Date]]="","",CHOOSE(MONTH(B2833),"janvier","février","mars","avril","mai","juin","juillet","aout","septembre","octobre","novembre","décembre"))</f>
        <v>aout</v>
      </c>
      <c r="E2833" s="105" t="str">
        <f>IF(ISERROR(VLOOKUP($C2833,tarifs!$A$4:$D$105,2,0)),"",VLOOKUP($C2833,tarifs!$A$4:$D$105,2,0))</f>
        <v/>
      </c>
      <c r="F2833" s="105" t="str">
        <f t="shared" si="44"/>
        <v/>
      </c>
    </row>
    <row r="2834" spans="1:6" x14ac:dyDescent="0.25">
      <c r="A2834" t="s">
        <v>10</v>
      </c>
      <c r="B2834" s="107">
        <v>44421</v>
      </c>
      <c r="C2834" t="s">
        <v>11</v>
      </c>
      <c r="D2834" t="str">
        <f>IF(Tableau1[[#This Row],[Date]]="","",CHOOSE(MONTH(B2834),"janvier","février","mars","avril","mai","juin","juillet","aout","septembre","octobre","novembre","décembre"))</f>
        <v>aout</v>
      </c>
      <c r="E2834" s="105" t="str">
        <f>IF(ISERROR(VLOOKUP($C2834,tarifs!$A$4:$D$105,2,0)),"",VLOOKUP($C2834,tarifs!$A$4:$D$105,2,0))</f>
        <v/>
      </c>
      <c r="F2834" s="105" t="str">
        <f t="shared" si="44"/>
        <v/>
      </c>
    </row>
    <row r="2835" spans="1:6" x14ac:dyDescent="0.25">
      <c r="A2835" t="s">
        <v>12</v>
      </c>
      <c r="B2835" s="107">
        <v>44417</v>
      </c>
      <c r="C2835">
        <v>1010</v>
      </c>
      <c r="D2835" t="str">
        <f>IF(Tableau1[[#This Row],[Date]]="","",CHOOSE(MONTH(B2835),"janvier","février","mars","avril","mai","juin","juillet","aout","septembre","octobre","novembre","décembre"))</f>
        <v>aout</v>
      </c>
      <c r="E2835" s="105">
        <f>IF(ISERROR(VLOOKUP($C2835,tarifs!$A$4:$D$105,2,0)),"",VLOOKUP($C2835,tarifs!$A$4:$D$105,2,0))</f>
        <v>95</v>
      </c>
      <c r="F2835" s="105">
        <f t="shared" si="44"/>
        <v>114</v>
      </c>
    </row>
    <row r="2836" spans="1:6" x14ac:dyDescent="0.25">
      <c r="A2836" t="s">
        <v>12</v>
      </c>
      <c r="B2836" s="107">
        <v>44422</v>
      </c>
      <c r="C2836">
        <v>1441</v>
      </c>
      <c r="D2836" t="str">
        <f>IF(Tableau1[[#This Row],[Date]]="","",CHOOSE(MONTH(B2836),"janvier","février","mars","avril","mai","juin","juillet","aout","septembre","octobre","novembre","décembre"))</f>
        <v>aout</v>
      </c>
      <c r="E2836" s="105">
        <f>IF(ISERROR(VLOOKUP($C2836,tarifs!$A$4:$D$105,2,0)),"",VLOOKUP($C2836,tarifs!$A$4:$D$105,2,0))</f>
        <v>108</v>
      </c>
      <c r="F2836" s="105">
        <f t="shared" si="44"/>
        <v>129.6</v>
      </c>
    </row>
    <row r="2837" spans="1:6" x14ac:dyDescent="0.25">
      <c r="A2837" t="s">
        <v>12</v>
      </c>
      <c r="B2837" s="107">
        <v>44422</v>
      </c>
      <c r="C2837">
        <v>1169</v>
      </c>
      <c r="D2837" t="str">
        <f>IF(Tableau1[[#This Row],[Date]]="","",CHOOSE(MONTH(B2837),"janvier","février","mars","avril","mai","juin","juillet","aout","septembre","octobre","novembre","décembre"))</f>
        <v>aout</v>
      </c>
      <c r="E2837" s="105">
        <f>IF(ISERROR(VLOOKUP($C2837,tarifs!$A$4:$D$105,2,0)),"",VLOOKUP($C2837,tarifs!$A$4:$D$105,2,0))</f>
        <v>115</v>
      </c>
      <c r="F2837" s="105">
        <f t="shared" si="44"/>
        <v>138</v>
      </c>
    </row>
    <row r="2838" spans="1:6" x14ac:dyDescent="0.25">
      <c r="A2838" t="s">
        <v>12</v>
      </c>
      <c r="B2838" s="107">
        <v>44417</v>
      </c>
      <c r="C2838">
        <v>1312</v>
      </c>
      <c r="D2838" t="str">
        <f>IF(Tableau1[[#This Row],[Date]]="","",CHOOSE(MONTH(B2838),"janvier","février","mars","avril","mai","juin","juillet","aout","septembre","octobre","novembre","décembre"))</f>
        <v>aout</v>
      </c>
      <c r="E2838" s="105">
        <f>IF(ISERROR(VLOOKUP($C2838,tarifs!$A$4:$D$105,2,0)),"",VLOOKUP($C2838,tarifs!$A$4:$D$105,2,0))</f>
        <v>108</v>
      </c>
      <c r="F2838" s="105">
        <f t="shared" si="44"/>
        <v>129.6</v>
      </c>
    </row>
    <row r="2839" spans="1:6" x14ac:dyDescent="0.25">
      <c r="A2839" t="s">
        <v>12</v>
      </c>
      <c r="B2839" s="107">
        <v>44418</v>
      </c>
      <c r="C2839">
        <v>1312</v>
      </c>
      <c r="D2839" t="str">
        <f>IF(Tableau1[[#This Row],[Date]]="","",CHOOSE(MONTH(B2839),"janvier","février","mars","avril","mai","juin","juillet","aout","septembre","octobre","novembre","décembre"))</f>
        <v>aout</v>
      </c>
      <c r="E2839" s="105">
        <f>IF(ISERROR(VLOOKUP($C2839,tarifs!$A$4:$D$105,2,0)),"",VLOOKUP($C2839,tarifs!$A$4:$D$105,2,0))</f>
        <v>108</v>
      </c>
      <c r="F2839" s="105">
        <f t="shared" si="44"/>
        <v>129.6</v>
      </c>
    </row>
    <row r="2840" spans="1:6" x14ac:dyDescent="0.25">
      <c r="A2840" t="s">
        <v>12</v>
      </c>
      <c r="B2840" s="107">
        <v>44419</v>
      </c>
      <c r="C2840">
        <v>1312</v>
      </c>
      <c r="D2840" t="str">
        <f>IF(Tableau1[[#This Row],[Date]]="","",CHOOSE(MONTH(B2840),"janvier","février","mars","avril","mai","juin","juillet","aout","septembre","octobre","novembre","décembre"))</f>
        <v>aout</v>
      </c>
      <c r="E2840" s="105">
        <f>IF(ISERROR(VLOOKUP($C2840,tarifs!$A$4:$D$105,2,0)),"",VLOOKUP($C2840,tarifs!$A$4:$D$105,2,0))</f>
        <v>108</v>
      </c>
      <c r="F2840" s="105">
        <f t="shared" si="44"/>
        <v>129.6</v>
      </c>
    </row>
    <row r="2841" spans="1:6" x14ac:dyDescent="0.25">
      <c r="A2841" t="s">
        <v>12</v>
      </c>
      <c r="B2841" s="107">
        <v>44420</v>
      </c>
      <c r="C2841">
        <v>1312</v>
      </c>
      <c r="D2841" t="str">
        <f>IF(Tableau1[[#This Row],[Date]]="","",CHOOSE(MONTH(B2841),"janvier","février","mars","avril","mai","juin","juillet","aout","septembre","octobre","novembre","décembre"))</f>
        <v>aout</v>
      </c>
      <c r="E2841" s="105">
        <f>IF(ISERROR(VLOOKUP($C2841,tarifs!$A$4:$D$105,2,0)),"",VLOOKUP($C2841,tarifs!$A$4:$D$105,2,0))</f>
        <v>108</v>
      </c>
      <c r="F2841" s="105">
        <f t="shared" si="44"/>
        <v>129.6</v>
      </c>
    </row>
    <row r="2842" spans="1:6" x14ac:dyDescent="0.25">
      <c r="A2842" t="s">
        <v>12</v>
      </c>
      <c r="B2842" s="107">
        <v>44421</v>
      </c>
      <c r="C2842">
        <v>1312</v>
      </c>
      <c r="D2842" t="str">
        <f>IF(Tableau1[[#This Row],[Date]]="","",CHOOSE(MONTH(B2842),"janvier","février","mars","avril","mai","juin","juillet","aout","septembre","octobre","novembre","décembre"))</f>
        <v>aout</v>
      </c>
      <c r="E2842" s="105">
        <f>IF(ISERROR(VLOOKUP($C2842,tarifs!$A$4:$D$105,2,0)),"",VLOOKUP($C2842,tarifs!$A$4:$D$105,2,0))</f>
        <v>108</v>
      </c>
      <c r="F2842" s="105">
        <f t="shared" si="44"/>
        <v>129.6</v>
      </c>
    </row>
    <row r="2843" spans="1:6" x14ac:dyDescent="0.25">
      <c r="A2843" t="s">
        <v>12</v>
      </c>
      <c r="B2843" s="107">
        <v>44422</v>
      </c>
      <c r="C2843">
        <v>1289</v>
      </c>
      <c r="D2843" t="str">
        <f>IF(Tableau1[[#This Row],[Date]]="","",CHOOSE(MONTH(B2843),"janvier","février","mars","avril","mai","juin","juillet","aout","septembre","octobre","novembre","décembre"))</f>
        <v>aout</v>
      </c>
      <c r="E2843" s="105">
        <f>IF(ISERROR(VLOOKUP($C2843,tarifs!$A$4:$D$105,2,0)),"",VLOOKUP($C2843,tarifs!$A$4:$D$105,2,0))</f>
        <v>88</v>
      </c>
      <c r="F2843" s="105">
        <f t="shared" si="44"/>
        <v>105.6</v>
      </c>
    </row>
    <row r="2844" spans="1:6" x14ac:dyDescent="0.25">
      <c r="A2844" t="s">
        <v>12</v>
      </c>
      <c r="B2844" s="107">
        <v>44417</v>
      </c>
      <c r="C2844">
        <v>1252</v>
      </c>
      <c r="D2844" t="str">
        <f>IF(Tableau1[[#This Row],[Date]]="","",CHOOSE(MONTH(B2844),"janvier","février","mars","avril","mai","juin","juillet","aout","septembre","octobre","novembre","décembre"))</f>
        <v>aout</v>
      </c>
      <c r="E2844" s="105">
        <f>IF(ISERROR(VLOOKUP($C2844,tarifs!$A$4:$D$105,2,0)),"",VLOOKUP($C2844,tarifs!$A$4:$D$105,2,0))</f>
        <v>91.8</v>
      </c>
      <c r="F2844" s="105">
        <f t="shared" si="44"/>
        <v>110.16</v>
      </c>
    </row>
    <row r="2845" spans="1:6" x14ac:dyDescent="0.25">
      <c r="A2845" t="s">
        <v>12</v>
      </c>
      <c r="B2845" s="107">
        <v>44418</v>
      </c>
      <c r="C2845">
        <v>1252</v>
      </c>
      <c r="D2845" t="str">
        <f>IF(Tableau1[[#This Row],[Date]]="","",CHOOSE(MONTH(B2845),"janvier","février","mars","avril","mai","juin","juillet","aout","septembre","octobre","novembre","décembre"))</f>
        <v>aout</v>
      </c>
      <c r="E2845" s="105">
        <f>IF(ISERROR(VLOOKUP($C2845,tarifs!$A$4:$D$105,2,0)),"",VLOOKUP($C2845,tarifs!$A$4:$D$105,2,0))</f>
        <v>91.8</v>
      </c>
      <c r="F2845" s="105">
        <f t="shared" si="44"/>
        <v>110.16</v>
      </c>
    </row>
    <row r="2846" spans="1:6" x14ac:dyDescent="0.25">
      <c r="A2846" t="s">
        <v>12</v>
      </c>
      <c r="B2846" s="107">
        <v>44419</v>
      </c>
      <c r="C2846">
        <v>1252</v>
      </c>
      <c r="D2846" t="str">
        <f>IF(Tableau1[[#This Row],[Date]]="","",CHOOSE(MONTH(B2846),"janvier","février","mars","avril","mai","juin","juillet","aout","septembre","octobre","novembre","décembre"))</f>
        <v>aout</v>
      </c>
      <c r="E2846" s="105">
        <f>IF(ISERROR(VLOOKUP($C2846,tarifs!$A$4:$D$105,2,0)),"",VLOOKUP($C2846,tarifs!$A$4:$D$105,2,0))</f>
        <v>91.8</v>
      </c>
      <c r="F2846" s="105">
        <f t="shared" si="44"/>
        <v>110.16</v>
      </c>
    </row>
    <row r="2847" spans="1:6" x14ac:dyDescent="0.25">
      <c r="A2847" t="s">
        <v>12</v>
      </c>
      <c r="B2847" s="107">
        <v>44420</v>
      </c>
      <c r="C2847">
        <v>1252</v>
      </c>
      <c r="D2847" t="str">
        <f>IF(Tableau1[[#This Row],[Date]]="","",CHOOSE(MONTH(B2847),"janvier","février","mars","avril","mai","juin","juillet","aout","septembre","octobre","novembre","décembre"))</f>
        <v>aout</v>
      </c>
      <c r="E2847" s="105">
        <f>IF(ISERROR(VLOOKUP($C2847,tarifs!$A$4:$D$105,2,0)),"",VLOOKUP($C2847,tarifs!$A$4:$D$105,2,0))</f>
        <v>91.8</v>
      </c>
      <c r="F2847" s="105">
        <f t="shared" si="44"/>
        <v>110.16</v>
      </c>
    </row>
    <row r="2848" spans="1:6" x14ac:dyDescent="0.25">
      <c r="A2848" t="s">
        <v>12</v>
      </c>
      <c r="B2848" s="107">
        <v>44421</v>
      </c>
      <c r="C2848">
        <v>1252</v>
      </c>
      <c r="D2848" t="str">
        <f>IF(Tableau1[[#This Row],[Date]]="","",CHOOSE(MONTH(B2848),"janvier","février","mars","avril","mai","juin","juillet","aout","septembre","octobre","novembre","décembre"))</f>
        <v>aout</v>
      </c>
      <c r="E2848" s="105">
        <f>IF(ISERROR(VLOOKUP($C2848,tarifs!$A$4:$D$105,2,0)),"",VLOOKUP($C2848,tarifs!$A$4:$D$105,2,0))</f>
        <v>91.8</v>
      </c>
      <c r="F2848" s="105">
        <f t="shared" si="44"/>
        <v>110.16</v>
      </c>
    </row>
    <row r="2849" spans="1:6" x14ac:dyDescent="0.25">
      <c r="A2849" t="s">
        <v>12</v>
      </c>
      <c r="B2849" s="107">
        <v>44422</v>
      </c>
      <c r="C2849">
        <v>1319</v>
      </c>
      <c r="D2849" t="str">
        <f>IF(Tableau1[[#This Row],[Date]]="","",CHOOSE(MONTH(B2849),"janvier","février","mars","avril","mai","juin","juillet","aout","septembre","octobre","novembre","décembre"))</f>
        <v>aout</v>
      </c>
      <c r="E2849" s="105">
        <f>IF(ISERROR(VLOOKUP($C2849,tarifs!$A$4:$D$105,2,0)),"",VLOOKUP($C2849,tarifs!$A$4:$D$105,2,0))</f>
        <v>95</v>
      </c>
      <c r="F2849" s="105">
        <f t="shared" si="44"/>
        <v>114</v>
      </c>
    </row>
    <row r="2850" spans="1:6" x14ac:dyDescent="0.25">
      <c r="A2850" t="s">
        <v>12</v>
      </c>
      <c r="B2850" s="107">
        <v>44422</v>
      </c>
      <c r="C2850">
        <v>1349</v>
      </c>
      <c r="D2850" t="str">
        <f>IF(Tableau1[[#This Row],[Date]]="","",CHOOSE(MONTH(B2850),"janvier","février","mars","avril","mai","juin","juillet","aout","septembre","octobre","novembre","décembre"))</f>
        <v>aout</v>
      </c>
      <c r="E2850" s="105">
        <f>IF(ISERROR(VLOOKUP($C2850,tarifs!$A$4:$D$105,2,0)),"",VLOOKUP($C2850,tarifs!$A$4:$D$105,2,0))</f>
        <v>115</v>
      </c>
      <c r="F2850" s="105">
        <f t="shared" si="44"/>
        <v>138</v>
      </c>
    </row>
    <row r="2851" spans="1:6" x14ac:dyDescent="0.25">
      <c r="A2851" t="s">
        <v>13</v>
      </c>
      <c r="B2851" s="107">
        <v>44417</v>
      </c>
      <c r="C2851">
        <v>1640</v>
      </c>
      <c r="D2851" t="str">
        <f>IF(Tableau1[[#This Row],[Date]]="","",CHOOSE(MONTH(B2851),"janvier","février","mars","avril","mai","juin","juillet","aout","septembre","octobre","novembre","décembre"))</f>
        <v>aout</v>
      </c>
      <c r="E2851" s="105">
        <f>IF(ISERROR(VLOOKUP($C2851,tarifs!$A$4:$D$105,2,0)),"",VLOOKUP($C2851,tarifs!$A$4:$D$105,2,0))</f>
        <v>156.75</v>
      </c>
      <c r="F2851" s="105">
        <f t="shared" si="44"/>
        <v>188.1</v>
      </c>
    </row>
    <row r="2852" spans="1:6" x14ac:dyDescent="0.25">
      <c r="A2852" t="s">
        <v>13</v>
      </c>
      <c r="B2852" s="107">
        <v>44422</v>
      </c>
      <c r="C2852">
        <v>1411</v>
      </c>
      <c r="D2852" t="str">
        <f>IF(Tableau1[[#This Row],[Date]]="","",CHOOSE(MONTH(B2852),"janvier","février","mars","avril","mai","juin","juillet","aout","septembre","octobre","novembre","décembre"))</f>
        <v>aout</v>
      </c>
      <c r="E2852" s="105">
        <f>IF(ISERROR(VLOOKUP($C2852,tarifs!$A$4:$D$105,2,0)),"",VLOOKUP($C2852,tarifs!$A$4:$D$105,2,0))</f>
        <v>101</v>
      </c>
      <c r="F2852" s="105">
        <f t="shared" si="44"/>
        <v>121.19999999999999</v>
      </c>
    </row>
    <row r="2853" spans="1:6" x14ac:dyDescent="0.25">
      <c r="A2853" t="s">
        <v>13</v>
      </c>
      <c r="B2853" s="107">
        <v>44417</v>
      </c>
      <c r="C2853">
        <v>1680</v>
      </c>
      <c r="D2853" t="str">
        <f>IF(Tableau1[[#This Row],[Date]]="","",CHOOSE(MONTH(B2853),"janvier","février","mars","avril","mai","juin","juillet","aout","septembre","octobre","novembre","décembre"))</f>
        <v>aout</v>
      </c>
      <c r="E2853" s="105">
        <f>IF(ISERROR(VLOOKUP($C2853,tarifs!$A$4:$D$105,2,0)),"",VLOOKUP($C2853,tarifs!$A$4:$D$105,2,0))</f>
        <v>149.75</v>
      </c>
      <c r="F2853" s="105">
        <f t="shared" si="44"/>
        <v>179.7</v>
      </c>
    </row>
    <row r="2854" spans="1:6" x14ac:dyDescent="0.25">
      <c r="A2854" t="s">
        <v>13</v>
      </c>
      <c r="B2854" s="107">
        <v>44422</v>
      </c>
      <c r="C2854">
        <v>1461</v>
      </c>
      <c r="D2854" t="str">
        <f>IF(Tableau1[[#This Row],[Date]]="","",CHOOSE(MONTH(B2854),"janvier","février","mars","avril","mai","juin","juillet","aout","septembre","octobre","novembre","décembre"))</f>
        <v>aout</v>
      </c>
      <c r="E2854" s="105">
        <f>IF(ISERROR(VLOOKUP($C2854,tarifs!$A$4:$D$105,2,0)),"",VLOOKUP($C2854,tarifs!$A$4:$D$105,2,0))</f>
        <v>135</v>
      </c>
      <c r="F2854" s="105">
        <f t="shared" si="44"/>
        <v>162</v>
      </c>
    </row>
    <row r="2855" spans="1:6" x14ac:dyDescent="0.25">
      <c r="A2855" t="s">
        <v>13</v>
      </c>
      <c r="B2855" s="107">
        <v>44417</v>
      </c>
      <c r="C2855">
        <v>1152</v>
      </c>
      <c r="D2855" t="str">
        <f>IF(Tableau1[[#This Row],[Date]]="","",CHOOSE(MONTH(B2855),"janvier","février","mars","avril","mai","juin","juillet","aout","septembre","octobre","novembre","décembre"))</f>
        <v>aout</v>
      </c>
      <c r="E2855" s="105">
        <f>IF(ISERROR(VLOOKUP($C2855,tarifs!$A$4:$D$105,2,0)),"",VLOOKUP($C2855,tarifs!$A$4:$D$105,2,0))</f>
        <v>128</v>
      </c>
      <c r="F2855" s="105">
        <f t="shared" si="44"/>
        <v>153.6</v>
      </c>
    </row>
    <row r="2856" spans="1:6" x14ac:dyDescent="0.25">
      <c r="A2856" t="s">
        <v>13</v>
      </c>
      <c r="B2856" s="107">
        <v>44422</v>
      </c>
      <c r="C2856">
        <v>1119</v>
      </c>
      <c r="D2856" t="str">
        <f>IF(Tableau1[[#This Row],[Date]]="","",CHOOSE(MONTH(B2856),"janvier","février","mars","avril","mai","juin","juillet","aout","septembre","octobre","novembre","décembre"))</f>
        <v>aout</v>
      </c>
      <c r="E2856" s="105">
        <f>IF(ISERROR(VLOOKUP($C2856,tarifs!$A$4:$D$105,2,0)),"",VLOOKUP($C2856,tarifs!$A$4:$D$105,2,0))</f>
        <v>135</v>
      </c>
      <c r="F2856" s="105">
        <f t="shared" si="44"/>
        <v>162</v>
      </c>
    </row>
    <row r="2857" spans="1:6" x14ac:dyDescent="0.25">
      <c r="A2857" t="s">
        <v>13</v>
      </c>
      <c r="B2857" s="107">
        <v>44422</v>
      </c>
      <c r="C2857">
        <v>1049</v>
      </c>
      <c r="D2857" t="str">
        <f>IF(Tableau1[[#This Row],[Date]]="","",CHOOSE(MONTH(B2857),"janvier","février","mars","avril","mai","juin","juillet","aout","septembre","octobre","novembre","décembre"))</f>
        <v>aout</v>
      </c>
      <c r="E2857" s="105">
        <f>IF(ISERROR(VLOOKUP($C2857,tarifs!$A$4:$D$105,2,0)),"",VLOOKUP($C2857,tarifs!$A$4:$D$105,2,0))</f>
        <v>95</v>
      </c>
      <c r="F2857" s="105">
        <f t="shared" si="44"/>
        <v>114</v>
      </c>
    </row>
    <row r="2858" spans="1:6" x14ac:dyDescent="0.25">
      <c r="A2858" t="s">
        <v>14</v>
      </c>
      <c r="B2858" s="107">
        <v>44417</v>
      </c>
      <c r="C2858">
        <v>1100</v>
      </c>
      <c r="D2858" t="str">
        <f>IF(Tableau1[[#This Row],[Date]]="","",CHOOSE(MONTH(B2858),"janvier","février","mars","avril","mai","juin","juillet","aout","septembre","octobre","novembre","décembre"))</f>
        <v>aout</v>
      </c>
      <c r="E2858" s="105">
        <f>IF(ISERROR(VLOOKUP($C2858,tarifs!$A$4:$D$105,2,0)),"",VLOOKUP($C2858,tarifs!$A$4:$D$105,2,0))</f>
        <v>122</v>
      </c>
      <c r="F2858" s="105">
        <f t="shared" si="44"/>
        <v>146.4</v>
      </c>
    </row>
    <row r="2859" spans="1:6" x14ac:dyDescent="0.25">
      <c r="A2859" t="s">
        <v>14</v>
      </c>
      <c r="B2859" s="107">
        <v>44421</v>
      </c>
      <c r="C2859">
        <v>1112</v>
      </c>
      <c r="D2859" t="str">
        <f>IF(Tableau1[[#This Row],[Date]]="","",CHOOSE(MONTH(B2859),"janvier","février","mars","avril","mai","juin","juillet","aout","septembre","octobre","novembre","décembre"))</f>
        <v>aout</v>
      </c>
      <c r="E2859" s="105">
        <f>IF(ISERROR(VLOOKUP($C2859,tarifs!$A$4:$D$105,2,0)),"",VLOOKUP($C2859,tarifs!$A$4:$D$105,2,0))</f>
        <v>135</v>
      </c>
      <c r="F2859" s="105">
        <f t="shared" si="44"/>
        <v>162</v>
      </c>
    </row>
    <row r="2860" spans="1:6" x14ac:dyDescent="0.25">
      <c r="A2860" t="s">
        <v>14</v>
      </c>
      <c r="B2860" s="107">
        <v>44422</v>
      </c>
      <c r="C2860">
        <v>1421</v>
      </c>
      <c r="D2860" t="str">
        <f>IF(Tableau1[[#This Row],[Date]]="","",CHOOSE(MONTH(B2860),"janvier","février","mars","avril","mai","juin","juillet","aout","septembre","octobre","novembre","décembre"))</f>
        <v>aout</v>
      </c>
      <c r="E2860" s="105">
        <f>IF(ISERROR(VLOOKUP($C2860,tarifs!$A$4:$D$105,2,0)),"",VLOOKUP($C2860,tarifs!$A$4:$D$105,2,0))</f>
        <v>108</v>
      </c>
      <c r="F2860" s="105">
        <f t="shared" si="44"/>
        <v>129.6</v>
      </c>
    </row>
    <row r="2861" spans="1:6" x14ac:dyDescent="0.25">
      <c r="A2861" t="s">
        <v>14</v>
      </c>
      <c r="B2861" s="107">
        <v>44422</v>
      </c>
      <c r="C2861">
        <v>1629</v>
      </c>
      <c r="D2861" t="str">
        <f>IF(Tableau1[[#This Row],[Date]]="","",CHOOSE(MONTH(B2861),"janvier","février","mars","avril","mai","juin","juillet","aout","septembre","octobre","novembre","décembre"))</f>
        <v>aout</v>
      </c>
      <c r="E2861" s="105">
        <f>IF(ISERROR(VLOOKUP($C2861,tarifs!$A$4:$D$105,2,0)),"",VLOOKUP($C2861,tarifs!$A$4:$D$105,2,0))</f>
        <v>121.5</v>
      </c>
      <c r="F2861" s="105">
        <f t="shared" si="44"/>
        <v>145.79999999999998</v>
      </c>
    </row>
    <row r="2862" spans="1:6" x14ac:dyDescent="0.25">
      <c r="A2862" t="s">
        <v>14</v>
      </c>
      <c r="B2862" s="107">
        <v>44422</v>
      </c>
      <c r="C2862">
        <v>1159</v>
      </c>
      <c r="D2862" t="str">
        <f>IF(Tableau1[[#This Row],[Date]]="","",CHOOSE(MONTH(B2862),"janvier","février","mars","avril","mai","juin","juillet","aout","septembre","octobre","novembre","décembre"))</f>
        <v>aout</v>
      </c>
      <c r="E2862" s="105">
        <f>IF(ISERROR(VLOOKUP($C2862,tarifs!$A$4:$D$105,2,0)),"",VLOOKUP($C2862,tarifs!$A$4:$D$105,2,0))</f>
        <v>115</v>
      </c>
      <c r="F2862" s="105">
        <f t="shared" si="44"/>
        <v>138</v>
      </c>
    </row>
    <row r="2863" spans="1:6" x14ac:dyDescent="0.25">
      <c r="A2863" t="s">
        <v>14</v>
      </c>
      <c r="B2863" s="107">
        <v>44417</v>
      </c>
      <c r="C2863" t="s">
        <v>15</v>
      </c>
      <c r="D2863" t="str">
        <f>IF(Tableau1[[#This Row],[Date]]="","",CHOOSE(MONTH(B2863),"janvier","février","mars","avril","mai","juin","juillet","aout","septembre","octobre","novembre","décembre"))</f>
        <v>aout</v>
      </c>
      <c r="E2863" s="105" t="str">
        <f>IF(ISERROR(VLOOKUP($C2863,tarifs!$A$4:$D$105,2,0)),"",VLOOKUP($C2863,tarifs!$A$4:$D$105,2,0))</f>
        <v/>
      </c>
      <c r="F2863" s="105" t="str">
        <f t="shared" si="44"/>
        <v/>
      </c>
    </row>
    <row r="2864" spans="1:6" x14ac:dyDescent="0.25">
      <c r="A2864" t="s">
        <v>14</v>
      </c>
      <c r="B2864" s="107">
        <v>44418</v>
      </c>
      <c r="C2864" t="s">
        <v>15</v>
      </c>
      <c r="D2864" t="str">
        <f>IF(Tableau1[[#This Row],[Date]]="","",CHOOSE(MONTH(B2864),"janvier","février","mars","avril","mai","juin","juillet","aout","septembre","octobre","novembre","décembre"))</f>
        <v>aout</v>
      </c>
      <c r="E2864" s="105" t="str">
        <f>IF(ISERROR(VLOOKUP($C2864,tarifs!$A$4:$D$105,2,0)),"",VLOOKUP($C2864,tarifs!$A$4:$D$105,2,0))</f>
        <v/>
      </c>
      <c r="F2864" s="105" t="str">
        <f t="shared" si="44"/>
        <v/>
      </c>
    </row>
    <row r="2865" spans="1:6" x14ac:dyDescent="0.25">
      <c r="A2865" t="s">
        <v>14</v>
      </c>
      <c r="B2865" s="107">
        <v>44419</v>
      </c>
      <c r="C2865" t="s">
        <v>15</v>
      </c>
      <c r="D2865" t="str">
        <f>IF(Tableau1[[#This Row],[Date]]="","",CHOOSE(MONTH(B2865),"janvier","février","mars","avril","mai","juin","juillet","aout","septembre","octobre","novembre","décembre"))</f>
        <v>aout</v>
      </c>
      <c r="E2865" s="105" t="str">
        <f>IF(ISERROR(VLOOKUP($C2865,tarifs!$A$4:$D$105,2,0)),"",VLOOKUP($C2865,tarifs!$A$4:$D$105,2,0))</f>
        <v/>
      </c>
      <c r="F2865" s="105" t="str">
        <f t="shared" si="44"/>
        <v/>
      </c>
    </row>
    <row r="2866" spans="1:6" x14ac:dyDescent="0.25">
      <c r="A2866" t="s">
        <v>14</v>
      </c>
      <c r="B2866" s="107">
        <v>44420</v>
      </c>
      <c r="C2866" t="s">
        <v>15</v>
      </c>
      <c r="D2866" t="str">
        <f>IF(Tableau1[[#This Row],[Date]]="","",CHOOSE(MONTH(B2866),"janvier","février","mars","avril","mai","juin","juillet","aout","septembre","octobre","novembre","décembre"))</f>
        <v>aout</v>
      </c>
      <c r="E2866" s="105" t="str">
        <f>IF(ISERROR(VLOOKUP($C2866,tarifs!$A$4:$D$105,2,0)),"",VLOOKUP($C2866,tarifs!$A$4:$D$105,2,0))</f>
        <v/>
      </c>
      <c r="F2866" s="105" t="str">
        <f t="shared" si="44"/>
        <v/>
      </c>
    </row>
    <row r="2867" spans="1:6" x14ac:dyDescent="0.25">
      <c r="A2867" t="s">
        <v>14</v>
      </c>
      <c r="B2867" s="107">
        <v>44421</v>
      </c>
      <c r="C2867" t="s">
        <v>15</v>
      </c>
      <c r="D2867" t="str">
        <f>IF(Tableau1[[#This Row],[Date]]="","",CHOOSE(MONTH(B2867),"janvier","février","mars","avril","mai","juin","juillet","aout","septembre","octobre","novembre","décembre"))</f>
        <v>aout</v>
      </c>
      <c r="E2867" s="105" t="str">
        <f>IF(ISERROR(VLOOKUP($C2867,tarifs!$A$4:$D$105,2,0)),"",VLOOKUP($C2867,tarifs!$A$4:$D$105,2,0))</f>
        <v/>
      </c>
      <c r="F2867" s="105" t="str">
        <f t="shared" si="44"/>
        <v/>
      </c>
    </row>
    <row r="2868" spans="1:6" x14ac:dyDescent="0.25">
      <c r="A2868" t="s">
        <v>16</v>
      </c>
      <c r="B2868" s="107">
        <v>44417</v>
      </c>
      <c r="C2868">
        <v>1670</v>
      </c>
      <c r="D2868" t="str">
        <f>IF(Tableau1[[#This Row],[Date]]="","",CHOOSE(MONTH(B2868),"janvier","février","mars","avril","mai","juin","juillet","aout","septembre","octobre","novembre","décembre"))</f>
        <v>aout</v>
      </c>
      <c r="E2868" s="105">
        <f>IF(ISERROR(VLOOKUP($C2868,tarifs!$A$4:$D$105,2,0)),"",VLOOKUP($C2868,tarifs!$A$4:$D$105,2,0))</f>
        <v>201</v>
      </c>
      <c r="F2868" s="105">
        <f t="shared" si="44"/>
        <v>241.2</v>
      </c>
    </row>
    <row r="2869" spans="1:6" x14ac:dyDescent="0.25">
      <c r="A2869" t="s">
        <v>16</v>
      </c>
      <c r="B2869" s="107">
        <v>44422</v>
      </c>
      <c r="C2869">
        <v>1401</v>
      </c>
      <c r="D2869" t="str">
        <f>IF(Tableau1[[#This Row],[Date]]="","",CHOOSE(MONTH(B2869),"janvier","février","mars","avril","mai","juin","juillet","aout","septembre","octobre","novembre","décembre"))</f>
        <v>aout</v>
      </c>
      <c r="E2869" s="105">
        <f>IF(ISERROR(VLOOKUP($C2869,tarifs!$A$4:$D$105,2,0)),"",VLOOKUP($C2869,tarifs!$A$4:$D$105,2,0))</f>
        <v>129</v>
      </c>
      <c r="F2869" s="105">
        <f t="shared" si="44"/>
        <v>154.79999999999998</v>
      </c>
    </row>
    <row r="2870" spans="1:6" x14ac:dyDescent="0.25">
      <c r="A2870" t="s">
        <v>16</v>
      </c>
      <c r="B2870" s="107">
        <v>44422</v>
      </c>
      <c r="C2870">
        <v>1639</v>
      </c>
      <c r="D2870" t="str">
        <f>IF(Tableau1[[#This Row],[Date]]="","",CHOOSE(MONTH(B2870),"janvier","février","mars","avril","mai","juin","juillet","aout","septembre","octobre","novembre","décembre"))</f>
        <v>aout</v>
      </c>
      <c r="E2870" s="105">
        <f>IF(ISERROR(VLOOKUP($C2870,tarifs!$A$4:$D$105,2,0)),"",VLOOKUP($C2870,tarifs!$A$4:$D$105,2,0))</f>
        <v>135</v>
      </c>
      <c r="F2870" s="105">
        <f t="shared" si="44"/>
        <v>162</v>
      </c>
    </row>
    <row r="2871" spans="1:6" x14ac:dyDescent="0.25">
      <c r="A2871" t="s">
        <v>17</v>
      </c>
      <c r="B2871" s="107">
        <v>44417</v>
      </c>
      <c r="C2871">
        <v>1050</v>
      </c>
      <c r="D2871" t="str">
        <f>IF(Tableau1[[#This Row],[Date]]="","",CHOOSE(MONTH(B2871),"janvier","février","mars","avril","mai","juin","juillet","aout","septembre","octobre","novembre","décembre"))</f>
        <v>aout</v>
      </c>
      <c r="E2871" s="105">
        <f>IF(ISERROR(VLOOKUP($C2871,tarifs!$A$4:$D$105,2,0)),"",VLOOKUP($C2871,tarifs!$A$4:$D$105,2,0))</f>
        <v>108</v>
      </c>
      <c r="F2871" s="105">
        <f t="shared" si="44"/>
        <v>129.6</v>
      </c>
    </row>
    <row r="2872" spans="1:6" x14ac:dyDescent="0.25">
      <c r="A2872" t="s">
        <v>17</v>
      </c>
      <c r="B2872" s="107">
        <v>44422</v>
      </c>
      <c r="C2872">
        <v>1501</v>
      </c>
      <c r="D2872" t="str">
        <f>IF(Tableau1[[#This Row],[Date]]="","",CHOOSE(MONTH(B2872),"janvier","février","mars","avril","mai","juin","juillet","aout","septembre","octobre","novembre","décembre"))</f>
        <v>aout</v>
      </c>
      <c r="E2872" s="105">
        <f>IF(ISERROR(VLOOKUP($C2872,tarifs!$A$4:$D$105,2,0)),"",VLOOKUP($C2872,tarifs!$A$4:$D$105,2,0))</f>
        <v>117</v>
      </c>
      <c r="F2872" s="105">
        <f t="shared" si="44"/>
        <v>140.4</v>
      </c>
    </row>
    <row r="2873" spans="1:6" x14ac:dyDescent="0.25">
      <c r="A2873" t="s">
        <v>17</v>
      </c>
      <c r="B2873" s="107">
        <v>44417</v>
      </c>
      <c r="C2873">
        <v>1232</v>
      </c>
      <c r="D2873" t="str">
        <f>IF(Tableau1[[#This Row],[Date]]="","",CHOOSE(MONTH(B2873),"janvier","février","mars","avril","mai","juin","juillet","aout","septembre","octobre","novembre","décembre"))</f>
        <v>aout</v>
      </c>
      <c r="E2873" s="105">
        <f>IF(ISERROR(VLOOKUP($C2873,tarifs!$A$4:$D$105,2,0)),"",VLOOKUP($C2873,tarifs!$A$4:$D$105,2,0))</f>
        <v>101.25</v>
      </c>
      <c r="F2873" s="105">
        <f t="shared" si="44"/>
        <v>121.5</v>
      </c>
    </row>
    <row r="2874" spans="1:6" x14ac:dyDescent="0.25">
      <c r="A2874" t="s">
        <v>17</v>
      </c>
      <c r="B2874" s="107">
        <v>44419</v>
      </c>
      <c r="C2874">
        <v>1202</v>
      </c>
      <c r="D2874" t="str">
        <f>IF(Tableau1[[#This Row],[Date]]="","",CHOOSE(MONTH(B2874),"janvier","février","mars","avril","mai","juin","juillet","aout","septembre","octobre","novembre","décembre"))</f>
        <v>aout</v>
      </c>
      <c r="E2874" s="105">
        <f>IF(ISERROR(VLOOKUP($C2874,tarifs!$A$4:$D$105,2,0)),"",VLOOKUP($C2874,tarifs!$A$4:$D$105,2,0))</f>
        <v>87.75</v>
      </c>
      <c r="F2874" s="105">
        <f t="shared" si="44"/>
        <v>105.3</v>
      </c>
    </row>
    <row r="2875" spans="1:6" x14ac:dyDescent="0.25">
      <c r="A2875" t="s">
        <v>17</v>
      </c>
      <c r="B2875" s="107">
        <v>44421</v>
      </c>
      <c r="C2875">
        <v>1072</v>
      </c>
      <c r="D2875" t="str">
        <f>IF(Tableau1[[#This Row],[Date]]="","",CHOOSE(MONTH(B2875),"janvier","février","mars","avril","mai","juin","juillet","aout","septembre","octobre","novembre","décembre"))</f>
        <v>aout</v>
      </c>
      <c r="E2875" s="105">
        <f>IF(ISERROR(VLOOKUP($C2875,tarifs!$A$4:$D$105,2,0)),"",VLOOKUP($C2875,tarifs!$A$4:$D$105,2,0))</f>
        <v>108</v>
      </c>
      <c r="F2875" s="105">
        <f t="shared" si="44"/>
        <v>129.6</v>
      </c>
    </row>
    <row r="2876" spans="1:6" x14ac:dyDescent="0.25">
      <c r="A2876" t="s">
        <v>17</v>
      </c>
      <c r="B2876" s="107">
        <v>44422</v>
      </c>
      <c r="C2876">
        <v>1069</v>
      </c>
      <c r="D2876" t="str">
        <f>IF(Tableau1[[#This Row],[Date]]="","",CHOOSE(MONTH(B2876),"janvier","février","mars","avril","mai","juin","juillet","aout","septembre","octobre","novembre","décembre"))</f>
        <v>aout</v>
      </c>
      <c r="E2876" s="105">
        <f>IF(ISERROR(VLOOKUP($C2876,tarifs!$A$4:$D$105,2,0)),"",VLOOKUP($C2876,tarifs!$A$4:$D$105,2,0))</f>
        <v>81</v>
      </c>
      <c r="F2876" s="105">
        <f t="shared" si="44"/>
        <v>97.2</v>
      </c>
    </row>
    <row r="2877" spans="1:6" x14ac:dyDescent="0.25">
      <c r="A2877" t="s">
        <v>18</v>
      </c>
      <c r="B2877" s="107">
        <v>44417</v>
      </c>
      <c r="C2877">
        <v>1280</v>
      </c>
      <c r="D2877" t="str">
        <f>IF(Tableau1[[#This Row],[Date]]="","",CHOOSE(MONTH(B2877),"janvier","février","mars","avril","mai","juin","juillet","aout","septembre","octobre","novembre","décembre"))</f>
        <v>aout</v>
      </c>
      <c r="E2877" s="105">
        <f>IF(ISERROR(VLOOKUP($C2877,tarifs!$A$4:$D$105,2,0)),"",VLOOKUP($C2877,tarifs!$A$4:$D$105,2,0))</f>
        <v>114.4</v>
      </c>
      <c r="F2877" s="105">
        <f t="shared" si="44"/>
        <v>137.28</v>
      </c>
    </row>
    <row r="2878" spans="1:6" x14ac:dyDescent="0.25">
      <c r="A2878" t="s">
        <v>18</v>
      </c>
      <c r="B2878" s="107">
        <v>44421</v>
      </c>
      <c r="C2878">
        <v>1082</v>
      </c>
      <c r="D2878" t="str">
        <f>IF(Tableau1[[#This Row],[Date]]="","",CHOOSE(MONTH(B2878),"janvier","février","mars","avril","mai","juin","juillet","aout","septembre","octobre","novembre","décembre"))</f>
        <v>aout</v>
      </c>
      <c r="E2878" s="105">
        <f>IF(ISERROR(VLOOKUP($C2878,tarifs!$A$4:$D$105,2,0)),"",VLOOKUP($C2878,tarifs!$A$4:$D$105,2,0))</f>
        <v>104.55</v>
      </c>
      <c r="F2878" s="105">
        <f t="shared" si="44"/>
        <v>125.46</v>
      </c>
    </row>
    <row r="2879" spans="1:6" x14ac:dyDescent="0.25">
      <c r="A2879" t="s">
        <v>18</v>
      </c>
      <c r="B2879" s="107">
        <v>44422</v>
      </c>
      <c r="C2879">
        <v>1219</v>
      </c>
      <c r="D2879" t="str">
        <f>IF(Tableau1[[#This Row],[Date]]="","",CHOOSE(MONTH(B2879),"janvier","février","mars","avril","mai","juin","juillet","aout","septembre","octobre","novembre","décembre"))</f>
        <v>aout</v>
      </c>
      <c r="E2879" s="105">
        <f>IF(ISERROR(VLOOKUP($C2879,tarifs!$A$4:$D$105,2,0)),"",VLOOKUP($C2879,tarifs!$A$4:$D$105,2,0))</f>
        <v>135</v>
      </c>
      <c r="F2879" s="105">
        <f t="shared" si="44"/>
        <v>162</v>
      </c>
    </row>
    <row r="2880" spans="1:6" x14ac:dyDescent="0.25">
      <c r="A2880" t="s">
        <v>18</v>
      </c>
      <c r="B2880" s="107">
        <v>44422</v>
      </c>
      <c r="C2880">
        <v>1679</v>
      </c>
      <c r="D2880" t="str">
        <f>IF(Tableau1[[#This Row],[Date]]="","",CHOOSE(MONTH(B2880),"janvier","février","mars","avril","mai","juin","juillet","aout","septembre","octobre","novembre","décembre"))</f>
        <v>aout</v>
      </c>
      <c r="E2880" s="105">
        <f>IF(ISERROR(VLOOKUP($C2880,tarifs!$A$4:$D$105,2,0)),"",VLOOKUP($C2880,tarifs!$A$4:$D$105,2,0))</f>
        <v>95</v>
      </c>
      <c r="F2880" s="105">
        <f t="shared" si="44"/>
        <v>114</v>
      </c>
    </row>
    <row r="2881" spans="1:6" x14ac:dyDescent="0.25">
      <c r="A2881" t="s">
        <v>19</v>
      </c>
      <c r="B2881" s="107">
        <v>44421</v>
      </c>
      <c r="C2881">
        <v>1182</v>
      </c>
      <c r="D2881" t="str">
        <f>IF(Tableau1[[#This Row],[Date]]="","",CHOOSE(MONTH(B2881),"janvier","février","mars","avril","mai","juin","juillet","aout","septembre","octobre","novembre","décembre"))</f>
        <v>aout</v>
      </c>
      <c r="E2881" s="105">
        <f>IF(ISERROR(VLOOKUP($C2881,tarifs!$A$4:$D$105,2,0)),"",VLOOKUP($C2881,tarifs!$A$4:$D$105,2,0))</f>
        <v>127</v>
      </c>
      <c r="F2881" s="105">
        <f t="shared" si="44"/>
        <v>152.4</v>
      </c>
    </row>
    <row r="2882" spans="1:6" x14ac:dyDescent="0.25">
      <c r="A2882" t="s">
        <v>19</v>
      </c>
      <c r="B2882" s="107">
        <v>44422</v>
      </c>
      <c r="C2882">
        <v>1669</v>
      </c>
      <c r="D2882" t="str">
        <f>IF(Tableau1[[#This Row],[Date]]="","",CHOOSE(MONTH(B2882),"janvier","février","mars","avril","mai","juin","juillet","aout","septembre","octobre","novembre","décembre"))</f>
        <v>aout</v>
      </c>
      <c r="E2882" s="105">
        <f>IF(ISERROR(VLOOKUP($C2882,tarifs!$A$4:$D$105,2,0)),"",VLOOKUP($C2882,tarifs!$A$4:$D$105,2,0))</f>
        <v>124</v>
      </c>
      <c r="F2882" s="105">
        <f t="shared" si="44"/>
        <v>148.79999999999998</v>
      </c>
    </row>
    <row r="2883" spans="1:6" x14ac:dyDescent="0.25">
      <c r="A2883" t="s">
        <v>19</v>
      </c>
      <c r="B2883" s="107">
        <v>44422</v>
      </c>
      <c r="C2883">
        <v>1129</v>
      </c>
      <c r="D2883" t="str">
        <f>IF(Tableau1[[#This Row],[Date]]="","",CHOOSE(MONTH(B2883),"janvier","février","mars","avril","mai","juin","juillet","aout","septembre","octobre","novembre","décembre"))</f>
        <v>aout</v>
      </c>
      <c r="E2883" s="105">
        <f>IF(ISERROR(VLOOKUP($C2883,tarifs!$A$4:$D$105,2,0)),"",VLOOKUP($C2883,tarifs!$A$4:$D$105,2,0))</f>
        <v>115</v>
      </c>
      <c r="F2883" s="105">
        <f t="shared" si="44"/>
        <v>138</v>
      </c>
    </row>
    <row r="2884" spans="1:6" x14ac:dyDescent="0.25">
      <c r="A2884" t="s">
        <v>19</v>
      </c>
      <c r="B2884" s="107">
        <v>44422</v>
      </c>
      <c r="C2884">
        <v>1699</v>
      </c>
      <c r="D2884" t="str">
        <f>IF(Tableau1[[#This Row],[Date]]="","",CHOOSE(MONTH(B2884),"janvier","février","mars","avril","mai","juin","juillet","aout","septembre","octobre","novembre","décembre"))</f>
        <v>aout</v>
      </c>
      <c r="E2884" s="105">
        <f>IF(ISERROR(VLOOKUP($C2884,tarifs!$A$4:$D$105,2,0)),"",VLOOKUP($C2884,tarifs!$A$4:$D$105,2,0))</f>
        <v>148</v>
      </c>
      <c r="F2884" s="105">
        <f t="shared" ref="F2884:F2947" si="45">IF(ISERROR(E2884*1.2),"",E2884*1.2)</f>
        <v>177.6</v>
      </c>
    </row>
    <row r="2885" spans="1:6" x14ac:dyDescent="0.25">
      <c r="A2885" t="s">
        <v>8</v>
      </c>
      <c r="B2885" s="107">
        <v>44424</v>
      </c>
      <c r="C2885">
        <v>1330</v>
      </c>
      <c r="D2885" t="str">
        <f>IF(Tableau1[[#This Row],[Date]]="","",CHOOSE(MONTH(B2885),"janvier","février","mars","avril","mai","juin","juillet","aout","septembre","octobre","novembre","décembre"))</f>
        <v>aout</v>
      </c>
      <c r="E2885" s="105">
        <f>IF(ISERROR(VLOOKUP($C2885,tarifs!$A$4:$D$105,2,0)),"",VLOOKUP($C2885,tarifs!$A$4:$D$105,2,0))</f>
        <v>95</v>
      </c>
      <c r="F2885" s="105">
        <f t="shared" si="45"/>
        <v>114</v>
      </c>
    </row>
    <row r="2886" spans="1:6" x14ac:dyDescent="0.25">
      <c r="A2886" t="s">
        <v>8</v>
      </c>
      <c r="B2886" s="107">
        <v>44429</v>
      </c>
      <c r="C2886">
        <v>1531</v>
      </c>
      <c r="D2886" t="str">
        <f>IF(Tableau1[[#This Row],[Date]]="","",CHOOSE(MONTH(B2886),"janvier","février","mars","avril","mai","juin","juillet","aout","septembre","octobre","novembre","décembre"))</f>
        <v>aout</v>
      </c>
      <c r="E2886" s="105">
        <f>IF(ISERROR(VLOOKUP($C2886,tarifs!$A$4:$D$105,2,0)),"",VLOOKUP($C2886,tarifs!$A$4:$D$105,2,0))</f>
        <v>108</v>
      </c>
      <c r="F2886" s="105">
        <f t="shared" si="45"/>
        <v>129.6</v>
      </c>
    </row>
    <row r="2887" spans="1:6" x14ac:dyDescent="0.25">
      <c r="A2887" t="s">
        <v>8</v>
      </c>
      <c r="B2887" s="107">
        <v>44424</v>
      </c>
      <c r="C2887">
        <v>1242</v>
      </c>
      <c r="D2887" t="str">
        <f>IF(Tableau1[[#This Row],[Date]]="","",CHOOSE(MONTH(B2887),"janvier","février","mars","avril","mai","juin","juillet","aout","septembre","octobre","novembre","décembre"))</f>
        <v>aout</v>
      </c>
      <c r="E2887" s="105">
        <f>IF(ISERROR(VLOOKUP($C2887,tarifs!$A$4:$D$105,2,0)),"",VLOOKUP($C2887,tarifs!$A$4:$D$105,2,0))</f>
        <v>101</v>
      </c>
      <c r="F2887" s="105">
        <f t="shared" si="45"/>
        <v>121.19999999999999</v>
      </c>
    </row>
    <row r="2888" spans="1:6" x14ac:dyDescent="0.25">
      <c r="A2888" t="s">
        <v>8</v>
      </c>
      <c r="B2888" s="107">
        <v>44428</v>
      </c>
      <c r="C2888">
        <v>1242</v>
      </c>
      <c r="D2888" t="str">
        <f>IF(Tableau1[[#This Row],[Date]]="","",CHOOSE(MONTH(B2888),"janvier","février","mars","avril","mai","juin","juillet","aout","septembre","octobre","novembre","décembre"))</f>
        <v>aout</v>
      </c>
      <c r="E2888" s="105">
        <f>IF(ISERROR(VLOOKUP($C2888,tarifs!$A$4:$D$105,2,0)),"",VLOOKUP($C2888,tarifs!$A$4:$D$105,2,0))</f>
        <v>101</v>
      </c>
      <c r="F2888" s="105">
        <f t="shared" si="45"/>
        <v>121.19999999999999</v>
      </c>
    </row>
    <row r="2889" spans="1:6" x14ac:dyDescent="0.25">
      <c r="A2889" t="s">
        <v>8</v>
      </c>
      <c r="B2889" s="107">
        <v>44429</v>
      </c>
      <c r="C2889">
        <v>1689</v>
      </c>
      <c r="D2889" t="str">
        <f>IF(Tableau1[[#This Row],[Date]]="","",CHOOSE(MONTH(B2889),"janvier","février","mars","avril","mai","juin","juillet","aout","septembre","octobre","novembre","décembre"))</f>
        <v>aout</v>
      </c>
      <c r="E2889" s="105">
        <f>IF(ISERROR(VLOOKUP($C2889,tarifs!$A$4:$D$105,2,0)),"",VLOOKUP($C2889,tarifs!$A$4:$D$105,2,0))</f>
        <v>155</v>
      </c>
      <c r="F2889" s="105">
        <f t="shared" si="45"/>
        <v>186</v>
      </c>
    </row>
    <row r="2890" spans="1:6" x14ac:dyDescent="0.25">
      <c r="A2890" t="s">
        <v>9</v>
      </c>
      <c r="B2890" s="107">
        <v>44424</v>
      </c>
      <c r="C2890">
        <v>1060</v>
      </c>
      <c r="D2890" t="str">
        <f>IF(Tableau1[[#This Row],[Date]]="","",CHOOSE(MONTH(B2890),"janvier","février","mars","avril","mai","juin","juillet","aout","septembre","octobre","novembre","décembre"))</f>
        <v>aout</v>
      </c>
      <c r="E2890" s="105">
        <f>IF(ISERROR(VLOOKUP($C2890,tarifs!$A$4:$D$105,2,0)),"",VLOOKUP($C2890,tarifs!$A$4:$D$105,2,0))</f>
        <v>123.6</v>
      </c>
      <c r="F2890" s="105">
        <f t="shared" si="45"/>
        <v>148.32</v>
      </c>
    </row>
    <row r="2891" spans="1:6" x14ac:dyDescent="0.25">
      <c r="A2891" t="s">
        <v>9</v>
      </c>
      <c r="B2891" s="107">
        <v>44429</v>
      </c>
      <c r="C2891">
        <v>1431</v>
      </c>
      <c r="D2891" t="str">
        <f>IF(Tableau1[[#This Row],[Date]]="","",CHOOSE(MONTH(B2891),"janvier","février","mars","avril","mai","juin","juillet","aout","septembre","octobre","novembre","décembre"))</f>
        <v>aout</v>
      </c>
      <c r="E2891" s="105">
        <f>IF(ISERROR(VLOOKUP($C2891,tarifs!$A$4:$D$105,2,0)),"",VLOOKUP($C2891,tarifs!$A$4:$D$105,2,0))</f>
        <v>108</v>
      </c>
      <c r="F2891" s="105">
        <f t="shared" si="45"/>
        <v>129.6</v>
      </c>
    </row>
    <row r="2892" spans="1:6" x14ac:dyDescent="0.25">
      <c r="A2892" t="s">
        <v>9</v>
      </c>
      <c r="B2892" s="107">
        <v>44424</v>
      </c>
      <c r="C2892">
        <v>1230</v>
      </c>
      <c r="D2892" t="str">
        <f>IF(Tableau1[[#This Row],[Date]]="","",CHOOSE(MONTH(B2892),"janvier","février","mars","avril","mai","juin","juillet","aout","septembre","octobre","novembre","décembre"))</f>
        <v>aout</v>
      </c>
      <c r="E2892" s="105">
        <f>IF(ISERROR(VLOOKUP($C2892,tarifs!$A$4:$D$105,2,0)),"",VLOOKUP($C2892,tarifs!$A$4:$D$105,2,0))</f>
        <v>135.25</v>
      </c>
      <c r="F2892" s="105">
        <f t="shared" si="45"/>
        <v>162.29999999999998</v>
      </c>
    </row>
    <row r="2893" spans="1:6" x14ac:dyDescent="0.25">
      <c r="A2893" t="s">
        <v>9</v>
      </c>
      <c r="B2893" s="107">
        <v>44428</v>
      </c>
      <c r="C2893">
        <v>1282</v>
      </c>
      <c r="D2893" t="str">
        <f>IF(Tableau1[[#This Row],[Date]]="","",CHOOSE(MONTH(B2893),"janvier","février","mars","avril","mai","juin","juillet","aout","septembre","octobre","novembre","décembre"))</f>
        <v>aout</v>
      </c>
      <c r="E2893" s="105">
        <f>IF(ISERROR(VLOOKUP($C2893,tarifs!$A$4:$D$105,2,0)),"",VLOOKUP($C2893,tarifs!$A$4:$D$105,2,0))</f>
        <v>87.75</v>
      </c>
      <c r="F2893" s="105">
        <f t="shared" si="45"/>
        <v>105.3</v>
      </c>
    </row>
    <row r="2894" spans="1:6" x14ac:dyDescent="0.25">
      <c r="A2894" t="s">
        <v>9</v>
      </c>
      <c r="B2894" s="107">
        <v>44429</v>
      </c>
      <c r="C2894">
        <v>1451</v>
      </c>
      <c r="D2894" t="str">
        <f>IF(Tableau1[[#This Row],[Date]]="","",CHOOSE(MONTH(B2894),"janvier","février","mars","avril","mai","juin","juillet","aout","septembre","octobre","novembre","décembre"))</f>
        <v>aout</v>
      </c>
      <c r="E2894" s="105">
        <f>IF(ISERROR(VLOOKUP($C2894,tarifs!$A$4:$D$105,2,0)),"",VLOOKUP($C2894,tarifs!$A$4:$D$105,2,0))</f>
        <v>108</v>
      </c>
      <c r="F2894" s="105">
        <f t="shared" si="45"/>
        <v>129.6</v>
      </c>
    </row>
    <row r="2895" spans="1:6" x14ac:dyDescent="0.25">
      <c r="A2895" t="s">
        <v>9</v>
      </c>
      <c r="B2895" s="107">
        <v>44424</v>
      </c>
      <c r="C2895">
        <v>1062</v>
      </c>
      <c r="D2895" t="str">
        <f>IF(Tableau1[[#This Row],[Date]]="","",CHOOSE(MONTH(B2895),"janvier","février","mars","avril","mai","juin","juillet","aout","septembre","octobre","novembre","décembre"))</f>
        <v>aout</v>
      </c>
      <c r="E2895" s="105">
        <f>IF(ISERROR(VLOOKUP($C2895,tarifs!$A$4:$D$105,2,0)),"",VLOOKUP($C2895,tarifs!$A$4:$D$105,2,0))</f>
        <v>81</v>
      </c>
      <c r="F2895" s="105">
        <f t="shared" si="45"/>
        <v>97.2</v>
      </c>
    </row>
    <row r="2896" spans="1:6" x14ac:dyDescent="0.25">
      <c r="A2896" t="s">
        <v>9</v>
      </c>
      <c r="B2896" s="107">
        <v>44425</v>
      </c>
      <c r="C2896">
        <v>1062</v>
      </c>
      <c r="D2896" t="str">
        <f>IF(Tableau1[[#This Row],[Date]]="","",CHOOSE(MONTH(B2896),"janvier","février","mars","avril","mai","juin","juillet","aout","septembre","octobre","novembre","décembre"))</f>
        <v>aout</v>
      </c>
      <c r="E2896" s="105">
        <f>IF(ISERROR(VLOOKUP($C2896,tarifs!$A$4:$D$105,2,0)),"",VLOOKUP($C2896,tarifs!$A$4:$D$105,2,0))</f>
        <v>81</v>
      </c>
      <c r="F2896" s="105">
        <f t="shared" si="45"/>
        <v>97.2</v>
      </c>
    </row>
    <row r="2897" spans="1:6" x14ac:dyDescent="0.25">
      <c r="A2897" t="s">
        <v>9</v>
      </c>
      <c r="B2897" s="107">
        <v>44426</v>
      </c>
      <c r="C2897">
        <v>1062</v>
      </c>
      <c r="D2897" t="str">
        <f>IF(Tableau1[[#This Row],[Date]]="","",CHOOSE(MONTH(B2897),"janvier","février","mars","avril","mai","juin","juillet","aout","septembre","octobre","novembre","décembre"))</f>
        <v>aout</v>
      </c>
      <c r="E2897" s="105">
        <f>IF(ISERROR(VLOOKUP($C2897,tarifs!$A$4:$D$105,2,0)),"",VLOOKUP($C2897,tarifs!$A$4:$D$105,2,0))</f>
        <v>81</v>
      </c>
      <c r="F2897" s="105">
        <f t="shared" si="45"/>
        <v>97.2</v>
      </c>
    </row>
    <row r="2898" spans="1:6" x14ac:dyDescent="0.25">
      <c r="A2898" t="s">
        <v>9</v>
      </c>
      <c r="B2898" s="107">
        <v>44427</v>
      </c>
      <c r="C2898">
        <v>1062</v>
      </c>
      <c r="D2898" t="str">
        <f>IF(Tableau1[[#This Row],[Date]]="","",CHOOSE(MONTH(B2898),"janvier","février","mars","avril","mai","juin","juillet","aout","septembre","octobre","novembre","décembre"))</f>
        <v>aout</v>
      </c>
      <c r="E2898" s="105">
        <f>IF(ISERROR(VLOOKUP($C2898,tarifs!$A$4:$D$105,2,0)),"",VLOOKUP($C2898,tarifs!$A$4:$D$105,2,0))</f>
        <v>81</v>
      </c>
      <c r="F2898" s="105">
        <f t="shared" si="45"/>
        <v>97.2</v>
      </c>
    </row>
    <row r="2899" spans="1:6" x14ac:dyDescent="0.25">
      <c r="A2899" t="s">
        <v>9</v>
      </c>
      <c r="B2899" s="107">
        <v>44428</v>
      </c>
      <c r="C2899">
        <v>1062</v>
      </c>
      <c r="D2899" t="str">
        <f>IF(Tableau1[[#This Row],[Date]]="","",CHOOSE(MONTH(B2899),"janvier","février","mars","avril","mai","juin","juillet","aout","septembre","octobre","novembre","décembre"))</f>
        <v>aout</v>
      </c>
      <c r="E2899" s="105">
        <f>IF(ISERROR(VLOOKUP($C2899,tarifs!$A$4:$D$105,2,0)),"",VLOOKUP($C2899,tarifs!$A$4:$D$105,2,0))</f>
        <v>81</v>
      </c>
      <c r="F2899" s="105">
        <f t="shared" si="45"/>
        <v>97.2</v>
      </c>
    </row>
    <row r="2900" spans="1:6" x14ac:dyDescent="0.25">
      <c r="A2900" t="s">
        <v>9</v>
      </c>
      <c r="B2900" s="107">
        <v>44429</v>
      </c>
      <c r="C2900">
        <v>1471</v>
      </c>
      <c r="D2900" t="str">
        <f>IF(Tableau1[[#This Row],[Date]]="","",CHOOSE(MONTH(B2900),"janvier","février","mars","avril","mai","juin","juillet","aout","septembre","octobre","novembre","décembre"))</f>
        <v>aout</v>
      </c>
      <c r="E2900" s="105">
        <f>IF(ISERROR(VLOOKUP($C2900,tarifs!$A$4:$D$105,2,0)),"",VLOOKUP($C2900,tarifs!$A$4:$D$105,2,0))</f>
        <v>115</v>
      </c>
      <c r="F2900" s="105">
        <f t="shared" si="45"/>
        <v>138</v>
      </c>
    </row>
    <row r="2901" spans="1:6" x14ac:dyDescent="0.25">
      <c r="A2901" t="s">
        <v>9</v>
      </c>
      <c r="B2901" s="107">
        <v>44424</v>
      </c>
      <c r="C2901">
        <v>1262</v>
      </c>
      <c r="D2901" t="str">
        <f>IF(Tableau1[[#This Row],[Date]]="","",CHOOSE(MONTH(B2901),"janvier","février","mars","avril","mai","juin","juillet","aout","septembre","octobre","novembre","décembre"))</f>
        <v>aout</v>
      </c>
      <c r="E2901" s="105">
        <f>IF(ISERROR(VLOOKUP($C2901,tarifs!$A$4:$D$105,2,0)),"",VLOOKUP($C2901,tarifs!$A$4:$D$105,2,0))</f>
        <v>108</v>
      </c>
      <c r="F2901" s="105">
        <f t="shared" si="45"/>
        <v>129.6</v>
      </c>
    </row>
    <row r="2902" spans="1:6" x14ac:dyDescent="0.25">
      <c r="A2902" t="s">
        <v>9</v>
      </c>
      <c r="B2902" s="107">
        <v>44425</v>
      </c>
      <c r="C2902">
        <v>1262</v>
      </c>
      <c r="D2902" t="str">
        <f>IF(Tableau1[[#This Row],[Date]]="","",CHOOSE(MONTH(B2902),"janvier","février","mars","avril","mai","juin","juillet","aout","septembre","octobre","novembre","décembre"))</f>
        <v>aout</v>
      </c>
      <c r="E2902" s="105">
        <f>IF(ISERROR(VLOOKUP($C2902,tarifs!$A$4:$D$105,2,0)),"",VLOOKUP($C2902,tarifs!$A$4:$D$105,2,0))</f>
        <v>108</v>
      </c>
      <c r="F2902" s="105">
        <f t="shared" si="45"/>
        <v>129.6</v>
      </c>
    </row>
    <row r="2903" spans="1:6" x14ac:dyDescent="0.25">
      <c r="A2903" t="s">
        <v>9</v>
      </c>
      <c r="B2903" s="107">
        <v>44426</v>
      </c>
      <c r="C2903">
        <v>1262</v>
      </c>
      <c r="D2903" t="str">
        <f>IF(Tableau1[[#This Row],[Date]]="","",CHOOSE(MONTH(B2903),"janvier","février","mars","avril","mai","juin","juillet","aout","septembre","octobre","novembre","décembre"))</f>
        <v>aout</v>
      </c>
      <c r="E2903" s="105">
        <f>IF(ISERROR(VLOOKUP($C2903,tarifs!$A$4:$D$105,2,0)),"",VLOOKUP($C2903,tarifs!$A$4:$D$105,2,0))</f>
        <v>108</v>
      </c>
      <c r="F2903" s="105">
        <f t="shared" si="45"/>
        <v>129.6</v>
      </c>
    </row>
    <row r="2904" spans="1:6" x14ac:dyDescent="0.25">
      <c r="A2904" t="s">
        <v>9</v>
      </c>
      <c r="B2904" s="107">
        <v>44427</v>
      </c>
      <c r="C2904">
        <v>1262</v>
      </c>
      <c r="D2904" t="str">
        <f>IF(Tableau1[[#This Row],[Date]]="","",CHOOSE(MONTH(B2904),"janvier","février","mars","avril","mai","juin","juillet","aout","septembre","octobre","novembre","décembre"))</f>
        <v>aout</v>
      </c>
      <c r="E2904" s="105">
        <f>IF(ISERROR(VLOOKUP($C2904,tarifs!$A$4:$D$105,2,0)),"",VLOOKUP($C2904,tarifs!$A$4:$D$105,2,0))</f>
        <v>108</v>
      </c>
      <c r="F2904" s="105">
        <f t="shared" si="45"/>
        <v>129.6</v>
      </c>
    </row>
    <row r="2905" spans="1:6" x14ac:dyDescent="0.25">
      <c r="A2905" t="s">
        <v>9</v>
      </c>
      <c r="B2905" s="107">
        <v>44428</v>
      </c>
      <c r="C2905">
        <v>1262</v>
      </c>
      <c r="D2905" t="str">
        <f>IF(Tableau1[[#This Row],[Date]]="","",CHOOSE(MONTH(B2905),"janvier","février","mars","avril","mai","juin","juillet","aout","septembre","octobre","novembre","décembre"))</f>
        <v>aout</v>
      </c>
      <c r="E2905" s="105">
        <f>IF(ISERROR(VLOOKUP($C2905,tarifs!$A$4:$D$105,2,0)),"",VLOOKUP($C2905,tarifs!$A$4:$D$105,2,0))</f>
        <v>108</v>
      </c>
      <c r="F2905" s="105">
        <f t="shared" si="45"/>
        <v>129.6</v>
      </c>
    </row>
    <row r="2906" spans="1:6" x14ac:dyDescent="0.25">
      <c r="A2906" t="s">
        <v>9</v>
      </c>
      <c r="B2906" s="107">
        <v>44429</v>
      </c>
      <c r="C2906">
        <v>1511</v>
      </c>
      <c r="D2906" t="str">
        <f>IF(Tableau1[[#This Row],[Date]]="","",CHOOSE(MONTH(B2906),"janvier","février","mars","avril","mai","juin","juillet","aout","septembre","octobre","novembre","décembre"))</f>
        <v>aout</v>
      </c>
      <c r="E2906" s="105">
        <f>IF(ISERROR(VLOOKUP($C2906,tarifs!$A$4:$D$105,2,0)),"",VLOOKUP($C2906,tarifs!$A$4:$D$105,2,0))</f>
        <v>115</v>
      </c>
      <c r="F2906" s="105">
        <f t="shared" si="45"/>
        <v>138</v>
      </c>
    </row>
    <row r="2907" spans="1:6" x14ac:dyDescent="0.25">
      <c r="A2907" t="s">
        <v>9</v>
      </c>
      <c r="B2907" s="107">
        <v>44429</v>
      </c>
      <c r="C2907">
        <v>1521</v>
      </c>
      <c r="D2907" t="str">
        <f>IF(Tableau1[[#This Row],[Date]]="","",CHOOSE(MONTH(B2907),"janvier","février","mars","avril","mai","juin","juillet","aout","septembre","octobre","novembre","décembre"))</f>
        <v>aout</v>
      </c>
      <c r="E2907" s="105">
        <f>IF(ISERROR(VLOOKUP($C2907,tarifs!$A$4:$D$105,2,0)),"",VLOOKUP($C2907,tarifs!$A$4:$D$105,2,0))</f>
        <v>155</v>
      </c>
      <c r="F2907" s="105">
        <f t="shared" si="45"/>
        <v>186</v>
      </c>
    </row>
    <row r="2908" spans="1:6" x14ac:dyDescent="0.25">
      <c r="A2908" t="s">
        <v>9</v>
      </c>
      <c r="B2908" s="107">
        <v>44429</v>
      </c>
      <c r="C2908">
        <v>1659</v>
      </c>
      <c r="D2908" t="str">
        <f>IF(Tableau1[[#This Row],[Date]]="","",CHOOSE(MONTH(B2908),"janvier","février","mars","avril","mai","juin","juillet","aout","septembre","octobre","novembre","décembre"))</f>
        <v>aout</v>
      </c>
      <c r="E2908" s="105">
        <f>IF(ISERROR(VLOOKUP($C2908,tarifs!$A$4:$D$105,2,0)),"",VLOOKUP($C2908,tarifs!$A$4:$D$105,2,0))</f>
        <v>108</v>
      </c>
      <c r="F2908" s="105">
        <f t="shared" si="45"/>
        <v>129.6</v>
      </c>
    </row>
    <row r="2909" spans="1:6" x14ac:dyDescent="0.25">
      <c r="A2909" t="s">
        <v>9</v>
      </c>
      <c r="B2909" s="107">
        <v>44429</v>
      </c>
      <c r="C2909">
        <v>1139</v>
      </c>
      <c r="D2909" t="str">
        <f>IF(Tableau1[[#This Row],[Date]]="","",CHOOSE(MONTH(B2909),"janvier","février","mars","avril","mai","juin","juillet","aout","septembre","octobre","novembre","décembre"))</f>
        <v>aout</v>
      </c>
      <c r="E2909" s="105">
        <f>IF(ISERROR(VLOOKUP($C2909,tarifs!$A$4:$D$105,2,0)),"",VLOOKUP($C2909,tarifs!$A$4:$D$105,2,0))</f>
        <v>135</v>
      </c>
      <c r="F2909" s="105">
        <f t="shared" si="45"/>
        <v>162</v>
      </c>
    </row>
    <row r="2910" spans="1:6" x14ac:dyDescent="0.25">
      <c r="A2910" t="s">
        <v>9</v>
      </c>
      <c r="B2910" s="107">
        <v>44429</v>
      </c>
      <c r="C2910">
        <v>1079</v>
      </c>
      <c r="D2910" t="str">
        <f>IF(Tableau1[[#This Row],[Date]]="","",CHOOSE(MONTH(B2910),"janvier","février","mars","avril","mai","juin","juillet","aout","septembre","octobre","novembre","décembre"))</f>
        <v>aout</v>
      </c>
      <c r="E2910" s="105">
        <f>IF(ISERROR(VLOOKUP($C2910,tarifs!$A$4:$D$105,2,0)),"",VLOOKUP($C2910,tarifs!$A$4:$D$105,2,0))</f>
        <v>101</v>
      </c>
      <c r="F2910" s="105">
        <f t="shared" si="45"/>
        <v>121.19999999999999</v>
      </c>
    </row>
    <row r="2911" spans="1:6" x14ac:dyDescent="0.25">
      <c r="A2911" t="s">
        <v>9</v>
      </c>
      <c r="B2911" s="107">
        <v>44429</v>
      </c>
      <c r="C2911">
        <v>1099</v>
      </c>
      <c r="D2911" t="str">
        <f>IF(Tableau1[[#This Row],[Date]]="","",CHOOSE(MONTH(B2911),"janvier","février","mars","avril","mai","juin","juillet","aout","septembre","octobre","novembre","décembre"))</f>
        <v>aout</v>
      </c>
      <c r="E2911" s="105">
        <f>IF(ISERROR(VLOOKUP($C2911,tarifs!$A$4:$D$105,2,0)),"",VLOOKUP($C2911,tarifs!$A$4:$D$105,2,0))</f>
        <v>77</v>
      </c>
      <c r="F2911" s="105">
        <f t="shared" si="45"/>
        <v>92.399999999999991</v>
      </c>
    </row>
    <row r="2912" spans="1:6" x14ac:dyDescent="0.25">
      <c r="A2912" t="s">
        <v>9</v>
      </c>
      <c r="B2912" s="107">
        <v>44429</v>
      </c>
      <c r="C2912">
        <v>1269</v>
      </c>
      <c r="D2912" t="str">
        <f>IF(Tableau1[[#This Row],[Date]]="","",CHOOSE(MONTH(B2912),"janvier","février","mars","avril","mai","juin","juillet","aout","septembre","octobre","novembre","décembre"))</f>
        <v>aout</v>
      </c>
      <c r="E2912" s="105">
        <f>IF(ISERROR(VLOOKUP($C2912,tarifs!$A$4:$D$105,2,0)),"",VLOOKUP($C2912,tarifs!$A$4:$D$105,2,0))</f>
        <v>95</v>
      </c>
      <c r="F2912" s="105">
        <f t="shared" si="45"/>
        <v>114</v>
      </c>
    </row>
    <row r="2913" spans="1:6" x14ac:dyDescent="0.25">
      <c r="A2913" t="s">
        <v>10</v>
      </c>
      <c r="B2913" s="107">
        <v>44424</v>
      </c>
      <c r="C2913">
        <v>1650</v>
      </c>
      <c r="D2913" t="str">
        <f>IF(Tableau1[[#This Row],[Date]]="","",CHOOSE(MONTH(B2913),"janvier","février","mars","avril","mai","juin","juillet","aout","septembre","octobre","novembre","décembre"))</f>
        <v>aout</v>
      </c>
      <c r="E2913" s="105">
        <f>IF(ISERROR(VLOOKUP($C2913,tarifs!$A$4:$D$105,2,0)),"",VLOOKUP($C2913,tarifs!$A$4:$D$105,2,0))</f>
        <v>162</v>
      </c>
      <c r="F2913" s="105">
        <f t="shared" si="45"/>
        <v>194.4</v>
      </c>
    </row>
    <row r="2914" spans="1:6" x14ac:dyDescent="0.25">
      <c r="A2914" t="s">
        <v>10</v>
      </c>
      <c r="B2914" s="107">
        <v>44429</v>
      </c>
      <c r="C2914">
        <v>1109</v>
      </c>
      <c r="D2914" t="str">
        <f>IF(Tableau1[[#This Row],[Date]]="","",CHOOSE(MONTH(B2914),"janvier","février","mars","avril","mai","juin","juillet","aout","septembre","octobre","novembre","décembre"))</f>
        <v>aout</v>
      </c>
      <c r="E2914" s="105">
        <f>IF(ISERROR(VLOOKUP($C2914,tarifs!$A$4:$D$105,2,0)),"",VLOOKUP($C2914,tarifs!$A$4:$D$105,2,0))</f>
        <v>122</v>
      </c>
      <c r="F2914" s="105">
        <f t="shared" si="45"/>
        <v>146.4</v>
      </c>
    </row>
    <row r="2915" spans="1:6" x14ac:dyDescent="0.25">
      <c r="A2915" t="s">
        <v>10</v>
      </c>
      <c r="B2915" s="107">
        <v>44425</v>
      </c>
      <c r="C2915">
        <v>1521</v>
      </c>
      <c r="D2915" t="str">
        <f>IF(Tableau1[[#This Row],[Date]]="","",CHOOSE(MONTH(B2915),"janvier","février","mars","avril","mai","juin","juillet","aout","septembre","octobre","novembre","décembre"))</f>
        <v>aout</v>
      </c>
      <c r="E2915" s="105">
        <f>IF(ISERROR(VLOOKUP($C2915,tarifs!$A$4:$D$105,2,0)),"",VLOOKUP($C2915,tarifs!$A$4:$D$105,2,0))</f>
        <v>155</v>
      </c>
      <c r="F2915" s="105">
        <f t="shared" si="45"/>
        <v>186</v>
      </c>
    </row>
    <row r="2916" spans="1:6" x14ac:dyDescent="0.25">
      <c r="A2916" t="s">
        <v>10</v>
      </c>
      <c r="B2916" s="107">
        <v>44426</v>
      </c>
      <c r="C2916">
        <v>1521</v>
      </c>
      <c r="D2916" t="str">
        <f>IF(Tableau1[[#This Row],[Date]]="","",CHOOSE(MONTH(B2916),"janvier","février","mars","avril","mai","juin","juillet","aout","septembre","octobre","novembre","décembre"))</f>
        <v>aout</v>
      </c>
      <c r="E2916" s="105">
        <f>IF(ISERROR(VLOOKUP($C2916,tarifs!$A$4:$D$105,2,0)),"",VLOOKUP($C2916,tarifs!$A$4:$D$105,2,0))</f>
        <v>155</v>
      </c>
      <c r="F2916" s="105">
        <f t="shared" si="45"/>
        <v>186</v>
      </c>
    </row>
    <row r="2917" spans="1:6" x14ac:dyDescent="0.25">
      <c r="A2917" t="s">
        <v>10</v>
      </c>
      <c r="B2917" s="107">
        <v>44427</v>
      </c>
      <c r="C2917">
        <v>1521</v>
      </c>
      <c r="D2917" t="str">
        <f>IF(Tableau1[[#This Row],[Date]]="","",CHOOSE(MONTH(B2917),"janvier","février","mars","avril","mai","juin","juillet","aout","septembre","octobre","novembre","décembre"))</f>
        <v>aout</v>
      </c>
      <c r="E2917" s="105">
        <f>IF(ISERROR(VLOOKUP($C2917,tarifs!$A$4:$D$105,2,0)),"",VLOOKUP($C2917,tarifs!$A$4:$D$105,2,0))</f>
        <v>155</v>
      </c>
      <c r="F2917" s="105">
        <f t="shared" si="45"/>
        <v>186</v>
      </c>
    </row>
    <row r="2918" spans="1:6" x14ac:dyDescent="0.25">
      <c r="A2918" t="s">
        <v>10</v>
      </c>
      <c r="B2918" s="107">
        <v>44428</v>
      </c>
      <c r="C2918">
        <v>1521</v>
      </c>
      <c r="D2918" t="str">
        <f>IF(Tableau1[[#This Row],[Date]]="","",CHOOSE(MONTH(B2918),"janvier","février","mars","avril","mai","juin","juillet","aout","septembre","octobre","novembre","décembre"))</f>
        <v>aout</v>
      </c>
      <c r="E2918" s="105">
        <f>IF(ISERROR(VLOOKUP($C2918,tarifs!$A$4:$D$105,2,0)),"",VLOOKUP($C2918,tarifs!$A$4:$D$105,2,0))</f>
        <v>155</v>
      </c>
      <c r="F2918" s="105">
        <f t="shared" si="45"/>
        <v>186</v>
      </c>
    </row>
    <row r="2919" spans="1:6" x14ac:dyDescent="0.25">
      <c r="A2919" t="s">
        <v>10</v>
      </c>
      <c r="B2919" s="107">
        <v>44424</v>
      </c>
      <c r="C2919">
        <v>1162</v>
      </c>
      <c r="D2919" t="str">
        <f>IF(Tableau1[[#This Row],[Date]]="","",CHOOSE(MONTH(B2919),"janvier","février","mars","avril","mai","juin","juillet","aout","septembre","octobre","novembre","décembre"))</f>
        <v>aout</v>
      </c>
      <c r="E2919" s="105">
        <f>IF(ISERROR(VLOOKUP($C2919,tarifs!$A$4:$D$105,2,0)),"",VLOOKUP($C2919,tarifs!$A$4:$D$105,2,0))</f>
        <v>108</v>
      </c>
      <c r="F2919" s="105">
        <f t="shared" si="45"/>
        <v>129.6</v>
      </c>
    </row>
    <row r="2920" spans="1:6" x14ac:dyDescent="0.25">
      <c r="A2920" t="s">
        <v>10</v>
      </c>
      <c r="B2920" s="107">
        <v>44425</v>
      </c>
      <c r="C2920">
        <v>1162</v>
      </c>
      <c r="D2920" t="str">
        <f>IF(Tableau1[[#This Row],[Date]]="","",CHOOSE(MONTH(B2920),"janvier","février","mars","avril","mai","juin","juillet","aout","septembre","octobre","novembre","décembre"))</f>
        <v>aout</v>
      </c>
      <c r="E2920" s="105">
        <f>IF(ISERROR(VLOOKUP($C2920,tarifs!$A$4:$D$105,2,0)),"",VLOOKUP($C2920,tarifs!$A$4:$D$105,2,0))</f>
        <v>108</v>
      </c>
      <c r="F2920" s="105">
        <f t="shared" si="45"/>
        <v>129.6</v>
      </c>
    </row>
    <row r="2921" spans="1:6" x14ac:dyDescent="0.25">
      <c r="A2921" t="s">
        <v>10</v>
      </c>
      <c r="B2921" s="107">
        <v>44426</v>
      </c>
      <c r="C2921">
        <v>1162</v>
      </c>
      <c r="D2921" t="str">
        <f>IF(Tableau1[[#This Row],[Date]]="","",CHOOSE(MONTH(B2921),"janvier","février","mars","avril","mai","juin","juillet","aout","septembre","octobre","novembre","décembre"))</f>
        <v>aout</v>
      </c>
      <c r="E2921" s="105">
        <f>IF(ISERROR(VLOOKUP($C2921,tarifs!$A$4:$D$105,2,0)),"",VLOOKUP($C2921,tarifs!$A$4:$D$105,2,0))</f>
        <v>108</v>
      </c>
      <c r="F2921" s="105">
        <f t="shared" si="45"/>
        <v>129.6</v>
      </c>
    </row>
    <row r="2922" spans="1:6" x14ac:dyDescent="0.25">
      <c r="A2922" t="s">
        <v>10</v>
      </c>
      <c r="B2922" s="107">
        <v>44427</v>
      </c>
      <c r="C2922">
        <v>1162</v>
      </c>
      <c r="D2922" t="str">
        <f>IF(Tableau1[[#This Row],[Date]]="","",CHOOSE(MONTH(B2922),"janvier","février","mars","avril","mai","juin","juillet","aout","septembre","octobre","novembre","décembre"))</f>
        <v>aout</v>
      </c>
      <c r="E2922" s="105">
        <f>IF(ISERROR(VLOOKUP($C2922,tarifs!$A$4:$D$105,2,0)),"",VLOOKUP($C2922,tarifs!$A$4:$D$105,2,0))</f>
        <v>108</v>
      </c>
      <c r="F2922" s="105">
        <f t="shared" si="45"/>
        <v>129.6</v>
      </c>
    </row>
    <row r="2923" spans="1:6" x14ac:dyDescent="0.25">
      <c r="A2923" t="s">
        <v>10</v>
      </c>
      <c r="B2923" s="107">
        <v>44428</v>
      </c>
      <c r="C2923">
        <v>1162</v>
      </c>
      <c r="D2923" t="str">
        <f>IF(Tableau1[[#This Row],[Date]]="","",CHOOSE(MONTH(B2923),"janvier","février","mars","avril","mai","juin","juillet","aout","septembre","octobre","novembre","décembre"))</f>
        <v>aout</v>
      </c>
      <c r="E2923" s="105">
        <f>IF(ISERROR(VLOOKUP($C2923,tarifs!$A$4:$D$105,2,0)),"",VLOOKUP($C2923,tarifs!$A$4:$D$105,2,0))</f>
        <v>108</v>
      </c>
      <c r="F2923" s="105">
        <f t="shared" si="45"/>
        <v>129.6</v>
      </c>
    </row>
    <row r="2924" spans="1:6" x14ac:dyDescent="0.25">
      <c r="A2924" t="s">
        <v>10</v>
      </c>
      <c r="B2924" s="107">
        <v>44424</v>
      </c>
      <c r="C2924" t="s">
        <v>11</v>
      </c>
      <c r="D2924" t="str">
        <f>IF(Tableau1[[#This Row],[Date]]="","",CHOOSE(MONTH(B2924),"janvier","février","mars","avril","mai","juin","juillet","aout","septembre","octobre","novembre","décembre"))</f>
        <v>aout</v>
      </c>
      <c r="E2924" s="105" t="str">
        <f>IF(ISERROR(VLOOKUP($C2924,tarifs!$A$4:$D$105,2,0)),"",VLOOKUP($C2924,tarifs!$A$4:$D$105,2,0))</f>
        <v/>
      </c>
      <c r="F2924" s="105" t="str">
        <f t="shared" si="45"/>
        <v/>
      </c>
    </row>
    <row r="2925" spans="1:6" x14ac:dyDescent="0.25">
      <c r="A2925" t="s">
        <v>10</v>
      </c>
      <c r="B2925" s="107">
        <v>44425</v>
      </c>
      <c r="C2925" t="s">
        <v>11</v>
      </c>
      <c r="D2925" t="str">
        <f>IF(Tableau1[[#This Row],[Date]]="","",CHOOSE(MONTH(B2925),"janvier","février","mars","avril","mai","juin","juillet","aout","septembre","octobre","novembre","décembre"))</f>
        <v>aout</v>
      </c>
      <c r="E2925" s="105" t="str">
        <f>IF(ISERROR(VLOOKUP($C2925,tarifs!$A$4:$D$105,2,0)),"",VLOOKUP($C2925,tarifs!$A$4:$D$105,2,0))</f>
        <v/>
      </c>
      <c r="F2925" s="105" t="str">
        <f t="shared" si="45"/>
        <v/>
      </c>
    </row>
    <row r="2926" spans="1:6" x14ac:dyDescent="0.25">
      <c r="A2926" t="s">
        <v>10</v>
      </c>
      <c r="B2926" s="107">
        <v>44426</v>
      </c>
      <c r="C2926" t="s">
        <v>11</v>
      </c>
      <c r="D2926" t="str">
        <f>IF(Tableau1[[#This Row],[Date]]="","",CHOOSE(MONTH(B2926),"janvier","février","mars","avril","mai","juin","juillet","aout","septembre","octobre","novembre","décembre"))</f>
        <v>aout</v>
      </c>
      <c r="E2926" s="105" t="str">
        <f>IF(ISERROR(VLOOKUP($C2926,tarifs!$A$4:$D$105,2,0)),"",VLOOKUP($C2926,tarifs!$A$4:$D$105,2,0))</f>
        <v/>
      </c>
      <c r="F2926" s="105" t="str">
        <f t="shared" si="45"/>
        <v/>
      </c>
    </row>
    <row r="2927" spans="1:6" x14ac:dyDescent="0.25">
      <c r="A2927" t="s">
        <v>10</v>
      </c>
      <c r="B2927" s="107">
        <v>44427</v>
      </c>
      <c r="C2927" t="s">
        <v>11</v>
      </c>
      <c r="D2927" t="str">
        <f>IF(Tableau1[[#This Row],[Date]]="","",CHOOSE(MONTH(B2927),"janvier","février","mars","avril","mai","juin","juillet","aout","septembre","octobre","novembre","décembre"))</f>
        <v>aout</v>
      </c>
      <c r="E2927" s="105" t="str">
        <f>IF(ISERROR(VLOOKUP($C2927,tarifs!$A$4:$D$105,2,0)),"",VLOOKUP($C2927,tarifs!$A$4:$D$105,2,0))</f>
        <v/>
      </c>
      <c r="F2927" s="105" t="str">
        <f t="shared" si="45"/>
        <v/>
      </c>
    </row>
    <row r="2928" spans="1:6" x14ac:dyDescent="0.25">
      <c r="A2928" t="s">
        <v>10</v>
      </c>
      <c r="B2928" s="107">
        <v>44428</v>
      </c>
      <c r="C2928" t="s">
        <v>11</v>
      </c>
      <c r="D2928" t="str">
        <f>IF(Tableau1[[#This Row],[Date]]="","",CHOOSE(MONTH(B2928),"janvier","février","mars","avril","mai","juin","juillet","aout","septembre","octobre","novembre","décembre"))</f>
        <v>aout</v>
      </c>
      <c r="E2928" s="105" t="str">
        <f>IF(ISERROR(VLOOKUP($C2928,tarifs!$A$4:$D$105,2,0)),"",VLOOKUP($C2928,tarifs!$A$4:$D$105,2,0))</f>
        <v/>
      </c>
      <c r="F2928" s="105" t="str">
        <f t="shared" si="45"/>
        <v/>
      </c>
    </row>
    <row r="2929" spans="1:6" x14ac:dyDescent="0.25">
      <c r="A2929" t="s">
        <v>12</v>
      </c>
      <c r="B2929" s="107">
        <v>44424</v>
      </c>
      <c r="C2929">
        <v>1010</v>
      </c>
      <c r="D2929" t="str">
        <f>IF(Tableau1[[#This Row],[Date]]="","",CHOOSE(MONTH(B2929),"janvier","février","mars","avril","mai","juin","juillet","aout","septembre","octobre","novembre","décembre"))</f>
        <v>aout</v>
      </c>
      <c r="E2929" s="105">
        <f>IF(ISERROR(VLOOKUP($C2929,tarifs!$A$4:$D$105,2,0)),"",VLOOKUP($C2929,tarifs!$A$4:$D$105,2,0))</f>
        <v>95</v>
      </c>
      <c r="F2929" s="105">
        <f t="shared" si="45"/>
        <v>114</v>
      </c>
    </row>
    <row r="2930" spans="1:6" x14ac:dyDescent="0.25">
      <c r="A2930" t="s">
        <v>12</v>
      </c>
      <c r="B2930" s="107">
        <v>44429</v>
      </c>
      <c r="C2930">
        <v>1441</v>
      </c>
      <c r="D2930" t="str">
        <f>IF(Tableau1[[#This Row],[Date]]="","",CHOOSE(MONTH(B2930),"janvier","février","mars","avril","mai","juin","juillet","aout","septembre","octobre","novembre","décembre"))</f>
        <v>aout</v>
      </c>
      <c r="E2930" s="105">
        <f>IF(ISERROR(VLOOKUP($C2930,tarifs!$A$4:$D$105,2,0)),"",VLOOKUP($C2930,tarifs!$A$4:$D$105,2,0))</f>
        <v>108</v>
      </c>
      <c r="F2930" s="105">
        <f t="shared" si="45"/>
        <v>129.6</v>
      </c>
    </row>
    <row r="2931" spans="1:6" x14ac:dyDescent="0.25">
      <c r="A2931" t="s">
        <v>12</v>
      </c>
      <c r="B2931" s="107">
        <v>44429</v>
      </c>
      <c r="C2931">
        <v>1169</v>
      </c>
      <c r="D2931" t="str">
        <f>IF(Tableau1[[#This Row],[Date]]="","",CHOOSE(MONTH(B2931),"janvier","février","mars","avril","mai","juin","juillet","aout","septembre","octobre","novembre","décembre"))</f>
        <v>aout</v>
      </c>
      <c r="E2931" s="105">
        <f>IF(ISERROR(VLOOKUP($C2931,tarifs!$A$4:$D$105,2,0)),"",VLOOKUP($C2931,tarifs!$A$4:$D$105,2,0))</f>
        <v>115</v>
      </c>
      <c r="F2931" s="105">
        <f t="shared" si="45"/>
        <v>138</v>
      </c>
    </row>
    <row r="2932" spans="1:6" x14ac:dyDescent="0.25">
      <c r="A2932" t="s">
        <v>12</v>
      </c>
      <c r="B2932" s="107">
        <v>44424</v>
      </c>
      <c r="C2932">
        <v>1312</v>
      </c>
      <c r="D2932" t="str">
        <f>IF(Tableau1[[#This Row],[Date]]="","",CHOOSE(MONTH(B2932),"janvier","février","mars","avril","mai","juin","juillet","aout","septembre","octobre","novembre","décembre"))</f>
        <v>aout</v>
      </c>
      <c r="E2932" s="105">
        <f>IF(ISERROR(VLOOKUP($C2932,tarifs!$A$4:$D$105,2,0)),"",VLOOKUP($C2932,tarifs!$A$4:$D$105,2,0))</f>
        <v>108</v>
      </c>
      <c r="F2932" s="105">
        <f t="shared" si="45"/>
        <v>129.6</v>
      </c>
    </row>
    <row r="2933" spans="1:6" x14ac:dyDescent="0.25">
      <c r="A2933" t="s">
        <v>12</v>
      </c>
      <c r="B2933" s="107">
        <v>44425</v>
      </c>
      <c r="C2933">
        <v>1312</v>
      </c>
      <c r="D2933" t="str">
        <f>IF(Tableau1[[#This Row],[Date]]="","",CHOOSE(MONTH(B2933),"janvier","février","mars","avril","mai","juin","juillet","aout","septembre","octobre","novembre","décembre"))</f>
        <v>aout</v>
      </c>
      <c r="E2933" s="105">
        <f>IF(ISERROR(VLOOKUP($C2933,tarifs!$A$4:$D$105,2,0)),"",VLOOKUP($C2933,tarifs!$A$4:$D$105,2,0))</f>
        <v>108</v>
      </c>
      <c r="F2933" s="105">
        <f t="shared" si="45"/>
        <v>129.6</v>
      </c>
    </row>
    <row r="2934" spans="1:6" x14ac:dyDescent="0.25">
      <c r="A2934" t="s">
        <v>12</v>
      </c>
      <c r="B2934" s="107">
        <v>44426</v>
      </c>
      <c r="C2934">
        <v>1312</v>
      </c>
      <c r="D2934" t="str">
        <f>IF(Tableau1[[#This Row],[Date]]="","",CHOOSE(MONTH(B2934),"janvier","février","mars","avril","mai","juin","juillet","aout","septembre","octobre","novembre","décembre"))</f>
        <v>aout</v>
      </c>
      <c r="E2934" s="105">
        <f>IF(ISERROR(VLOOKUP($C2934,tarifs!$A$4:$D$105,2,0)),"",VLOOKUP($C2934,tarifs!$A$4:$D$105,2,0))</f>
        <v>108</v>
      </c>
      <c r="F2934" s="105">
        <f t="shared" si="45"/>
        <v>129.6</v>
      </c>
    </row>
    <row r="2935" spans="1:6" x14ac:dyDescent="0.25">
      <c r="A2935" t="s">
        <v>12</v>
      </c>
      <c r="B2935" s="107">
        <v>44427</v>
      </c>
      <c r="C2935">
        <v>1312</v>
      </c>
      <c r="D2935" t="str">
        <f>IF(Tableau1[[#This Row],[Date]]="","",CHOOSE(MONTH(B2935),"janvier","février","mars","avril","mai","juin","juillet","aout","septembre","octobre","novembre","décembre"))</f>
        <v>aout</v>
      </c>
      <c r="E2935" s="105">
        <f>IF(ISERROR(VLOOKUP($C2935,tarifs!$A$4:$D$105,2,0)),"",VLOOKUP($C2935,tarifs!$A$4:$D$105,2,0))</f>
        <v>108</v>
      </c>
      <c r="F2935" s="105">
        <f t="shared" si="45"/>
        <v>129.6</v>
      </c>
    </row>
    <row r="2936" spans="1:6" x14ac:dyDescent="0.25">
      <c r="A2936" t="s">
        <v>12</v>
      </c>
      <c r="B2936" s="107">
        <v>44428</v>
      </c>
      <c r="C2936">
        <v>1312</v>
      </c>
      <c r="D2936" t="str">
        <f>IF(Tableau1[[#This Row],[Date]]="","",CHOOSE(MONTH(B2936),"janvier","février","mars","avril","mai","juin","juillet","aout","septembre","octobre","novembre","décembre"))</f>
        <v>aout</v>
      </c>
      <c r="E2936" s="105">
        <f>IF(ISERROR(VLOOKUP($C2936,tarifs!$A$4:$D$105,2,0)),"",VLOOKUP($C2936,tarifs!$A$4:$D$105,2,0))</f>
        <v>108</v>
      </c>
      <c r="F2936" s="105">
        <f t="shared" si="45"/>
        <v>129.6</v>
      </c>
    </row>
    <row r="2937" spans="1:6" x14ac:dyDescent="0.25">
      <c r="A2937" t="s">
        <v>12</v>
      </c>
      <c r="B2937" s="107">
        <v>44429</v>
      </c>
      <c r="C2937">
        <v>1289</v>
      </c>
      <c r="D2937" t="str">
        <f>IF(Tableau1[[#This Row],[Date]]="","",CHOOSE(MONTH(B2937),"janvier","février","mars","avril","mai","juin","juillet","aout","septembre","octobre","novembre","décembre"))</f>
        <v>aout</v>
      </c>
      <c r="E2937" s="105">
        <f>IF(ISERROR(VLOOKUP($C2937,tarifs!$A$4:$D$105,2,0)),"",VLOOKUP($C2937,tarifs!$A$4:$D$105,2,0))</f>
        <v>88</v>
      </c>
      <c r="F2937" s="105">
        <f t="shared" si="45"/>
        <v>105.6</v>
      </c>
    </row>
    <row r="2938" spans="1:6" x14ac:dyDescent="0.25">
      <c r="A2938" t="s">
        <v>12</v>
      </c>
      <c r="B2938" s="107">
        <v>44424</v>
      </c>
      <c r="C2938">
        <v>1252</v>
      </c>
      <c r="D2938" t="str">
        <f>IF(Tableau1[[#This Row],[Date]]="","",CHOOSE(MONTH(B2938),"janvier","février","mars","avril","mai","juin","juillet","aout","septembre","octobre","novembre","décembre"))</f>
        <v>aout</v>
      </c>
      <c r="E2938" s="105">
        <f>IF(ISERROR(VLOOKUP($C2938,tarifs!$A$4:$D$105,2,0)),"",VLOOKUP($C2938,tarifs!$A$4:$D$105,2,0))</f>
        <v>91.8</v>
      </c>
      <c r="F2938" s="105">
        <f t="shared" si="45"/>
        <v>110.16</v>
      </c>
    </row>
    <row r="2939" spans="1:6" x14ac:dyDescent="0.25">
      <c r="A2939" t="s">
        <v>12</v>
      </c>
      <c r="B2939" s="107">
        <v>44425</v>
      </c>
      <c r="C2939">
        <v>1252</v>
      </c>
      <c r="D2939" t="str">
        <f>IF(Tableau1[[#This Row],[Date]]="","",CHOOSE(MONTH(B2939),"janvier","février","mars","avril","mai","juin","juillet","aout","septembre","octobre","novembre","décembre"))</f>
        <v>aout</v>
      </c>
      <c r="E2939" s="105">
        <f>IF(ISERROR(VLOOKUP($C2939,tarifs!$A$4:$D$105,2,0)),"",VLOOKUP($C2939,tarifs!$A$4:$D$105,2,0))</f>
        <v>91.8</v>
      </c>
      <c r="F2939" s="105">
        <f t="shared" si="45"/>
        <v>110.16</v>
      </c>
    </row>
    <row r="2940" spans="1:6" x14ac:dyDescent="0.25">
      <c r="A2940" t="s">
        <v>12</v>
      </c>
      <c r="B2940" s="107">
        <v>44426</v>
      </c>
      <c r="C2940">
        <v>1252</v>
      </c>
      <c r="D2940" t="str">
        <f>IF(Tableau1[[#This Row],[Date]]="","",CHOOSE(MONTH(B2940),"janvier","février","mars","avril","mai","juin","juillet","aout","septembre","octobre","novembre","décembre"))</f>
        <v>aout</v>
      </c>
      <c r="E2940" s="105">
        <f>IF(ISERROR(VLOOKUP($C2940,tarifs!$A$4:$D$105,2,0)),"",VLOOKUP($C2940,tarifs!$A$4:$D$105,2,0))</f>
        <v>91.8</v>
      </c>
      <c r="F2940" s="105">
        <f t="shared" si="45"/>
        <v>110.16</v>
      </c>
    </row>
    <row r="2941" spans="1:6" x14ac:dyDescent="0.25">
      <c r="A2941" t="s">
        <v>12</v>
      </c>
      <c r="B2941" s="107">
        <v>44427</v>
      </c>
      <c r="C2941">
        <v>1252</v>
      </c>
      <c r="D2941" t="str">
        <f>IF(Tableau1[[#This Row],[Date]]="","",CHOOSE(MONTH(B2941),"janvier","février","mars","avril","mai","juin","juillet","aout","septembre","octobre","novembre","décembre"))</f>
        <v>aout</v>
      </c>
      <c r="E2941" s="105">
        <f>IF(ISERROR(VLOOKUP($C2941,tarifs!$A$4:$D$105,2,0)),"",VLOOKUP($C2941,tarifs!$A$4:$D$105,2,0))</f>
        <v>91.8</v>
      </c>
      <c r="F2941" s="105">
        <f t="shared" si="45"/>
        <v>110.16</v>
      </c>
    </row>
    <row r="2942" spans="1:6" x14ac:dyDescent="0.25">
      <c r="A2942" t="s">
        <v>12</v>
      </c>
      <c r="B2942" s="107">
        <v>44428</v>
      </c>
      <c r="C2942">
        <v>1252</v>
      </c>
      <c r="D2942" t="str">
        <f>IF(Tableau1[[#This Row],[Date]]="","",CHOOSE(MONTH(B2942),"janvier","février","mars","avril","mai","juin","juillet","aout","septembre","octobre","novembre","décembre"))</f>
        <v>aout</v>
      </c>
      <c r="E2942" s="105">
        <f>IF(ISERROR(VLOOKUP($C2942,tarifs!$A$4:$D$105,2,0)),"",VLOOKUP($C2942,tarifs!$A$4:$D$105,2,0))</f>
        <v>91.8</v>
      </c>
      <c r="F2942" s="105">
        <f t="shared" si="45"/>
        <v>110.16</v>
      </c>
    </row>
    <row r="2943" spans="1:6" x14ac:dyDescent="0.25">
      <c r="A2943" t="s">
        <v>12</v>
      </c>
      <c r="B2943" s="107">
        <v>44429</v>
      </c>
      <c r="C2943">
        <v>1319</v>
      </c>
      <c r="D2943" t="str">
        <f>IF(Tableau1[[#This Row],[Date]]="","",CHOOSE(MONTH(B2943),"janvier","février","mars","avril","mai","juin","juillet","aout","septembre","octobre","novembre","décembre"))</f>
        <v>aout</v>
      </c>
      <c r="E2943" s="105">
        <f>IF(ISERROR(VLOOKUP($C2943,tarifs!$A$4:$D$105,2,0)),"",VLOOKUP($C2943,tarifs!$A$4:$D$105,2,0))</f>
        <v>95</v>
      </c>
      <c r="F2943" s="105">
        <f t="shared" si="45"/>
        <v>114</v>
      </c>
    </row>
    <row r="2944" spans="1:6" x14ac:dyDescent="0.25">
      <c r="A2944" t="s">
        <v>12</v>
      </c>
      <c r="B2944" s="107">
        <v>44429</v>
      </c>
      <c r="C2944">
        <v>1349</v>
      </c>
      <c r="D2944" t="str">
        <f>IF(Tableau1[[#This Row],[Date]]="","",CHOOSE(MONTH(B2944),"janvier","février","mars","avril","mai","juin","juillet","aout","septembre","octobre","novembre","décembre"))</f>
        <v>aout</v>
      </c>
      <c r="E2944" s="105">
        <f>IF(ISERROR(VLOOKUP($C2944,tarifs!$A$4:$D$105,2,0)),"",VLOOKUP($C2944,tarifs!$A$4:$D$105,2,0))</f>
        <v>115</v>
      </c>
      <c r="F2944" s="105">
        <f t="shared" si="45"/>
        <v>138</v>
      </c>
    </row>
    <row r="2945" spans="1:6" x14ac:dyDescent="0.25">
      <c r="A2945" t="s">
        <v>13</v>
      </c>
      <c r="B2945" s="107">
        <v>44424</v>
      </c>
      <c r="C2945">
        <v>1640</v>
      </c>
      <c r="D2945" t="str">
        <f>IF(Tableau1[[#This Row],[Date]]="","",CHOOSE(MONTH(B2945),"janvier","février","mars","avril","mai","juin","juillet","aout","septembre","octobre","novembre","décembre"))</f>
        <v>aout</v>
      </c>
      <c r="E2945" s="105">
        <f>IF(ISERROR(VLOOKUP($C2945,tarifs!$A$4:$D$105,2,0)),"",VLOOKUP($C2945,tarifs!$A$4:$D$105,2,0))</f>
        <v>156.75</v>
      </c>
      <c r="F2945" s="105">
        <f t="shared" si="45"/>
        <v>188.1</v>
      </c>
    </row>
    <row r="2946" spans="1:6" x14ac:dyDescent="0.25">
      <c r="A2946" t="s">
        <v>13</v>
      </c>
      <c r="B2946" s="107">
        <v>44429</v>
      </c>
      <c r="C2946">
        <v>1411</v>
      </c>
      <c r="D2946" t="str">
        <f>IF(Tableau1[[#This Row],[Date]]="","",CHOOSE(MONTH(B2946),"janvier","février","mars","avril","mai","juin","juillet","aout","septembre","octobre","novembre","décembre"))</f>
        <v>aout</v>
      </c>
      <c r="E2946" s="105">
        <f>IF(ISERROR(VLOOKUP($C2946,tarifs!$A$4:$D$105,2,0)),"",VLOOKUP($C2946,tarifs!$A$4:$D$105,2,0))</f>
        <v>101</v>
      </c>
      <c r="F2946" s="105">
        <f t="shared" si="45"/>
        <v>121.19999999999999</v>
      </c>
    </row>
    <row r="2947" spans="1:6" x14ac:dyDescent="0.25">
      <c r="A2947" t="s">
        <v>13</v>
      </c>
      <c r="B2947" s="107">
        <v>44424</v>
      </c>
      <c r="C2947">
        <v>1680</v>
      </c>
      <c r="D2947" t="str">
        <f>IF(Tableau1[[#This Row],[Date]]="","",CHOOSE(MONTH(B2947),"janvier","février","mars","avril","mai","juin","juillet","aout","septembre","octobre","novembre","décembre"))</f>
        <v>aout</v>
      </c>
      <c r="E2947" s="105">
        <f>IF(ISERROR(VLOOKUP($C2947,tarifs!$A$4:$D$105,2,0)),"",VLOOKUP($C2947,tarifs!$A$4:$D$105,2,0))</f>
        <v>149.75</v>
      </c>
      <c r="F2947" s="105">
        <f t="shared" si="45"/>
        <v>179.7</v>
      </c>
    </row>
    <row r="2948" spans="1:6" x14ac:dyDescent="0.25">
      <c r="A2948" t="s">
        <v>13</v>
      </c>
      <c r="B2948" s="107">
        <v>44429</v>
      </c>
      <c r="C2948">
        <v>1461</v>
      </c>
      <c r="D2948" t="str">
        <f>IF(Tableau1[[#This Row],[Date]]="","",CHOOSE(MONTH(B2948),"janvier","février","mars","avril","mai","juin","juillet","aout","septembre","octobre","novembre","décembre"))</f>
        <v>aout</v>
      </c>
      <c r="E2948" s="105">
        <f>IF(ISERROR(VLOOKUP($C2948,tarifs!$A$4:$D$105,2,0)),"",VLOOKUP($C2948,tarifs!$A$4:$D$105,2,0))</f>
        <v>135</v>
      </c>
      <c r="F2948" s="105">
        <f t="shared" ref="F2948:F3011" si="46">IF(ISERROR(E2948*1.2),"",E2948*1.2)</f>
        <v>162</v>
      </c>
    </row>
    <row r="2949" spans="1:6" x14ac:dyDescent="0.25">
      <c r="A2949" t="s">
        <v>13</v>
      </c>
      <c r="B2949" s="107">
        <v>44424</v>
      </c>
      <c r="C2949">
        <v>1152</v>
      </c>
      <c r="D2949" t="str">
        <f>IF(Tableau1[[#This Row],[Date]]="","",CHOOSE(MONTH(B2949),"janvier","février","mars","avril","mai","juin","juillet","aout","septembre","octobre","novembre","décembre"))</f>
        <v>aout</v>
      </c>
      <c r="E2949" s="105">
        <f>IF(ISERROR(VLOOKUP($C2949,tarifs!$A$4:$D$105,2,0)),"",VLOOKUP($C2949,tarifs!$A$4:$D$105,2,0))</f>
        <v>128</v>
      </c>
      <c r="F2949" s="105">
        <f t="shared" si="46"/>
        <v>153.6</v>
      </c>
    </row>
    <row r="2950" spans="1:6" x14ac:dyDescent="0.25">
      <c r="A2950" t="s">
        <v>13</v>
      </c>
      <c r="B2950" s="107">
        <v>44429</v>
      </c>
      <c r="C2950">
        <v>1119</v>
      </c>
      <c r="D2950" t="str">
        <f>IF(Tableau1[[#This Row],[Date]]="","",CHOOSE(MONTH(B2950),"janvier","février","mars","avril","mai","juin","juillet","aout","septembre","octobre","novembre","décembre"))</f>
        <v>aout</v>
      </c>
      <c r="E2950" s="105">
        <f>IF(ISERROR(VLOOKUP($C2950,tarifs!$A$4:$D$105,2,0)),"",VLOOKUP($C2950,tarifs!$A$4:$D$105,2,0))</f>
        <v>135</v>
      </c>
      <c r="F2950" s="105">
        <f t="shared" si="46"/>
        <v>162</v>
      </c>
    </row>
    <row r="2951" spans="1:6" x14ac:dyDescent="0.25">
      <c r="A2951" t="s">
        <v>13</v>
      </c>
      <c r="B2951" s="107">
        <v>44429</v>
      </c>
      <c r="C2951">
        <v>1049</v>
      </c>
      <c r="D2951" t="str">
        <f>IF(Tableau1[[#This Row],[Date]]="","",CHOOSE(MONTH(B2951),"janvier","février","mars","avril","mai","juin","juillet","aout","septembre","octobre","novembre","décembre"))</f>
        <v>aout</v>
      </c>
      <c r="E2951" s="105">
        <f>IF(ISERROR(VLOOKUP($C2951,tarifs!$A$4:$D$105,2,0)),"",VLOOKUP($C2951,tarifs!$A$4:$D$105,2,0))</f>
        <v>95</v>
      </c>
      <c r="F2951" s="105">
        <f t="shared" si="46"/>
        <v>114</v>
      </c>
    </row>
    <row r="2952" spans="1:6" x14ac:dyDescent="0.25">
      <c r="A2952" t="s">
        <v>14</v>
      </c>
      <c r="B2952" s="107">
        <v>44424</v>
      </c>
      <c r="C2952">
        <v>1100</v>
      </c>
      <c r="D2952" t="str">
        <f>IF(Tableau1[[#This Row],[Date]]="","",CHOOSE(MONTH(B2952),"janvier","février","mars","avril","mai","juin","juillet","aout","septembre","octobre","novembre","décembre"))</f>
        <v>aout</v>
      </c>
      <c r="E2952" s="105">
        <f>IF(ISERROR(VLOOKUP($C2952,tarifs!$A$4:$D$105,2,0)),"",VLOOKUP($C2952,tarifs!$A$4:$D$105,2,0))</f>
        <v>122</v>
      </c>
      <c r="F2952" s="105">
        <f t="shared" si="46"/>
        <v>146.4</v>
      </c>
    </row>
    <row r="2953" spans="1:6" x14ac:dyDescent="0.25">
      <c r="A2953" t="s">
        <v>14</v>
      </c>
      <c r="B2953" s="107">
        <v>44428</v>
      </c>
      <c r="C2953">
        <v>1112</v>
      </c>
      <c r="D2953" t="str">
        <f>IF(Tableau1[[#This Row],[Date]]="","",CHOOSE(MONTH(B2953),"janvier","février","mars","avril","mai","juin","juillet","aout","septembre","octobre","novembre","décembre"))</f>
        <v>aout</v>
      </c>
      <c r="E2953" s="105">
        <f>IF(ISERROR(VLOOKUP($C2953,tarifs!$A$4:$D$105,2,0)),"",VLOOKUP($C2953,tarifs!$A$4:$D$105,2,0))</f>
        <v>135</v>
      </c>
      <c r="F2953" s="105">
        <f t="shared" si="46"/>
        <v>162</v>
      </c>
    </row>
    <row r="2954" spans="1:6" x14ac:dyDescent="0.25">
      <c r="A2954" t="s">
        <v>14</v>
      </c>
      <c r="B2954" s="107">
        <v>44429</v>
      </c>
      <c r="C2954">
        <v>1421</v>
      </c>
      <c r="D2954" t="str">
        <f>IF(Tableau1[[#This Row],[Date]]="","",CHOOSE(MONTH(B2954),"janvier","février","mars","avril","mai","juin","juillet","aout","septembre","octobre","novembre","décembre"))</f>
        <v>aout</v>
      </c>
      <c r="E2954" s="105">
        <f>IF(ISERROR(VLOOKUP($C2954,tarifs!$A$4:$D$105,2,0)),"",VLOOKUP($C2954,tarifs!$A$4:$D$105,2,0))</f>
        <v>108</v>
      </c>
      <c r="F2954" s="105">
        <f t="shared" si="46"/>
        <v>129.6</v>
      </c>
    </row>
    <row r="2955" spans="1:6" x14ac:dyDescent="0.25">
      <c r="A2955" t="s">
        <v>14</v>
      </c>
      <c r="B2955" s="107">
        <v>44429</v>
      </c>
      <c r="C2955">
        <v>1629</v>
      </c>
      <c r="D2955" t="str">
        <f>IF(Tableau1[[#This Row],[Date]]="","",CHOOSE(MONTH(B2955),"janvier","février","mars","avril","mai","juin","juillet","aout","septembre","octobre","novembre","décembre"))</f>
        <v>aout</v>
      </c>
      <c r="E2955" s="105">
        <f>IF(ISERROR(VLOOKUP($C2955,tarifs!$A$4:$D$105,2,0)),"",VLOOKUP($C2955,tarifs!$A$4:$D$105,2,0))</f>
        <v>121.5</v>
      </c>
      <c r="F2955" s="105">
        <f t="shared" si="46"/>
        <v>145.79999999999998</v>
      </c>
    </row>
    <row r="2956" spans="1:6" x14ac:dyDescent="0.25">
      <c r="A2956" t="s">
        <v>14</v>
      </c>
      <c r="B2956" s="107">
        <v>44429</v>
      </c>
      <c r="C2956">
        <v>1159</v>
      </c>
      <c r="D2956" t="str">
        <f>IF(Tableau1[[#This Row],[Date]]="","",CHOOSE(MONTH(B2956),"janvier","février","mars","avril","mai","juin","juillet","aout","septembre","octobre","novembre","décembre"))</f>
        <v>aout</v>
      </c>
      <c r="E2956" s="105">
        <f>IF(ISERROR(VLOOKUP($C2956,tarifs!$A$4:$D$105,2,0)),"",VLOOKUP($C2956,tarifs!$A$4:$D$105,2,0))</f>
        <v>115</v>
      </c>
      <c r="F2956" s="105">
        <f t="shared" si="46"/>
        <v>138</v>
      </c>
    </row>
    <row r="2957" spans="1:6" x14ac:dyDescent="0.25">
      <c r="A2957" t="s">
        <v>14</v>
      </c>
      <c r="B2957" s="107">
        <v>44424</v>
      </c>
      <c r="C2957" t="s">
        <v>15</v>
      </c>
      <c r="D2957" t="str">
        <f>IF(Tableau1[[#This Row],[Date]]="","",CHOOSE(MONTH(B2957),"janvier","février","mars","avril","mai","juin","juillet","aout","septembre","octobre","novembre","décembre"))</f>
        <v>aout</v>
      </c>
      <c r="E2957" s="105" t="str">
        <f>IF(ISERROR(VLOOKUP($C2957,tarifs!$A$4:$D$105,2,0)),"",VLOOKUP($C2957,tarifs!$A$4:$D$105,2,0))</f>
        <v/>
      </c>
      <c r="F2957" s="105" t="str">
        <f t="shared" si="46"/>
        <v/>
      </c>
    </row>
    <row r="2958" spans="1:6" x14ac:dyDescent="0.25">
      <c r="A2958" t="s">
        <v>14</v>
      </c>
      <c r="B2958" s="107">
        <v>44425</v>
      </c>
      <c r="C2958" t="s">
        <v>15</v>
      </c>
      <c r="D2958" t="str">
        <f>IF(Tableau1[[#This Row],[Date]]="","",CHOOSE(MONTH(B2958),"janvier","février","mars","avril","mai","juin","juillet","aout","septembre","octobre","novembre","décembre"))</f>
        <v>aout</v>
      </c>
      <c r="E2958" s="105" t="str">
        <f>IF(ISERROR(VLOOKUP($C2958,tarifs!$A$4:$D$105,2,0)),"",VLOOKUP($C2958,tarifs!$A$4:$D$105,2,0))</f>
        <v/>
      </c>
      <c r="F2958" s="105" t="str">
        <f t="shared" si="46"/>
        <v/>
      </c>
    </row>
    <row r="2959" spans="1:6" x14ac:dyDescent="0.25">
      <c r="A2959" t="s">
        <v>14</v>
      </c>
      <c r="B2959" s="107">
        <v>44426</v>
      </c>
      <c r="C2959" t="s">
        <v>15</v>
      </c>
      <c r="D2959" t="str">
        <f>IF(Tableau1[[#This Row],[Date]]="","",CHOOSE(MONTH(B2959),"janvier","février","mars","avril","mai","juin","juillet","aout","septembre","octobre","novembre","décembre"))</f>
        <v>aout</v>
      </c>
      <c r="E2959" s="105" t="str">
        <f>IF(ISERROR(VLOOKUP($C2959,tarifs!$A$4:$D$105,2,0)),"",VLOOKUP($C2959,tarifs!$A$4:$D$105,2,0))</f>
        <v/>
      </c>
      <c r="F2959" s="105" t="str">
        <f t="shared" si="46"/>
        <v/>
      </c>
    </row>
    <row r="2960" spans="1:6" x14ac:dyDescent="0.25">
      <c r="A2960" t="s">
        <v>14</v>
      </c>
      <c r="B2960" s="107">
        <v>44427</v>
      </c>
      <c r="C2960" t="s">
        <v>15</v>
      </c>
      <c r="D2960" t="str">
        <f>IF(Tableau1[[#This Row],[Date]]="","",CHOOSE(MONTH(B2960),"janvier","février","mars","avril","mai","juin","juillet","aout","septembre","octobre","novembre","décembre"))</f>
        <v>aout</v>
      </c>
      <c r="E2960" s="105" t="str">
        <f>IF(ISERROR(VLOOKUP($C2960,tarifs!$A$4:$D$105,2,0)),"",VLOOKUP($C2960,tarifs!$A$4:$D$105,2,0))</f>
        <v/>
      </c>
      <c r="F2960" s="105" t="str">
        <f t="shared" si="46"/>
        <v/>
      </c>
    </row>
    <row r="2961" spans="1:6" x14ac:dyDescent="0.25">
      <c r="A2961" t="s">
        <v>14</v>
      </c>
      <c r="B2961" s="107">
        <v>44428</v>
      </c>
      <c r="C2961" t="s">
        <v>15</v>
      </c>
      <c r="D2961" t="str">
        <f>IF(Tableau1[[#This Row],[Date]]="","",CHOOSE(MONTH(B2961),"janvier","février","mars","avril","mai","juin","juillet","aout","septembre","octobre","novembre","décembre"))</f>
        <v>aout</v>
      </c>
      <c r="E2961" s="105" t="str">
        <f>IF(ISERROR(VLOOKUP($C2961,tarifs!$A$4:$D$105,2,0)),"",VLOOKUP($C2961,tarifs!$A$4:$D$105,2,0))</f>
        <v/>
      </c>
      <c r="F2961" s="105" t="str">
        <f t="shared" si="46"/>
        <v/>
      </c>
    </row>
    <row r="2962" spans="1:6" x14ac:dyDescent="0.25">
      <c r="A2962" t="s">
        <v>16</v>
      </c>
      <c r="B2962" s="107">
        <v>44424</v>
      </c>
      <c r="C2962">
        <v>1670</v>
      </c>
      <c r="D2962" t="str">
        <f>IF(Tableau1[[#This Row],[Date]]="","",CHOOSE(MONTH(B2962),"janvier","février","mars","avril","mai","juin","juillet","aout","septembre","octobre","novembre","décembre"))</f>
        <v>aout</v>
      </c>
      <c r="E2962" s="105">
        <f>IF(ISERROR(VLOOKUP($C2962,tarifs!$A$4:$D$105,2,0)),"",VLOOKUP($C2962,tarifs!$A$4:$D$105,2,0))</f>
        <v>201</v>
      </c>
      <c r="F2962" s="105">
        <f t="shared" si="46"/>
        <v>241.2</v>
      </c>
    </row>
    <row r="2963" spans="1:6" x14ac:dyDescent="0.25">
      <c r="A2963" t="s">
        <v>16</v>
      </c>
      <c r="B2963" s="107">
        <v>44429</v>
      </c>
      <c r="C2963">
        <v>1401</v>
      </c>
      <c r="D2963" t="str">
        <f>IF(Tableau1[[#This Row],[Date]]="","",CHOOSE(MONTH(B2963),"janvier","février","mars","avril","mai","juin","juillet","aout","septembre","octobre","novembre","décembre"))</f>
        <v>aout</v>
      </c>
      <c r="E2963" s="105">
        <f>IF(ISERROR(VLOOKUP($C2963,tarifs!$A$4:$D$105,2,0)),"",VLOOKUP($C2963,tarifs!$A$4:$D$105,2,0))</f>
        <v>129</v>
      </c>
      <c r="F2963" s="105">
        <f t="shared" si="46"/>
        <v>154.79999999999998</v>
      </c>
    </row>
    <row r="2964" spans="1:6" x14ac:dyDescent="0.25">
      <c r="A2964" t="s">
        <v>16</v>
      </c>
      <c r="B2964" s="107">
        <v>44429</v>
      </c>
      <c r="C2964">
        <v>1639</v>
      </c>
      <c r="D2964" t="str">
        <f>IF(Tableau1[[#This Row],[Date]]="","",CHOOSE(MONTH(B2964),"janvier","février","mars","avril","mai","juin","juillet","aout","septembre","octobre","novembre","décembre"))</f>
        <v>aout</v>
      </c>
      <c r="E2964" s="105">
        <f>IF(ISERROR(VLOOKUP($C2964,tarifs!$A$4:$D$105,2,0)),"",VLOOKUP($C2964,tarifs!$A$4:$D$105,2,0))</f>
        <v>135</v>
      </c>
      <c r="F2964" s="105">
        <f t="shared" si="46"/>
        <v>162</v>
      </c>
    </row>
    <row r="2965" spans="1:6" x14ac:dyDescent="0.25">
      <c r="A2965" t="s">
        <v>17</v>
      </c>
      <c r="B2965" s="107">
        <v>44424</v>
      </c>
      <c r="C2965">
        <v>1050</v>
      </c>
      <c r="D2965" t="str">
        <f>IF(Tableau1[[#This Row],[Date]]="","",CHOOSE(MONTH(B2965),"janvier","février","mars","avril","mai","juin","juillet","aout","septembre","octobre","novembre","décembre"))</f>
        <v>aout</v>
      </c>
      <c r="E2965" s="105">
        <f>IF(ISERROR(VLOOKUP($C2965,tarifs!$A$4:$D$105,2,0)),"",VLOOKUP($C2965,tarifs!$A$4:$D$105,2,0))</f>
        <v>108</v>
      </c>
      <c r="F2965" s="105">
        <f t="shared" si="46"/>
        <v>129.6</v>
      </c>
    </row>
    <row r="2966" spans="1:6" x14ac:dyDescent="0.25">
      <c r="A2966" t="s">
        <v>17</v>
      </c>
      <c r="B2966" s="107">
        <v>44429</v>
      </c>
      <c r="C2966">
        <v>1501</v>
      </c>
      <c r="D2966" t="str">
        <f>IF(Tableau1[[#This Row],[Date]]="","",CHOOSE(MONTH(B2966),"janvier","février","mars","avril","mai","juin","juillet","aout","septembre","octobre","novembre","décembre"))</f>
        <v>aout</v>
      </c>
      <c r="E2966" s="105">
        <f>IF(ISERROR(VLOOKUP($C2966,tarifs!$A$4:$D$105,2,0)),"",VLOOKUP($C2966,tarifs!$A$4:$D$105,2,0))</f>
        <v>117</v>
      </c>
      <c r="F2966" s="105">
        <f t="shared" si="46"/>
        <v>140.4</v>
      </c>
    </row>
    <row r="2967" spans="1:6" x14ac:dyDescent="0.25">
      <c r="A2967" t="s">
        <v>17</v>
      </c>
      <c r="B2967" s="107">
        <v>44424</v>
      </c>
      <c r="C2967">
        <v>1232</v>
      </c>
      <c r="D2967" t="str">
        <f>IF(Tableau1[[#This Row],[Date]]="","",CHOOSE(MONTH(B2967),"janvier","février","mars","avril","mai","juin","juillet","aout","septembre","octobre","novembre","décembre"))</f>
        <v>aout</v>
      </c>
      <c r="E2967" s="105">
        <f>IF(ISERROR(VLOOKUP($C2967,tarifs!$A$4:$D$105,2,0)),"",VLOOKUP($C2967,tarifs!$A$4:$D$105,2,0))</f>
        <v>101.25</v>
      </c>
      <c r="F2967" s="105">
        <f t="shared" si="46"/>
        <v>121.5</v>
      </c>
    </row>
    <row r="2968" spans="1:6" x14ac:dyDescent="0.25">
      <c r="A2968" t="s">
        <v>17</v>
      </c>
      <c r="B2968" s="107">
        <v>44426</v>
      </c>
      <c r="C2968">
        <v>1202</v>
      </c>
      <c r="D2968" t="str">
        <f>IF(Tableau1[[#This Row],[Date]]="","",CHOOSE(MONTH(B2968),"janvier","février","mars","avril","mai","juin","juillet","aout","septembre","octobre","novembre","décembre"))</f>
        <v>aout</v>
      </c>
      <c r="E2968" s="105">
        <f>IF(ISERROR(VLOOKUP($C2968,tarifs!$A$4:$D$105,2,0)),"",VLOOKUP($C2968,tarifs!$A$4:$D$105,2,0))</f>
        <v>87.75</v>
      </c>
      <c r="F2968" s="105">
        <f t="shared" si="46"/>
        <v>105.3</v>
      </c>
    </row>
    <row r="2969" spans="1:6" x14ac:dyDescent="0.25">
      <c r="A2969" t="s">
        <v>17</v>
      </c>
      <c r="B2969" s="107">
        <v>44428</v>
      </c>
      <c r="C2969">
        <v>1072</v>
      </c>
      <c r="D2969" t="str">
        <f>IF(Tableau1[[#This Row],[Date]]="","",CHOOSE(MONTH(B2969),"janvier","février","mars","avril","mai","juin","juillet","aout","septembre","octobre","novembre","décembre"))</f>
        <v>aout</v>
      </c>
      <c r="E2969" s="105">
        <f>IF(ISERROR(VLOOKUP($C2969,tarifs!$A$4:$D$105,2,0)),"",VLOOKUP($C2969,tarifs!$A$4:$D$105,2,0))</f>
        <v>108</v>
      </c>
      <c r="F2969" s="105">
        <f t="shared" si="46"/>
        <v>129.6</v>
      </c>
    </row>
    <row r="2970" spans="1:6" x14ac:dyDescent="0.25">
      <c r="A2970" t="s">
        <v>17</v>
      </c>
      <c r="B2970" s="107">
        <v>44429</v>
      </c>
      <c r="C2970">
        <v>1069</v>
      </c>
      <c r="D2970" t="str">
        <f>IF(Tableau1[[#This Row],[Date]]="","",CHOOSE(MONTH(B2970),"janvier","février","mars","avril","mai","juin","juillet","aout","septembre","octobre","novembre","décembre"))</f>
        <v>aout</v>
      </c>
      <c r="E2970" s="105">
        <f>IF(ISERROR(VLOOKUP($C2970,tarifs!$A$4:$D$105,2,0)),"",VLOOKUP($C2970,tarifs!$A$4:$D$105,2,0))</f>
        <v>81</v>
      </c>
      <c r="F2970" s="105">
        <f t="shared" si="46"/>
        <v>97.2</v>
      </c>
    </row>
    <row r="2971" spans="1:6" x14ac:dyDescent="0.25">
      <c r="A2971" t="s">
        <v>18</v>
      </c>
      <c r="B2971" s="107">
        <v>44424</v>
      </c>
      <c r="C2971">
        <v>1280</v>
      </c>
      <c r="D2971" t="str">
        <f>IF(Tableau1[[#This Row],[Date]]="","",CHOOSE(MONTH(B2971),"janvier","février","mars","avril","mai","juin","juillet","aout","septembre","octobre","novembre","décembre"))</f>
        <v>aout</v>
      </c>
      <c r="E2971" s="105">
        <f>IF(ISERROR(VLOOKUP($C2971,tarifs!$A$4:$D$105,2,0)),"",VLOOKUP($C2971,tarifs!$A$4:$D$105,2,0))</f>
        <v>114.4</v>
      </c>
      <c r="F2971" s="105">
        <f t="shared" si="46"/>
        <v>137.28</v>
      </c>
    </row>
    <row r="2972" spans="1:6" x14ac:dyDescent="0.25">
      <c r="A2972" t="s">
        <v>18</v>
      </c>
      <c r="B2972" s="107">
        <v>44428</v>
      </c>
      <c r="C2972">
        <v>1082</v>
      </c>
      <c r="D2972" t="str">
        <f>IF(Tableau1[[#This Row],[Date]]="","",CHOOSE(MONTH(B2972),"janvier","février","mars","avril","mai","juin","juillet","aout","septembre","octobre","novembre","décembre"))</f>
        <v>aout</v>
      </c>
      <c r="E2972" s="105">
        <f>IF(ISERROR(VLOOKUP($C2972,tarifs!$A$4:$D$105,2,0)),"",VLOOKUP($C2972,tarifs!$A$4:$D$105,2,0))</f>
        <v>104.55</v>
      </c>
      <c r="F2972" s="105">
        <f t="shared" si="46"/>
        <v>125.46</v>
      </c>
    </row>
    <row r="2973" spans="1:6" x14ac:dyDescent="0.25">
      <c r="A2973" t="s">
        <v>18</v>
      </c>
      <c r="B2973" s="107">
        <v>44429</v>
      </c>
      <c r="C2973">
        <v>1219</v>
      </c>
      <c r="D2973" t="str">
        <f>IF(Tableau1[[#This Row],[Date]]="","",CHOOSE(MONTH(B2973),"janvier","février","mars","avril","mai","juin","juillet","aout","septembre","octobre","novembre","décembre"))</f>
        <v>aout</v>
      </c>
      <c r="E2973" s="105">
        <f>IF(ISERROR(VLOOKUP($C2973,tarifs!$A$4:$D$105,2,0)),"",VLOOKUP($C2973,tarifs!$A$4:$D$105,2,0))</f>
        <v>135</v>
      </c>
      <c r="F2973" s="105">
        <f t="shared" si="46"/>
        <v>162</v>
      </c>
    </row>
    <row r="2974" spans="1:6" x14ac:dyDescent="0.25">
      <c r="A2974" t="s">
        <v>18</v>
      </c>
      <c r="B2974" s="107">
        <v>44429</v>
      </c>
      <c r="C2974">
        <v>1679</v>
      </c>
      <c r="D2974" t="str">
        <f>IF(Tableau1[[#This Row],[Date]]="","",CHOOSE(MONTH(B2974),"janvier","février","mars","avril","mai","juin","juillet","aout","septembre","octobre","novembre","décembre"))</f>
        <v>aout</v>
      </c>
      <c r="E2974" s="105">
        <f>IF(ISERROR(VLOOKUP($C2974,tarifs!$A$4:$D$105,2,0)),"",VLOOKUP($C2974,tarifs!$A$4:$D$105,2,0))</f>
        <v>95</v>
      </c>
      <c r="F2974" s="105">
        <f t="shared" si="46"/>
        <v>114</v>
      </c>
    </row>
    <row r="2975" spans="1:6" x14ac:dyDescent="0.25">
      <c r="A2975" t="s">
        <v>19</v>
      </c>
      <c r="B2975" s="107">
        <v>44428</v>
      </c>
      <c r="C2975">
        <v>1182</v>
      </c>
      <c r="D2975" t="str">
        <f>IF(Tableau1[[#This Row],[Date]]="","",CHOOSE(MONTH(B2975),"janvier","février","mars","avril","mai","juin","juillet","aout","septembre","octobre","novembre","décembre"))</f>
        <v>aout</v>
      </c>
      <c r="E2975" s="105">
        <f>IF(ISERROR(VLOOKUP($C2975,tarifs!$A$4:$D$105,2,0)),"",VLOOKUP($C2975,tarifs!$A$4:$D$105,2,0))</f>
        <v>127</v>
      </c>
      <c r="F2975" s="105">
        <f t="shared" si="46"/>
        <v>152.4</v>
      </c>
    </row>
    <row r="2976" spans="1:6" x14ac:dyDescent="0.25">
      <c r="A2976" t="s">
        <v>19</v>
      </c>
      <c r="B2976" s="107">
        <v>44429</v>
      </c>
      <c r="C2976">
        <v>1669</v>
      </c>
      <c r="D2976" t="str">
        <f>IF(Tableau1[[#This Row],[Date]]="","",CHOOSE(MONTH(B2976),"janvier","février","mars","avril","mai","juin","juillet","aout","septembre","octobre","novembre","décembre"))</f>
        <v>aout</v>
      </c>
      <c r="E2976" s="105">
        <f>IF(ISERROR(VLOOKUP($C2976,tarifs!$A$4:$D$105,2,0)),"",VLOOKUP($C2976,tarifs!$A$4:$D$105,2,0))</f>
        <v>124</v>
      </c>
      <c r="F2976" s="105">
        <f t="shared" si="46"/>
        <v>148.79999999999998</v>
      </c>
    </row>
    <row r="2977" spans="1:6" x14ac:dyDescent="0.25">
      <c r="A2977" t="s">
        <v>19</v>
      </c>
      <c r="B2977" s="107">
        <v>44429</v>
      </c>
      <c r="C2977">
        <v>1129</v>
      </c>
      <c r="D2977" t="str">
        <f>IF(Tableau1[[#This Row],[Date]]="","",CHOOSE(MONTH(B2977),"janvier","février","mars","avril","mai","juin","juillet","aout","septembre","octobre","novembre","décembre"))</f>
        <v>aout</v>
      </c>
      <c r="E2977" s="105">
        <f>IF(ISERROR(VLOOKUP($C2977,tarifs!$A$4:$D$105,2,0)),"",VLOOKUP($C2977,tarifs!$A$4:$D$105,2,0))</f>
        <v>115</v>
      </c>
      <c r="F2977" s="105">
        <f t="shared" si="46"/>
        <v>138</v>
      </c>
    </row>
    <row r="2978" spans="1:6" x14ac:dyDescent="0.25">
      <c r="A2978" t="s">
        <v>19</v>
      </c>
      <c r="B2978" s="107">
        <v>44429</v>
      </c>
      <c r="C2978">
        <v>1699</v>
      </c>
      <c r="D2978" t="str">
        <f>IF(Tableau1[[#This Row],[Date]]="","",CHOOSE(MONTH(B2978),"janvier","février","mars","avril","mai","juin","juillet","aout","septembre","octobre","novembre","décembre"))</f>
        <v>aout</v>
      </c>
      <c r="E2978" s="105">
        <f>IF(ISERROR(VLOOKUP($C2978,tarifs!$A$4:$D$105,2,0)),"",VLOOKUP($C2978,tarifs!$A$4:$D$105,2,0))</f>
        <v>148</v>
      </c>
      <c r="F2978" s="105">
        <f t="shared" si="46"/>
        <v>177.6</v>
      </c>
    </row>
    <row r="2979" spans="1:6" x14ac:dyDescent="0.25">
      <c r="A2979" t="s">
        <v>8</v>
      </c>
      <c r="B2979" s="107">
        <v>44431</v>
      </c>
      <c r="C2979">
        <v>1330</v>
      </c>
      <c r="D2979" t="str">
        <f>IF(Tableau1[[#This Row],[Date]]="","",CHOOSE(MONTH(B2979),"janvier","février","mars","avril","mai","juin","juillet","aout","septembre","octobre","novembre","décembre"))</f>
        <v>aout</v>
      </c>
      <c r="E2979" s="105">
        <f>IF(ISERROR(VLOOKUP($C2979,tarifs!$A$4:$D$105,2,0)),"",VLOOKUP($C2979,tarifs!$A$4:$D$105,2,0))</f>
        <v>95</v>
      </c>
      <c r="F2979" s="105">
        <f t="shared" si="46"/>
        <v>114</v>
      </c>
    </row>
    <row r="2980" spans="1:6" x14ac:dyDescent="0.25">
      <c r="A2980" t="s">
        <v>8</v>
      </c>
      <c r="B2980" s="107">
        <v>44436</v>
      </c>
      <c r="C2980">
        <v>1531</v>
      </c>
      <c r="D2980" t="str">
        <f>IF(Tableau1[[#This Row],[Date]]="","",CHOOSE(MONTH(B2980),"janvier","février","mars","avril","mai","juin","juillet","aout","septembre","octobre","novembre","décembre"))</f>
        <v>aout</v>
      </c>
      <c r="E2980" s="105">
        <f>IF(ISERROR(VLOOKUP($C2980,tarifs!$A$4:$D$105,2,0)),"",VLOOKUP($C2980,tarifs!$A$4:$D$105,2,0))</f>
        <v>108</v>
      </c>
      <c r="F2980" s="105">
        <f t="shared" si="46"/>
        <v>129.6</v>
      </c>
    </row>
    <row r="2981" spans="1:6" x14ac:dyDescent="0.25">
      <c r="A2981" t="s">
        <v>8</v>
      </c>
      <c r="B2981" s="107">
        <v>44431</v>
      </c>
      <c r="C2981">
        <v>1242</v>
      </c>
      <c r="D2981" t="str">
        <f>IF(Tableau1[[#This Row],[Date]]="","",CHOOSE(MONTH(B2981),"janvier","février","mars","avril","mai","juin","juillet","aout","septembre","octobre","novembre","décembre"))</f>
        <v>aout</v>
      </c>
      <c r="E2981" s="105">
        <f>IF(ISERROR(VLOOKUP($C2981,tarifs!$A$4:$D$105,2,0)),"",VLOOKUP($C2981,tarifs!$A$4:$D$105,2,0))</f>
        <v>101</v>
      </c>
      <c r="F2981" s="105">
        <f t="shared" si="46"/>
        <v>121.19999999999999</v>
      </c>
    </row>
    <row r="2982" spans="1:6" x14ac:dyDescent="0.25">
      <c r="A2982" t="s">
        <v>8</v>
      </c>
      <c r="B2982" s="107">
        <v>44435</v>
      </c>
      <c r="C2982">
        <v>1242</v>
      </c>
      <c r="D2982" t="str">
        <f>IF(Tableau1[[#This Row],[Date]]="","",CHOOSE(MONTH(B2982),"janvier","février","mars","avril","mai","juin","juillet","aout","septembre","octobre","novembre","décembre"))</f>
        <v>aout</v>
      </c>
      <c r="E2982" s="105">
        <f>IF(ISERROR(VLOOKUP($C2982,tarifs!$A$4:$D$105,2,0)),"",VLOOKUP($C2982,tarifs!$A$4:$D$105,2,0))</f>
        <v>101</v>
      </c>
      <c r="F2982" s="105">
        <f t="shared" si="46"/>
        <v>121.19999999999999</v>
      </c>
    </row>
    <row r="2983" spans="1:6" x14ac:dyDescent="0.25">
      <c r="A2983" t="s">
        <v>8</v>
      </c>
      <c r="B2983" s="107">
        <v>44436</v>
      </c>
      <c r="C2983">
        <v>1689</v>
      </c>
      <c r="D2983" t="str">
        <f>IF(Tableau1[[#This Row],[Date]]="","",CHOOSE(MONTH(B2983),"janvier","février","mars","avril","mai","juin","juillet","aout","septembre","octobre","novembre","décembre"))</f>
        <v>aout</v>
      </c>
      <c r="E2983" s="105">
        <f>IF(ISERROR(VLOOKUP($C2983,tarifs!$A$4:$D$105,2,0)),"",VLOOKUP($C2983,tarifs!$A$4:$D$105,2,0))</f>
        <v>155</v>
      </c>
      <c r="F2983" s="105">
        <f t="shared" si="46"/>
        <v>186</v>
      </c>
    </row>
    <row r="2984" spans="1:6" x14ac:dyDescent="0.25">
      <c r="A2984" t="s">
        <v>9</v>
      </c>
      <c r="B2984" s="107">
        <v>44431</v>
      </c>
      <c r="C2984">
        <v>1060</v>
      </c>
      <c r="D2984" t="str">
        <f>IF(Tableau1[[#This Row],[Date]]="","",CHOOSE(MONTH(B2984),"janvier","février","mars","avril","mai","juin","juillet","aout","septembre","octobre","novembre","décembre"))</f>
        <v>aout</v>
      </c>
      <c r="E2984" s="105">
        <f>IF(ISERROR(VLOOKUP($C2984,tarifs!$A$4:$D$105,2,0)),"",VLOOKUP($C2984,tarifs!$A$4:$D$105,2,0))</f>
        <v>123.6</v>
      </c>
      <c r="F2984" s="105">
        <f t="shared" si="46"/>
        <v>148.32</v>
      </c>
    </row>
    <row r="2985" spans="1:6" x14ac:dyDescent="0.25">
      <c r="A2985" t="s">
        <v>9</v>
      </c>
      <c r="B2985" s="107">
        <v>44436</v>
      </c>
      <c r="C2985">
        <v>1431</v>
      </c>
      <c r="D2985" t="str">
        <f>IF(Tableau1[[#This Row],[Date]]="","",CHOOSE(MONTH(B2985),"janvier","février","mars","avril","mai","juin","juillet","aout","septembre","octobre","novembre","décembre"))</f>
        <v>aout</v>
      </c>
      <c r="E2985" s="105">
        <f>IF(ISERROR(VLOOKUP($C2985,tarifs!$A$4:$D$105,2,0)),"",VLOOKUP($C2985,tarifs!$A$4:$D$105,2,0))</f>
        <v>108</v>
      </c>
      <c r="F2985" s="105">
        <f t="shared" si="46"/>
        <v>129.6</v>
      </c>
    </row>
    <row r="2986" spans="1:6" x14ac:dyDescent="0.25">
      <c r="A2986" t="s">
        <v>9</v>
      </c>
      <c r="B2986" s="107">
        <v>44431</v>
      </c>
      <c r="C2986">
        <v>1230</v>
      </c>
      <c r="D2986" t="str">
        <f>IF(Tableau1[[#This Row],[Date]]="","",CHOOSE(MONTH(B2986),"janvier","février","mars","avril","mai","juin","juillet","aout","septembre","octobre","novembre","décembre"))</f>
        <v>aout</v>
      </c>
      <c r="E2986" s="105">
        <f>IF(ISERROR(VLOOKUP($C2986,tarifs!$A$4:$D$105,2,0)),"",VLOOKUP($C2986,tarifs!$A$4:$D$105,2,0))</f>
        <v>135.25</v>
      </c>
      <c r="F2986" s="105">
        <f t="shared" si="46"/>
        <v>162.29999999999998</v>
      </c>
    </row>
    <row r="2987" spans="1:6" x14ac:dyDescent="0.25">
      <c r="A2987" t="s">
        <v>9</v>
      </c>
      <c r="B2987" s="107">
        <v>44435</v>
      </c>
      <c r="C2987">
        <v>1282</v>
      </c>
      <c r="D2987" t="str">
        <f>IF(Tableau1[[#This Row],[Date]]="","",CHOOSE(MONTH(B2987),"janvier","février","mars","avril","mai","juin","juillet","aout","septembre","octobre","novembre","décembre"))</f>
        <v>aout</v>
      </c>
      <c r="E2987" s="105">
        <f>IF(ISERROR(VLOOKUP($C2987,tarifs!$A$4:$D$105,2,0)),"",VLOOKUP($C2987,tarifs!$A$4:$D$105,2,0))</f>
        <v>87.75</v>
      </c>
      <c r="F2987" s="105">
        <f t="shared" si="46"/>
        <v>105.3</v>
      </c>
    </row>
    <row r="2988" spans="1:6" x14ac:dyDescent="0.25">
      <c r="A2988" t="s">
        <v>9</v>
      </c>
      <c r="B2988" s="107">
        <v>44436</v>
      </c>
      <c r="C2988">
        <v>1451</v>
      </c>
      <c r="D2988" t="str">
        <f>IF(Tableau1[[#This Row],[Date]]="","",CHOOSE(MONTH(B2988),"janvier","février","mars","avril","mai","juin","juillet","aout","septembre","octobre","novembre","décembre"))</f>
        <v>aout</v>
      </c>
      <c r="E2988" s="105">
        <f>IF(ISERROR(VLOOKUP($C2988,tarifs!$A$4:$D$105,2,0)),"",VLOOKUP($C2988,tarifs!$A$4:$D$105,2,0))</f>
        <v>108</v>
      </c>
      <c r="F2988" s="105">
        <f t="shared" si="46"/>
        <v>129.6</v>
      </c>
    </row>
    <row r="2989" spans="1:6" x14ac:dyDescent="0.25">
      <c r="A2989" t="s">
        <v>9</v>
      </c>
      <c r="B2989" s="107">
        <v>44431</v>
      </c>
      <c r="C2989">
        <v>1062</v>
      </c>
      <c r="D2989" t="str">
        <f>IF(Tableau1[[#This Row],[Date]]="","",CHOOSE(MONTH(B2989),"janvier","février","mars","avril","mai","juin","juillet","aout","septembre","octobre","novembre","décembre"))</f>
        <v>aout</v>
      </c>
      <c r="E2989" s="105">
        <f>IF(ISERROR(VLOOKUP($C2989,tarifs!$A$4:$D$105,2,0)),"",VLOOKUP($C2989,tarifs!$A$4:$D$105,2,0))</f>
        <v>81</v>
      </c>
      <c r="F2989" s="105">
        <f t="shared" si="46"/>
        <v>97.2</v>
      </c>
    </row>
    <row r="2990" spans="1:6" x14ac:dyDescent="0.25">
      <c r="A2990" t="s">
        <v>9</v>
      </c>
      <c r="B2990" s="107">
        <v>44432</v>
      </c>
      <c r="C2990">
        <v>1062</v>
      </c>
      <c r="D2990" t="str">
        <f>IF(Tableau1[[#This Row],[Date]]="","",CHOOSE(MONTH(B2990),"janvier","février","mars","avril","mai","juin","juillet","aout","septembre","octobre","novembre","décembre"))</f>
        <v>aout</v>
      </c>
      <c r="E2990" s="105">
        <f>IF(ISERROR(VLOOKUP($C2990,tarifs!$A$4:$D$105,2,0)),"",VLOOKUP($C2990,tarifs!$A$4:$D$105,2,0))</f>
        <v>81</v>
      </c>
      <c r="F2990" s="105">
        <f t="shared" si="46"/>
        <v>97.2</v>
      </c>
    </row>
    <row r="2991" spans="1:6" x14ac:dyDescent="0.25">
      <c r="A2991" t="s">
        <v>9</v>
      </c>
      <c r="B2991" s="107">
        <v>44433</v>
      </c>
      <c r="C2991">
        <v>1062</v>
      </c>
      <c r="D2991" t="str">
        <f>IF(Tableau1[[#This Row],[Date]]="","",CHOOSE(MONTH(B2991),"janvier","février","mars","avril","mai","juin","juillet","aout","septembre","octobre","novembre","décembre"))</f>
        <v>aout</v>
      </c>
      <c r="E2991" s="105">
        <f>IF(ISERROR(VLOOKUP($C2991,tarifs!$A$4:$D$105,2,0)),"",VLOOKUP($C2991,tarifs!$A$4:$D$105,2,0))</f>
        <v>81</v>
      </c>
      <c r="F2991" s="105">
        <f t="shared" si="46"/>
        <v>97.2</v>
      </c>
    </row>
    <row r="2992" spans="1:6" x14ac:dyDescent="0.25">
      <c r="A2992" t="s">
        <v>9</v>
      </c>
      <c r="B2992" s="107">
        <v>44434</v>
      </c>
      <c r="C2992">
        <v>1062</v>
      </c>
      <c r="D2992" t="str">
        <f>IF(Tableau1[[#This Row],[Date]]="","",CHOOSE(MONTH(B2992),"janvier","février","mars","avril","mai","juin","juillet","aout","septembre","octobre","novembre","décembre"))</f>
        <v>aout</v>
      </c>
      <c r="E2992" s="105">
        <f>IF(ISERROR(VLOOKUP($C2992,tarifs!$A$4:$D$105,2,0)),"",VLOOKUP($C2992,tarifs!$A$4:$D$105,2,0))</f>
        <v>81</v>
      </c>
      <c r="F2992" s="105">
        <f t="shared" si="46"/>
        <v>97.2</v>
      </c>
    </row>
    <row r="2993" spans="1:6" x14ac:dyDescent="0.25">
      <c r="A2993" t="s">
        <v>9</v>
      </c>
      <c r="B2993" s="107">
        <v>44435</v>
      </c>
      <c r="C2993">
        <v>1062</v>
      </c>
      <c r="D2993" t="str">
        <f>IF(Tableau1[[#This Row],[Date]]="","",CHOOSE(MONTH(B2993),"janvier","février","mars","avril","mai","juin","juillet","aout","septembre","octobre","novembre","décembre"))</f>
        <v>aout</v>
      </c>
      <c r="E2993" s="105">
        <f>IF(ISERROR(VLOOKUP($C2993,tarifs!$A$4:$D$105,2,0)),"",VLOOKUP($C2993,tarifs!$A$4:$D$105,2,0))</f>
        <v>81</v>
      </c>
      <c r="F2993" s="105">
        <f t="shared" si="46"/>
        <v>97.2</v>
      </c>
    </row>
    <row r="2994" spans="1:6" x14ac:dyDescent="0.25">
      <c r="A2994" t="s">
        <v>9</v>
      </c>
      <c r="B2994" s="107">
        <v>44436</v>
      </c>
      <c r="C2994">
        <v>1471</v>
      </c>
      <c r="D2994" t="str">
        <f>IF(Tableau1[[#This Row],[Date]]="","",CHOOSE(MONTH(B2994),"janvier","février","mars","avril","mai","juin","juillet","aout","septembre","octobre","novembre","décembre"))</f>
        <v>aout</v>
      </c>
      <c r="E2994" s="105">
        <f>IF(ISERROR(VLOOKUP($C2994,tarifs!$A$4:$D$105,2,0)),"",VLOOKUP($C2994,tarifs!$A$4:$D$105,2,0))</f>
        <v>115</v>
      </c>
      <c r="F2994" s="105">
        <f t="shared" si="46"/>
        <v>138</v>
      </c>
    </row>
    <row r="2995" spans="1:6" x14ac:dyDescent="0.25">
      <c r="A2995" t="s">
        <v>9</v>
      </c>
      <c r="B2995" s="107">
        <v>44431</v>
      </c>
      <c r="C2995">
        <v>1262</v>
      </c>
      <c r="D2995" t="str">
        <f>IF(Tableau1[[#This Row],[Date]]="","",CHOOSE(MONTH(B2995),"janvier","février","mars","avril","mai","juin","juillet","aout","septembre","octobre","novembre","décembre"))</f>
        <v>aout</v>
      </c>
      <c r="E2995" s="105">
        <f>IF(ISERROR(VLOOKUP($C2995,tarifs!$A$4:$D$105,2,0)),"",VLOOKUP($C2995,tarifs!$A$4:$D$105,2,0))</f>
        <v>108</v>
      </c>
      <c r="F2995" s="105">
        <f t="shared" si="46"/>
        <v>129.6</v>
      </c>
    </row>
    <row r="2996" spans="1:6" x14ac:dyDescent="0.25">
      <c r="A2996" t="s">
        <v>9</v>
      </c>
      <c r="B2996" s="107">
        <v>44432</v>
      </c>
      <c r="C2996">
        <v>1262</v>
      </c>
      <c r="D2996" t="str">
        <f>IF(Tableau1[[#This Row],[Date]]="","",CHOOSE(MONTH(B2996),"janvier","février","mars","avril","mai","juin","juillet","aout","septembre","octobre","novembre","décembre"))</f>
        <v>aout</v>
      </c>
      <c r="E2996" s="105">
        <f>IF(ISERROR(VLOOKUP($C2996,tarifs!$A$4:$D$105,2,0)),"",VLOOKUP($C2996,tarifs!$A$4:$D$105,2,0))</f>
        <v>108</v>
      </c>
      <c r="F2996" s="105">
        <f t="shared" si="46"/>
        <v>129.6</v>
      </c>
    </row>
    <row r="2997" spans="1:6" x14ac:dyDescent="0.25">
      <c r="A2997" t="s">
        <v>9</v>
      </c>
      <c r="B2997" s="107">
        <v>44433</v>
      </c>
      <c r="C2997">
        <v>1262</v>
      </c>
      <c r="D2997" t="str">
        <f>IF(Tableau1[[#This Row],[Date]]="","",CHOOSE(MONTH(B2997),"janvier","février","mars","avril","mai","juin","juillet","aout","septembre","octobre","novembre","décembre"))</f>
        <v>aout</v>
      </c>
      <c r="E2997" s="105">
        <f>IF(ISERROR(VLOOKUP($C2997,tarifs!$A$4:$D$105,2,0)),"",VLOOKUP($C2997,tarifs!$A$4:$D$105,2,0))</f>
        <v>108</v>
      </c>
      <c r="F2997" s="105">
        <f t="shared" si="46"/>
        <v>129.6</v>
      </c>
    </row>
    <row r="2998" spans="1:6" x14ac:dyDescent="0.25">
      <c r="A2998" t="s">
        <v>9</v>
      </c>
      <c r="B2998" s="107">
        <v>44434</v>
      </c>
      <c r="C2998">
        <v>1262</v>
      </c>
      <c r="D2998" t="str">
        <f>IF(Tableau1[[#This Row],[Date]]="","",CHOOSE(MONTH(B2998),"janvier","février","mars","avril","mai","juin","juillet","aout","septembre","octobre","novembre","décembre"))</f>
        <v>aout</v>
      </c>
      <c r="E2998" s="105">
        <f>IF(ISERROR(VLOOKUP($C2998,tarifs!$A$4:$D$105,2,0)),"",VLOOKUP($C2998,tarifs!$A$4:$D$105,2,0))</f>
        <v>108</v>
      </c>
      <c r="F2998" s="105">
        <f t="shared" si="46"/>
        <v>129.6</v>
      </c>
    </row>
    <row r="2999" spans="1:6" x14ac:dyDescent="0.25">
      <c r="A2999" t="s">
        <v>9</v>
      </c>
      <c r="B2999" s="107">
        <v>44435</v>
      </c>
      <c r="C2999">
        <v>1262</v>
      </c>
      <c r="D2999" t="str">
        <f>IF(Tableau1[[#This Row],[Date]]="","",CHOOSE(MONTH(B2999),"janvier","février","mars","avril","mai","juin","juillet","aout","septembre","octobre","novembre","décembre"))</f>
        <v>aout</v>
      </c>
      <c r="E2999" s="105">
        <f>IF(ISERROR(VLOOKUP($C2999,tarifs!$A$4:$D$105,2,0)),"",VLOOKUP($C2999,tarifs!$A$4:$D$105,2,0))</f>
        <v>108</v>
      </c>
      <c r="F2999" s="105">
        <f t="shared" si="46"/>
        <v>129.6</v>
      </c>
    </row>
    <row r="3000" spans="1:6" x14ac:dyDescent="0.25">
      <c r="A3000" t="s">
        <v>9</v>
      </c>
      <c r="B3000" s="107">
        <v>44436</v>
      </c>
      <c r="C3000">
        <v>1511</v>
      </c>
      <c r="D3000" t="str">
        <f>IF(Tableau1[[#This Row],[Date]]="","",CHOOSE(MONTH(B3000),"janvier","février","mars","avril","mai","juin","juillet","aout","septembre","octobre","novembre","décembre"))</f>
        <v>aout</v>
      </c>
      <c r="E3000" s="105">
        <f>IF(ISERROR(VLOOKUP($C3000,tarifs!$A$4:$D$105,2,0)),"",VLOOKUP($C3000,tarifs!$A$4:$D$105,2,0))</f>
        <v>115</v>
      </c>
      <c r="F3000" s="105">
        <f t="shared" si="46"/>
        <v>138</v>
      </c>
    </row>
    <row r="3001" spans="1:6" x14ac:dyDescent="0.25">
      <c r="A3001" t="s">
        <v>9</v>
      </c>
      <c r="B3001" s="107">
        <v>44436</v>
      </c>
      <c r="C3001">
        <v>1521</v>
      </c>
      <c r="D3001" t="str">
        <f>IF(Tableau1[[#This Row],[Date]]="","",CHOOSE(MONTH(B3001),"janvier","février","mars","avril","mai","juin","juillet","aout","septembre","octobre","novembre","décembre"))</f>
        <v>aout</v>
      </c>
      <c r="E3001" s="105">
        <f>IF(ISERROR(VLOOKUP($C3001,tarifs!$A$4:$D$105,2,0)),"",VLOOKUP($C3001,tarifs!$A$4:$D$105,2,0))</f>
        <v>155</v>
      </c>
      <c r="F3001" s="105">
        <f t="shared" si="46"/>
        <v>186</v>
      </c>
    </row>
    <row r="3002" spans="1:6" x14ac:dyDescent="0.25">
      <c r="A3002" t="s">
        <v>9</v>
      </c>
      <c r="B3002" s="107">
        <v>44436</v>
      </c>
      <c r="C3002">
        <v>1659</v>
      </c>
      <c r="D3002" t="str">
        <f>IF(Tableau1[[#This Row],[Date]]="","",CHOOSE(MONTH(B3002),"janvier","février","mars","avril","mai","juin","juillet","aout","septembre","octobre","novembre","décembre"))</f>
        <v>aout</v>
      </c>
      <c r="E3002" s="105">
        <f>IF(ISERROR(VLOOKUP($C3002,tarifs!$A$4:$D$105,2,0)),"",VLOOKUP($C3002,tarifs!$A$4:$D$105,2,0))</f>
        <v>108</v>
      </c>
      <c r="F3002" s="105">
        <f t="shared" si="46"/>
        <v>129.6</v>
      </c>
    </row>
    <row r="3003" spans="1:6" x14ac:dyDescent="0.25">
      <c r="A3003" t="s">
        <v>9</v>
      </c>
      <c r="B3003" s="107">
        <v>44436</v>
      </c>
      <c r="C3003">
        <v>1139</v>
      </c>
      <c r="D3003" t="str">
        <f>IF(Tableau1[[#This Row],[Date]]="","",CHOOSE(MONTH(B3003),"janvier","février","mars","avril","mai","juin","juillet","aout","septembre","octobre","novembre","décembre"))</f>
        <v>aout</v>
      </c>
      <c r="E3003" s="105">
        <f>IF(ISERROR(VLOOKUP($C3003,tarifs!$A$4:$D$105,2,0)),"",VLOOKUP($C3003,tarifs!$A$4:$D$105,2,0))</f>
        <v>135</v>
      </c>
      <c r="F3003" s="105">
        <f t="shared" si="46"/>
        <v>162</v>
      </c>
    </row>
    <row r="3004" spans="1:6" x14ac:dyDescent="0.25">
      <c r="A3004" t="s">
        <v>9</v>
      </c>
      <c r="B3004" s="107">
        <v>44436</v>
      </c>
      <c r="C3004">
        <v>1079</v>
      </c>
      <c r="D3004" t="str">
        <f>IF(Tableau1[[#This Row],[Date]]="","",CHOOSE(MONTH(B3004),"janvier","février","mars","avril","mai","juin","juillet","aout","septembre","octobre","novembre","décembre"))</f>
        <v>aout</v>
      </c>
      <c r="E3004" s="105">
        <f>IF(ISERROR(VLOOKUP($C3004,tarifs!$A$4:$D$105,2,0)),"",VLOOKUP($C3004,tarifs!$A$4:$D$105,2,0))</f>
        <v>101</v>
      </c>
      <c r="F3004" s="105">
        <f t="shared" si="46"/>
        <v>121.19999999999999</v>
      </c>
    </row>
    <row r="3005" spans="1:6" x14ac:dyDescent="0.25">
      <c r="A3005" t="s">
        <v>9</v>
      </c>
      <c r="B3005" s="107">
        <v>44436</v>
      </c>
      <c r="C3005">
        <v>1099</v>
      </c>
      <c r="D3005" t="str">
        <f>IF(Tableau1[[#This Row],[Date]]="","",CHOOSE(MONTH(B3005),"janvier","février","mars","avril","mai","juin","juillet","aout","septembre","octobre","novembre","décembre"))</f>
        <v>aout</v>
      </c>
      <c r="E3005" s="105">
        <f>IF(ISERROR(VLOOKUP($C3005,tarifs!$A$4:$D$105,2,0)),"",VLOOKUP($C3005,tarifs!$A$4:$D$105,2,0))</f>
        <v>77</v>
      </c>
      <c r="F3005" s="105">
        <f t="shared" si="46"/>
        <v>92.399999999999991</v>
      </c>
    </row>
    <row r="3006" spans="1:6" x14ac:dyDescent="0.25">
      <c r="A3006" t="s">
        <v>9</v>
      </c>
      <c r="B3006" s="107">
        <v>44436</v>
      </c>
      <c r="C3006">
        <v>1269</v>
      </c>
      <c r="D3006" t="str">
        <f>IF(Tableau1[[#This Row],[Date]]="","",CHOOSE(MONTH(B3006),"janvier","février","mars","avril","mai","juin","juillet","aout","septembre","octobre","novembre","décembre"))</f>
        <v>aout</v>
      </c>
      <c r="E3006" s="105">
        <f>IF(ISERROR(VLOOKUP($C3006,tarifs!$A$4:$D$105,2,0)),"",VLOOKUP($C3006,tarifs!$A$4:$D$105,2,0))</f>
        <v>95</v>
      </c>
      <c r="F3006" s="105">
        <f t="shared" si="46"/>
        <v>114</v>
      </c>
    </row>
    <row r="3007" spans="1:6" x14ac:dyDescent="0.25">
      <c r="A3007" t="s">
        <v>10</v>
      </c>
      <c r="B3007" s="107">
        <v>44431</v>
      </c>
      <c r="C3007">
        <v>1650</v>
      </c>
      <c r="D3007" t="str">
        <f>IF(Tableau1[[#This Row],[Date]]="","",CHOOSE(MONTH(B3007),"janvier","février","mars","avril","mai","juin","juillet","aout","septembre","octobre","novembre","décembre"))</f>
        <v>aout</v>
      </c>
      <c r="E3007" s="105">
        <f>IF(ISERROR(VLOOKUP($C3007,tarifs!$A$4:$D$105,2,0)),"",VLOOKUP($C3007,tarifs!$A$4:$D$105,2,0))</f>
        <v>162</v>
      </c>
      <c r="F3007" s="105">
        <f t="shared" si="46"/>
        <v>194.4</v>
      </c>
    </row>
    <row r="3008" spans="1:6" x14ac:dyDescent="0.25">
      <c r="A3008" t="s">
        <v>10</v>
      </c>
      <c r="B3008" s="107">
        <v>44436</v>
      </c>
      <c r="C3008">
        <v>1109</v>
      </c>
      <c r="D3008" t="str">
        <f>IF(Tableau1[[#This Row],[Date]]="","",CHOOSE(MONTH(B3008),"janvier","février","mars","avril","mai","juin","juillet","aout","septembre","octobre","novembre","décembre"))</f>
        <v>aout</v>
      </c>
      <c r="E3008" s="105">
        <f>IF(ISERROR(VLOOKUP($C3008,tarifs!$A$4:$D$105,2,0)),"",VLOOKUP($C3008,tarifs!$A$4:$D$105,2,0))</f>
        <v>122</v>
      </c>
      <c r="F3008" s="105">
        <f t="shared" si="46"/>
        <v>146.4</v>
      </c>
    </row>
    <row r="3009" spans="1:6" x14ac:dyDescent="0.25">
      <c r="A3009" t="s">
        <v>10</v>
      </c>
      <c r="B3009" s="107">
        <v>44432</v>
      </c>
      <c r="C3009">
        <v>1521</v>
      </c>
      <c r="D3009" t="str">
        <f>IF(Tableau1[[#This Row],[Date]]="","",CHOOSE(MONTH(B3009),"janvier","février","mars","avril","mai","juin","juillet","aout","septembre","octobre","novembre","décembre"))</f>
        <v>aout</v>
      </c>
      <c r="E3009" s="105">
        <f>IF(ISERROR(VLOOKUP($C3009,tarifs!$A$4:$D$105,2,0)),"",VLOOKUP($C3009,tarifs!$A$4:$D$105,2,0))</f>
        <v>155</v>
      </c>
      <c r="F3009" s="105">
        <f t="shared" si="46"/>
        <v>186</v>
      </c>
    </row>
    <row r="3010" spans="1:6" x14ac:dyDescent="0.25">
      <c r="A3010" t="s">
        <v>10</v>
      </c>
      <c r="B3010" s="107">
        <v>44433</v>
      </c>
      <c r="C3010">
        <v>1521</v>
      </c>
      <c r="D3010" t="str">
        <f>IF(Tableau1[[#This Row],[Date]]="","",CHOOSE(MONTH(B3010),"janvier","février","mars","avril","mai","juin","juillet","aout","septembre","octobre","novembre","décembre"))</f>
        <v>aout</v>
      </c>
      <c r="E3010" s="105">
        <f>IF(ISERROR(VLOOKUP($C3010,tarifs!$A$4:$D$105,2,0)),"",VLOOKUP($C3010,tarifs!$A$4:$D$105,2,0))</f>
        <v>155</v>
      </c>
      <c r="F3010" s="105">
        <f t="shared" si="46"/>
        <v>186</v>
      </c>
    </row>
    <row r="3011" spans="1:6" x14ac:dyDescent="0.25">
      <c r="A3011" t="s">
        <v>10</v>
      </c>
      <c r="B3011" s="107">
        <v>44434</v>
      </c>
      <c r="C3011">
        <v>1521</v>
      </c>
      <c r="D3011" t="str">
        <f>IF(Tableau1[[#This Row],[Date]]="","",CHOOSE(MONTH(B3011),"janvier","février","mars","avril","mai","juin","juillet","aout","septembre","octobre","novembre","décembre"))</f>
        <v>aout</v>
      </c>
      <c r="E3011" s="105">
        <f>IF(ISERROR(VLOOKUP($C3011,tarifs!$A$4:$D$105,2,0)),"",VLOOKUP($C3011,tarifs!$A$4:$D$105,2,0))</f>
        <v>155</v>
      </c>
      <c r="F3011" s="105">
        <f t="shared" si="46"/>
        <v>186</v>
      </c>
    </row>
    <row r="3012" spans="1:6" x14ac:dyDescent="0.25">
      <c r="A3012" t="s">
        <v>10</v>
      </c>
      <c r="B3012" s="107">
        <v>44435</v>
      </c>
      <c r="C3012">
        <v>1521</v>
      </c>
      <c r="D3012" t="str">
        <f>IF(Tableau1[[#This Row],[Date]]="","",CHOOSE(MONTH(B3012),"janvier","février","mars","avril","mai","juin","juillet","aout","septembre","octobre","novembre","décembre"))</f>
        <v>aout</v>
      </c>
      <c r="E3012" s="105">
        <f>IF(ISERROR(VLOOKUP($C3012,tarifs!$A$4:$D$105,2,0)),"",VLOOKUP($C3012,tarifs!$A$4:$D$105,2,0))</f>
        <v>155</v>
      </c>
      <c r="F3012" s="105">
        <f t="shared" ref="F3012:F3075" si="47">IF(ISERROR(E3012*1.2),"",E3012*1.2)</f>
        <v>186</v>
      </c>
    </row>
    <row r="3013" spans="1:6" x14ac:dyDescent="0.25">
      <c r="A3013" t="s">
        <v>10</v>
      </c>
      <c r="B3013" s="107">
        <v>44431</v>
      </c>
      <c r="C3013">
        <v>1162</v>
      </c>
      <c r="D3013" t="str">
        <f>IF(Tableau1[[#This Row],[Date]]="","",CHOOSE(MONTH(B3013),"janvier","février","mars","avril","mai","juin","juillet","aout","septembre","octobre","novembre","décembre"))</f>
        <v>aout</v>
      </c>
      <c r="E3013" s="105">
        <f>IF(ISERROR(VLOOKUP($C3013,tarifs!$A$4:$D$105,2,0)),"",VLOOKUP($C3013,tarifs!$A$4:$D$105,2,0))</f>
        <v>108</v>
      </c>
      <c r="F3013" s="105">
        <f t="shared" si="47"/>
        <v>129.6</v>
      </c>
    </row>
    <row r="3014" spans="1:6" x14ac:dyDescent="0.25">
      <c r="A3014" t="s">
        <v>10</v>
      </c>
      <c r="B3014" s="107">
        <v>44432</v>
      </c>
      <c r="C3014">
        <v>1162</v>
      </c>
      <c r="D3014" t="str">
        <f>IF(Tableau1[[#This Row],[Date]]="","",CHOOSE(MONTH(B3014),"janvier","février","mars","avril","mai","juin","juillet","aout","septembre","octobre","novembre","décembre"))</f>
        <v>aout</v>
      </c>
      <c r="E3014" s="105">
        <f>IF(ISERROR(VLOOKUP($C3014,tarifs!$A$4:$D$105,2,0)),"",VLOOKUP($C3014,tarifs!$A$4:$D$105,2,0))</f>
        <v>108</v>
      </c>
      <c r="F3014" s="105">
        <f t="shared" si="47"/>
        <v>129.6</v>
      </c>
    </row>
    <row r="3015" spans="1:6" x14ac:dyDescent="0.25">
      <c r="A3015" t="s">
        <v>10</v>
      </c>
      <c r="B3015" s="107">
        <v>44433</v>
      </c>
      <c r="C3015">
        <v>1162</v>
      </c>
      <c r="D3015" t="str">
        <f>IF(Tableau1[[#This Row],[Date]]="","",CHOOSE(MONTH(B3015),"janvier","février","mars","avril","mai","juin","juillet","aout","septembre","octobre","novembre","décembre"))</f>
        <v>aout</v>
      </c>
      <c r="E3015" s="105">
        <f>IF(ISERROR(VLOOKUP($C3015,tarifs!$A$4:$D$105,2,0)),"",VLOOKUP($C3015,tarifs!$A$4:$D$105,2,0))</f>
        <v>108</v>
      </c>
      <c r="F3015" s="105">
        <f t="shared" si="47"/>
        <v>129.6</v>
      </c>
    </row>
    <row r="3016" spans="1:6" x14ac:dyDescent="0.25">
      <c r="A3016" t="s">
        <v>10</v>
      </c>
      <c r="B3016" s="107">
        <v>44434</v>
      </c>
      <c r="C3016">
        <v>1162</v>
      </c>
      <c r="D3016" t="str">
        <f>IF(Tableau1[[#This Row],[Date]]="","",CHOOSE(MONTH(B3016),"janvier","février","mars","avril","mai","juin","juillet","aout","septembre","octobre","novembre","décembre"))</f>
        <v>aout</v>
      </c>
      <c r="E3016" s="105">
        <f>IF(ISERROR(VLOOKUP($C3016,tarifs!$A$4:$D$105,2,0)),"",VLOOKUP($C3016,tarifs!$A$4:$D$105,2,0))</f>
        <v>108</v>
      </c>
      <c r="F3016" s="105">
        <f t="shared" si="47"/>
        <v>129.6</v>
      </c>
    </row>
    <row r="3017" spans="1:6" x14ac:dyDescent="0.25">
      <c r="A3017" t="s">
        <v>10</v>
      </c>
      <c r="B3017" s="107">
        <v>44435</v>
      </c>
      <c r="C3017">
        <v>1162</v>
      </c>
      <c r="D3017" t="str">
        <f>IF(Tableau1[[#This Row],[Date]]="","",CHOOSE(MONTH(B3017),"janvier","février","mars","avril","mai","juin","juillet","aout","septembre","octobre","novembre","décembre"))</f>
        <v>aout</v>
      </c>
      <c r="E3017" s="105">
        <f>IF(ISERROR(VLOOKUP($C3017,tarifs!$A$4:$D$105,2,0)),"",VLOOKUP($C3017,tarifs!$A$4:$D$105,2,0))</f>
        <v>108</v>
      </c>
      <c r="F3017" s="105">
        <f t="shared" si="47"/>
        <v>129.6</v>
      </c>
    </row>
    <row r="3018" spans="1:6" x14ac:dyDescent="0.25">
      <c r="A3018" t="s">
        <v>10</v>
      </c>
      <c r="B3018" s="107">
        <v>44431</v>
      </c>
      <c r="C3018" t="s">
        <v>11</v>
      </c>
      <c r="D3018" t="str">
        <f>IF(Tableau1[[#This Row],[Date]]="","",CHOOSE(MONTH(B3018),"janvier","février","mars","avril","mai","juin","juillet","aout","septembre","octobre","novembre","décembre"))</f>
        <v>aout</v>
      </c>
      <c r="E3018" s="105" t="str">
        <f>IF(ISERROR(VLOOKUP($C3018,tarifs!$A$4:$D$105,2,0)),"",VLOOKUP($C3018,tarifs!$A$4:$D$105,2,0))</f>
        <v/>
      </c>
      <c r="F3018" s="105" t="str">
        <f t="shared" si="47"/>
        <v/>
      </c>
    </row>
    <row r="3019" spans="1:6" x14ac:dyDescent="0.25">
      <c r="A3019" t="s">
        <v>10</v>
      </c>
      <c r="B3019" s="107">
        <v>44432</v>
      </c>
      <c r="C3019" t="s">
        <v>11</v>
      </c>
      <c r="D3019" t="str">
        <f>IF(Tableau1[[#This Row],[Date]]="","",CHOOSE(MONTH(B3019),"janvier","février","mars","avril","mai","juin","juillet","aout","septembre","octobre","novembre","décembre"))</f>
        <v>aout</v>
      </c>
      <c r="E3019" s="105" t="str">
        <f>IF(ISERROR(VLOOKUP($C3019,tarifs!$A$4:$D$105,2,0)),"",VLOOKUP($C3019,tarifs!$A$4:$D$105,2,0))</f>
        <v/>
      </c>
      <c r="F3019" s="105" t="str">
        <f t="shared" si="47"/>
        <v/>
      </c>
    </row>
    <row r="3020" spans="1:6" x14ac:dyDescent="0.25">
      <c r="A3020" t="s">
        <v>10</v>
      </c>
      <c r="B3020" s="107">
        <v>44433</v>
      </c>
      <c r="C3020" t="s">
        <v>11</v>
      </c>
      <c r="D3020" t="str">
        <f>IF(Tableau1[[#This Row],[Date]]="","",CHOOSE(MONTH(B3020),"janvier","février","mars","avril","mai","juin","juillet","aout","septembre","octobre","novembre","décembre"))</f>
        <v>aout</v>
      </c>
      <c r="E3020" s="105" t="str">
        <f>IF(ISERROR(VLOOKUP($C3020,tarifs!$A$4:$D$105,2,0)),"",VLOOKUP($C3020,tarifs!$A$4:$D$105,2,0))</f>
        <v/>
      </c>
      <c r="F3020" s="105" t="str">
        <f t="shared" si="47"/>
        <v/>
      </c>
    </row>
    <row r="3021" spans="1:6" x14ac:dyDescent="0.25">
      <c r="A3021" t="s">
        <v>10</v>
      </c>
      <c r="B3021" s="107">
        <v>44434</v>
      </c>
      <c r="C3021" t="s">
        <v>11</v>
      </c>
      <c r="D3021" t="str">
        <f>IF(Tableau1[[#This Row],[Date]]="","",CHOOSE(MONTH(B3021),"janvier","février","mars","avril","mai","juin","juillet","aout","septembre","octobre","novembre","décembre"))</f>
        <v>aout</v>
      </c>
      <c r="E3021" s="105" t="str">
        <f>IF(ISERROR(VLOOKUP($C3021,tarifs!$A$4:$D$105,2,0)),"",VLOOKUP($C3021,tarifs!$A$4:$D$105,2,0))</f>
        <v/>
      </c>
      <c r="F3021" s="105" t="str">
        <f t="shared" si="47"/>
        <v/>
      </c>
    </row>
    <row r="3022" spans="1:6" x14ac:dyDescent="0.25">
      <c r="A3022" t="s">
        <v>10</v>
      </c>
      <c r="B3022" s="107">
        <v>44435</v>
      </c>
      <c r="C3022" t="s">
        <v>11</v>
      </c>
      <c r="D3022" t="str">
        <f>IF(Tableau1[[#This Row],[Date]]="","",CHOOSE(MONTH(B3022),"janvier","février","mars","avril","mai","juin","juillet","aout","septembre","octobre","novembre","décembre"))</f>
        <v>aout</v>
      </c>
      <c r="E3022" s="105" t="str">
        <f>IF(ISERROR(VLOOKUP($C3022,tarifs!$A$4:$D$105,2,0)),"",VLOOKUP($C3022,tarifs!$A$4:$D$105,2,0))</f>
        <v/>
      </c>
      <c r="F3022" s="105" t="str">
        <f t="shared" si="47"/>
        <v/>
      </c>
    </row>
    <row r="3023" spans="1:6" x14ac:dyDescent="0.25">
      <c r="A3023" t="s">
        <v>12</v>
      </c>
      <c r="B3023" s="107">
        <v>44431</v>
      </c>
      <c r="C3023">
        <v>1010</v>
      </c>
      <c r="D3023" t="str">
        <f>IF(Tableau1[[#This Row],[Date]]="","",CHOOSE(MONTH(B3023),"janvier","février","mars","avril","mai","juin","juillet","aout","septembre","octobre","novembre","décembre"))</f>
        <v>aout</v>
      </c>
      <c r="E3023" s="105">
        <f>IF(ISERROR(VLOOKUP($C3023,tarifs!$A$4:$D$105,2,0)),"",VLOOKUP($C3023,tarifs!$A$4:$D$105,2,0))</f>
        <v>95</v>
      </c>
      <c r="F3023" s="105">
        <f t="shared" si="47"/>
        <v>114</v>
      </c>
    </row>
    <row r="3024" spans="1:6" x14ac:dyDescent="0.25">
      <c r="A3024" t="s">
        <v>12</v>
      </c>
      <c r="B3024" s="107">
        <v>44436</v>
      </c>
      <c r="C3024">
        <v>1441</v>
      </c>
      <c r="D3024" t="str">
        <f>IF(Tableau1[[#This Row],[Date]]="","",CHOOSE(MONTH(B3024),"janvier","février","mars","avril","mai","juin","juillet","aout","septembre","octobre","novembre","décembre"))</f>
        <v>aout</v>
      </c>
      <c r="E3024" s="105">
        <f>IF(ISERROR(VLOOKUP($C3024,tarifs!$A$4:$D$105,2,0)),"",VLOOKUP($C3024,tarifs!$A$4:$D$105,2,0))</f>
        <v>108</v>
      </c>
      <c r="F3024" s="105">
        <f t="shared" si="47"/>
        <v>129.6</v>
      </c>
    </row>
    <row r="3025" spans="1:6" x14ac:dyDescent="0.25">
      <c r="A3025" t="s">
        <v>12</v>
      </c>
      <c r="B3025" s="107">
        <v>44436</v>
      </c>
      <c r="C3025">
        <v>1169</v>
      </c>
      <c r="D3025" t="str">
        <f>IF(Tableau1[[#This Row],[Date]]="","",CHOOSE(MONTH(B3025),"janvier","février","mars","avril","mai","juin","juillet","aout","septembre","octobre","novembre","décembre"))</f>
        <v>aout</v>
      </c>
      <c r="E3025" s="105">
        <f>IF(ISERROR(VLOOKUP($C3025,tarifs!$A$4:$D$105,2,0)),"",VLOOKUP($C3025,tarifs!$A$4:$D$105,2,0))</f>
        <v>115</v>
      </c>
      <c r="F3025" s="105">
        <f t="shared" si="47"/>
        <v>138</v>
      </c>
    </row>
    <row r="3026" spans="1:6" x14ac:dyDescent="0.25">
      <c r="A3026" t="s">
        <v>12</v>
      </c>
      <c r="B3026" s="107">
        <v>44431</v>
      </c>
      <c r="C3026">
        <v>1312</v>
      </c>
      <c r="D3026" t="str">
        <f>IF(Tableau1[[#This Row],[Date]]="","",CHOOSE(MONTH(B3026),"janvier","février","mars","avril","mai","juin","juillet","aout","septembre","octobre","novembre","décembre"))</f>
        <v>aout</v>
      </c>
      <c r="E3026" s="105">
        <f>IF(ISERROR(VLOOKUP($C3026,tarifs!$A$4:$D$105,2,0)),"",VLOOKUP($C3026,tarifs!$A$4:$D$105,2,0))</f>
        <v>108</v>
      </c>
      <c r="F3026" s="105">
        <f t="shared" si="47"/>
        <v>129.6</v>
      </c>
    </row>
    <row r="3027" spans="1:6" x14ac:dyDescent="0.25">
      <c r="A3027" t="s">
        <v>12</v>
      </c>
      <c r="B3027" s="107">
        <v>44432</v>
      </c>
      <c r="C3027">
        <v>1312</v>
      </c>
      <c r="D3027" t="str">
        <f>IF(Tableau1[[#This Row],[Date]]="","",CHOOSE(MONTH(B3027),"janvier","février","mars","avril","mai","juin","juillet","aout","septembre","octobre","novembre","décembre"))</f>
        <v>aout</v>
      </c>
      <c r="E3027" s="105">
        <f>IF(ISERROR(VLOOKUP($C3027,tarifs!$A$4:$D$105,2,0)),"",VLOOKUP($C3027,tarifs!$A$4:$D$105,2,0))</f>
        <v>108</v>
      </c>
      <c r="F3027" s="105">
        <f t="shared" si="47"/>
        <v>129.6</v>
      </c>
    </row>
    <row r="3028" spans="1:6" x14ac:dyDescent="0.25">
      <c r="A3028" t="s">
        <v>12</v>
      </c>
      <c r="B3028" s="107">
        <v>44433</v>
      </c>
      <c r="C3028">
        <v>1312</v>
      </c>
      <c r="D3028" t="str">
        <f>IF(Tableau1[[#This Row],[Date]]="","",CHOOSE(MONTH(B3028),"janvier","février","mars","avril","mai","juin","juillet","aout","septembre","octobre","novembre","décembre"))</f>
        <v>aout</v>
      </c>
      <c r="E3028" s="105">
        <f>IF(ISERROR(VLOOKUP($C3028,tarifs!$A$4:$D$105,2,0)),"",VLOOKUP($C3028,tarifs!$A$4:$D$105,2,0))</f>
        <v>108</v>
      </c>
      <c r="F3028" s="105">
        <f t="shared" si="47"/>
        <v>129.6</v>
      </c>
    </row>
    <row r="3029" spans="1:6" x14ac:dyDescent="0.25">
      <c r="A3029" t="s">
        <v>12</v>
      </c>
      <c r="B3029" s="107">
        <v>44434</v>
      </c>
      <c r="C3029">
        <v>1312</v>
      </c>
      <c r="D3029" t="str">
        <f>IF(Tableau1[[#This Row],[Date]]="","",CHOOSE(MONTH(B3029),"janvier","février","mars","avril","mai","juin","juillet","aout","septembre","octobre","novembre","décembre"))</f>
        <v>aout</v>
      </c>
      <c r="E3029" s="105">
        <f>IF(ISERROR(VLOOKUP($C3029,tarifs!$A$4:$D$105,2,0)),"",VLOOKUP($C3029,tarifs!$A$4:$D$105,2,0))</f>
        <v>108</v>
      </c>
      <c r="F3029" s="105">
        <f t="shared" si="47"/>
        <v>129.6</v>
      </c>
    </row>
    <row r="3030" spans="1:6" x14ac:dyDescent="0.25">
      <c r="A3030" t="s">
        <v>12</v>
      </c>
      <c r="B3030" s="107">
        <v>44435</v>
      </c>
      <c r="C3030">
        <v>1312</v>
      </c>
      <c r="D3030" t="str">
        <f>IF(Tableau1[[#This Row],[Date]]="","",CHOOSE(MONTH(B3030),"janvier","février","mars","avril","mai","juin","juillet","aout","septembre","octobre","novembre","décembre"))</f>
        <v>aout</v>
      </c>
      <c r="E3030" s="105">
        <f>IF(ISERROR(VLOOKUP($C3030,tarifs!$A$4:$D$105,2,0)),"",VLOOKUP($C3030,tarifs!$A$4:$D$105,2,0))</f>
        <v>108</v>
      </c>
      <c r="F3030" s="105">
        <f t="shared" si="47"/>
        <v>129.6</v>
      </c>
    </row>
    <row r="3031" spans="1:6" x14ac:dyDescent="0.25">
      <c r="A3031" t="s">
        <v>12</v>
      </c>
      <c r="B3031" s="107">
        <v>44436</v>
      </c>
      <c r="C3031">
        <v>1289</v>
      </c>
      <c r="D3031" t="str">
        <f>IF(Tableau1[[#This Row],[Date]]="","",CHOOSE(MONTH(B3031),"janvier","février","mars","avril","mai","juin","juillet","aout","septembre","octobre","novembre","décembre"))</f>
        <v>aout</v>
      </c>
      <c r="E3031" s="105">
        <f>IF(ISERROR(VLOOKUP($C3031,tarifs!$A$4:$D$105,2,0)),"",VLOOKUP($C3031,tarifs!$A$4:$D$105,2,0))</f>
        <v>88</v>
      </c>
      <c r="F3031" s="105">
        <f t="shared" si="47"/>
        <v>105.6</v>
      </c>
    </row>
    <row r="3032" spans="1:6" x14ac:dyDescent="0.25">
      <c r="A3032" t="s">
        <v>12</v>
      </c>
      <c r="B3032" s="107">
        <v>44431</v>
      </c>
      <c r="C3032">
        <v>1252</v>
      </c>
      <c r="D3032" t="str">
        <f>IF(Tableau1[[#This Row],[Date]]="","",CHOOSE(MONTH(B3032),"janvier","février","mars","avril","mai","juin","juillet","aout","septembre","octobre","novembre","décembre"))</f>
        <v>aout</v>
      </c>
      <c r="E3032" s="105">
        <f>IF(ISERROR(VLOOKUP($C3032,tarifs!$A$4:$D$105,2,0)),"",VLOOKUP($C3032,tarifs!$A$4:$D$105,2,0))</f>
        <v>91.8</v>
      </c>
      <c r="F3032" s="105">
        <f t="shared" si="47"/>
        <v>110.16</v>
      </c>
    </row>
    <row r="3033" spans="1:6" x14ac:dyDescent="0.25">
      <c r="A3033" t="s">
        <v>12</v>
      </c>
      <c r="B3033" s="107">
        <v>44432</v>
      </c>
      <c r="C3033">
        <v>1252</v>
      </c>
      <c r="D3033" t="str">
        <f>IF(Tableau1[[#This Row],[Date]]="","",CHOOSE(MONTH(B3033),"janvier","février","mars","avril","mai","juin","juillet","aout","septembre","octobre","novembre","décembre"))</f>
        <v>aout</v>
      </c>
      <c r="E3033" s="105">
        <f>IF(ISERROR(VLOOKUP($C3033,tarifs!$A$4:$D$105,2,0)),"",VLOOKUP($C3033,tarifs!$A$4:$D$105,2,0))</f>
        <v>91.8</v>
      </c>
      <c r="F3033" s="105">
        <f t="shared" si="47"/>
        <v>110.16</v>
      </c>
    </row>
    <row r="3034" spans="1:6" x14ac:dyDescent="0.25">
      <c r="A3034" t="s">
        <v>12</v>
      </c>
      <c r="B3034" s="107">
        <v>44433</v>
      </c>
      <c r="C3034">
        <v>1252</v>
      </c>
      <c r="D3034" t="str">
        <f>IF(Tableau1[[#This Row],[Date]]="","",CHOOSE(MONTH(B3034),"janvier","février","mars","avril","mai","juin","juillet","aout","septembre","octobre","novembre","décembre"))</f>
        <v>aout</v>
      </c>
      <c r="E3034" s="105">
        <f>IF(ISERROR(VLOOKUP($C3034,tarifs!$A$4:$D$105,2,0)),"",VLOOKUP($C3034,tarifs!$A$4:$D$105,2,0))</f>
        <v>91.8</v>
      </c>
      <c r="F3034" s="105">
        <f t="shared" si="47"/>
        <v>110.16</v>
      </c>
    </row>
    <row r="3035" spans="1:6" x14ac:dyDescent="0.25">
      <c r="A3035" t="s">
        <v>12</v>
      </c>
      <c r="B3035" s="107">
        <v>44434</v>
      </c>
      <c r="C3035">
        <v>1252</v>
      </c>
      <c r="D3035" t="str">
        <f>IF(Tableau1[[#This Row],[Date]]="","",CHOOSE(MONTH(B3035),"janvier","février","mars","avril","mai","juin","juillet","aout","septembre","octobre","novembre","décembre"))</f>
        <v>aout</v>
      </c>
      <c r="E3035" s="105">
        <f>IF(ISERROR(VLOOKUP($C3035,tarifs!$A$4:$D$105,2,0)),"",VLOOKUP($C3035,tarifs!$A$4:$D$105,2,0))</f>
        <v>91.8</v>
      </c>
      <c r="F3035" s="105">
        <f t="shared" si="47"/>
        <v>110.16</v>
      </c>
    </row>
    <row r="3036" spans="1:6" x14ac:dyDescent="0.25">
      <c r="A3036" t="s">
        <v>12</v>
      </c>
      <c r="B3036" s="107">
        <v>44435</v>
      </c>
      <c r="C3036">
        <v>1252</v>
      </c>
      <c r="D3036" t="str">
        <f>IF(Tableau1[[#This Row],[Date]]="","",CHOOSE(MONTH(B3036),"janvier","février","mars","avril","mai","juin","juillet","aout","septembre","octobre","novembre","décembre"))</f>
        <v>aout</v>
      </c>
      <c r="E3036" s="105">
        <f>IF(ISERROR(VLOOKUP($C3036,tarifs!$A$4:$D$105,2,0)),"",VLOOKUP($C3036,tarifs!$A$4:$D$105,2,0))</f>
        <v>91.8</v>
      </c>
      <c r="F3036" s="105">
        <f t="shared" si="47"/>
        <v>110.16</v>
      </c>
    </row>
    <row r="3037" spans="1:6" x14ac:dyDescent="0.25">
      <c r="A3037" t="s">
        <v>12</v>
      </c>
      <c r="B3037" s="107">
        <v>44436</v>
      </c>
      <c r="C3037">
        <v>1319</v>
      </c>
      <c r="D3037" t="str">
        <f>IF(Tableau1[[#This Row],[Date]]="","",CHOOSE(MONTH(B3037),"janvier","février","mars","avril","mai","juin","juillet","aout","septembre","octobre","novembre","décembre"))</f>
        <v>aout</v>
      </c>
      <c r="E3037" s="105">
        <f>IF(ISERROR(VLOOKUP($C3037,tarifs!$A$4:$D$105,2,0)),"",VLOOKUP($C3037,tarifs!$A$4:$D$105,2,0))</f>
        <v>95</v>
      </c>
      <c r="F3037" s="105">
        <f t="shared" si="47"/>
        <v>114</v>
      </c>
    </row>
    <row r="3038" spans="1:6" x14ac:dyDescent="0.25">
      <c r="A3038" t="s">
        <v>12</v>
      </c>
      <c r="B3038" s="107">
        <v>44436</v>
      </c>
      <c r="C3038">
        <v>1349</v>
      </c>
      <c r="D3038" t="str">
        <f>IF(Tableau1[[#This Row],[Date]]="","",CHOOSE(MONTH(B3038),"janvier","février","mars","avril","mai","juin","juillet","aout","septembre","octobre","novembre","décembre"))</f>
        <v>aout</v>
      </c>
      <c r="E3038" s="105">
        <f>IF(ISERROR(VLOOKUP($C3038,tarifs!$A$4:$D$105,2,0)),"",VLOOKUP($C3038,tarifs!$A$4:$D$105,2,0))</f>
        <v>115</v>
      </c>
      <c r="F3038" s="105">
        <f t="shared" si="47"/>
        <v>138</v>
      </c>
    </row>
    <row r="3039" spans="1:6" x14ac:dyDescent="0.25">
      <c r="A3039" t="s">
        <v>13</v>
      </c>
      <c r="B3039" s="107">
        <v>44431</v>
      </c>
      <c r="C3039">
        <v>1640</v>
      </c>
      <c r="D3039" t="str">
        <f>IF(Tableau1[[#This Row],[Date]]="","",CHOOSE(MONTH(B3039),"janvier","février","mars","avril","mai","juin","juillet","aout","septembre","octobre","novembre","décembre"))</f>
        <v>aout</v>
      </c>
      <c r="E3039" s="105">
        <f>IF(ISERROR(VLOOKUP($C3039,tarifs!$A$4:$D$105,2,0)),"",VLOOKUP($C3039,tarifs!$A$4:$D$105,2,0))</f>
        <v>156.75</v>
      </c>
      <c r="F3039" s="105">
        <f t="shared" si="47"/>
        <v>188.1</v>
      </c>
    </row>
    <row r="3040" spans="1:6" x14ac:dyDescent="0.25">
      <c r="A3040" t="s">
        <v>13</v>
      </c>
      <c r="B3040" s="107">
        <v>44436</v>
      </c>
      <c r="C3040">
        <v>1411</v>
      </c>
      <c r="D3040" t="str">
        <f>IF(Tableau1[[#This Row],[Date]]="","",CHOOSE(MONTH(B3040),"janvier","février","mars","avril","mai","juin","juillet","aout","septembre","octobre","novembre","décembre"))</f>
        <v>aout</v>
      </c>
      <c r="E3040" s="105">
        <f>IF(ISERROR(VLOOKUP($C3040,tarifs!$A$4:$D$105,2,0)),"",VLOOKUP($C3040,tarifs!$A$4:$D$105,2,0))</f>
        <v>101</v>
      </c>
      <c r="F3040" s="105">
        <f t="shared" si="47"/>
        <v>121.19999999999999</v>
      </c>
    </row>
    <row r="3041" spans="1:6" x14ac:dyDescent="0.25">
      <c r="A3041" t="s">
        <v>13</v>
      </c>
      <c r="B3041" s="107">
        <v>44431</v>
      </c>
      <c r="C3041">
        <v>1680</v>
      </c>
      <c r="D3041" t="str">
        <f>IF(Tableau1[[#This Row],[Date]]="","",CHOOSE(MONTH(B3041),"janvier","février","mars","avril","mai","juin","juillet","aout","septembre","octobre","novembre","décembre"))</f>
        <v>aout</v>
      </c>
      <c r="E3041" s="105">
        <f>IF(ISERROR(VLOOKUP($C3041,tarifs!$A$4:$D$105,2,0)),"",VLOOKUP($C3041,tarifs!$A$4:$D$105,2,0))</f>
        <v>149.75</v>
      </c>
      <c r="F3041" s="105">
        <f t="shared" si="47"/>
        <v>179.7</v>
      </c>
    </row>
    <row r="3042" spans="1:6" x14ac:dyDescent="0.25">
      <c r="A3042" t="s">
        <v>13</v>
      </c>
      <c r="B3042" s="107">
        <v>44436</v>
      </c>
      <c r="C3042">
        <v>1461</v>
      </c>
      <c r="D3042" t="str">
        <f>IF(Tableau1[[#This Row],[Date]]="","",CHOOSE(MONTH(B3042),"janvier","février","mars","avril","mai","juin","juillet","aout","septembre","octobre","novembre","décembre"))</f>
        <v>aout</v>
      </c>
      <c r="E3042" s="105">
        <f>IF(ISERROR(VLOOKUP($C3042,tarifs!$A$4:$D$105,2,0)),"",VLOOKUP($C3042,tarifs!$A$4:$D$105,2,0))</f>
        <v>135</v>
      </c>
      <c r="F3042" s="105">
        <f t="shared" si="47"/>
        <v>162</v>
      </c>
    </row>
    <row r="3043" spans="1:6" x14ac:dyDescent="0.25">
      <c r="A3043" t="s">
        <v>13</v>
      </c>
      <c r="B3043" s="107">
        <v>44431</v>
      </c>
      <c r="C3043">
        <v>1152</v>
      </c>
      <c r="D3043" t="str">
        <f>IF(Tableau1[[#This Row],[Date]]="","",CHOOSE(MONTH(B3043),"janvier","février","mars","avril","mai","juin","juillet","aout","septembre","octobre","novembre","décembre"))</f>
        <v>aout</v>
      </c>
      <c r="E3043" s="105">
        <f>IF(ISERROR(VLOOKUP($C3043,tarifs!$A$4:$D$105,2,0)),"",VLOOKUP($C3043,tarifs!$A$4:$D$105,2,0))</f>
        <v>128</v>
      </c>
      <c r="F3043" s="105">
        <f t="shared" si="47"/>
        <v>153.6</v>
      </c>
    </row>
    <row r="3044" spans="1:6" x14ac:dyDescent="0.25">
      <c r="A3044" t="s">
        <v>13</v>
      </c>
      <c r="B3044" s="107">
        <v>44436</v>
      </c>
      <c r="C3044">
        <v>1119</v>
      </c>
      <c r="D3044" t="str">
        <f>IF(Tableau1[[#This Row],[Date]]="","",CHOOSE(MONTH(B3044),"janvier","février","mars","avril","mai","juin","juillet","aout","septembre","octobre","novembre","décembre"))</f>
        <v>aout</v>
      </c>
      <c r="E3044" s="105">
        <f>IF(ISERROR(VLOOKUP($C3044,tarifs!$A$4:$D$105,2,0)),"",VLOOKUP($C3044,tarifs!$A$4:$D$105,2,0))</f>
        <v>135</v>
      </c>
      <c r="F3044" s="105">
        <f t="shared" si="47"/>
        <v>162</v>
      </c>
    </row>
    <row r="3045" spans="1:6" x14ac:dyDescent="0.25">
      <c r="A3045" t="s">
        <v>13</v>
      </c>
      <c r="B3045" s="107">
        <v>44436</v>
      </c>
      <c r="C3045">
        <v>1049</v>
      </c>
      <c r="D3045" t="str">
        <f>IF(Tableau1[[#This Row],[Date]]="","",CHOOSE(MONTH(B3045),"janvier","février","mars","avril","mai","juin","juillet","aout","septembre","octobre","novembre","décembre"))</f>
        <v>aout</v>
      </c>
      <c r="E3045" s="105">
        <f>IF(ISERROR(VLOOKUP($C3045,tarifs!$A$4:$D$105,2,0)),"",VLOOKUP($C3045,tarifs!$A$4:$D$105,2,0))</f>
        <v>95</v>
      </c>
      <c r="F3045" s="105">
        <f t="shared" si="47"/>
        <v>114</v>
      </c>
    </row>
    <row r="3046" spans="1:6" x14ac:dyDescent="0.25">
      <c r="A3046" t="s">
        <v>14</v>
      </c>
      <c r="B3046" s="107">
        <v>44431</v>
      </c>
      <c r="C3046">
        <v>1100</v>
      </c>
      <c r="D3046" t="str">
        <f>IF(Tableau1[[#This Row],[Date]]="","",CHOOSE(MONTH(B3046),"janvier","février","mars","avril","mai","juin","juillet","aout","septembre","octobre","novembre","décembre"))</f>
        <v>aout</v>
      </c>
      <c r="E3046" s="105">
        <f>IF(ISERROR(VLOOKUP($C3046,tarifs!$A$4:$D$105,2,0)),"",VLOOKUP($C3046,tarifs!$A$4:$D$105,2,0))</f>
        <v>122</v>
      </c>
      <c r="F3046" s="105">
        <f t="shared" si="47"/>
        <v>146.4</v>
      </c>
    </row>
    <row r="3047" spans="1:6" x14ac:dyDescent="0.25">
      <c r="A3047" t="s">
        <v>14</v>
      </c>
      <c r="B3047" s="107">
        <v>44435</v>
      </c>
      <c r="C3047">
        <v>1112</v>
      </c>
      <c r="D3047" t="str">
        <f>IF(Tableau1[[#This Row],[Date]]="","",CHOOSE(MONTH(B3047),"janvier","février","mars","avril","mai","juin","juillet","aout","septembre","octobre","novembre","décembre"))</f>
        <v>aout</v>
      </c>
      <c r="E3047" s="105">
        <f>IF(ISERROR(VLOOKUP($C3047,tarifs!$A$4:$D$105,2,0)),"",VLOOKUP($C3047,tarifs!$A$4:$D$105,2,0))</f>
        <v>135</v>
      </c>
      <c r="F3047" s="105">
        <f t="shared" si="47"/>
        <v>162</v>
      </c>
    </row>
    <row r="3048" spans="1:6" x14ac:dyDescent="0.25">
      <c r="A3048" t="s">
        <v>14</v>
      </c>
      <c r="B3048" s="107">
        <v>44436</v>
      </c>
      <c r="C3048">
        <v>1421</v>
      </c>
      <c r="D3048" t="str">
        <f>IF(Tableau1[[#This Row],[Date]]="","",CHOOSE(MONTH(B3048),"janvier","février","mars","avril","mai","juin","juillet","aout","septembre","octobre","novembre","décembre"))</f>
        <v>aout</v>
      </c>
      <c r="E3048" s="105">
        <f>IF(ISERROR(VLOOKUP($C3048,tarifs!$A$4:$D$105,2,0)),"",VLOOKUP($C3048,tarifs!$A$4:$D$105,2,0))</f>
        <v>108</v>
      </c>
      <c r="F3048" s="105">
        <f t="shared" si="47"/>
        <v>129.6</v>
      </c>
    </row>
    <row r="3049" spans="1:6" x14ac:dyDescent="0.25">
      <c r="A3049" t="s">
        <v>14</v>
      </c>
      <c r="B3049" s="107">
        <v>44436</v>
      </c>
      <c r="C3049">
        <v>1629</v>
      </c>
      <c r="D3049" t="str">
        <f>IF(Tableau1[[#This Row],[Date]]="","",CHOOSE(MONTH(B3049),"janvier","février","mars","avril","mai","juin","juillet","aout","septembre","octobre","novembre","décembre"))</f>
        <v>aout</v>
      </c>
      <c r="E3049" s="105">
        <f>IF(ISERROR(VLOOKUP($C3049,tarifs!$A$4:$D$105,2,0)),"",VLOOKUP($C3049,tarifs!$A$4:$D$105,2,0))</f>
        <v>121.5</v>
      </c>
      <c r="F3049" s="105">
        <f t="shared" si="47"/>
        <v>145.79999999999998</v>
      </c>
    </row>
    <row r="3050" spans="1:6" x14ac:dyDescent="0.25">
      <c r="A3050" t="s">
        <v>14</v>
      </c>
      <c r="B3050" s="107">
        <v>44436</v>
      </c>
      <c r="C3050">
        <v>1159</v>
      </c>
      <c r="D3050" t="str">
        <f>IF(Tableau1[[#This Row],[Date]]="","",CHOOSE(MONTH(B3050),"janvier","février","mars","avril","mai","juin","juillet","aout","septembre","octobre","novembre","décembre"))</f>
        <v>aout</v>
      </c>
      <c r="E3050" s="105">
        <f>IF(ISERROR(VLOOKUP($C3050,tarifs!$A$4:$D$105,2,0)),"",VLOOKUP($C3050,tarifs!$A$4:$D$105,2,0))</f>
        <v>115</v>
      </c>
      <c r="F3050" s="105">
        <f t="shared" si="47"/>
        <v>138</v>
      </c>
    </row>
    <row r="3051" spans="1:6" x14ac:dyDescent="0.25">
      <c r="A3051" t="s">
        <v>14</v>
      </c>
      <c r="B3051" s="107">
        <v>44431</v>
      </c>
      <c r="C3051" t="s">
        <v>15</v>
      </c>
      <c r="D3051" t="str">
        <f>IF(Tableau1[[#This Row],[Date]]="","",CHOOSE(MONTH(B3051),"janvier","février","mars","avril","mai","juin","juillet","aout","septembre","octobre","novembre","décembre"))</f>
        <v>aout</v>
      </c>
      <c r="E3051" s="105" t="str">
        <f>IF(ISERROR(VLOOKUP($C3051,tarifs!$A$4:$D$105,2,0)),"",VLOOKUP($C3051,tarifs!$A$4:$D$105,2,0))</f>
        <v/>
      </c>
      <c r="F3051" s="105" t="str">
        <f t="shared" si="47"/>
        <v/>
      </c>
    </row>
    <row r="3052" spans="1:6" x14ac:dyDescent="0.25">
      <c r="A3052" t="s">
        <v>14</v>
      </c>
      <c r="B3052" s="107">
        <v>44432</v>
      </c>
      <c r="C3052" t="s">
        <v>15</v>
      </c>
      <c r="D3052" t="str">
        <f>IF(Tableau1[[#This Row],[Date]]="","",CHOOSE(MONTH(B3052),"janvier","février","mars","avril","mai","juin","juillet","aout","septembre","octobre","novembre","décembre"))</f>
        <v>aout</v>
      </c>
      <c r="E3052" s="105" t="str">
        <f>IF(ISERROR(VLOOKUP($C3052,tarifs!$A$4:$D$105,2,0)),"",VLOOKUP($C3052,tarifs!$A$4:$D$105,2,0))</f>
        <v/>
      </c>
      <c r="F3052" s="105" t="str">
        <f t="shared" si="47"/>
        <v/>
      </c>
    </row>
    <row r="3053" spans="1:6" x14ac:dyDescent="0.25">
      <c r="A3053" t="s">
        <v>14</v>
      </c>
      <c r="B3053" s="107">
        <v>44433</v>
      </c>
      <c r="C3053" t="s">
        <v>15</v>
      </c>
      <c r="D3053" t="str">
        <f>IF(Tableau1[[#This Row],[Date]]="","",CHOOSE(MONTH(B3053),"janvier","février","mars","avril","mai","juin","juillet","aout","septembre","octobre","novembre","décembre"))</f>
        <v>aout</v>
      </c>
      <c r="E3053" s="105" t="str">
        <f>IF(ISERROR(VLOOKUP($C3053,tarifs!$A$4:$D$105,2,0)),"",VLOOKUP($C3053,tarifs!$A$4:$D$105,2,0))</f>
        <v/>
      </c>
      <c r="F3053" s="105" t="str">
        <f t="shared" si="47"/>
        <v/>
      </c>
    </row>
    <row r="3054" spans="1:6" x14ac:dyDescent="0.25">
      <c r="A3054" t="s">
        <v>14</v>
      </c>
      <c r="B3054" s="107">
        <v>44434</v>
      </c>
      <c r="C3054" t="s">
        <v>15</v>
      </c>
      <c r="D3054" t="str">
        <f>IF(Tableau1[[#This Row],[Date]]="","",CHOOSE(MONTH(B3054),"janvier","février","mars","avril","mai","juin","juillet","aout","septembre","octobre","novembre","décembre"))</f>
        <v>aout</v>
      </c>
      <c r="E3054" s="105" t="str">
        <f>IF(ISERROR(VLOOKUP($C3054,tarifs!$A$4:$D$105,2,0)),"",VLOOKUP($C3054,tarifs!$A$4:$D$105,2,0))</f>
        <v/>
      </c>
      <c r="F3054" s="105" t="str">
        <f t="shared" si="47"/>
        <v/>
      </c>
    </row>
    <row r="3055" spans="1:6" x14ac:dyDescent="0.25">
      <c r="A3055" t="s">
        <v>14</v>
      </c>
      <c r="B3055" s="107">
        <v>44435</v>
      </c>
      <c r="C3055" t="s">
        <v>15</v>
      </c>
      <c r="D3055" t="str">
        <f>IF(Tableau1[[#This Row],[Date]]="","",CHOOSE(MONTH(B3055),"janvier","février","mars","avril","mai","juin","juillet","aout","septembre","octobre","novembre","décembre"))</f>
        <v>aout</v>
      </c>
      <c r="E3055" s="105" t="str">
        <f>IF(ISERROR(VLOOKUP($C3055,tarifs!$A$4:$D$105,2,0)),"",VLOOKUP($C3055,tarifs!$A$4:$D$105,2,0))</f>
        <v/>
      </c>
      <c r="F3055" s="105" t="str">
        <f t="shared" si="47"/>
        <v/>
      </c>
    </row>
    <row r="3056" spans="1:6" x14ac:dyDescent="0.25">
      <c r="A3056" t="s">
        <v>16</v>
      </c>
      <c r="B3056" s="107">
        <v>44431</v>
      </c>
      <c r="C3056">
        <v>1670</v>
      </c>
      <c r="D3056" t="str">
        <f>IF(Tableau1[[#This Row],[Date]]="","",CHOOSE(MONTH(B3056),"janvier","février","mars","avril","mai","juin","juillet","aout","septembre","octobre","novembre","décembre"))</f>
        <v>aout</v>
      </c>
      <c r="E3056" s="105">
        <f>IF(ISERROR(VLOOKUP($C3056,tarifs!$A$4:$D$105,2,0)),"",VLOOKUP($C3056,tarifs!$A$4:$D$105,2,0))</f>
        <v>201</v>
      </c>
      <c r="F3056" s="105">
        <f t="shared" si="47"/>
        <v>241.2</v>
      </c>
    </row>
    <row r="3057" spans="1:6" x14ac:dyDescent="0.25">
      <c r="A3057" t="s">
        <v>16</v>
      </c>
      <c r="B3057" s="107">
        <v>44436</v>
      </c>
      <c r="C3057">
        <v>1401</v>
      </c>
      <c r="D3057" t="str">
        <f>IF(Tableau1[[#This Row],[Date]]="","",CHOOSE(MONTH(B3057),"janvier","février","mars","avril","mai","juin","juillet","aout","septembre","octobre","novembre","décembre"))</f>
        <v>aout</v>
      </c>
      <c r="E3057" s="105">
        <f>IF(ISERROR(VLOOKUP($C3057,tarifs!$A$4:$D$105,2,0)),"",VLOOKUP($C3057,tarifs!$A$4:$D$105,2,0))</f>
        <v>129</v>
      </c>
      <c r="F3057" s="105">
        <f t="shared" si="47"/>
        <v>154.79999999999998</v>
      </c>
    </row>
    <row r="3058" spans="1:6" x14ac:dyDescent="0.25">
      <c r="A3058" t="s">
        <v>16</v>
      </c>
      <c r="B3058" s="107">
        <v>44436</v>
      </c>
      <c r="C3058">
        <v>1639</v>
      </c>
      <c r="D3058" t="str">
        <f>IF(Tableau1[[#This Row],[Date]]="","",CHOOSE(MONTH(B3058),"janvier","février","mars","avril","mai","juin","juillet","aout","septembre","octobre","novembre","décembre"))</f>
        <v>aout</v>
      </c>
      <c r="E3058" s="105">
        <f>IF(ISERROR(VLOOKUP($C3058,tarifs!$A$4:$D$105,2,0)),"",VLOOKUP($C3058,tarifs!$A$4:$D$105,2,0))</f>
        <v>135</v>
      </c>
      <c r="F3058" s="105">
        <f t="shared" si="47"/>
        <v>162</v>
      </c>
    </row>
    <row r="3059" spans="1:6" x14ac:dyDescent="0.25">
      <c r="A3059" t="s">
        <v>17</v>
      </c>
      <c r="B3059" s="107">
        <v>44431</v>
      </c>
      <c r="C3059">
        <v>1050</v>
      </c>
      <c r="D3059" t="str">
        <f>IF(Tableau1[[#This Row],[Date]]="","",CHOOSE(MONTH(B3059),"janvier","février","mars","avril","mai","juin","juillet","aout","septembre","octobre","novembre","décembre"))</f>
        <v>aout</v>
      </c>
      <c r="E3059" s="105">
        <f>IF(ISERROR(VLOOKUP($C3059,tarifs!$A$4:$D$105,2,0)),"",VLOOKUP($C3059,tarifs!$A$4:$D$105,2,0))</f>
        <v>108</v>
      </c>
      <c r="F3059" s="105">
        <f t="shared" si="47"/>
        <v>129.6</v>
      </c>
    </row>
    <row r="3060" spans="1:6" x14ac:dyDescent="0.25">
      <c r="A3060" t="s">
        <v>17</v>
      </c>
      <c r="B3060" s="107">
        <v>44436</v>
      </c>
      <c r="C3060">
        <v>1501</v>
      </c>
      <c r="D3060" t="str">
        <f>IF(Tableau1[[#This Row],[Date]]="","",CHOOSE(MONTH(B3060),"janvier","février","mars","avril","mai","juin","juillet","aout","septembre","octobre","novembre","décembre"))</f>
        <v>aout</v>
      </c>
      <c r="E3060" s="105">
        <f>IF(ISERROR(VLOOKUP($C3060,tarifs!$A$4:$D$105,2,0)),"",VLOOKUP($C3060,tarifs!$A$4:$D$105,2,0))</f>
        <v>117</v>
      </c>
      <c r="F3060" s="105">
        <f t="shared" si="47"/>
        <v>140.4</v>
      </c>
    </row>
    <row r="3061" spans="1:6" x14ac:dyDescent="0.25">
      <c r="A3061" t="s">
        <v>17</v>
      </c>
      <c r="B3061" s="107">
        <v>44431</v>
      </c>
      <c r="C3061">
        <v>1232</v>
      </c>
      <c r="D3061" t="str">
        <f>IF(Tableau1[[#This Row],[Date]]="","",CHOOSE(MONTH(B3061),"janvier","février","mars","avril","mai","juin","juillet","aout","septembre","octobre","novembre","décembre"))</f>
        <v>aout</v>
      </c>
      <c r="E3061" s="105">
        <f>IF(ISERROR(VLOOKUP($C3061,tarifs!$A$4:$D$105,2,0)),"",VLOOKUP($C3061,tarifs!$A$4:$D$105,2,0))</f>
        <v>101.25</v>
      </c>
      <c r="F3061" s="105">
        <f t="shared" si="47"/>
        <v>121.5</v>
      </c>
    </row>
    <row r="3062" spans="1:6" x14ac:dyDescent="0.25">
      <c r="A3062" t="s">
        <v>17</v>
      </c>
      <c r="B3062" s="107">
        <v>44433</v>
      </c>
      <c r="C3062">
        <v>1202</v>
      </c>
      <c r="D3062" t="str">
        <f>IF(Tableau1[[#This Row],[Date]]="","",CHOOSE(MONTH(B3062),"janvier","février","mars","avril","mai","juin","juillet","aout","septembre","octobre","novembre","décembre"))</f>
        <v>aout</v>
      </c>
      <c r="E3062" s="105">
        <f>IF(ISERROR(VLOOKUP($C3062,tarifs!$A$4:$D$105,2,0)),"",VLOOKUP($C3062,tarifs!$A$4:$D$105,2,0))</f>
        <v>87.75</v>
      </c>
      <c r="F3062" s="105">
        <f t="shared" si="47"/>
        <v>105.3</v>
      </c>
    </row>
    <row r="3063" spans="1:6" x14ac:dyDescent="0.25">
      <c r="A3063" t="s">
        <v>17</v>
      </c>
      <c r="B3063" s="107">
        <v>44435</v>
      </c>
      <c r="C3063">
        <v>1072</v>
      </c>
      <c r="D3063" t="str">
        <f>IF(Tableau1[[#This Row],[Date]]="","",CHOOSE(MONTH(B3063),"janvier","février","mars","avril","mai","juin","juillet","aout","septembre","octobre","novembre","décembre"))</f>
        <v>aout</v>
      </c>
      <c r="E3063" s="105">
        <f>IF(ISERROR(VLOOKUP($C3063,tarifs!$A$4:$D$105,2,0)),"",VLOOKUP($C3063,tarifs!$A$4:$D$105,2,0))</f>
        <v>108</v>
      </c>
      <c r="F3063" s="105">
        <f t="shared" si="47"/>
        <v>129.6</v>
      </c>
    </row>
    <row r="3064" spans="1:6" x14ac:dyDescent="0.25">
      <c r="A3064" t="s">
        <v>17</v>
      </c>
      <c r="B3064" s="107">
        <v>44436</v>
      </c>
      <c r="C3064">
        <v>1069</v>
      </c>
      <c r="D3064" t="str">
        <f>IF(Tableau1[[#This Row],[Date]]="","",CHOOSE(MONTH(B3064),"janvier","février","mars","avril","mai","juin","juillet","aout","septembre","octobre","novembre","décembre"))</f>
        <v>aout</v>
      </c>
      <c r="E3064" s="105">
        <f>IF(ISERROR(VLOOKUP($C3064,tarifs!$A$4:$D$105,2,0)),"",VLOOKUP($C3064,tarifs!$A$4:$D$105,2,0))</f>
        <v>81</v>
      </c>
      <c r="F3064" s="105">
        <f t="shared" si="47"/>
        <v>97.2</v>
      </c>
    </row>
    <row r="3065" spans="1:6" x14ac:dyDescent="0.25">
      <c r="A3065" t="s">
        <v>18</v>
      </c>
      <c r="B3065" s="107">
        <v>44431</v>
      </c>
      <c r="C3065">
        <v>1280</v>
      </c>
      <c r="D3065" t="str">
        <f>IF(Tableau1[[#This Row],[Date]]="","",CHOOSE(MONTH(B3065),"janvier","février","mars","avril","mai","juin","juillet","aout","septembre","octobre","novembre","décembre"))</f>
        <v>aout</v>
      </c>
      <c r="E3065" s="105">
        <f>IF(ISERROR(VLOOKUP($C3065,tarifs!$A$4:$D$105,2,0)),"",VLOOKUP($C3065,tarifs!$A$4:$D$105,2,0))</f>
        <v>114.4</v>
      </c>
      <c r="F3065" s="105">
        <f t="shared" si="47"/>
        <v>137.28</v>
      </c>
    </row>
    <row r="3066" spans="1:6" x14ac:dyDescent="0.25">
      <c r="A3066" t="s">
        <v>18</v>
      </c>
      <c r="B3066" s="107">
        <v>44435</v>
      </c>
      <c r="C3066">
        <v>1082</v>
      </c>
      <c r="D3066" t="str">
        <f>IF(Tableau1[[#This Row],[Date]]="","",CHOOSE(MONTH(B3066),"janvier","février","mars","avril","mai","juin","juillet","aout","septembre","octobre","novembre","décembre"))</f>
        <v>aout</v>
      </c>
      <c r="E3066" s="105">
        <f>IF(ISERROR(VLOOKUP($C3066,tarifs!$A$4:$D$105,2,0)),"",VLOOKUP($C3066,tarifs!$A$4:$D$105,2,0))</f>
        <v>104.55</v>
      </c>
      <c r="F3066" s="105">
        <f t="shared" si="47"/>
        <v>125.46</v>
      </c>
    </row>
    <row r="3067" spans="1:6" x14ac:dyDescent="0.25">
      <c r="A3067" t="s">
        <v>18</v>
      </c>
      <c r="B3067" s="107">
        <v>44436</v>
      </c>
      <c r="C3067">
        <v>1219</v>
      </c>
      <c r="D3067" t="str">
        <f>IF(Tableau1[[#This Row],[Date]]="","",CHOOSE(MONTH(B3067),"janvier","février","mars","avril","mai","juin","juillet","aout","septembre","octobre","novembre","décembre"))</f>
        <v>aout</v>
      </c>
      <c r="E3067" s="105">
        <f>IF(ISERROR(VLOOKUP($C3067,tarifs!$A$4:$D$105,2,0)),"",VLOOKUP($C3067,tarifs!$A$4:$D$105,2,0))</f>
        <v>135</v>
      </c>
      <c r="F3067" s="105">
        <f t="shared" si="47"/>
        <v>162</v>
      </c>
    </row>
    <row r="3068" spans="1:6" x14ac:dyDescent="0.25">
      <c r="A3068" t="s">
        <v>18</v>
      </c>
      <c r="B3068" s="107">
        <v>44436</v>
      </c>
      <c r="C3068">
        <v>1679</v>
      </c>
      <c r="D3068" t="str">
        <f>IF(Tableau1[[#This Row],[Date]]="","",CHOOSE(MONTH(B3068),"janvier","février","mars","avril","mai","juin","juillet","aout","septembre","octobre","novembre","décembre"))</f>
        <v>aout</v>
      </c>
      <c r="E3068" s="105">
        <f>IF(ISERROR(VLOOKUP($C3068,tarifs!$A$4:$D$105,2,0)),"",VLOOKUP($C3068,tarifs!$A$4:$D$105,2,0))</f>
        <v>95</v>
      </c>
      <c r="F3068" s="105">
        <f t="shared" si="47"/>
        <v>114</v>
      </c>
    </row>
    <row r="3069" spans="1:6" x14ac:dyDescent="0.25">
      <c r="A3069" t="s">
        <v>19</v>
      </c>
      <c r="B3069" s="107">
        <v>44435</v>
      </c>
      <c r="C3069">
        <v>1182</v>
      </c>
      <c r="D3069" t="str">
        <f>IF(Tableau1[[#This Row],[Date]]="","",CHOOSE(MONTH(B3069),"janvier","février","mars","avril","mai","juin","juillet","aout","septembre","octobre","novembre","décembre"))</f>
        <v>aout</v>
      </c>
      <c r="E3069" s="105">
        <f>IF(ISERROR(VLOOKUP($C3069,tarifs!$A$4:$D$105,2,0)),"",VLOOKUP($C3069,tarifs!$A$4:$D$105,2,0))</f>
        <v>127</v>
      </c>
      <c r="F3069" s="105">
        <f t="shared" si="47"/>
        <v>152.4</v>
      </c>
    </row>
    <row r="3070" spans="1:6" x14ac:dyDescent="0.25">
      <c r="A3070" t="s">
        <v>19</v>
      </c>
      <c r="B3070" s="107">
        <v>44436</v>
      </c>
      <c r="C3070">
        <v>1669</v>
      </c>
      <c r="D3070" t="str">
        <f>IF(Tableau1[[#This Row],[Date]]="","",CHOOSE(MONTH(B3070),"janvier","février","mars","avril","mai","juin","juillet","aout","septembre","octobre","novembre","décembre"))</f>
        <v>aout</v>
      </c>
      <c r="E3070" s="105">
        <f>IF(ISERROR(VLOOKUP($C3070,tarifs!$A$4:$D$105,2,0)),"",VLOOKUP($C3070,tarifs!$A$4:$D$105,2,0))</f>
        <v>124</v>
      </c>
      <c r="F3070" s="105">
        <f t="shared" si="47"/>
        <v>148.79999999999998</v>
      </c>
    </row>
    <row r="3071" spans="1:6" x14ac:dyDescent="0.25">
      <c r="A3071" t="s">
        <v>19</v>
      </c>
      <c r="B3071" s="107">
        <v>44436</v>
      </c>
      <c r="C3071">
        <v>1129</v>
      </c>
      <c r="D3071" t="str">
        <f>IF(Tableau1[[#This Row],[Date]]="","",CHOOSE(MONTH(B3071),"janvier","février","mars","avril","mai","juin","juillet","aout","septembre","octobre","novembre","décembre"))</f>
        <v>aout</v>
      </c>
      <c r="E3071" s="105">
        <f>IF(ISERROR(VLOOKUP($C3071,tarifs!$A$4:$D$105,2,0)),"",VLOOKUP($C3071,tarifs!$A$4:$D$105,2,0))</f>
        <v>115</v>
      </c>
      <c r="F3071" s="105">
        <f t="shared" si="47"/>
        <v>138</v>
      </c>
    </row>
    <row r="3072" spans="1:6" x14ac:dyDescent="0.25">
      <c r="A3072" t="s">
        <v>19</v>
      </c>
      <c r="B3072" s="107">
        <v>44436</v>
      </c>
      <c r="C3072">
        <v>1699</v>
      </c>
      <c r="D3072" t="str">
        <f>IF(Tableau1[[#This Row],[Date]]="","",CHOOSE(MONTH(B3072),"janvier","février","mars","avril","mai","juin","juillet","aout","septembre","octobre","novembre","décembre"))</f>
        <v>aout</v>
      </c>
      <c r="E3072" s="105">
        <f>IF(ISERROR(VLOOKUP($C3072,tarifs!$A$4:$D$105,2,0)),"",VLOOKUP($C3072,tarifs!$A$4:$D$105,2,0))</f>
        <v>148</v>
      </c>
      <c r="F3072" s="105">
        <f t="shared" si="47"/>
        <v>177.6</v>
      </c>
    </row>
    <row r="3073" spans="1:6" x14ac:dyDescent="0.25">
      <c r="A3073" t="s">
        <v>8</v>
      </c>
      <c r="B3073" s="107">
        <v>44438</v>
      </c>
      <c r="C3073">
        <v>1330</v>
      </c>
      <c r="D3073" t="str">
        <f>IF(Tableau1[[#This Row],[Date]]="","",CHOOSE(MONTH(B3073),"janvier","février","mars","avril","mai","juin","juillet","aout","septembre","octobre","novembre","décembre"))</f>
        <v>aout</v>
      </c>
      <c r="E3073" s="105">
        <f>IF(ISERROR(VLOOKUP($C3073,tarifs!$A$4:$D$105,2,0)),"",VLOOKUP($C3073,tarifs!$A$4:$D$105,2,0))</f>
        <v>95</v>
      </c>
      <c r="F3073" s="105">
        <f t="shared" si="47"/>
        <v>114</v>
      </c>
    </row>
    <row r="3074" spans="1:6" x14ac:dyDescent="0.25">
      <c r="A3074" t="s">
        <v>8</v>
      </c>
      <c r="B3074" s="107">
        <v>44443</v>
      </c>
      <c r="C3074">
        <v>1531</v>
      </c>
      <c r="D3074" t="str">
        <f>IF(Tableau1[[#This Row],[Date]]="","",CHOOSE(MONTH(B3074),"janvier","février","mars","avril","mai","juin","juillet","aout","septembre","octobre","novembre","décembre"))</f>
        <v>septembre</v>
      </c>
      <c r="E3074" s="105">
        <f>IF(ISERROR(VLOOKUP($C3074,tarifs!$A$4:$D$105,2,0)),"",VLOOKUP($C3074,tarifs!$A$4:$D$105,2,0))</f>
        <v>108</v>
      </c>
      <c r="F3074" s="105">
        <f t="shared" si="47"/>
        <v>129.6</v>
      </c>
    </row>
    <row r="3075" spans="1:6" x14ac:dyDescent="0.25">
      <c r="A3075" t="s">
        <v>8</v>
      </c>
      <c r="B3075" s="107">
        <v>44438</v>
      </c>
      <c r="C3075">
        <v>1242</v>
      </c>
      <c r="D3075" t="str">
        <f>IF(Tableau1[[#This Row],[Date]]="","",CHOOSE(MONTH(B3075),"janvier","février","mars","avril","mai","juin","juillet","aout","septembre","octobre","novembre","décembre"))</f>
        <v>aout</v>
      </c>
      <c r="E3075" s="105">
        <f>IF(ISERROR(VLOOKUP($C3075,tarifs!$A$4:$D$105,2,0)),"",VLOOKUP($C3075,tarifs!$A$4:$D$105,2,0))</f>
        <v>101</v>
      </c>
      <c r="F3075" s="105">
        <f t="shared" si="47"/>
        <v>121.19999999999999</v>
      </c>
    </row>
    <row r="3076" spans="1:6" x14ac:dyDescent="0.25">
      <c r="A3076" t="s">
        <v>8</v>
      </c>
      <c r="B3076" s="107">
        <v>44442</v>
      </c>
      <c r="C3076">
        <v>1242</v>
      </c>
      <c r="D3076" t="str">
        <f>IF(Tableau1[[#This Row],[Date]]="","",CHOOSE(MONTH(B3076),"janvier","février","mars","avril","mai","juin","juillet","aout","septembre","octobre","novembre","décembre"))</f>
        <v>septembre</v>
      </c>
      <c r="E3076" s="105">
        <f>IF(ISERROR(VLOOKUP($C3076,tarifs!$A$4:$D$105,2,0)),"",VLOOKUP($C3076,tarifs!$A$4:$D$105,2,0))</f>
        <v>101</v>
      </c>
      <c r="F3076" s="105">
        <f t="shared" ref="F3076:F3139" si="48">IF(ISERROR(E3076*1.2),"",E3076*1.2)</f>
        <v>121.19999999999999</v>
      </c>
    </row>
    <row r="3077" spans="1:6" x14ac:dyDescent="0.25">
      <c r="A3077" t="s">
        <v>8</v>
      </c>
      <c r="B3077" s="107">
        <v>44443</v>
      </c>
      <c r="C3077">
        <v>1689</v>
      </c>
      <c r="D3077" t="str">
        <f>IF(Tableau1[[#This Row],[Date]]="","",CHOOSE(MONTH(B3077),"janvier","février","mars","avril","mai","juin","juillet","aout","septembre","octobre","novembre","décembre"))</f>
        <v>septembre</v>
      </c>
      <c r="E3077" s="105">
        <f>IF(ISERROR(VLOOKUP($C3077,tarifs!$A$4:$D$105,2,0)),"",VLOOKUP($C3077,tarifs!$A$4:$D$105,2,0))</f>
        <v>155</v>
      </c>
      <c r="F3077" s="105">
        <f t="shared" si="48"/>
        <v>186</v>
      </c>
    </row>
    <row r="3078" spans="1:6" x14ac:dyDescent="0.25">
      <c r="A3078" t="s">
        <v>9</v>
      </c>
      <c r="B3078" s="107">
        <v>44438</v>
      </c>
      <c r="C3078">
        <v>1060</v>
      </c>
      <c r="D3078" t="str">
        <f>IF(Tableau1[[#This Row],[Date]]="","",CHOOSE(MONTH(B3078),"janvier","février","mars","avril","mai","juin","juillet","aout","septembre","octobre","novembre","décembre"))</f>
        <v>aout</v>
      </c>
      <c r="E3078" s="105">
        <f>IF(ISERROR(VLOOKUP($C3078,tarifs!$A$4:$D$105,2,0)),"",VLOOKUP($C3078,tarifs!$A$4:$D$105,2,0))</f>
        <v>123.6</v>
      </c>
      <c r="F3078" s="105">
        <f t="shared" si="48"/>
        <v>148.32</v>
      </c>
    </row>
    <row r="3079" spans="1:6" x14ac:dyDescent="0.25">
      <c r="A3079" t="s">
        <v>9</v>
      </c>
      <c r="B3079" s="107">
        <v>44443</v>
      </c>
      <c r="C3079">
        <v>1431</v>
      </c>
      <c r="D3079" t="str">
        <f>IF(Tableau1[[#This Row],[Date]]="","",CHOOSE(MONTH(B3079),"janvier","février","mars","avril","mai","juin","juillet","aout","septembre","octobre","novembre","décembre"))</f>
        <v>septembre</v>
      </c>
      <c r="E3079" s="105">
        <f>IF(ISERROR(VLOOKUP($C3079,tarifs!$A$4:$D$105,2,0)),"",VLOOKUP($C3079,tarifs!$A$4:$D$105,2,0))</f>
        <v>108</v>
      </c>
      <c r="F3079" s="105">
        <f t="shared" si="48"/>
        <v>129.6</v>
      </c>
    </row>
    <row r="3080" spans="1:6" x14ac:dyDescent="0.25">
      <c r="A3080" t="s">
        <v>9</v>
      </c>
      <c r="B3080" s="107">
        <v>44438</v>
      </c>
      <c r="C3080">
        <v>1230</v>
      </c>
      <c r="D3080" t="str">
        <f>IF(Tableau1[[#This Row],[Date]]="","",CHOOSE(MONTH(B3080),"janvier","février","mars","avril","mai","juin","juillet","aout","septembre","octobre","novembre","décembre"))</f>
        <v>aout</v>
      </c>
      <c r="E3080" s="105">
        <f>IF(ISERROR(VLOOKUP($C3080,tarifs!$A$4:$D$105,2,0)),"",VLOOKUP($C3080,tarifs!$A$4:$D$105,2,0))</f>
        <v>135.25</v>
      </c>
      <c r="F3080" s="105">
        <f t="shared" si="48"/>
        <v>162.29999999999998</v>
      </c>
    </row>
    <row r="3081" spans="1:6" x14ac:dyDescent="0.25">
      <c r="A3081" t="s">
        <v>9</v>
      </c>
      <c r="B3081" s="107">
        <v>44442</v>
      </c>
      <c r="C3081">
        <v>1282</v>
      </c>
      <c r="D3081" t="str">
        <f>IF(Tableau1[[#This Row],[Date]]="","",CHOOSE(MONTH(B3081),"janvier","février","mars","avril","mai","juin","juillet","aout","septembre","octobre","novembre","décembre"))</f>
        <v>septembre</v>
      </c>
      <c r="E3081" s="105">
        <f>IF(ISERROR(VLOOKUP($C3081,tarifs!$A$4:$D$105,2,0)),"",VLOOKUP($C3081,tarifs!$A$4:$D$105,2,0))</f>
        <v>87.75</v>
      </c>
      <c r="F3081" s="105">
        <f t="shared" si="48"/>
        <v>105.3</v>
      </c>
    </row>
    <row r="3082" spans="1:6" x14ac:dyDescent="0.25">
      <c r="A3082" t="s">
        <v>9</v>
      </c>
      <c r="B3082" s="107">
        <v>44443</v>
      </c>
      <c r="C3082">
        <v>1451</v>
      </c>
      <c r="D3082" t="str">
        <f>IF(Tableau1[[#This Row],[Date]]="","",CHOOSE(MONTH(B3082),"janvier","février","mars","avril","mai","juin","juillet","aout","septembre","octobre","novembre","décembre"))</f>
        <v>septembre</v>
      </c>
      <c r="E3082" s="105">
        <f>IF(ISERROR(VLOOKUP($C3082,tarifs!$A$4:$D$105,2,0)),"",VLOOKUP($C3082,tarifs!$A$4:$D$105,2,0))</f>
        <v>108</v>
      </c>
      <c r="F3082" s="105">
        <f t="shared" si="48"/>
        <v>129.6</v>
      </c>
    </row>
    <row r="3083" spans="1:6" x14ac:dyDescent="0.25">
      <c r="A3083" t="s">
        <v>9</v>
      </c>
      <c r="B3083" s="107">
        <v>44438</v>
      </c>
      <c r="C3083">
        <v>1062</v>
      </c>
      <c r="D3083" t="str">
        <f>IF(Tableau1[[#This Row],[Date]]="","",CHOOSE(MONTH(B3083),"janvier","février","mars","avril","mai","juin","juillet","aout","septembre","octobre","novembre","décembre"))</f>
        <v>aout</v>
      </c>
      <c r="E3083" s="105">
        <f>IF(ISERROR(VLOOKUP($C3083,tarifs!$A$4:$D$105,2,0)),"",VLOOKUP($C3083,tarifs!$A$4:$D$105,2,0))</f>
        <v>81</v>
      </c>
      <c r="F3083" s="105">
        <f t="shared" si="48"/>
        <v>97.2</v>
      </c>
    </row>
    <row r="3084" spans="1:6" x14ac:dyDescent="0.25">
      <c r="A3084" t="s">
        <v>9</v>
      </c>
      <c r="B3084" s="107">
        <v>44439</v>
      </c>
      <c r="C3084">
        <v>1062</v>
      </c>
      <c r="D3084" t="str">
        <f>IF(Tableau1[[#This Row],[Date]]="","",CHOOSE(MONTH(B3084),"janvier","février","mars","avril","mai","juin","juillet","aout","septembre","octobre","novembre","décembre"))</f>
        <v>aout</v>
      </c>
      <c r="E3084" s="105">
        <f>IF(ISERROR(VLOOKUP($C3084,tarifs!$A$4:$D$105,2,0)),"",VLOOKUP($C3084,tarifs!$A$4:$D$105,2,0))</f>
        <v>81</v>
      </c>
      <c r="F3084" s="105">
        <f t="shared" si="48"/>
        <v>97.2</v>
      </c>
    </row>
    <row r="3085" spans="1:6" x14ac:dyDescent="0.25">
      <c r="A3085" t="s">
        <v>9</v>
      </c>
      <c r="B3085" s="107">
        <v>44440</v>
      </c>
      <c r="C3085">
        <v>1062</v>
      </c>
      <c r="D3085" t="str">
        <f>IF(Tableau1[[#This Row],[Date]]="","",CHOOSE(MONTH(B3085),"janvier","février","mars","avril","mai","juin","juillet","aout","septembre","octobre","novembre","décembre"))</f>
        <v>septembre</v>
      </c>
      <c r="E3085" s="105">
        <f>IF(ISERROR(VLOOKUP($C3085,tarifs!$A$4:$D$105,2,0)),"",VLOOKUP($C3085,tarifs!$A$4:$D$105,2,0))</f>
        <v>81</v>
      </c>
      <c r="F3085" s="105">
        <f t="shared" si="48"/>
        <v>97.2</v>
      </c>
    </row>
    <row r="3086" spans="1:6" x14ac:dyDescent="0.25">
      <c r="A3086" t="s">
        <v>9</v>
      </c>
      <c r="B3086" s="107">
        <v>44441</v>
      </c>
      <c r="C3086">
        <v>1062</v>
      </c>
      <c r="D3086" t="str">
        <f>IF(Tableau1[[#This Row],[Date]]="","",CHOOSE(MONTH(B3086),"janvier","février","mars","avril","mai","juin","juillet","aout","septembre","octobre","novembre","décembre"))</f>
        <v>septembre</v>
      </c>
      <c r="E3086" s="105">
        <f>IF(ISERROR(VLOOKUP($C3086,tarifs!$A$4:$D$105,2,0)),"",VLOOKUP($C3086,tarifs!$A$4:$D$105,2,0))</f>
        <v>81</v>
      </c>
      <c r="F3086" s="105">
        <f t="shared" si="48"/>
        <v>97.2</v>
      </c>
    </row>
    <row r="3087" spans="1:6" x14ac:dyDescent="0.25">
      <c r="A3087" t="s">
        <v>9</v>
      </c>
      <c r="B3087" s="107">
        <v>44442</v>
      </c>
      <c r="C3087">
        <v>1062</v>
      </c>
      <c r="D3087" t="str">
        <f>IF(Tableau1[[#This Row],[Date]]="","",CHOOSE(MONTH(B3087),"janvier","février","mars","avril","mai","juin","juillet","aout","septembre","octobre","novembre","décembre"))</f>
        <v>septembre</v>
      </c>
      <c r="E3087" s="105">
        <f>IF(ISERROR(VLOOKUP($C3087,tarifs!$A$4:$D$105,2,0)),"",VLOOKUP($C3087,tarifs!$A$4:$D$105,2,0))</f>
        <v>81</v>
      </c>
      <c r="F3087" s="105">
        <f t="shared" si="48"/>
        <v>97.2</v>
      </c>
    </row>
    <row r="3088" spans="1:6" x14ac:dyDescent="0.25">
      <c r="A3088" t="s">
        <v>9</v>
      </c>
      <c r="B3088" s="107">
        <v>44443</v>
      </c>
      <c r="C3088">
        <v>1471</v>
      </c>
      <c r="D3088" t="str">
        <f>IF(Tableau1[[#This Row],[Date]]="","",CHOOSE(MONTH(B3088),"janvier","février","mars","avril","mai","juin","juillet","aout","septembre","octobre","novembre","décembre"))</f>
        <v>septembre</v>
      </c>
      <c r="E3088" s="105">
        <f>IF(ISERROR(VLOOKUP($C3088,tarifs!$A$4:$D$105,2,0)),"",VLOOKUP($C3088,tarifs!$A$4:$D$105,2,0))</f>
        <v>115</v>
      </c>
      <c r="F3088" s="105">
        <f t="shared" si="48"/>
        <v>138</v>
      </c>
    </row>
    <row r="3089" spans="1:6" x14ac:dyDescent="0.25">
      <c r="A3089" t="s">
        <v>9</v>
      </c>
      <c r="B3089" s="107">
        <v>44438</v>
      </c>
      <c r="C3089">
        <v>1262</v>
      </c>
      <c r="D3089" t="str">
        <f>IF(Tableau1[[#This Row],[Date]]="","",CHOOSE(MONTH(B3089),"janvier","février","mars","avril","mai","juin","juillet","aout","septembre","octobre","novembre","décembre"))</f>
        <v>aout</v>
      </c>
      <c r="E3089" s="105">
        <f>IF(ISERROR(VLOOKUP($C3089,tarifs!$A$4:$D$105,2,0)),"",VLOOKUP($C3089,tarifs!$A$4:$D$105,2,0))</f>
        <v>108</v>
      </c>
      <c r="F3089" s="105">
        <f t="shared" si="48"/>
        <v>129.6</v>
      </c>
    </row>
    <row r="3090" spans="1:6" x14ac:dyDescent="0.25">
      <c r="A3090" t="s">
        <v>9</v>
      </c>
      <c r="B3090" s="107">
        <v>44439</v>
      </c>
      <c r="C3090">
        <v>1262</v>
      </c>
      <c r="D3090" t="str">
        <f>IF(Tableau1[[#This Row],[Date]]="","",CHOOSE(MONTH(B3090),"janvier","février","mars","avril","mai","juin","juillet","aout","septembre","octobre","novembre","décembre"))</f>
        <v>aout</v>
      </c>
      <c r="E3090" s="105">
        <f>IF(ISERROR(VLOOKUP($C3090,tarifs!$A$4:$D$105,2,0)),"",VLOOKUP($C3090,tarifs!$A$4:$D$105,2,0))</f>
        <v>108</v>
      </c>
      <c r="F3090" s="105">
        <f t="shared" si="48"/>
        <v>129.6</v>
      </c>
    </row>
    <row r="3091" spans="1:6" x14ac:dyDescent="0.25">
      <c r="A3091" t="s">
        <v>9</v>
      </c>
      <c r="B3091" s="107">
        <v>44440</v>
      </c>
      <c r="C3091">
        <v>1262</v>
      </c>
      <c r="D3091" t="str">
        <f>IF(Tableau1[[#This Row],[Date]]="","",CHOOSE(MONTH(B3091),"janvier","février","mars","avril","mai","juin","juillet","aout","septembre","octobre","novembre","décembre"))</f>
        <v>septembre</v>
      </c>
      <c r="E3091" s="105">
        <f>IF(ISERROR(VLOOKUP($C3091,tarifs!$A$4:$D$105,2,0)),"",VLOOKUP($C3091,tarifs!$A$4:$D$105,2,0))</f>
        <v>108</v>
      </c>
      <c r="F3091" s="105">
        <f t="shared" si="48"/>
        <v>129.6</v>
      </c>
    </row>
    <row r="3092" spans="1:6" x14ac:dyDescent="0.25">
      <c r="A3092" t="s">
        <v>9</v>
      </c>
      <c r="B3092" s="107">
        <v>44441</v>
      </c>
      <c r="C3092">
        <v>1262</v>
      </c>
      <c r="D3092" t="str">
        <f>IF(Tableau1[[#This Row],[Date]]="","",CHOOSE(MONTH(B3092),"janvier","février","mars","avril","mai","juin","juillet","aout","septembre","octobre","novembre","décembre"))</f>
        <v>septembre</v>
      </c>
      <c r="E3092" s="105">
        <f>IF(ISERROR(VLOOKUP($C3092,tarifs!$A$4:$D$105,2,0)),"",VLOOKUP($C3092,tarifs!$A$4:$D$105,2,0))</f>
        <v>108</v>
      </c>
      <c r="F3092" s="105">
        <f t="shared" si="48"/>
        <v>129.6</v>
      </c>
    </row>
    <row r="3093" spans="1:6" x14ac:dyDescent="0.25">
      <c r="A3093" t="s">
        <v>9</v>
      </c>
      <c r="B3093" s="107">
        <v>44442</v>
      </c>
      <c r="C3093">
        <v>1262</v>
      </c>
      <c r="D3093" t="str">
        <f>IF(Tableau1[[#This Row],[Date]]="","",CHOOSE(MONTH(B3093),"janvier","février","mars","avril","mai","juin","juillet","aout","septembre","octobre","novembre","décembre"))</f>
        <v>septembre</v>
      </c>
      <c r="E3093" s="105">
        <f>IF(ISERROR(VLOOKUP($C3093,tarifs!$A$4:$D$105,2,0)),"",VLOOKUP($C3093,tarifs!$A$4:$D$105,2,0))</f>
        <v>108</v>
      </c>
      <c r="F3093" s="105">
        <f t="shared" si="48"/>
        <v>129.6</v>
      </c>
    </row>
    <row r="3094" spans="1:6" x14ac:dyDescent="0.25">
      <c r="A3094" t="s">
        <v>9</v>
      </c>
      <c r="B3094" s="107">
        <v>44443</v>
      </c>
      <c r="C3094">
        <v>1511</v>
      </c>
      <c r="D3094" t="str">
        <f>IF(Tableau1[[#This Row],[Date]]="","",CHOOSE(MONTH(B3094),"janvier","février","mars","avril","mai","juin","juillet","aout","septembre","octobre","novembre","décembre"))</f>
        <v>septembre</v>
      </c>
      <c r="E3094" s="105">
        <f>IF(ISERROR(VLOOKUP($C3094,tarifs!$A$4:$D$105,2,0)),"",VLOOKUP($C3094,tarifs!$A$4:$D$105,2,0))</f>
        <v>115</v>
      </c>
      <c r="F3094" s="105">
        <f t="shared" si="48"/>
        <v>138</v>
      </c>
    </row>
    <row r="3095" spans="1:6" x14ac:dyDescent="0.25">
      <c r="A3095" t="s">
        <v>9</v>
      </c>
      <c r="B3095" s="107">
        <v>44443</v>
      </c>
      <c r="C3095">
        <v>1521</v>
      </c>
      <c r="D3095" t="str">
        <f>IF(Tableau1[[#This Row],[Date]]="","",CHOOSE(MONTH(B3095),"janvier","février","mars","avril","mai","juin","juillet","aout","septembre","octobre","novembre","décembre"))</f>
        <v>septembre</v>
      </c>
      <c r="E3095" s="105">
        <f>IF(ISERROR(VLOOKUP($C3095,tarifs!$A$4:$D$105,2,0)),"",VLOOKUP($C3095,tarifs!$A$4:$D$105,2,0))</f>
        <v>155</v>
      </c>
      <c r="F3095" s="105">
        <f t="shared" si="48"/>
        <v>186</v>
      </c>
    </row>
    <row r="3096" spans="1:6" x14ac:dyDescent="0.25">
      <c r="A3096" t="s">
        <v>9</v>
      </c>
      <c r="B3096" s="107">
        <v>44443</v>
      </c>
      <c r="C3096">
        <v>1659</v>
      </c>
      <c r="D3096" t="str">
        <f>IF(Tableau1[[#This Row],[Date]]="","",CHOOSE(MONTH(B3096),"janvier","février","mars","avril","mai","juin","juillet","aout","septembre","octobre","novembre","décembre"))</f>
        <v>septembre</v>
      </c>
      <c r="E3096" s="105">
        <f>IF(ISERROR(VLOOKUP($C3096,tarifs!$A$4:$D$105,2,0)),"",VLOOKUP($C3096,tarifs!$A$4:$D$105,2,0))</f>
        <v>108</v>
      </c>
      <c r="F3096" s="105">
        <f t="shared" si="48"/>
        <v>129.6</v>
      </c>
    </row>
    <row r="3097" spans="1:6" x14ac:dyDescent="0.25">
      <c r="A3097" t="s">
        <v>9</v>
      </c>
      <c r="B3097" s="107">
        <v>44443</v>
      </c>
      <c r="C3097">
        <v>1139</v>
      </c>
      <c r="D3097" t="str">
        <f>IF(Tableau1[[#This Row],[Date]]="","",CHOOSE(MONTH(B3097),"janvier","février","mars","avril","mai","juin","juillet","aout","septembre","octobre","novembre","décembre"))</f>
        <v>septembre</v>
      </c>
      <c r="E3097" s="105">
        <f>IF(ISERROR(VLOOKUP($C3097,tarifs!$A$4:$D$105,2,0)),"",VLOOKUP($C3097,tarifs!$A$4:$D$105,2,0))</f>
        <v>135</v>
      </c>
      <c r="F3097" s="105">
        <f t="shared" si="48"/>
        <v>162</v>
      </c>
    </row>
    <row r="3098" spans="1:6" x14ac:dyDescent="0.25">
      <c r="A3098" t="s">
        <v>9</v>
      </c>
      <c r="B3098" s="107">
        <v>44443</v>
      </c>
      <c r="C3098">
        <v>1079</v>
      </c>
      <c r="D3098" t="str">
        <f>IF(Tableau1[[#This Row],[Date]]="","",CHOOSE(MONTH(B3098),"janvier","février","mars","avril","mai","juin","juillet","aout","septembre","octobre","novembre","décembre"))</f>
        <v>septembre</v>
      </c>
      <c r="E3098" s="105">
        <f>IF(ISERROR(VLOOKUP($C3098,tarifs!$A$4:$D$105,2,0)),"",VLOOKUP($C3098,tarifs!$A$4:$D$105,2,0))</f>
        <v>101</v>
      </c>
      <c r="F3098" s="105">
        <f t="shared" si="48"/>
        <v>121.19999999999999</v>
      </c>
    </row>
    <row r="3099" spans="1:6" x14ac:dyDescent="0.25">
      <c r="A3099" t="s">
        <v>9</v>
      </c>
      <c r="B3099" s="107">
        <v>44443</v>
      </c>
      <c r="C3099">
        <v>1099</v>
      </c>
      <c r="D3099" t="str">
        <f>IF(Tableau1[[#This Row],[Date]]="","",CHOOSE(MONTH(B3099),"janvier","février","mars","avril","mai","juin","juillet","aout","septembre","octobre","novembre","décembre"))</f>
        <v>septembre</v>
      </c>
      <c r="E3099" s="105">
        <f>IF(ISERROR(VLOOKUP($C3099,tarifs!$A$4:$D$105,2,0)),"",VLOOKUP($C3099,tarifs!$A$4:$D$105,2,0))</f>
        <v>77</v>
      </c>
      <c r="F3099" s="105">
        <f t="shared" si="48"/>
        <v>92.399999999999991</v>
      </c>
    </row>
    <row r="3100" spans="1:6" x14ac:dyDescent="0.25">
      <c r="A3100" t="s">
        <v>9</v>
      </c>
      <c r="B3100" s="107">
        <v>44443</v>
      </c>
      <c r="C3100">
        <v>1269</v>
      </c>
      <c r="D3100" t="str">
        <f>IF(Tableau1[[#This Row],[Date]]="","",CHOOSE(MONTH(B3100),"janvier","février","mars","avril","mai","juin","juillet","aout","septembre","octobre","novembre","décembre"))</f>
        <v>septembre</v>
      </c>
      <c r="E3100" s="105">
        <f>IF(ISERROR(VLOOKUP($C3100,tarifs!$A$4:$D$105,2,0)),"",VLOOKUP($C3100,tarifs!$A$4:$D$105,2,0))</f>
        <v>95</v>
      </c>
      <c r="F3100" s="105">
        <f t="shared" si="48"/>
        <v>114</v>
      </c>
    </row>
    <row r="3101" spans="1:6" x14ac:dyDescent="0.25">
      <c r="A3101" t="s">
        <v>10</v>
      </c>
      <c r="B3101" s="107">
        <v>44438</v>
      </c>
      <c r="C3101">
        <v>1650</v>
      </c>
      <c r="D3101" t="str">
        <f>IF(Tableau1[[#This Row],[Date]]="","",CHOOSE(MONTH(B3101),"janvier","février","mars","avril","mai","juin","juillet","aout","septembre","octobre","novembre","décembre"))</f>
        <v>aout</v>
      </c>
      <c r="E3101" s="105">
        <f>IF(ISERROR(VLOOKUP($C3101,tarifs!$A$4:$D$105,2,0)),"",VLOOKUP($C3101,tarifs!$A$4:$D$105,2,0))</f>
        <v>162</v>
      </c>
      <c r="F3101" s="105">
        <f t="shared" si="48"/>
        <v>194.4</v>
      </c>
    </row>
    <row r="3102" spans="1:6" x14ac:dyDescent="0.25">
      <c r="A3102" t="s">
        <v>10</v>
      </c>
      <c r="B3102" s="107">
        <v>44443</v>
      </c>
      <c r="C3102">
        <v>1109</v>
      </c>
      <c r="D3102" t="str">
        <f>IF(Tableau1[[#This Row],[Date]]="","",CHOOSE(MONTH(B3102),"janvier","février","mars","avril","mai","juin","juillet","aout","septembre","octobre","novembre","décembre"))</f>
        <v>septembre</v>
      </c>
      <c r="E3102" s="105">
        <f>IF(ISERROR(VLOOKUP($C3102,tarifs!$A$4:$D$105,2,0)),"",VLOOKUP($C3102,tarifs!$A$4:$D$105,2,0))</f>
        <v>122</v>
      </c>
      <c r="F3102" s="105">
        <f t="shared" si="48"/>
        <v>146.4</v>
      </c>
    </row>
    <row r="3103" spans="1:6" x14ac:dyDescent="0.25">
      <c r="A3103" t="s">
        <v>10</v>
      </c>
      <c r="B3103" s="107">
        <v>44439</v>
      </c>
      <c r="C3103">
        <v>1521</v>
      </c>
      <c r="D3103" t="str">
        <f>IF(Tableau1[[#This Row],[Date]]="","",CHOOSE(MONTH(B3103),"janvier","février","mars","avril","mai","juin","juillet","aout","septembre","octobre","novembre","décembre"))</f>
        <v>aout</v>
      </c>
      <c r="E3103" s="105">
        <f>IF(ISERROR(VLOOKUP($C3103,tarifs!$A$4:$D$105,2,0)),"",VLOOKUP($C3103,tarifs!$A$4:$D$105,2,0))</f>
        <v>155</v>
      </c>
      <c r="F3103" s="105">
        <f t="shared" si="48"/>
        <v>186</v>
      </c>
    </row>
    <row r="3104" spans="1:6" x14ac:dyDescent="0.25">
      <c r="A3104" t="s">
        <v>10</v>
      </c>
      <c r="B3104" s="107">
        <v>44440</v>
      </c>
      <c r="C3104">
        <v>1521</v>
      </c>
      <c r="D3104" t="str">
        <f>IF(Tableau1[[#This Row],[Date]]="","",CHOOSE(MONTH(B3104),"janvier","février","mars","avril","mai","juin","juillet","aout","septembre","octobre","novembre","décembre"))</f>
        <v>septembre</v>
      </c>
      <c r="E3104" s="105">
        <f>IF(ISERROR(VLOOKUP($C3104,tarifs!$A$4:$D$105,2,0)),"",VLOOKUP($C3104,tarifs!$A$4:$D$105,2,0))</f>
        <v>155</v>
      </c>
      <c r="F3104" s="105">
        <f t="shared" si="48"/>
        <v>186</v>
      </c>
    </row>
    <row r="3105" spans="1:6" x14ac:dyDescent="0.25">
      <c r="A3105" t="s">
        <v>10</v>
      </c>
      <c r="B3105" s="107">
        <v>44441</v>
      </c>
      <c r="C3105">
        <v>1521</v>
      </c>
      <c r="D3105" t="str">
        <f>IF(Tableau1[[#This Row],[Date]]="","",CHOOSE(MONTH(B3105),"janvier","février","mars","avril","mai","juin","juillet","aout","septembre","octobre","novembre","décembre"))</f>
        <v>septembre</v>
      </c>
      <c r="E3105" s="105">
        <f>IF(ISERROR(VLOOKUP($C3105,tarifs!$A$4:$D$105,2,0)),"",VLOOKUP($C3105,tarifs!$A$4:$D$105,2,0))</f>
        <v>155</v>
      </c>
      <c r="F3105" s="105">
        <f t="shared" si="48"/>
        <v>186</v>
      </c>
    </row>
    <row r="3106" spans="1:6" x14ac:dyDescent="0.25">
      <c r="A3106" t="s">
        <v>10</v>
      </c>
      <c r="B3106" s="107">
        <v>44442</v>
      </c>
      <c r="C3106">
        <v>1521</v>
      </c>
      <c r="D3106" t="str">
        <f>IF(Tableau1[[#This Row],[Date]]="","",CHOOSE(MONTH(B3106),"janvier","février","mars","avril","mai","juin","juillet","aout","septembre","octobre","novembre","décembre"))</f>
        <v>septembre</v>
      </c>
      <c r="E3106" s="105">
        <f>IF(ISERROR(VLOOKUP($C3106,tarifs!$A$4:$D$105,2,0)),"",VLOOKUP($C3106,tarifs!$A$4:$D$105,2,0))</f>
        <v>155</v>
      </c>
      <c r="F3106" s="105">
        <f t="shared" si="48"/>
        <v>186</v>
      </c>
    </row>
    <row r="3107" spans="1:6" x14ac:dyDescent="0.25">
      <c r="A3107" t="s">
        <v>10</v>
      </c>
      <c r="B3107" s="107">
        <v>44438</v>
      </c>
      <c r="C3107">
        <v>1162</v>
      </c>
      <c r="D3107" t="str">
        <f>IF(Tableau1[[#This Row],[Date]]="","",CHOOSE(MONTH(B3107),"janvier","février","mars","avril","mai","juin","juillet","aout","septembre","octobre","novembre","décembre"))</f>
        <v>aout</v>
      </c>
      <c r="E3107" s="105">
        <f>IF(ISERROR(VLOOKUP($C3107,tarifs!$A$4:$D$105,2,0)),"",VLOOKUP($C3107,tarifs!$A$4:$D$105,2,0))</f>
        <v>108</v>
      </c>
      <c r="F3107" s="105">
        <f t="shared" si="48"/>
        <v>129.6</v>
      </c>
    </row>
    <row r="3108" spans="1:6" x14ac:dyDescent="0.25">
      <c r="A3108" t="s">
        <v>10</v>
      </c>
      <c r="B3108" s="107">
        <v>44439</v>
      </c>
      <c r="C3108">
        <v>1162</v>
      </c>
      <c r="D3108" t="str">
        <f>IF(Tableau1[[#This Row],[Date]]="","",CHOOSE(MONTH(B3108),"janvier","février","mars","avril","mai","juin","juillet","aout","septembre","octobre","novembre","décembre"))</f>
        <v>aout</v>
      </c>
      <c r="E3108" s="105">
        <f>IF(ISERROR(VLOOKUP($C3108,tarifs!$A$4:$D$105,2,0)),"",VLOOKUP($C3108,tarifs!$A$4:$D$105,2,0))</f>
        <v>108</v>
      </c>
      <c r="F3108" s="105">
        <f t="shared" si="48"/>
        <v>129.6</v>
      </c>
    </row>
    <row r="3109" spans="1:6" x14ac:dyDescent="0.25">
      <c r="A3109" t="s">
        <v>10</v>
      </c>
      <c r="B3109" s="107">
        <v>44440</v>
      </c>
      <c r="C3109">
        <v>1162</v>
      </c>
      <c r="D3109" t="str">
        <f>IF(Tableau1[[#This Row],[Date]]="","",CHOOSE(MONTH(B3109),"janvier","février","mars","avril","mai","juin","juillet","aout","septembre","octobre","novembre","décembre"))</f>
        <v>septembre</v>
      </c>
      <c r="E3109" s="105">
        <f>IF(ISERROR(VLOOKUP($C3109,tarifs!$A$4:$D$105,2,0)),"",VLOOKUP($C3109,tarifs!$A$4:$D$105,2,0))</f>
        <v>108</v>
      </c>
      <c r="F3109" s="105">
        <f t="shared" si="48"/>
        <v>129.6</v>
      </c>
    </row>
    <row r="3110" spans="1:6" x14ac:dyDescent="0.25">
      <c r="A3110" t="s">
        <v>10</v>
      </c>
      <c r="B3110" s="107">
        <v>44441</v>
      </c>
      <c r="C3110">
        <v>1162</v>
      </c>
      <c r="D3110" t="str">
        <f>IF(Tableau1[[#This Row],[Date]]="","",CHOOSE(MONTH(B3110),"janvier","février","mars","avril","mai","juin","juillet","aout","septembre","octobre","novembre","décembre"))</f>
        <v>septembre</v>
      </c>
      <c r="E3110" s="105">
        <f>IF(ISERROR(VLOOKUP($C3110,tarifs!$A$4:$D$105,2,0)),"",VLOOKUP($C3110,tarifs!$A$4:$D$105,2,0))</f>
        <v>108</v>
      </c>
      <c r="F3110" s="105">
        <f t="shared" si="48"/>
        <v>129.6</v>
      </c>
    </row>
    <row r="3111" spans="1:6" x14ac:dyDescent="0.25">
      <c r="A3111" t="s">
        <v>10</v>
      </c>
      <c r="B3111" s="107">
        <v>44442</v>
      </c>
      <c r="C3111">
        <v>1162</v>
      </c>
      <c r="D3111" t="str">
        <f>IF(Tableau1[[#This Row],[Date]]="","",CHOOSE(MONTH(B3111),"janvier","février","mars","avril","mai","juin","juillet","aout","septembre","octobre","novembre","décembre"))</f>
        <v>septembre</v>
      </c>
      <c r="E3111" s="105">
        <f>IF(ISERROR(VLOOKUP($C3111,tarifs!$A$4:$D$105,2,0)),"",VLOOKUP($C3111,tarifs!$A$4:$D$105,2,0))</f>
        <v>108</v>
      </c>
      <c r="F3111" s="105">
        <f t="shared" si="48"/>
        <v>129.6</v>
      </c>
    </row>
    <row r="3112" spans="1:6" x14ac:dyDescent="0.25">
      <c r="A3112" t="s">
        <v>10</v>
      </c>
      <c r="B3112" s="107">
        <v>44438</v>
      </c>
      <c r="C3112" t="s">
        <v>11</v>
      </c>
      <c r="D3112" t="str">
        <f>IF(Tableau1[[#This Row],[Date]]="","",CHOOSE(MONTH(B3112),"janvier","février","mars","avril","mai","juin","juillet","aout","septembre","octobre","novembre","décembre"))</f>
        <v>aout</v>
      </c>
      <c r="E3112" s="105" t="str">
        <f>IF(ISERROR(VLOOKUP($C3112,tarifs!$A$4:$D$105,2,0)),"",VLOOKUP($C3112,tarifs!$A$4:$D$105,2,0))</f>
        <v/>
      </c>
      <c r="F3112" s="105" t="str">
        <f t="shared" si="48"/>
        <v/>
      </c>
    </row>
    <row r="3113" spans="1:6" x14ac:dyDescent="0.25">
      <c r="A3113" t="s">
        <v>10</v>
      </c>
      <c r="B3113" s="107">
        <v>44439</v>
      </c>
      <c r="C3113" t="s">
        <v>11</v>
      </c>
      <c r="D3113" t="str">
        <f>IF(Tableau1[[#This Row],[Date]]="","",CHOOSE(MONTH(B3113),"janvier","février","mars","avril","mai","juin","juillet","aout","septembre","octobre","novembre","décembre"))</f>
        <v>aout</v>
      </c>
      <c r="E3113" s="105" t="str">
        <f>IF(ISERROR(VLOOKUP($C3113,tarifs!$A$4:$D$105,2,0)),"",VLOOKUP($C3113,tarifs!$A$4:$D$105,2,0))</f>
        <v/>
      </c>
      <c r="F3113" s="105" t="str">
        <f t="shared" si="48"/>
        <v/>
      </c>
    </row>
    <row r="3114" spans="1:6" x14ac:dyDescent="0.25">
      <c r="A3114" t="s">
        <v>10</v>
      </c>
      <c r="B3114" s="107">
        <v>44440</v>
      </c>
      <c r="C3114" t="s">
        <v>11</v>
      </c>
      <c r="D3114" t="str">
        <f>IF(Tableau1[[#This Row],[Date]]="","",CHOOSE(MONTH(B3114),"janvier","février","mars","avril","mai","juin","juillet","aout","septembre","octobre","novembre","décembre"))</f>
        <v>septembre</v>
      </c>
      <c r="E3114" s="105" t="str">
        <f>IF(ISERROR(VLOOKUP($C3114,tarifs!$A$4:$D$105,2,0)),"",VLOOKUP($C3114,tarifs!$A$4:$D$105,2,0))</f>
        <v/>
      </c>
      <c r="F3114" s="105" t="str">
        <f t="shared" si="48"/>
        <v/>
      </c>
    </row>
    <row r="3115" spans="1:6" x14ac:dyDescent="0.25">
      <c r="A3115" t="s">
        <v>10</v>
      </c>
      <c r="B3115" s="107">
        <v>44441</v>
      </c>
      <c r="C3115" t="s">
        <v>11</v>
      </c>
      <c r="D3115" t="str">
        <f>IF(Tableau1[[#This Row],[Date]]="","",CHOOSE(MONTH(B3115),"janvier","février","mars","avril","mai","juin","juillet","aout","septembre","octobre","novembre","décembre"))</f>
        <v>septembre</v>
      </c>
      <c r="E3115" s="105" t="str">
        <f>IF(ISERROR(VLOOKUP($C3115,tarifs!$A$4:$D$105,2,0)),"",VLOOKUP($C3115,tarifs!$A$4:$D$105,2,0))</f>
        <v/>
      </c>
      <c r="F3115" s="105" t="str">
        <f t="shared" si="48"/>
        <v/>
      </c>
    </row>
    <row r="3116" spans="1:6" x14ac:dyDescent="0.25">
      <c r="A3116" t="s">
        <v>10</v>
      </c>
      <c r="B3116" s="107">
        <v>44442</v>
      </c>
      <c r="C3116" t="s">
        <v>11</v>
      </c>
      <c r="D3116" t="str">
        <f>IF(Tableau1[[#This Row],[Date]]="","",CHOOSE(MONTH(B3116),"janvier","février","mars","avril","mai","juin","juillet","aout","septembre","octobre","novembre","décembre"))</f>
        <v>septembre</v>
      </c>
      <c r="E3116" s="105" t="str">
        <f>IF(ISERROR(VLOOKUP($C3116,tarifs!$A$4:$D$105,2,0)),"",VLOOKUP($C3116,tarifs!$A$4:$D$105,2,0))</f>
        <v/>
      </c>
      <c r="F3116" s="105" t="str">
        <f t="shared" si="48"/>
        <v/>
      </c>
    </row>
    <row r="3117" spans="1:6" x14ac:dyDescent="0.25">
      <c r="A3117" t="s">
        <v>12</v>
      </c>
      <c r="B3117" s="107">
        <v>44438</v>
      </c>
      <c r="C3117">
        <v>1010</v>
      </c>
      <c r="D3117" t="str">
        <f>IF(Tableau1[[#This Row],[Date]]="","",CHOOSE(MONTH(B3117),"janvier","février","mars","avril","mai","juin","juillet","aout","septembre","octobre","novembre","décembre"))</f>
        <v>aout</v>
      </c>
      <c r="E3117" s="105">
        <f>IF(ISERROR(VLOOKUP($C3117,tarifs!$A$4:$D$105,2,0)),"",VLOOKUP($C3117,tarifs!$A$4:$D$105,2,0))</f>
        <v>95</v>
      </c>
      <c r="F3117" s="105">
        <f t="shared" si="48"/>
        <v>114</v>
      </c>
    </row>
    <row r="3118" spans="1:6" x14ac:dyDescent="0.25">
      <c r="A3118" t="s">
        <v>12</v>
      </c>
      <c r="B3118" s="107">
        <v>44443</v>
      </c>
      <c r="C3118">
        <v>1441</v>
      </c>
      <c r="D3118" t="str">
        <f>IF(Tableau1[[#This Row],[Date]]="","",CHOOSE(MONTH(B3118),"janvier","février","mars","avril","mai","juin","juillet","aout","septembre","octobre","novembre","décembre"))</f>
        <v>septembre</v>
      </c>
      <c r="E3118" s="105">
        <f>IF(ISERROR(VLOOKUP($C3118,tarifs!$A$4:$D$105,2,0)),"",VLOOKUP($C3118,tarifs!$A$4:$D$105,2,0))</f>
        <v>108</v>
      </c>
      <c r="F3118" s="105">
        <f t="shared" si="48"/>
        <v>129.6</v>
      </c>
    </row>
    <row r="3119" spans="1:6" x14ac:dyDescent="0.25">
      <c r="A3119" t="s">
        <v>12</v>
      </c>
      <c r="B3119" s="107">
        <v>44443</v>
      </c>
      <c r="C3119">
        <v>1169</v>
      </c>
      <c r="D3119" t="str">
        <f>IF(Tableau1[[#This Row],[Date]]="","",CHOOSE(MONTH(B3119),"janvier","février","mars","avril","mai","juin","juillet","aout","septembre","octobre","novembre","décembre"))</f>
        <v>septembre</v>
      </c>
      <c r="E3119" s="105">
        <f>IF(ISERROR(VLOOKUP($C3119,tarifs!$A$4:$D$105,2,0)),"",VLOOKUP($C3119,tarifs!$A$4:$D$105,2,0))</f>
        <v>115</v>
      </c>
      <c r="F3119" s="105">
        <f t="shared" si="48"/>
        <v>138</v>
      </c>
    </row>
    <row r="3120" spans="1:6" x14ac:dyDescent="0.25">
      <c r="A3120" t="s">
        <v>12</v>
      </c>
      <c r="B3120" s="107">
        <v>44438</v>
      </c>
      <c r="C3120">
        <v>1312</v>
      </c>
      <c r="D3120" t="str">
        <f>IF(Tableau1[[#This Row],[Date]]="","",CHOOSE(MONTH(B3120),"janvier","février","mars","avril","mai","juin","juillet","aout","septembre","octobre","novembre","décembre"))</f>
        <v>aout</v>
      </c>
      <c r="E3120" s="105">
        <f>IF(ISERROR(VLOOKUP($C3120,tarifs!$A$4:$D$105,2,0)),"",VLOOKUP($C3120,tarifs!$A$4:$D$105,2,0))</f>
        <v>108</v>
      </c>
      <c r="F3120" s="105">
        <f t="shared" si="48"/>
        <v>129.6</v>
      </c>
    </row>
    <row r="3121" spans="1:6" x14ac:dyDescent="0.25">
      <c r="A3121" t="s">
        <v>12</v>
      </c>
      <c r="B3121" s="107">
        <v>44439</v>
      </c>
      <c r="C3121">
        <v>1312</v>
      </c>
      <c r="D3121" t="str">
        <f>IF(Tableau1[[#This Row],[Date]]="","",CHOOSE(MONTH(B3121),"janvier","février","mars","avril","mai","juin","juillet","aout","septembre","octobre","novembre","décembre"))</f>
        <v>aout</v>
      </c>
      <c r="E3121" s="105">
        <f>IF(ISERROR(VLOOKUP($C3121,tarifs!$A$4:$D$105,2,0)),"",VLOOKUP($C3121,tarifs!$A$4:$D$105,2,0))</f>
        <v>108</v>
      </c>
      <c r="F3121" s="105">
        <f t="shared" si="48"/>
        <v>129.6</v>
      </c>
    </row>
    <row r="3122" spans="1:6" x14ac:dyDescent="0.25">
      <c r="A3122" t="s">
        <v>12</v>
      </c>
      <c r="B3122" s="107">
        <v>44440</v>
      </c>
      <c r="C3122">
        <v>1312</v>
      </c>
      <c r="D3122" t="str">
        <f>IF(Tableau1[[#This Row],[Date]]="","",CHOOSE(MONTH(B3122),"janvier","février","mars","avril","mai","juin","juillet","aout","septembre","octobre","novembre","décembre"))</f>
        <v>septembre</v>
      </c>
      <c r="E3122" s="105">
        <f>IF(ISERROR(VLOOKUP($C3122,tarifs!$A$4:$D$105,2,0)),"",VLOOKUP($C3122,tarifs!$A$4:$D$105,2,0))</f>
        <v>108</v>
      </c>
      <c r="F3122" s="105">
        <f t="shared" si="48"/>
        <v>129.6</v>
      </c>
    </row>
    <row r="3123" spans="1:6" x14ac:dyDescent="0.25">
      <c r="A3123" t="s">
        <v>12</v>
      </c>
      <c r="B3123" s="107">
        <v>44441</v>
      </c>
      <c r="C3123">
        <v>1312</v>
      </c>
      <c r="D3123" t="str">
        <f>IF(Tableau1[[#This Row],[Date]]="","",CHOOSE(MONTH(B3123),"janvier","février","mars","avril","mai","juin","juillet","aout","septembre","octobre","novembre","décembre"))</f>
        <v>septembre</v>
      </c>
      <c r="E3123" s="105">
        <f>IF(ISERROR(VLOOKUP($C3123,tarifs!$A$4:$D$105,2,0)),"",VLOOKUP($C3123,tarifs!$A$4:$D$105,2,0))</f>
        <v>108</v>
      </c>
      <c r="F3123" s="105">
        <f t="shared" si="48"/>
        <v>129.6</v>
      </c>
    </row>
    <row r="3124" spans="1:6" x14ac:dyDescent="0.25">
      <c r="A3124" t="s">
        <v>12</v>
      </c>
      <c r="B3124" s="107">
        <v>44442</v>
      </c>
      <c r="C3124">
        <v>1312</v>
      </c>
      <c r="D3124" t="str">
        <f>IF(Tableau1[[#This Row],[Date]]="","",CHOOSE(MONTH(B3124),"janvier","février","mars","avril","mai","juin","juillet","aout","septembre","octobre","novembre","décembre"))</f>
        <v>septembre</v>
      </c>
      <c r="E3124" s="105">
        <f>IF(ISERROR(VLOOKUP($C3124,tarifs!$A$4:$D$105,2,0)),"",VLOOKUP($C3124,tarifs!$A$4:$D$105,2,0))</f>
        <v>108</v>
      </c>
      <c r="F3124" s="105">
        <f t="shared" si="48"/>
        <v>129.6</v>
      </c>
    </row>
    <row r="3125" spans="1:6" x14ac:dyDescent="0.25">
      <c r="A3125" t="s">
        <v>12</v>
      </c>
      <c r="B3125" s="107">
        <v>44443</v>
      </c>
      <c r="C3125">
        <v>1289</v>
      </c>
      <c r="D3125" t="str">
        <f>IF(Tableau1[[#This Row],[Date]]="","",CHOOSE(MONTH(B3125),"janvier","février","mars","avril","mai","juin","juillet","aout","septembre","octobre","novembre","décembre"))</f>
        <v>septembre</v>
      </c>
      <c r="E3125" s="105">
        <f>IF(ISERROR(VLOOKUP($C3125,tarifs!$A$4:$D$105,2,0)),"",VLOOKUP($C3125,tarifs!$A$4:$D$105,2,0))</f>
        <v>88</v>
      </c>
      <c r="F3125" s="105">
        <f t="shared" si="48"/>
        <v>105.6</v>
      </c>
    </row>
    <row r="3126" spans="1:6" x14ac:dyDescent="0.25">
      <c r="A3126" t="s">
        <v>12</v>
      </c>
      <c r="B3126" s="107">
        <v>44438</v>
      </c>
      <c r="C3126">
        <v>1252</v>
      </c>
      <c r="D3126" t="str">
        <f>IF(Tableau1[[#This Row],[Date]]="","",CHOOSE(MONTH(B3126),"janvier","février","mars","avril","mai","juin","juillet","aout","septembre","octobre","novembre","décembre"))</f>
        <v>aout</v>
      </c>
      <c r="E3126" s="105">
        <f>IF(ISERROR(VLOOKUP($C3126,tarifs!$A$4:$D$105,2,0)),"",VLOOKUP($C3126,tarifs!$A$4:$D$105,2,0))</f>
        <v>91.8</v>
      </c>
      <c r="F3126" s="105">
        <f t="shared" si="48"/>
        <v>110.16</v>
      </c>
    </row>
    <row r="3127" spans="1:6" x14ac:dyDescent="0.25">
      <c r="A3127" t="s">
        <v>12</v>
      </c>
      <c r="B3127" s="107">
        <v>44439</v>
      </c>
      <c r="C3127">
        <v>1252</v>
      </c>
      <c r="D3127" t="str">
        <f>IF(Tableau1[[#This Row],[Date]]="","",CHOOSE(MONTH(B3127),"janvier","février","mars","avril","mai","juin","juillet","aout","septembre","octobre","novembre","décembre"))</f>
        <v>aout</v>
      </c>
      <c r="E3127" s="105">
        <f>IF(ISERROR(VLOOKUP($C3127,tarifs!$A$4:$D$105,2,0)),"",VLOOKUP($C3127,tarifs!$A$4:$D$105,2,0))</f>
        <v>91.8</v>
      </c>
      <c r="F3127" s="105">
        <f t="shared" si="48"/>
        <v>110.16</v>
      </c>
    </row>
    <row r="3128" spans="1:6" x14ac:dyDescent="0.25">
      <c r="A3128" t="s">
        <v>12</v>
      </c>
      <c r="B3128" s="107">
        <v>44440</v>
      </c>
      <c r="C3128">
        <v>1252</v>
      </c>
      <c r="D3128" t="str">
        <f>IF(Tableau1[[#This Row],[Date]]="","",CHOOSE(MONTH(B3128),"janvier","février","mars","avril","mai","juin","juillet","aout","septembre","octobre","novembre","décembre"))</f>
        <v>septembre</v>
      </c>
      <c r="E3128" s="105">
        <f>IF(ISERROR(VLOOKUP($C3128,tarifs!$A$4:$D$105,2,0)),"",VLOOKUP($C3128,tarifs!$A$4:$D$105,2,0))</f>
        <v>91.8</v>
      </c>
      <c r="F3128" s="105">
        <f t="shared" si="48"/>
        <v>110.16</v>
      </c>
    </row>
    <row r="3129" spans="1:6" x14ac:dyDescent="0.25">
      <c r="A3129" t="s">
        <v>12</v>
      </c>
      <c r="B3129" s="107">
        <v>44441</v>
      </c>
      <c r="C3129">
        <v>1252</v>
      </c>
      <c r="D3129" t="str">
        <f>IF(Tableau1[[#This Row],[Date]]="","",CHOOSE(MONTH(B3129),"janvier","février","mars","avril","mai","juin","juillet","aout","septembre","octobre","novembre","décembre"))</f>
        <v>septembre</v>
      </c>
      <c r="E3129" s="105">
        <f>IF(ISERROR(VLOOKUP($C3129,tarifs!$A$4:$D$105,2,0)),"",VLOOKUP($C3129,tarifs!$A$4:$D$105,2,0))</f>
        <v>91.8</v>
      </c>
      <c r="F3129" s="105">
        <f t="shared" si="48"/>
        <v>110.16</v>
      </c>
    </row>
    <row r="3130" spans="1:6" x14ac:dyDescent="0.25">
      <c r="A3130" t="s">
        <v>12</v>
      </c>
      <c r="B3130" s="107">
        <v>44442</v>
      </c>
      <c r="C3130">
        <v>1252</v>
      </c>
      <c r="D3130" t="str">
        <f>IF(Tableau1[[#This Row],[Date]]="","",CHOOSE(MONTH(B3130),"janvier","février","mars","avril","mai","juin","juillet","aout","septembre","octobre","novembre","décembre"))</f>
        <v>septembre</v>
      </c>
      <c r="E3130" s="105">
        <f>IF(ISERROR(VLOOKUP($C3130,tarifs!$A$4:$D$105,2,0)),"",VLOOKUP($C3130,tarifs!$A$4:$D$105,2,0))</f>
        <v>91.8</v>
      </c>
      <c r="F3130" s="105">
        <f t="shared" si="48"/>
        <v>110.16</v>
      </c>
    </row>
    <row r="3131" spans="1:6" x14ac:dyDescent="0.25">
      <c r="A3131" t="s">
        <v>12</v>
      </c>
      <c r="B3131" s="107">
        <v>44443</v>
      </c>
      <c r="C3131">
        <v>1319</v>
      </c>
      <c r="D3131" t="str">
        <f>IF(Tableau1[[#This Row],[Date]]="","",CHOOSE(MONTH(B3131),"janvier","février","mars","avril","mai","juin","juillet","aout","septembre","octobre","novembre","décembre"))</f>
        <v>septembre</v>
      </c>
      <c r="E3131" s="105">
        <f>IF(ISERROR(VLOOKUP($C3131,tarifs!$A$4:$D$105,2,0)),"",VLOOKUP($C3131,tarifs!$A$4:$D$105,2,0))</f>
        <v>95</v>
      </c>
      <c r="F3131" s="105">
        <f t="shared" si="48"/>
        <v>114</v>
      </c>
    </row>
    <row r="3132" spans="1:6" x14ac:dyDescent="0.25">
      <c r="A3132" t="s">
        <v>12</v>
      </c>
      <c r="B3132" s="107">
        <v>44443</v>
      </c>
      <c r="C3132">
        <v>1349</v>
      </c>
      <c r="D3132" t="str">
        <f>IF(Tableau1[[#This Row],[Date]]="","",CHOOSE(MONTH(B3132),"janvier","février","mars","avril","mai","juin","juillet","aout","septembre","octobre","novembre","décembre"))</f>
        <v>septembre</v>
      </c>
      <c r="E3132" s="105">
        <f>IF(ISERROR(VLOOKUP($C3132,tarifs!$A$4:$D$105,2,0)),"",VLOOKUP($C3132,tarifs!$A$4:$D$105,2,0))</f>
        <v>115</v>
      </c>
      <c r="F3132" s="105">
        <f t="shared" si="48"/>
        <v>138</v>
      </c>
    </row>
    <row r="3133" spans="1:6" x14ac:dyDescent="0.25">
      <c r="A3133" t="s">
        <v>13</v>
      </c>
      <c r="B3133" s="107">
        <v>44438</v>
      </c>
      <c r="C3133">
        <v>1640</v>
      </c>
      <c r="D3133" t="str">
        <f>IF(Tableau1[[#This Row],[Date]]="","",CHOOSE(MONTH(B3133),"janvier","février","mars","avril","mai","juin","juillet","aout","septembre","octobre","novembre","décembre"))</f>
        <v>aout</v>
      </c>
      <c r="E3133" s="105">
        <f>IF(ISERROR(VLOOKUP($C3133,tarifs!$A$4:$D$105,2,0)),"",VLOOKUP($C3133,tarifs!$A$4:$D$105,2,0))</f>
        <v>156.75</v>
      </c>
      <c r="F3133" s="105">
        <f t="shared" si="48"/>
        <v>188.1</v>
      </c>
    </row>
    <row r="3134" spans="1:6" x14ac:dyDescent="0.25">
      <c r="A3134" t="s">
        <v>13</v>
      </c>
      <c r="B3134" s="107">
        <v>44443</v>
      </c>
      <c r="C3134">
        <v>1411</v>
      </c>
      <c r="D3134" t="str">
        <f>IF(Tableau1[[#This Row],[Date]]="","",CHOOSE(MONTH(B3134),"janvier","février","mars","avril","mai","juin","juillet","aout","septembre","octobre","novembre","décembre"))</f>
        <v>septembre</v>
      </c>
      <c r="E3134" s="105">
        <f>IF(ISERROR(VLOOKUP($C3134,tarifs!$A$4:$D$105,2,0)),"",VLOOKUP($C3134,tarifs!$A$4:$D$105,2,0))</f>
        <v>101</v>
      </c>
      <c r="F3134" s="105">
        <f t="shared" si="48"/>
        <v>121.19999999999999</v>
      </c>
    </row>
    <row r="3135" spans="1:6" x14ac:dyDescent="0.25">
      <c r="A3135" t="s">
        <v>13</v>
      </c>
      <c r="B3135" s="107">
        <v>44438</v>
      </c>
      <c r="C3135">
        <v>1680</v>
      </c>
      <c r="D3135" t="str">
        <f>IF(Tableau1[[#This Row],[Date]]="","",CHOOSE(MONTH(B3135),"janvier","février","mars","avril","mai","juin","juillet","aout","septembre","octobre","novembre","décembre"))</f>
        <v>aout</v>
      </c>
      <c r="E3135" s="105">
        <f>IF(ISERROR(VLOOKUP($C3135,tarifs!$A$4:$D$105,2,0)),"",VLOOKUP($C3135,tarifs!$A$4:$D$105,2,0))</f>
        <v>149.75</v>
      </c>
      <c r="F3135" s="105">
        <f t="shared" si="48"/>
        <v>179.7</v>
      </c>
    </row>
    <row r="3136" spans="1:6" x14ac:dyDescent="0.25">
      <c r="A3136" t="s">
        <v>13</v>
      </c>
      <c r="B3136" s="107">
        <v>44443</v>
      </c>
      <c r="C3136">
        <v>1461</v>
      </c>
      <c r="D3136" t="str">
        <f>IF(Tableau1[[#This Row],[Date]]="","",CHOOSE(MONTH(B3136),"janvier","février","mars","avril","mai","juin","juillet","aout","septembre","octobre","novembre","décembre"))</f>
        <v>septembre</v>
      </c>
      <c r="E3136" s="105">
        <f>IF(ISERROR(VLOOKUP($C3136,tarifs!$A$4:$D$105,2,0)),"",VLOOKUP($C3136,tarifs!$A$4:$D$105,2,0))</f>
        <v>135</v>
      </c>
      <c r="F3136" s="105">
        <f t="shared" si="48"/>
        <v>162</v>
      </c>
    </row>
    <row r="3137" spans="1:6" x14ac:dyDescent="0.25">
      <c r="A3137" t="s">
        <v>13</v>
      </c>
      <c r="B3137" s="107">
        <v>44438</v>
      </c>
      <c r="C3137">
        <v>1152</v>
      </c>
      <c r="D3137" t="str">
        <f>IF(Tableau1[[#This Row],[Date]]="","",CHOOSE(MONTH(B3137),"janvier","février","mars","avril","mai","juin","juillet","aout","septembre","octobre","novembre","décembre"))</f>
        <v>aout</v>
      </c>
      <c r="E3137" s="105">
        <f>IF(ISERROR(VLOOKUP($C3137,tarifs!$A$4:$D$105,2,0)),"",VLOOKUP($C3137,tarifs!$A$4:$D$105,2,0))</f>
        <v>128</v>
      </c>
      <c r="F3137" s="105">
        <f t="shared" si="48"/>
        <v>153.6</v>
      </c>
    </row>
    <row r="3138" spans="1:6" x14ac:dyDescent="0.25">
      <c r="A3138" t="s">
        <v>13</v>
      </c>
      <c r="B3138" s="107">
        <v>44443</v>
      </c>
      <c r="C3138">
        <v>1119</v>
      </c>
      <c r="D3138" t="str">
        <f>IF(Tableau1[[#This Row],[Date]]="","",CHOOSE(MONTH(B3138),"janvier","février","mars","avril","mai","juin","juillet","aout","septembre","octobre","novembre","décembre"))</f>
        <v>septembre</v>
      </c>
      <c r="E3138" s="105">
        <f>IF(ISERROR(VLOOKUP($C3138,tarifs!$A$4:$D$105,2,0)),"",VLOOKUP($C3138,tarifs!$A$4:$D$105,2,0))</f>
        <v>135</v>
      </c>
      <c r="F3138" s="105">
        <f t="shared" si="48"/>
        <v>162</v>
      </c>
    </row>
    <row r="3139" spans="1:6" x14ac:dyDescent="0.25">
      <c r="A3139" t="s">
        <v>13</v>
      </c>
      <c r="B3139" s="107">
        <v>44443</v>
      </c>
      <c r="C3139">
        <v>1049</v>
      </c>
      <c r="D3139" t="str">
        <f>IF(Tableau1[[#This Row],[Date]]="","",CHOOSE(MONTH(B3139),"janvier","février","mars","avril","mai","juin","juillet","aout","septembre","octobre","novembre","décembre"))</f>
        <v>septembre</v>
      </c>
      <c r="E3139" s="105">
        <f>IF(ISERROR(VLOOKUP($C3139,tarifs!$A$4:$D$105,2,0)),"",VLOOKUP($C3139,tarifs!$A$4:$D$105,2,0))</f>
        <v>95</v>
      </c>
      <c r="F3139" s="105">
        <f t="shared" si="48"/>
        <v>114</v>
      </c>
    </row>
    <row r="3140" spans="1:6" x14ac:dyDescent="0.25">
      <c r="A3140" t="s">
        <v>14</v>
      </c>
      <c r="B3140" s="107">
        <v>44438</v>
      </c>
      <c r="C3140">
        <v>1100</v>
      </c>
      <c r="D3140" t="str">
        <f>IF(Tableau1[[#This Row],[Date]]="","",CHOOSE(MONTH(B3140),"janvier","février","mars","avril","mai","juin","juillet","aout","septembre","octobre","novembre","décembre"))</f>
        <v>aout</v>
      </c>
      <c r="E3140" s="105">
        <f>IF(ISERROR(VLOOKUP($C3140,tarifs!$A$4:$D$105,2,0)),"",VLOOKUP($C3140,tarifs!$A$4:$D$105,2,0))</f>
        <v>122</v>
      </c>
      <c r="F3140" s="105">
        <f t="shared" ref="F3140:F3203" si="49">IF(ISERROR(E3140*1.2),"",E3140*1.2)</f>
        <v>146.4</v>
      </c>
    </row>
    <row r="3141" spans="1:6" x14ac:dyDescent="0.25">
      <c r="A3141" t="s">
        <v>14</v>
      </c>
      <c r="B3141" s="107">
        <v>44442</v>
      </c>
      <c r="C3141">
        <v>1112</v>
      </c>
      <c r="D3141" t="str">
        <f>IF(Tableau1[[#This Row],[Date]]="","",CHOOSE(MONTH(B3141),"janvier","février","mars","avril","mai","juin","juillet","aout","septembre","octobre","novembre","décembre"))</f>
        <v>septembre</v>
      </c>
      <c r="E3141" s="105">
        <f>IF(ISERROR(VLOOKUP($C3141,tarifs!$A$4:$D$105,2,0)),"",VLOOKUP($C3141,tarifs!$A$4:$D$105,2,0))</f>
        <v>135</v>
      </c>
      <c r="F3141" s="105">
        <f t="shared" si="49"/>
        <v>162</v>
      </c>
    </row>
    <row r="3142" spans="1:6" x14ac:dyDescent="0.25">
      <c r="A3142" t="s">
        <v>14</v>
      </c>
      <c r="B3142" s="107">
        <v>44443</v>
      </c>
      <c r="C3142">
        <v>1421</v>
      </c>
      <c r="D3142" t="str">
        <f>IF(Tableau1[[#This Row],[Date]]="","",CHOOSE(MONTH(B3142),"janvier","février","mars","avril","mai","juin","juillet","aout","septembre","octobre","novembre","décembre"))</f>
        <v>septembre</v>
      </c>
      <c r="E3142" s="105">
        <f>IF(ISERROR(VLOOKUP($C3142,tarifs!$A$4:$D$105,2,0)),"",VLOOKUP($C3142,tarifs!$A$4:$D$105,2,0))</f>
        <v>108</v>
      </c>
      <c r="F3142" s="105">
        <f t="shared" si="49"/>
        <v>129.6</v>
      </c>
    </row>
    <row r="3143" spans="1:6" x14ac:dyDescent="0.25">
      <c r="A3143" t="s">
        <v>14</v>
      </c>
      <c r="B3143" s="107">
        <v>44443</v>
      </c>
      <c r="C3143">
        <v>1629</v>
      </c>
      <c r="D3143" t="str">
        <f>IF(Tableau1[[#This Row],[Date]]="","",CHOOSE(MONTH(B3143),"janvier","février","mars","avril","mai","juin","juillet","aout","septembre","octobre","novembre","décembre"))</f>
        <v>septembre</v>
      </c>
      <c r="E3143" s="105">
        <f>IF(ISERROR(VLOOKUP($C3143,tarifs!$A$4:$D$105,2,0)),"",VLOOKUP($C3143,tarifs!$A$4:$D$105,2,0))</f>
        <v>121.5</v>
      </c>
      <c r="F3143" s="105">
        <f t="shared" si="49"/>
        <v>145.79999999999998</v>
      </c>
    </row>
    <row r="3144" spans="1:6" x14ac:dyDescent="0.25">
      <c r="A3144" t="s">
        <v>14</v>
      </c>
      <c r="B3144" s="107">
        <v>44443</v>
      </c>
      <c r="C3144">
        <v>1159</v>
      </c>
      <c r="D3144" t="str">
        <f>IF(Tableau1[[#This Row],[Date]]="","",CHOOSE(MONTH(B3144),"janvier","février","mars","avril","mai","juin","juillet","aout","septembre","octobre","novembre","décembre"))</f>
        <v>septembre</v>
      </c>
      <c r="E3144" s="105">
        <f>IF(ISERROR(VLOOKUP($C3144,tarifs!$A$4:$D$105,2,0)),"",VLOOKUP($C3144,tarifs!$A$4:$D$105,2,0))</f>
        <v>115</v>
      </c>
      <c r="F3144" s="105">
        <f t="shared" si="49"/>
        <v>138</v>
      </c>
    </row>
    <row r="3145" spans="1:6" x14ac:dyDescent="0.25">
      <c r="A3145" t="s">
        <v>14</v>
      </c>
      <c r="B3145" s="107">
        <v>44438</v>
      </c>
      <c r="C3145" t="s">
        <v>15</v>
      </c>
      <c r="D3145" t="str">
        <f>IF(Tableau1[[#This Row],[Date]]="","",CHOOSE(MONTH(B3145),"janvier","février","mars","avril","mai","juin","juillet","aout","septembre","octobre","novembre","décembre"))</f>
        <v>aout</v>
      </c>
      <c r="E3145" s="105" t="str">
        <f>IF(ISERROR(VLOOKUP($C3145,tarifs!$A$4:$D$105,2,0)),"",VLOOKUP($C3145,tarifs!$A$4:$D$105,2,0))</f>
        <v/>
      </c>
      <c r="F3145" s="105" t="str">
        <f t="shared" si="49"/>
        <v/>
      </c>
    </row>
    <row r="3146" spans="1:6" x14ac:dyDescent="0.25">
      <c r="A3146" t="s">
        <v>14</v>
      </c>
      <c r="B3146" s="107">
        <v>44439</v>
      </c>
      <c r="C3146" t="s">
        <v>15</v>
      </c>
      <c r="D3146" t="str">
        <f>IF(Tableau1[[#This Row],[Date]]="","",CHOOSE(MONTH(B3146),"janvier","février","mars","avril","mai","juin","juillet","aout","septembre","octobre","novembre","décembre"))</f>
        <v>aout</v>
      </c>
      <c r="E3146" s="105" t="str">
        <f>IF(ISERROR(VLOOKUP($C3146,tarifs!$A$4:$D$105,2,0)),"",VLOOKUP($C3146,tarifs!$A$4:$D$105,2,0))</f>
        <v/>
      </c>
      <c r="F3146" s="105" t="str">
        <f t="shared" si="49"/>
        <v/>
      </c>
    </row>
    <row r="3147" spans="1:6" x14ac:dyDescent="0.25">
      <c r="A3147" t="s">
        <v>14</v>
      </c>
      <c r="B3147" s="107">
        <v>44440</v>
      </c>
      <c r="C3147" t="s">
        <v>15</v>
      </c>
      <c r="D3147" t="str">
        <f>IF(Tableau1[[#This Row],[Date]]="","",CHOOSE(MONTH(B3147),"janvier","février","mars","avril","mai","juin","juillet","aout","septembre","octobre","novembre","décembre"))</f>
        <v>septembre</v>
      </c>
      <c r="E3147" s="105" t="str">
        <f>IF(ISERROR(VLOOKUP($C3147,tarifs!$A$4:$D$105,2,0)),"",VLOOKUP($C3147,tarifs!$A$4:$D$105,2,0))</f>
        <v/>
      </c>
      <c r="F3147" s="105" t="str">
        <f t="shared" si="49"/>
        <v/>
      </c>
    </row>
    <row r="3148" spans="1:6" x14ac:dyDescent="0.25">
      <c r="A3148" t="s">
        <v>14</v>
      </c>
      <c r="B3148" s="107">
        <v>44441</v>
      </c>
      <c r="C3148" t="s">
        <v>15</v>
      </c>
      <c r="D3148" t="str">
        <f>IF(Tableau1[[#This Row],[Date]]="","",CHOOSE(MONTH(B3148),"janvier","février","mars","avril","mai","juin","juillet","aout","septembre","octobre","novembre","décembre"))</f>
        <v>septembre</v>
      </c>
      <c r="E3148" s="105" t="str">
        <f>IF(ISERROR(VLOOKUP($C3148,tarifs!$A$4:$D$105,2,0)),"",VLOOKUP($C3148,tarifs!$A$4:$D$105,2,0))</f>
        <v/>
      </c>
      <c r="F3148" s="105" t="str">
        <f t="shared" si="49"/>
        <v/>
      </c>
    </row>
    <row r="3149" spans="1:6" x14ac:dyDescent="0.25">
      <c r="A3149" t="s">
        <v>14</v>
      </c>
      <c r="B3149" s="107">
        <v>44442</v>
      </c>
      <c r="C3149" t="s">
        <v>15</v>
      </c>
      <c r="D3149" t="str">
        <f>IF(Tableau1[[#This Row],[Date]]="","",CHOOSE(MONTH(B3149),"janvier","février","mars","avril","mai","juin","juillet","aout","septembre","octobre","novembre","décembre"))</f>
        <v>septembre</v>
      </c>
      <c r="E3149" s="105" t="str">
        <f>IF(ISERROR(VLOOKUP($C3149,tarifs!$A$4:$D$105,2,0)),"",VLOOKUP($C3149,tarifs!$A$4:$D$105,2,0))</f>
        <v/>
      </c>
      <c r="F3149" s="105" t="str">
        <f t="shared" si="49"/>
        <v/>
      </c>
    </row>
    <row r="3150" spans="1:6" x14ac:dyDescent="0.25">
      <c r="A3150" t="s">
        <v>16</v>
      </c>
      <c r="B3150" s="107">
        <v>44438</v>
      </c>
      <c r="C3150">
        <v>1670</v>
      </c>
      <c r="D3150" t="str">
        <f>IF(Tableau1[[#This Row],[Date]]="","",CHOOSE(MONTH(B3150),"janvier","février","mars","avril","mai","juin","juillet","aout","septembre","octobre","novembre","décembre"))</f>
        <v>aout</v>
      </c>
      <c r="E3150" s="105">
        <f>IF(ISERROR(VLOOKUP($C3150,tarifs!$A$4:$D$105,2,0)),"",VLOOKUP($C3150,tarifs!$A$4:$D$105,2,0))</f>
        <v>201</v>
      </c>
      <c r="F3150" s="105">
        <f t="shared" si="49"/>
        <v>241.2</v>
      </c>
    </row>
    <row r="3151" spans="1:6" x14ac:dyDescent="0.25">
      <c r="A3151" t="s">
        <v>16</v>
      </c>
      <c r="B3151" s="107">
        <v>44443</v>
      </c>
      <c r="C3151">
        <v>1401</v>
      </c>
      <c r="D3151" t="str">
        <f>IF(Tableau1[[#This Row],[Date]]="","",CHOOSE(MONTH(B3151),"janvier","février","mars","avril","mai","juin","juillet","aout","septembre","octobre","novembre","décembre"))</f>
        <v>septembre</v>
      </c>
      <c r="E3151" s="105">
        <f>IF(ISERROR(VLOOKUP($C3151,tarifs!$A$4:$D$105,2,0)),"",VLOOKUP($C3151,tarifs!$A$4:$D$105,2,0))</f>
        <v>129</v>
      </c>
      <c r="F3151" s="105">
        <f t="shared" si="49"/>
        <v>154.79999999999998</v>
      </c>
    </row>
    <row r="3152" spans="1:6" x14ac:dyDescent="0.25">
      <c r="A3152" t="s">
        <v>16</v>
      </c>
      <c r="B3152" s="107">
        <v>44443</v>
      </c>
      <c r="C3152">
        <v>1639</v>
      </c>
      <c r="D3152" t="str">
        <f>IF(Tableau1[[#This Row],[Date]]="","",CHOOSE(MONTH(B3152),"janvier","février","mars","avril","mai","juin","juillet","aout","septembre","octobre","novembre","décembre"))</f>
        <v>septembre</v>
      </c>
      <c r="E3152" s="105">
        <f>IF(ISERROR(VLOOKUP($C3152,tarifs!$A$4:$D$105,2,0)),"",VLOOKUP($C3152,tarifs!$A$4:$D$105,2,0))</f>
        <v>135</v>
      </c>
      <c r="F3152" s="105">
        <f t="shared" si="49"/>
        <v>162</v>
      </c>
    </row>
    <row r="3153" spans="1:6" x14ac:dyDescent="0.25">
      <c r="A3153" t="s">
        <v>17</v>
      </c>
      <c r="B3153" s="107">
        <v>44438</v>
      </c>
      <c r="C3153">
        <v>1050</v>
      </c>
      <c r="D3153" t="str">
        <f>IF(Tableau1[[#This Row],[Date]]="","",CHOOSE(MONTH(B3153),"janvier","février","mars","avril","mai","juin","juillet","aout","septembre","octobre","novembre","décembre"))</f>
        <v>aout</v>
      </c>
      <c r="E3153" s="105">
        <f>IF(ISERROR(VLOOKUP($C3153,tarifs!$A$4:$D$105,2,0)),"",VLOOKUP($C3153,tarifs!$A$4:$D$105,2,0))</f>
        <v>108</v>
      </c>
      <c r="F3153" s="105">
        <f t="shared" si="49"/>
        <v>129.6</v>
      </c>
    </row>
    <row r="3154" spans="1:6" x14ac:dyDescent="0.25">
      <c r="A3154" t="s">
        <v>17</v>
      </c>
      <c r="B3154" s="107">
        <v>44443</v>
      </c>
      <c r="C3154">
        <v>1501</v>
      </c>
      <c r="D3154" t="str">
        <f>IF(Tableau1[[#This Row],[Date]]="","",CHOOSE(MONTH(B3154),"janvier","février","mars","avril","mai","juin","juillet","aout","septembre","octobre","novembre","décembre"))</f>
        <v>septembre</v>
      </c>
      <c r="E3154" s="105">
        <f>IF(ISERROR(VLOOKUP($C3154,tarifs!$A$4:$D$105,2,0)),"",VLOOKUP($C3154,tarifs!$A$4:$D$105,2,0))</f>
        <v>117</v>
      </c>
      <c r="F3154" s="105">
        <f t="shared" si="49"/>
        <v>140.4</v>
      </c>
    </row>
    <row r="3155" spans="1:6" x14ac:dyDescent="0.25">
      <c r="A3155" t="s">
        <v>17</v>
      </c>
      <c r="B3155" s="107">
        <v>44438</v>
      </c>
      <c r="C3155">
        <v>1232</v>
      </c>
      <c r="D3155" t="str">
        <f>IF(Tableau1[[#This Row],[Date]]="","",CHOOSE(MONTH(B3155),"janvier","février","mars","avril","mai","juin","juillet","aout","septembre","octobre","novembre","décembre"))</f>
        <v>aout</v>
      </c>
      <c r="E3155" s="105">
        <f>IF(ISERROR(VLOOKUP($C3155,tarifs!$A$4:$D$105,2,0)),"",VLOOKUP($C3155,tarifs!$A$4:$D$105,2,0))</f>
        <v>101.25</v>
      </c>
      <c r="F3155" s="105">
        <f t="shared" si="49"/>
        <v>121.5</v>
      </c>
    </row>
    <row r="3156" spans="1:6" x14ac:dyDescent="0.25">
      <c r="A3156" t="s">
        <v>17</v>
      </c>
      <c r="B3156" s="107">
        <v>44440</v>
      </c>
      <c r="C3156">
        <v>1202</v>
      </c>
      <c r="D3156" t="str">
        <f>IF(Tableau1[[#This Row],[Date]]="","",CHOOSE(MONTH(B3156),"janvier","février","mars","avril","mai","juin","juillet","aout","septembre","octobre","novembre","décembre"))</f>
        <v>septembre</v>
      </c>
      <c r="E3156" s="105">
        <f>IF(ISERROR(VLOOKUP($C3156,tarifs!$A$4:$D$105,2,0)),"",VLOOKUP($C3156,tarifs!$A$4:$D$105,2,0))</f>
        <v>87.75</v>
      </c>
      <c r="F3156" s="105">
        <f t="shared" si="49"/>
        <v>105.3</v>
      </c>
    </row>
    <row r="3157" spans="1:6" x14ac:dyDescent="0.25">
      <c r="A3157" t="s">
        <v>17</v>
      </c>
      <c r="B3157" s="107">
        <v>44442</v>
      </c>
      <c r="C3157">
        <v>1072</v>
      </c>
      <c r="D3157" t="str">
        <f>IF(Tableau1[[#This Row],[Date]]="","",CHOOSE(MONTH(B3157),"janvier","février","mars","avril","mai","juin","juillet","aout","septembre","octobre","novembre","décembre"))</f>
        <v>septembre</v>
      </c>
      <c r="E3157" s="105">
        <f>IF(ISERROR(VLOOKUP($C3157,tarifs!$A$4:$D$105,2,0)),"",VLOOKUP($C3157,tarifs!$A$4:$D$105,2,0))</f>
        <v>108</v>
      </c>
      <c r="F3157" s="105">
        <f t="shared" si="49"/>
        <v>129.6</v>
      </c>
    </row>
    <row r="3158" spans="1:6" x14ac:dyDescent="0.25">
      <c r="A3158" t="s">
        <v>17</v>
      </c>
      <c r="B3158" s="107">
        <v>44443</v>
      </c>
      <c r="C3158">
        <v>1069</v>
      </c>
      <c r="D3158" t="str">
        <f>IF(Tableau1[[#This Row],[Date]]="","",CHOOSE(MONTH(B3158),"janvier","février","mars","avril","mai","juin","juillet","aout","septembre","octobre","novembre","décembre"))</f>
        <v>septembre</v>
      </c>
      <c r="E3158" s="105">
        <f>IF(ISERROR(VLOOKUP($C3158,tarifs!$A$4:$D$105,2,0)),"",VLOOKUP($C3158,tarifs!$A$4:$D$105,2,0))</f>
        <v>81</v>
      </c>
      <c r="F3158" s="105">
        <f t="shared" si="49"/>
        <v>97.2</v>
      </c>
    </row>
    <row r="3159" spans="1:6" x14ac:dyDescent="0.25">
      <c r="A3159" t="s">
        <v>18</v>
      </c>
      <c r="B3159" s="107">
        <v>44438</v>
      </c>
      <c r="C3159">
        <v>1280</v>
      </c>
      <c r="D3159" t="str">
        <f>IF(Tableau1[[#This Row],[Date]]="","",CHOOSE(MONTH(B3159),"janvier","février","mars","avril","mai","juin","juillet","aout","septembre","octobre","novembre","décembre"))</f>
        <v>aout</v>
      </c>
      <c r="E3159" s="105">
        <f>IF(ISERROR(VLOOKUP($C3159,tarifs!$A$4:$D$105,2,0)),"",VLOOKUP($C3159,tarifs!$A$4:$D$105,2,0))</f>
        <v>114.4</v>
      </c>
      <c r="F3159" s="105">
        <f t="shared" si="49"/>
        <v>137.28</v>
      </c>
    </row>
    <row r="3160" spans="1:6" x14ac:dyDescent="0.25">
      <c r="A3160" t="s">
        <v>18</v>
      </c>
      <c r="B3160" s="107">
        <v>44442</v>
      </c>
      <c r="C3160">
        <v>1082</v>
      </c>
      <c r="D3160" t="str">
        <f>IF(Tableau1[[#This Row],[Date]]="","",CHOOSE(MONTH(B3160),"janvier","février","mars","avril","mai","juin","juillet","aout","septembre","octobre","novembre","décembre"))</f>
        <v>septembre</v>
      </c>
      <c r="E3160" s="105">
        <f>IF(ISERROR(VLOOKUP($C3160,tarifs!$A$4:$D$105,2,0)),"",VLOOKUP($C3160,tarifs!$A$4:$D$105,2,0))</f>
        <v>104.55</v>
      </c>
      <c r="F3160" s="105">
        <f t="shared" si="49"/>
        <v>125.46</v>
      </c>
    </row>
    <row r="3161" spans="1:6" x14ac:dyDescent="0.25">
      <c r="A3161" t="s">
        <v>18</v>
      </c>
      <c r="B3161" s="107">
        <v>44443</v>
      </c>
      <c r="C3161">
        <v>1219</v>
      </c>
      <c r="D3161" t="str">
        <f>IF(Tableau1[[#This Row],[Date]]="","",CHOOSE(MONTH(B3161),"janvier","février","mars","avril","mai","juin","juillet","aout","septembre","octobre","novembre","décembre"))</f>
        <v>septembre</v>
      </c>
      <c r="E3161" s="105">
        <f>IF(ISERROR(VLOOKUP($C3161,tarifs!$A$4:$D$105,2,0)),"",VLOOKUP($C3161,tarifs!$A$4:$D$105,2,0))</f>
        <v>135</v>
      </c>
      <c r="F3161" s="105">
        <f t="shared" si="49"/>
        <v>162</v>
      </c>
    </row>
    <row r="3162" spans="1:6" x14ac:dyDescent="0.25">
      <c r="A3162" t="s">
        <v>18</v>
      </c>
      <c r="B3162" s="107">
        <v>44443</v>
      </c>
      <c r="C3162">
        <v>1679</v>
      </c>
      <c r="D3162" t="str">
        <f>IF(Tableau1[[#This Row],[Date]]="","",CHOOSE(MONTH(B3162),"janvier","février","mars","avril","mai","juin","juillet","aout","septembre","octobre","novembre","décembre"))</f>
        <v>septembre</v>
      </c>
      <c r="E3162" s="105">
        <f>IF(ISERROR(VLOOKUP($C3162,tarifs!$A$4:$D$105,2,0)),"",VLOOKUP($C3162,tarifs!$A$4:$D$105,2,0))</f>
        <v>95</v>
      </c>
      <c r="F3162" s="105">
        <f t="shared" si="49"/>
        <v>114</v>
      </c>
    </row>
    <row r="3163" spans="1:6" x14ac:dyDescent="0.25">
      <c r="A3163" t="s">
        <v>19</v>
      </c>
      <c r="B3163" s="107">
        <v>44442</v>
      </c>
      <c r="C3163">
        <v>1182</v>
      </c>
      <c r="D3163" t="str">
        <f>IF(Tableau1[[#This Row],[Date]]="","",CHOOSE(MONTH(B3163),"janvier","février","mars","avril","mai","juin","juillet","aout","septembre","octobre","novembre","décembre"))</f>
        <v>septembre</v>
      </c>
      <c r="E3163" s="105">
        <f>IF(ISERROR(VLOOKUP($C3163,tarifs!$A$4:$D$105,2,0)),"",VLOOKUP($C3163,tarifs!$A$4:$D$105,2,0))</f>
        <v>127</v>
      </c>
      <c r="F3163" s="105">
        <f t="shared" si="49"/>
        <v>152.4</v>
      </c>
    </row>
    <row r="3164" spans="1:6" x14ac:dyDescent="0.25">
      <c r="A3164" t="s">
        <v>19</v>
      </c>
      <c r="B3164" s="107">
        <v>44443</v>
      </c>
      <c r="C3164">
        <v>1669</v>
      </c>
      <c r="D3164" t="str">
        <f>IF(Tableau1[[#This Row],[Date]]="","",CHOOSE(MONTH(B3164),"janvier","février","mars","avril","mai","juin","juillet","aout","septembre","octobre","novembre","décembre"))</f>
        <v>septembre</v>
      </c>
      <c r="E3164" s="105">
        <f>IF(ISERROR(VLOOKUP($C3164,tarifs!$A$4:$D$105,2,0)),"",VLOOKUP($C3164,tarifs!$A$4:$D$105,2,0))</f>
        <v>124</v>
      </c>
      <c r="F3164" s="105">
        <f t="shared" si="49"/>
        <v>148.79999999999998</v>
      </c>
    </row>
    <row r="3165" spans="1:6" x14ac:dyDescent="0.25">
      <c r="A3165" t="s">
        <v>19</v>
      </c>
      <c r="B3165" s="107">
        <v>44443</v>
      </c>
      <c r="C3165">
        <v>1129</v>
      </c>
      <c r="D3165" t="str">
        <f>IF(Tableau1[[#This Row],[Date]]="","",CHOOSE(MONTH(B3165),"janvier","février","mars","avril","mai","juin","juillet","aout","septembre","octobre","novembre","décembre"))</f>
        <v>septembre</v>
      </c>
      <c r="E3165" s="105">
        <f>IF(ISERROR(VLOOKUP($C3165,tarifs!$A$4:$D$105,2,0)),"",VLOOKUP($C3165,tarifs!$A$4:$D$105,2,0))</f>
        <v>115</v>
      </c>
      <c r="F3165" s="105">
        <f t="shared" si="49"/>
        <v>138</v>
      </c>
    </row>
    <row r="3166" spans="1:6" x14ac:dyDescent="0.25">
      <c r="A3166" t="s">
        <v>19</v>
      </c>
      <c r="B3166" s="107">
        <v>44443</v>
      </c>
      <c r="C3166">
        <v>1699</v>
      </c>
      <c r="D3166" t="str">
        <f>IF(Tableau1[[#This Row],[Date]]="","",CHOOSE(MONTH(B3166),"janvier","février","mars","avril","mai","juin","juillet","aout","septembre","octobre","novembre","décembre"))</f>
        <v>septembre</v>
      </c>
      <c r="E3166" s="105">
        <f>IF(ISERROR(VLOOKUP($C3166,tarifs!$A$4:$D$105,2,0)),"",VLOOKUP($C3166,tarifs!$A$4:$D$105,2,0))</f>
        <v>148</v>
      </c>
      <c r="F3166" s="105">
        <f t="shared" si="49"/>
        <v>177.6</v>
      </c>
    </row>
    <row r="3167" spans="1:6" x14ac:dyDescent="0.25">
      <c r="A3167" t="s">
        <v>8</v>
      </c>
      <c r="B3167" s="107">
        <v>44445</v>
      </c>
      <c r="C3167">
        <v>1330</v>
      </c>
      <c r="D3167" t="str">
        <f>IF(Tableau1[[#This Row],[Date]]="","",CHOOSE(MONTH(B3167),"janvier","février","mars","avril","mai","juin","juillet","aout","septembre","octobre","novembre","décembre"))</f>
        <v>septembre</v>
      </c>
      <c r="E3167" s="105">
        <f>IF(ISERROR(VLOOKUP($C3167,tarifs!$A$4:$D$105,2,0)),"",VLOOKUP($C3167,tarifs!$A$4:$D$105,2,0))</f>
        <v>95</v>
      </c>
      <c r="F3167" s="105">
        <f t="shared" si="49"/>
        <v>114</v>
      </c>
    </row>
    <row r="3168" spans="1:6" x14ac:dyDescent="0.25">
      <c r="A3168" t="s">
        <v>8</v>
      </c>
      <c r="B3168" s="107">
        <v>44450</v>
      </c>
      <c r="C3168">
        <v>1531</v>
      </c>
      <c r="D3168" t="str">
        <f>IF(Tableau1[[#This Row],[Date]]="","",CHOOSE(MONTH(B3168),"janvier","février","mars","avril","mai","juin","juillet","aout","septembre","octobre","novembre","décembre"))</f>
        <v>septembre</v>
      </c>
      <c r="E3168" s="105">
        <f>IF(ISERROR(VLOOKUP($C3168,tarifs!$A$4:$D$105,2,0)),"",VLOOKUP($C3168,tarifs!$A$4:$D$105,2,0))</f>
        <v>108</v>
      </c>
      <c r="F3168" s="105">
        <f t="shared" si="49"/>
        <v>129.6</v>
      </c>
    </row>
    <row r="3169" spans="1:6" x14ac:dyDescent="0.25">
      <c r="A3169" t="s">
        <v>8</v>
      </c>
      <c r="B3169" s="107">
        <v>44445</v>
      </c>
      <c r="C3169">
        <v>1242</v>
      </c>
      <c r="D3169" t="str">
        <f>IF(Tableau1[[#This Row],[Date]]="","",CHOOSE(MONTH(B3169),"janvier","février","mars","avril","mai","juin","juillet","aout","septembre","octobre","novembre","décembre"))</f>
        <v>septembre</v>
      </c>
      <c r="E3169" s="105">
        <f>IF(ISERROR(VLOOKUP($C3169,tarifs!$A$4:$D$105,2,0)),"",VLOOKUP($C3169,tarifs!$A$4:$D$105,2,0))</f>
        <v>101</v>
      </c>
      <c r="F3169" s="105">
        <f t="shared" si="49"/>
        <v>121.19999999999999</v>
      </c>
    </row>
    <row r="3170" spans="1:6" x14ac:dyDescent="0.25">
      <c r="A3170" t="s">
        <v>8</v>
      </c>
      <c r="B3170" s="107">
        <v>44449</v>
      </c>
      <c r="C3170">
        <v>1242</v>
      </c>
      <c r="D3170" t="str">
        <f>IF(Tableau1[[#This Row],[Date]]="","",CHOOSE(MONTH(B3170),"janvier","février","mars","avril","mai","juin","juillet","aout","septembre","octobre","novembre","décembre"))</f>
        <v>septembre</v>
      </c>
      <c r="E3170" s="105">
        <f>IF(ISERROR(VLOOKUP($C3170,tarifs!$A$4:$D$105,2,0)),"",VLOOKUP($C3170,tarifs!$A$4:$D$105,2,0))</f>
        <v>101</v>
      </c>
      <c r="F3170" s="105">
        <f t="shared" si="49"/>
        <v>121.19999999999999</v>
      </c>
    </row>
    <row r="3171" spans="1:6" x14ac:dyDescent="0.25">
      <c r="A3171" t="s">
        <v>8</v>
      </c>
      <c r="B3171" s="107">
        <v>44450</v>
      </c>
      <c r="C3171">
        <v>1689</v>
      </c>
      <c r="D3171" t="str">
        <f>IF(Tableau1[[#This Row],[Date]]="","",CHOOSE(MONTH(B3171),"janvier","février","mars","avril","mai","juin","juillet","aout","septembre","octobre","novembre","décembre"))</f>
        <v>septembre</v>
      </c>
      <c r="E3171" s="105">
        <f>IF(ISERROR(VLOOKUP($C3171,tarifs!$A$4:$D$105,2,0)),"",VLOOKUP($C3171,tarifs!$A$4:$D$105,2,0))</f>
        <v>155</v>
      </c>
      <c r="F3171" s="105">
        <f t="shared" si="49"/>
        <v>186</v>
      </c>
    </row>
    <row r="3172" spans="1:6" x14ac:dyDescent="0.25">
      <c r="A3172" t="s">
        <v>9</v>
      </c>
      <c r="B3172" s="107">
        <v>44445</v>
      </c>
      <c r="C3172">
        <v>1060</v>
      </c>
      <c r="D3172" t="str">
        <f>IF(Tableau1[[#This Row],[Date]]="","",CHOOSE(MONTH(B3172),"janvier","février","mars","avril","mai","juin","juillet","aout","septembre","octobre","novembre","décembre"))</f>
        <v>septembre</v>
      </c>
      <c r="E3172" s="105">
        <f>IF(ISERROR(VLOOKUP($C3172,tarifs!$A$4:$D$105,2,0)),"",VLOOKUP($C3172,tarifs!$A$4:$D$105,2,0))</f>
        <v>123.6</v>
      </c>
      <c r="F3172" s="105">
        <f t="shared" si="49"/>
        <v>148.32</v>
      </c>
    </row>
    <row r="3173" spans="1:6" x14ac:dyDescent="0.25">
      <c r="A3173" t="s">
        <v>9</v>
      </c>
      <c r="B3173" s="107">
        <v>44450</v>
      </c>
      <c r="C3173">
        <v>1431</v>
      </c>
      <c r="D3173" t="str">
        <f>IF(Tableau1[[#This Row],[Date]]="","",CHOOSE(MONTH(B3173),"janvier","février","mars","avril","mai","juin","juillet","aout","septembre","octobre","novembre","décembre"))</f>
        <v>septembre</v>
      </c>
      <c r="E3173" s="105">
        <f>IF(ISERROR(VLOOKUP($C3173,tarifs!$A$4:$D$105,2,0)),"",VLOOKUP($C3173,tarifs!$A$4:$D$105,2,0))</f>
        <v>108</v>
      </c>
      <c r="F3173" s="105">
        <f t="shared" si="49"/>
        <v>129.6</v>
      </c>
    </row>
    <row r="3174" spans="1:6" x14ac:dyDescent="0.25">
      <c r="A3174" t="s">
        <v>9</v>
      </c>
      <c r="B3174" s="107">
        <v>44445</v>
      </c>
      <c r="C3174">
        <v>1230</v>
      </c>
      <c r="D3174" t="str">
        <f>IF(Tableau1[[#This Row],[Date]]="","",CHOOSE(MONTH(B3174),"janvier","février","mars","avril","mai","juin","juillet","aout","septembre","octobre","novembre","décembre"))</f>
        <v>septembre</v>
      </c>
      <c r="E3174" s="105">
        <f>IF(ISERROR(VLOOKUP($C3174,tarifs!$A$4:$D$105,2,0)),"",VLOOKUP($C3174,tarifs!$A$4:$D$105,2,0))</f>
        <v>135.25</v>
      </c>
      <c r="F3174" s="105">
        <f t="shared" si="49"/>
        <v>162.29999999999998</v>
      </c>
    </row>
    <row r="3175" spans="1:6" x14ac:dyDescent="0.25">
      <c r="A3175" t="s">
        <v>9</v>
      </c>
      <c r="B3175" s="107">
        <v>44449</v>
      </c>
      <c r="C3175">
        <v>1282</v>
      </c>
      <c r="D3175" t="str">
        <f>IF(Tableau1[[#This Row],[Date]]="","",CHOOSE(MONTH(B3175),"janvier","février","mars","avril","mai","juin","juillet","aout","septembre","octobre","novembre","décembre"))</f>
        <v>septembre</v>
      </c>
      <c r="E3175" s="105">
        <f>IF(ISERROR(VLOOKUP($C3175,tarifs!$A$4:$D$105,2,0)),"",VLOOKUP($C3175,tarifs!$A$4:$D$105,2,0))</f>
        <v>87.75</v>
      </c>
      <c r="F3175" s="105">
        <f t="shared" si="49"/>
        <v>105.3</v>
      </c>
    </row>
    <row r="3176" spans="1:6" x14ac:dyDescent="0.25">
      <c r="A3176" t="s">
        <v>9</v>
      </c>
      <c r="B3176" s="107">
        <v>44450</v>
      </c>
      <c r="C3176">
        <v>1451</v>
      </c>
      <c r="D3176" t="str">
        <f>IF(Tableau1[[#This Row],[Date]]="","",CHOOSE(MONTH(B3176),"janvier","février","mars","avril","mai","juin","juillet","aout","septembre","octobre","novembre","décembre"))</f>
        <v>septembre</v>
      </c>
      <c r="E3176" s="105">
        <f>IF(ISERROR(VLOOKUP($C3176,tarifs!$A$4:$D$105,2,0)),"",VLOOKUP($C3176,tarifs!$A$4:$D$105,2,0))</f>
        <v>108</v>
      </c>
      <c r="F3176" s="105">
        <f t="shared" si="49"/>
        <v>129.6</v>
      </c>
    </row>
    <row r="3177" spans="1:6" x14ac:dyDescent="0.25">
      <c r="A3177" t="s">
        <v>9</v>
      </c>
      <c r="B3177" s="107">
        <v>44445</v>
      </c>
      <c r="C3177">
        <v>1062</v>
      </c>
      <c r="D3177" t="str">
        <f>IF(Tableau1[[#This Row],[Date]]="","",CHOOSE(MONTH(B3177),"janvier","février","mars","avril","mai","juin","juillet","aout","septembre","octobre","novembre","décembre"))</f>
        <v>septembre</v>
      </c>
      <c r="E3177" s="105">
        <f>IF(ISERROR(VLOOKUP($C3177,tarifs!$A$4:$D$105,2,0)),"",VLOOKUP($C3177,tarifs!$A$4:$D$105,2,0))</f>
        <v>81</v>
      </c>
      <c r="F3177" s="105">
        <f t="shared" si="49"/>
        <v>97.2</v>
      </c>
    </row>
    <row r="3178" spans="1:6" x14ac:dyDescent="0.25">
      <c r="A3178" t="s">
        <v>9</v>
      </c>
      <c r="B3178" s="107">
        <v>44446</v>
      </c>
      <c r="C3178">
        <v>1062</v>
      </c>
      <c r="D3178" t="str">
        <f>IF(Tableau1[[#This Row],[Date]]="","",CHOOSE(MONTH(B3178),"janvier","février","mars","avril","mai","juin","juillet","aout","septembre","octobre","novembre","décembre"))</f>
        <v>septembre</v>
      </c>
      <c r="E3178" s="105">
        <f>IF(ISERROR(VLOOKUP($C3178,tarifs!$A$4:$D$105,2,0)),"",VLOOKUP($C3178,tarifs!$A$4:$D$105,2,0))</f>
        <v>81</v>
      </c>
      <c r="F3178" s="105">
        <f t="shared" si="49"/>
        <v>97.2</v>
      </c>
    </row>
    <row r="3179" spans="1:6" x14ac:dyDescent="0.25">
      <c r="A3179" t="s">
        <v>9</v>
      </c>
      <c r="B3179" s="107">
        <v>44447</v>
      </c>
      <c r="C3179">
        <v>1062</v>
      </c>
      <c r="D3179" t="str">
        <f>IF(Tableau1[[#This Row],[Date]]="","",CHOOSE(MONTH(B3179),"janvier","février","mars","avril","mai","juin","juillet","aout","septembre","octobre","novembre","décembre"))</f>
        <v>septembre</v>
      </c>
      <c r="E3179" s="105">
        <f>IF(ISERROR(VLOOKUP($C3179,tarifs!$A$4:$D$105,2,0)),"",VLOOKUP($C3179,tarifs!$A$4:$D$105,2,0))</f>
        <v>81</v>
      </c>
      <c r="F3179" s="105">
        <f t="shared" si="49"/>
        <v>97.2</v>
      </c>
    </row>
    <row r="3180" spans="1:6" x14ac:dyDescent="0.25">
      <c r="A3180" t="s">
        <v>9</v>
      </c>
      <c r="B3180" s="107">
        <v>44448</v>
      </c>
      <c r="C3180">
        <v>1062</v>
      </c>
      <c r="D3180" t="str">
        <f>IF(Tableau1[[#This Row],[Date]]="","",CHOOSE(MONTH(B3180),"janvier","février","mars","avril","mai","juin","juillet","aout","septembre","octobre","novembre","décembre"))</f>
        <v>septembre</v>
      </c>
      <c r="E3180" s="105">
        <f>IF(ISERROR(VLOOKUP($C3180,tarifs!$A$4:$D$105,2,0)),"",VLOOKUP($C3180,tarifs!$A$4:$D$105,2,0))</f>
        <v>81</v>
      </c>
      <c r="F3180" s="105">
        <f t="shared" si="49"/>
        <v>97.2</v>
      </c>
    </row>
    <row r="3181" spans="1:6" x14ac:dyDescent="0.25">
      <c r="A3181" t="s">
        <v>9</v>
      </c>
      <c r="B3181" s="107">
        <v>44449</v>
      </c>
      <c r="C3181">
        <v>1062</v>
      </c>
      <c r="D3181" t="str">
        <f>IF(Tableau1[[#This Row],[Date]]="","",CHOOSE(MONTH(B3181),"janvier","février","mars","avril","mai","juin","juillet","aout","septembre","octobre","novembre","décembre"))</f>
        <v>septembre</v>
      </c>
      <c r="E3181" s="105">
        <f>IF(ISERROR(VLOOKUP($C3181,tarifs!$A$4:$D$105,2,0)),"",VLOOKUP($C3181,tarifs!$A$4:$D$105,2,0))</f>
        <v>81</v>
      </c>
      <c r="F3181" s="105">
        <f t="shared" si="49"/>
        <v>97.2</v>
      </c>
    </row>
    <row r="3182" spans="1:6" x14ac:dyDescent="0.25">
      <c r="A3182" t="s">
        <v>9</v>
      </c>
      <c r="B3182" s="107">
        <v>44450</v>
      </c>
      <c r="C3182">
        <v>1471</v>
      </c>
      <c r="D3182" t="str">
        <f>IF(Tableau1[[#This Row],[Date]]="","",CHOOSE(MONTH(B3182),"janvier","février","mars","avril","mai","juin","juillet","aout","septembre","octobre","novembre","décembre"))</f>
        <v>septembre</v>
      </c>
      <c r="E3182" s="105">
        <f>IF(ISERROR(VLOOKUP($C3182,tarifs!$A$4:$D$105,2,0)),"",VLOOKUP($C3182,tarifs!$A$4:$D$105,2,0))</f>
        <v>115</v>
      </c>
      <c r="F3182" s="105">
        <f t="shared" si="49"/>
        <v>138</v>
      </c>
    </row>
    <row r="3183" spans="1:6" x14ac:dyDescent="0.25">
      <c r="A3183" t="s">
        <v>9</v>
      </c>
      <c r="B3183" s="107">
        <v>44445</v>
      </c>
      <c r="C3183">
        <v>1262</v>
      </c>
      <c r="D3183" t="str">
        <f>IF(Tableau1[[#This Row],[Date]]="","",CHOOSE(MONTH(B3183),"janvier","février","mars","avril","mai","juin","juillet","aout","septembre","octobre","novembre","décembre"))</f>
        <v>septembre</v>
      </c>
      <c r="E3183" s="105">
        <f>IF(ISERROR(VLOOKUP($C3183,tarifs!$A$4:$D$105,2,0)),"",VLOOKUP($C3183,tarifs!$A$4:$D$105,2,0))</f>
        <v>108</v>
      </c>
      <c r="F3183" s="105">
        <f t="shared" si="49"/>
        <v>129.6</v>
      </c>
    </row>
    <row r="3184" spans="1:6" x14ac:dyDescent="0.25">
      <c r="A3184" t="s">
        <v>9</v>
      </c>
      <c r="B3184" s="107">
        <v>44446</v>
      </c>
      <c r="C3184">
        <v>1262</v>
      </c>
      <c r="D3184" t="str">
        <f>IF(Tableau1[[#This Row],[Date]]="","",CHOOSE(MONTH(B3184),"janvier","février","mars","avril","mai","juin","juillet","aout","septembre","octobre","novembre","décembre"))</f>
        <v>septembre</v>
      </c>
      <c r="E3184" s="105">
        <f>IF(ISERROR(VLOOKUP($C3184,tarifs!$A$4:$D$105,2,0)),"",VLOOKUP($C3184,tarifs!$A$4:$D$105,2,0))</f>
        <v>108</v>
      </c>
      <c r="F3184" s="105">
        <f t="shared" si="49"/>
        <v>129.6</v>
      </c>
    </row>
    <row r="3185" spans="1:6" x14ac:dyDescent="0.25">
      <c r="A3185" t="s">
        <v>9</v>
      </c>
      <c r="B3185" s="107">
        <v>44447</v>
      </c>
      <c r="C3185">
        <v>1262</v>
      </c>
      <c r="D3185" t="str">
        <f>IF(Tableau1[[#This Row],[Date]]="","",CHOOSE(MONTH(B3185),"janvier","février","mars","avril","mai","juin","juillet","aout","septembre","octobre","novembre","décembre"))</f>
        <v>septembre</v>
      </c>
      <c r="E3185" s="105">
        <f>IF(ISERROR(VLOOKUP($C3185,tarifs!$A$4:$D$105,2,0)),"",VLOOKUP($C3185,tarifs!$A$4:$D$105,2,0))</f>
        <v>108</v>
      </c>
      <c r="F3185" s="105">
        <f t="shared" si="49"/>
        <v>129.6</v>
      </c>
    </row>
    <row r="3186" spans="1:6" x14ac:dyDescent="0.25">
      <c r="A3186" t="s">
        <v>9</v>
      </c>
      <c r="B3186" s="107">
        <v>44448</v>
      </c>
      <c r="C3186">
        <v>1262</v>
      </c>
      <c r="D3186" t="str">
        <f>IF(Tableau1[[#This Row],[Date]]="","",CHOOSE(MONTH(B3186),"janvier","février","mars","avril","mai","juin","juillet","aout","septembre","octobre","novembre","décembre"))</f>
        <v>septembre</v>
      </c>
      <c r="E3186" s="105">
        <f>IF(ISERROR(VLOOKUP($C3186,tarifs!$A$4:$D$105,2,0)),"",VLOOKUP($C3186,tarifs!$A$4:$D$105,2,0))</f>
        <v>108</v>
      </c>
      <c r="F3186" s="105">
        <f t="shared" si="49"/>
        <v>129.6</v>
      </c>
    </row>
    <row r="3187" spans="1:6" x14ac:dyDescent="0.25">
      <c r="A3187" t="s">
        <v>9</v>
      </c>
      <c r="B3187" s="107">
        <v>44449</v>
      </c>
      <c r="C3187">
        <v>1262</v>
      </c>
      <c r="D3187" t="str">
        <f>IF(Tableau1[[#This Row],[Date]]="","",CHOOSE(MONTH(B3187),"janvier","février","mars","avril","mai","juin","juillet","aout","septembre","octobre","novembre","décembre"))</f>
        <v>septembre</v>
      </c>
      <c r="E3187" s="105">
        <f>IF(ISERROR(VLOOKUP($C3187,tarifs!$A$4:$D$105,2,0)),"",VLOOKUP($C3187,tarifs!$A$4:$D$105,2,0))</f>
        <v>108</v>
      </c>
      <c r="F3187" s="105">
        <f t="shared" si="49"/>
        <v>129.6</v>
      </c>
    </row>
    <row r="3188" spans="1:6" x14ac:dyDescent="0.25">
      <c r="A3188" t="s">
        <v>9</v>
      </c>
      <c r="B3188" s="107">
        <v>44450</v>
      </c>
      <c r="C3188">
        <v>1511</v>
      </c>
      <c r="D3188" t="str">
        <f>IF(Tableau1[[#This Row],[Date]]="","",CHOOSE(MONTH(B3188),"janvier","février","mars","avril","mai","juin","juillet","aout","septembre","octobre","novembre","décembre"))</f>
        <v>septembre</v>
      </c>
      <c r="E3188" s="105">
        <f>IF(ISERROR(VLOOKUP($C3188,tarifs!$A$4:$D$105,2,0)),"",VLOOKUP($C3188,tarifs!$A$4:$D$105,2,0))</f>
        <v>115</v>
      </c>
      <c r="F3188" s="105">
        <f t="shared" si="49"/>
        <v>138</v>
      </c>
    </row>
    <row r="3189" spans="1:6" x14ac:dyDescent="0.25">
      <c r="A3189" t="s">
        <v>9</v>
      </c>
      <c r="B3189" s="107">
        <v>44450</v>
      </c>
      <c r="C3189">
        <v>1521</v>
      </c>
      <c r="D3189" t="str">
        <f>IF(Tableau1[[#This Row],[Date]]="","",CHOOSE(MONTH(B3189),"janvier","février","mars","avril","mai","juin","juillet","aout","septembre","octobre","novembre","décembre"))</f>
        <v>septembre</v>
      </c>
      <c r="E3189" s="105">
        <f>IF(ISERROR(VLOOKUP($C3189,tarifs!$A$4:$D$105,2,0)),"",VLOOKUP($C3189,tarifs!$A$4:$D$105,2,0))</f>
        <v>155</v>
      </c>
      <c r="F3189" s="105">
        <f t="shared" si="49"/>
        <v>186</v>
      </c>
    </row>
    <row r="3190" spans="1:6" x14ac:dyDescent="0.25">
      <c r="A3190" t="s">
        <v>9</v>
      </c>
      <c r="B3190" s="107">
        <v>44450</v>
      </c>
      <c r="C3190">
        <v>1659</v>
      </c>
      <c r="D3190" t="str">
        <f>IF(Tableau1[[#This Row],[Date]]="","",CHOOSE(MONTH(B3190),"janvier","février","mars","avril","mai","juin","juillet","aout","septembre","octobre","novembre","décembre"))</f>
        <v>septembre</v>
      </c>
      <c r="E3190" s="105">
        <f>IF(ISERROR(VLOOKUP($C3190,tarifs!$A$4:$D$105,2,0)),"",VLOOKUP($C3190,tarifs!$A$4:$D$105,2,0))</f>
        <v>108</v>
      </c>
      <c r="F3190" s="105">
        <f t="shared" si="49"/>
        <v>129.6</v>
      </c>
    </row>
    <row r="3191" spans="1:6" x14ac:dyDescent="0.25">
      <c r="A3191" t="s">
        <v>9</v>
      </c>
      <c r="B3191" s="107">
        <v>44450</v>
      </c>
      <c r="C3191">
        <v>1139</v>
      </c>
      <c r="D3191" t="str">
        <f>IF(Tableau1[[#This Row],[Date]]="","",CHOOSE(MONTH(B3191),"janvier","février","mars","avril","mai","juin","juillet","aout","septembre","octobre","novembre","décembre"))</f>
        <v>septembre</v>
      </c>
      <c r="E3191" s="105">
        <f>IF(ISERROR(VLOOKUP($C3191,tarifs!$A$4:$D$105,2,0)),"",VLOOKUP($C3191,tarifs!$A$4:$D$105,2,0))</f>
        <v>135</v>
      </c>
      <c r="F3191" s="105">
        <f t="shared" si="49"/>
        <v>162</v>
      </c>
    </row>
    <row r="3192" spans="1:6" x14ac:dyDescent="0.25">
      <c r="A3192" t="s">
        <v>9</v>
      </c>
      <c r="B3192" s="107">
        <v>44450</v>
      </c>
      <c r="C3192">
        <v>1079</v>
      </c>
      <c r="D3192" t="str">
        <f>IF(Tableau1[[#This Row],[Date]]="","",CHOOSE(MONTH(B3192),"janvier","février","mars","avril","mai","juin","juillet","aout","septembre","octobre","novembre","décembre"))</f>
        <v>septembre</v>
      </c>
      <c r="E3192" s="105">
        <f>IF(ISERROR(VLOOKUP($C3192,tarifs!$A$4:$D$105,2,0)),"",VLOOKUP($C3192,tarifs!$A$4:$D$105,2,0))</f>
        <v>101</v>
      </c>
      <c r="F3192" s="105">
        <f t="shared" si="49"/>
        <v>121.19999999999999</v>
      </c>
    </row>
    <row r="3193" spans="1:6" x14ac:dyDescent="0.25">
      <c r="A3193" t="s">
        <v>9</v>
      </c>
      <c r="B3193" s="107">
        <v>44450</v>
      </c>
      <c r="C3193">
        <v>1099</v>
      </c>
      <c r="D3193" t="str">
        <f>IF(Tableau1[[#This Row],[Date]]="","",CHOOSE(MONTH(B3193),"janvier","février","mars","avril","mai","juin","juillet","aout","septembre","octobre","novembre","décembre"))</f>
        <v>septembre</v>
      </c>
      <c r="E3193" s="105">
        <f>IF(ISERROR(VLOOKUP($C3193,tarifs!$A$4:$D$105,2,0)),"",VLOOKUP($C3193,tarifs!$A$4:$D$105,2,0))</f>
        <v>77</v>
      </c>
      <c r="F3193" s="105">
        <f t="shared" si="49"/>
        <v>92.399999999999991</v>
      </c>
    </row>
    <row r="3194" spans="1:6" x14ac:dyDescent="0.25">
      <c r="A3194" t="s">
        <v>9</v>
      </c>
      <c r="B3194" s="107">
        <v>44450</v>
      </c>
      <c r="C3194">
        <v>1269</v>
      </c>
      <c r="D3194" t="str">
        <f>IF(Tableau1[[#This Row],[Date]]="","",CHOOSE(MONTH(B3194),"janvier","février","mars","avril","mai","juin","juillet","aout","septembre","octobre","novembre","décembre"))</f>
        <v>septembre</v>
      </c>
      <c r="E3194" s="105">
        <f>IF(ISERROR(VLOOKUP($C3194,tarifs!$A$4:$D$105,2,0)),"",VLOOKUP($C3194,tarifs!$A$4:$D$105,2,0))</f>
        <v>95</v>
      </c>
      <c r="F3194" s="105">
        <f t="shared" si="49"/>
        <v>114</v>
      </c>
    </row>
    <row r="3195" spans="1:6" x14ac:dyDescent="0.25">
      <c r="A3195" t="s">
        <v>10</v>
      </c>
      <c r="B3195" s="107">
        <v>44445</v>
      </c>
      <c r="C3195">
        <v>1650</v>
      </c>
      <c r="D3195" t="str">
        <f>IF(Tableau1[[#This Row],[Date]]="","",CHOOSE(MONTH(B3195),"janvier","février","mars","avril","mai","juin","juillet","aout","septembre","octobre","novembre","décembre"))</f>
        <v>septembre</v>
      </c>
      <c r="E3195" s="105">
        <f>IF(ISERROR(VLOOKUP($C3195,tarifs!$A$4:$D$105,2,0)),"",VLOOKUP($C3195,tarifs!$A$4:$D$105,2,0))</f>
        <v>162</v>
      </c>
      <c r="F3195" s="105">
        <f t="shared" si="49"/>
        <v>194.4</v>
      </c>
    </row>
    <row r="3196" spans="1:6" x14ac:dyDescent="0.25">
      <c r="A3196" t="s">
        <v>10</v>
      </c>
      <c r="B3196" s="107">
        <v>44450</v>
      </c>
      <c r="C3196">
        <v>1109</v>
      </c>
      <c r="D3196" t="str">
        <f>IF(Tableau1[[#This Row],[Date]]="","",CHOOSE(MONTH(B3196),"janvier","février","mars","avril","mai","juin","juillet","aout","septembre","octobre","novembre","décembre"))</f>
        <v>septembre</v>
      </c>
      <c r="E3196" s="105">
        <f>IF(ISERROR(VLOOKUP($C3196,tarifs!$A$4:$D$105,2,0)),"",VLOOKUP($C3196,tarifs!$A$4:$D$105,2,0))</f>
        <v>122</v>
      </c>
      <c r="F3196" s="105">
        <f t="shared" si="49"/>
        <v>146.4</v>
      </c>
    </row>
    <row r="3197" spans="1:6" x14ac:dyDescent="0.25">
      <c r="A3197" t="s">
        <v>10</v>
      </c>
      <c r="B3197" s="107">
        <v>44446</v>
      </c>
      <c r="C3197">
        <v>1521</v>
      </c>
      <c r="D3197" t="str">
        <f>IF(Tableau1[[#This Row],[Date]]="","",CHOOSE(MONTH(B3197),"janvier","février","mars","avril","mai","juin","juillet","aout","septembre","octobre","novembre","décembre"))</f>
        <v>septembre</v>
      </c>
      <c r="E3197" s="105">
        <f>IF(ISERROR(VLOOKUP($C3197,tarifs!$A$4:$D$105,2,0)),"",VLOOKUP($C3197,tarifs!$A$4:$D$105,2,0))</f>
        <v>155</v>
      </c>
      <c r="F3197" s="105">
        <f t="shared" si="49"/>
        <v>186</v>
      </c>
    </row>
    <row r="3198" spans="1:6" x14ac:dyDescent="0.25">
      <c r="A3198" t="s">
        <v>10</v>
      </c>
      <c r="B3198" s="107">
        <v>44447</v>
      </c>
      <c r="C3198">
        <v>1521</v>
      </c>
      <c r="D3198" t="str">
        <f>IF(Tableau1[[#This Row],[Date]]="","",CHOOSE(MONTH(B3198),"janvier","février","mars","avril","mai","juin","juillet","aout","septembre","octobre","novembre","décembre"))</f>
        <v>septembre</v>
      </c>
      <c r="E3198" s="105">
        <f>IF(ISERROR(VLOOKUP($C3198,tarifs!$A$4:$D$105,2,0)),"",VLOOKUP($C3198,tarifs!$A$4:$D$105,2,0))</f>
        <v>155</v>
      </c>
      <c r="F3198" s="105">
        <f t="shared" si="49"/>
        <v>186</v>
      </c>
    </row>
    <row r="3199" spans="1:6" x14ac:dyDescent="0.25">
      <c r="A3199" t="s">
        <v>10</v>
      </c>
      <c r="B3199" s="107">
        <v>44448</v>
      </c>
      <c r="C3199">
        <v>1521</v>
      </c>
      <c r="D3199" t="str">
        <f>IF(Tableau1[[#This Row],[Date]]="","",CHOOSE(MONTH(B3199),"janvier","février","mars","avril","mai","juin","juillet","aout","septembre","octobre","novembre","décembre"))</f>
        <v>septembre</v>
      </c>
      <c r="E3199" s="105">
        <f>IF(ISERROR(VLOOKUP($C3199,tarifs!$A$4:$D$105,2,0)),"",VLOOKUP($C3199,tarifs!$A$4:$D$105,2,0))</f>
        <v>155</v>
      </c>
      <c r="F3199" s="105">
        <f t="shared" si="49"/>
        <v>186</v>
      </c>
    </row>
    <row r="3200" spans="1:6" x14ac:dyDescent="0.25">
      <c r="A3200" t="s">
        <v>10</v>
      </c>
      <c r="B3200" s="107">
        <v>44449</v>
      </c>
      <c r="C3200">
        <v>1521</v>
      </c>
      <c r="D3200" t="str">
        <f>IF(Tableau1[[#This Row],[Date]]="","",CHOOSE(MONTH(B3200),"janvier","février","mars","avril","mai","juin","juillet","aout","septembre","octobre","novembre","décembre"))</f>
        <v>septembre</v>
      </c>
      <c r="E3200" s="105">
        <f>IF(ISERROR(VLOOKUP($C3200,tarifs!$A$4:$D$105,2,0)),"",VLOOKUP($C3200,tarifs!$A$4:$D$105,2,0))</f>
        <v>155</v>
      </c>
      <c r="F3200" s="105">
        <f t="shared" si="49"/>
        <v>186</v>
      </c>
    </row>
    <row r="3201" spans="1:6" x14ac:dyDescent="0.25">
      <c r="A3201" t="s">
        <v>10</v>
      </c>
      <c r="B3201" s="107">
        <v>44445</v>
      </c>
      <c r="C3201">
        <v>1162</v>
      </c>
      <c r="D3201" t="str">
        <f>IF(Tableau1[[#This Row],[Date]]="","",CHOOSE(MONTH(B3201),"janvier","février","mars","avril","mai","juin","juillet","aout","septembre","octobre","novembre","décembre"))</f>
        <v>septembre</v>
      </c>
      <c r="E3201" s="105">
        <f>IF(ISERROR(VLOOKUP($C3201,tarifs!$A$4:$D$105,2,0)),"",VLOOKUP($C3201,tarifs!$A$4:$D$105,2,0))</f>
        <v>108</v>
      </c>
      <c r="F3201" s="105">
        <f t="shared" si="49"/>
        <v>129.6</v>
      </c>
    </row>
    <row r="3202" spans="1:6" x14ac:dyDescent="0.25">
      <c r="A3202" t="s">
        <v>10</v>
      </c>
      <c r="B3202" s="107">
        <v>44446</v>
      </c>
      <c r="C3202">
        <v>1162</v>
      </c>
      <c r="D3202" t="str">
        <f>IF(Tableau1[[#This Row],[Date]]="","",CHOOSE(MONTH(B3202),"janvier","février","mars","avril","mai","juin","juillet","aout","septembre","octobre","novembre","décembre"))</f>
        <v>septembre</v>
      </c>
      <c r="E3202" s="105">
        <f>IF(ISERROR(VLOOKUP($C3202,tarifs!$A$4:$D$105,2,0)),"",VLOOKUP($C3202,tarifs!$A$4:$D$105,2,0))</f>
        <v>108</v>
      </c>
      <c r="F3202" s="105">
        <f t="shared" si="49"/>
        <v>129.6</v>
      </c>
    </row>
    <row r="3203" spans="1:6" x14ac:dyDescent="0.25">
      <c r="A3203" t="s">
        <v>10</v>
      </c>
      <c r="B3203" s="107">
        <v>44447</v>
      </c>
      <c r="C3203">
        <v>1162</v>
      </c>
      <c r="D3203" t="str">
        <f>IF(Tableau1[[#This Row],[Date]]="","",CHOOSE(MONTH(B3203),"janvier","février","mars","avril","mai","juin","juillet","aout","septembre","octobre","novembre","décembre"))</f>
        <v>septembre</v>
      </c>
      <c r="E3203" s="105">
        <f>IF(ISERROR(VLOOKUP($C3203,tarifs!$A$4:$D$105,2,0)),"",VLOOKUP($C3203,tarifs!$A$4:$D$105,2,0))</f>
        <v>108</v>
      </c>
      <c r="F3203" s="105">
        <f t="shared" si="49"/>
        <v>129.6</v>
      </c>
    </row>
    <row r="3204" spans="1:6" x14ac:dyDescent="0.25">
      <c r="A3204" t="s">
        <v>10</v>
      </c>
      <c r="B3204" s="107">
        <v>44448</v>
      </c>
      <c r="C3204">
        <v>1162</v>
      </c>
      <c r="D3204" t="str">
        <f>IF(Tableau1[[#This Row],[Date]]="","",CHOOSE(MONTH(B3204),"janvier","février","mars","avril","mai","juin","juillet","aout","septembre","octobre","novembre","décembre"))</f>
        <v>septembre</v>
      </c>
      <c r="E3204" s="105">
        <f>IF(ISERROR(VLOOKUP($C3204,tarifs!$A$4:$D$105,2,0)),"",VLOOKUP($C3204,tarifs!$A$4:$D$105,2,0))</f>
        <v>108</v>
      </c>
      <c r="F3204" s="105">
        <f t="shared" ref="F3204:F3267" si="50">IF(ISERROR(E3204*1.2),"",E3204*1.2)</f>
        <v>129.6</v>
      </c>
    </row>
    <row r="3205" spans="1:6" x14ac:dyDescent="0.25">
      <c r="A3205" t="s">
        <v>10</v>
      </c>
      <c r="B3205" s="107">
        <v>44449</v>
      </c>
      <c r="C3205">
        <v>1162</v>
      </c>
      <c r="D3205" t="str">
        <f>IF(Tableau1[[#This Row],[Date]]="","",CHOOSE(MONTH(B3205),"janvier","février","mars","avril","mai","juin","juillet","aout","septembre","octobre","novembre","décembre"))</f>
        <v>septembre</v>
      </c>
      <c r="E3205" s="105">
        <f>IF(ISERROR(VLOOKUP($C3205,tarifs!$A$4:$D$105,2,0)),"",VLOOKUP($C3205,tarifs!$A$4:$D$105,2,0))</f>
        <v>108</v>
      </c>
      <c r="F3205" s="105">
        <f t="shared" si="50"/>
        <v>129.6</v>
      </c>
    </row>
    <row r="3206" spans="1:6" x14ac:dyDescent="0.25">
      <c r="A3206" t="s">
        <v>10</v>
      </c>
      <c r="B3206" s="107">
        <v>44445</v>
      </c>
      <c r="C3206" t="s">
        <v>11</v>
      </c>
      <c r="D3206" t="str">
        <f>IF(Tableau1[[#This Row],[Date]]="","",CHOOSE(MONTH(B3206),"janvier","février","mars","avril","mai","juin","juillet","aout","septembre","octobre","novembre","décembre"))</f>
        <v>septembre</v>
      </c>
      <c r="E3206" s="105" t="str">
        <f>IF(ISERROR(VLOOKUP($C3206,tarifs!$A$4:$D$105,2,0)),"",VLOOKUP($C3206,tarifs!$A$4:$D$105,2,0))</f>
        <v/>
      </c>
      <c r="F3206" s="105" t="str">
        <f t="shared" si="50"/>
        <v/>
      </c>
    </row>
    <row r="3207" spans="1:6" x14ac:dyDescent="0.25">
      <c r="A3207" t="s">
        <v>10</v>
      </c>
      <c r="B3207" s="107">
        <v>44446</v>
      </c>
      <c r="C3207" t="s">
        <v>11</v>
      </c>
      <c r="D3207" t="str">
        <f>IF(Tableau1[[#This Row],[Date]]="","",CHOOSE(MONTH(B3207),"janvier","février","mars","avril","mai","juin","juillet","aout","septembre","octobre","novembre","décembre"))</f>
        <v>septembre</v>
      </c>
      <c r="E3207" s="105" t="str">
        <f>IF(ISERROR(VLOOKUP($C3207,tarifs!$A$4:$D$105,2,0)),"",VLOOKUP($C3207,tarifs!$A$4:$D$105,2,0))</f>
        <v/>
      </c>
      <c r="F3207" s="105" t="str">
        <f t="shared" si="50"/>
        <v/>
      </c>
    </row>
    <row r="3208" spans="1:6" x14ac:dyDescent="0.25">
      <c r="A3208" t="s">
        <v>10</v>
      </c>
      <c r="B3208" s="107">
        <v>44447</v>
      </c>
      <c r="C3208" t="s">
        <v>11</v>
      </c>
      <c r="D3208" t="str">
        <f>IF(Tableau1[[#This Row],[Date]]="","",CHOOSE(MONTH(B3208),"janvier","février","mars","avril","mai","juin","juillet","aout","septembre","octobre","novembre","décembre"))</f>
        <v>septembre</v>
      </c>
      <c r="E3208" s="105" t="str">
        <f>IF(ISERROR(VLOOKUP($C3208,tarifs!$A$4:$D$105,2,0)),"",VLOOKUP($C3208,tarifs!$A$4:$D$105,2,0))</f>
        <v/>
      </c>
      <c r="F3208" s="105" t="str">
        <f t="shared" si="50"/>
        <v/>
      </c>
    </row>
    <row r="3209" spans="1:6" x14ac:dyDescent="0.25">
      <c r="A3209" t="s">
        <v>10</v>
      </c>
      <c r="B3209" s="107">
        <v>44448</v>
      </c>
      <c r="C3209" t="s">
        <v>11</v>
      </c>
      <c r="D3209" t="str">
        <f>IF(Tableau1[[#This Row],[Date]]="","",CHOOSE(MONTH(B3209),"janvier","février","mars","avril","mai","juin","juillet","aout","septembre","octobre","novembre","décembre"))</f>
        <v>septembre</v>
      </c>
      <c r="E3209" s="105" t="str">
        <f>IF(ISERROR(VLOOKUP($C3209,tarifs!$A$4:$D$105,2,0)),"",VLOOKUP($C3209,tarifs!$A$4:$D$105,2,0))</f>
        <v/>
      </c>
      <c r="F3209" s="105" t="str">
        <f t="shared" si="50"/>
        <v/>
      </c>
    </row>
    <row r="3210" spans="1:6" x14ac:dyDescent="0.25">
      <c r="A3210" t="s">
        <v>10</v>
      </c>
      <c r="B3210" s="107">
        <v>44449</v>
      </c>
      <c r="C3210" t="s">
        <v>11</v>
      </c>
      <c r="D3210" t="str">
        <f>IF(Tableau1[[#This Row],[Date]]="","",CHOOSE(MONTH(B3210),"janvier","février","mars","avril","mai","juin","juillet","aout","septembre","octobre","novembre","décembre"))</f>
        <v>septembre</v>
      </c>
      <c r="E3210" s="105" t="str">
        <f>IF(ISERROR(VLOOKUP($C3210,tarifs!$A$4:$D$105,2,0)),"",VLOOKUP($C3210,tarifs!$A$4:$D$105,2,0))</f>
        <v/>
      </c>
      <c r="F3210" s="105" t="str">
        <f t="shared" si="50"/>
        <v/>
      </c>
    </row>
    <row r="3211" spans="1:6" x14ac:dyDescent="0.25">
      <c r="A3211" t="s">
        <v>12</v>
      </c>
      <c r="B3211" s="107">
        <v>44445</v>
      </c>
      <c r="C3211">
        <v>1010</v>
      </c>
      <c r="D3211" t="str">
        <f>IF(Tableau1[[#This Row],[Date]]="","",CHOOSE(MONTH(B3211),"janvier","février","mars","avril","mai","juin","juillet","aout","septembre","octobre","novembre","décembre"))</f>
        <v>septembre</v>
      </c>
      <c r="E3211" s="105">
        <f>IF(ISERROR(VLOOKUP($C3211,tarifs!$A$4:$D$105,2,0)),"",VLOOKUP($C3211,tarifs!$A$4:$D$105,2,0))</f>
        <v>95</v>
      </c>
      <c r="F3211" s="105">
        <f t="shared" si="50"/>
        <v>114</v>
      </c>
    </row>
    <row r="3212" spans="1:6" x14ac:dyDescent="0.25">
      <c r="A3212" t="s">
        <v>12</v>
      </c>
      <c r="B3212" s="107">
        <v>44450</v>
      </c>
      <c r="C3212">
        <v>1441</v>
      </c>
      <c r="D3212" t="str">
        <f>IF(Tableau1[[#This Row],[Date]]="","",CHOOSE(MONTH(B3212),"janvier","février","mars","avril","mai","juin","juillet","aout","septembre","octobre","novembre","décembre"))</f>
        <v>septembre</v>
      </c>
      <c r="E3212" s="105">
        <f>IF(ISERROR(VLOOKUP($C3212,tarifs!$A$4:$D$105,2,0)),"",VLOOKUP($C3212,tarifs!$A$4:$D$105,2,0))</f>
        <v>108</v>
      </c>
      <c r="F3212" s="105">
        <f t="shared" si="50"/>
        <v>129.6</v>
      </c>
    </row>
    <row r="3213" spans="1:6" x14ac:dyDescent="0.25">
      <c r="A3213" t="s">
        <v>12</v>
      </c>
      <c r="B3213" s="107">
        <v>44450</v>
      </c>
      <c r="C3213">
        <v>1169</v>
      </c>
      <c r="D3213" t="str">
        <f>IF(Tableau1[[#This Row],[Date]]="","",CHOOSE(MONTH(B3213),"janvier","février","mars","avril","mai","juin","juillet","aout","septembre","octobre","novembre","décembre"))</f>
        <v>septembre</v>
      </c>
      <c r="E3213" s="105">
        <f>IF(ISERROR(VLOOKUP($C3213,tarifs!$A$4:$D$105,2,0)),"",VLOOKUP($C3213,tarifs!$A$4:$D$105,2,0))</f>
        <v>115</v>
      </c>
      <c r="F3213" s="105">
        <f t="shared" si="50"/>
        <v>138</v>
      </c>
    </row>
    <row r="3214" spans="1:6" x14ac:dyDescent="0.25">
      <c r="A3214" t="s">
        <v>12</v>
      </c>
      <c r="B3214" s="107">
        <v>44445</v>
      </c>
      <c r="C3214">
        <v>1312</v>
      </c>
      <c r="D3214" t="str">
        <f>IF(Tableau1[[#This Row],[Date]]="","",CHOOSE(MONTH(B3214),"janvier","février","mars","avril","mai","juin","juillet","aout","septembre","octobre","novembre","décembre"))</f>
        <v>septembre</v>
      </c>
      <c r="E3214" s="105">
        <f>IF(ISERROR(VLOOKUP($C3214,tarifs!$A$4:$D$105,2,0)),"",VLOOKUP($C3214,tarifs!$A$4:$D$105,2,0))</f>
        <v>108</v>
      </c>
      <c r="F3214" s="105">
        <f t="shared" si="50"/>
        <v>129.6</v>
      </c>
    </row>
    <row r="3215" spans="1:6" x14ac:dyDescent="0.25">
      <c r="A3215" t="s">
        <v>12</v>
      </c>
      <c r="B3215" s="107">
        <v>44446</v>
      </c>
      <c r="C3215">
        <v>1312</v>
      </c>
      <c r="D3215" t="str">
        <f>IF(Tableau1[[#This Row],[Date]]="","",CHOOSE(MONTH(B3215),"janvier","février","mars","avril","mai","juin","juillet","aout","septembre","octobre","novembre","décembre"))</f>
        <v>septembre</v>
      </c>
      <c r="E3215" s="105">
        <f>IF(ISERROR(VLOOKUP($C3215,tarifs!$A$4:$D$105,2,0)),"",VLOOKUP($C3215,tarifs!$A$4:$D$105,2,0))</f>
        <v>108</v>
      </c>
      <c r="F3215" s="105">
        <f t="shared" si="50"/>
        <v>129.6</v>
      </c>
    </row>
    <row r="3216" spans="1:6" x14ac:dyDescent="0.25">
      <c r="A3216" t="s">
        <v>12</v>
      </c>
      <c r="B3216" s="107">
        <v>44447</v>
      </c>
      <c r="C3216">
        <v>1312</v>
      </c>
      <c r="D3216" t="str">
        <f>IF(Tableau1[[#This Row],[Date]]="","",CHOOSE(MONTH(B3216),"janvier","février","mars","avril","mai","juin","juillet","aout","septembre","octobre","novembre","décembre"))</f>
        <v>septembre</v>
      </c>
      <c r="E3216" s="105">
        <f>IF(ISERROR(VLOOKUP($C3216,tarifs!$A$4:$D$105,2,0)),"",VLOOKUP($C3216,tarifs!$A$4:$D$105,2,0))</f>
        <v>108</v>
      </c>
      <c r="F3216" s="105">
        <f t="shared" si="50"/>
        <v>129.6</v>
      </c>
    </row>
    <row r="3217" spans="1:6" x14ac:dyDescent="0.25">
      <c r="A3217" t="s">
        <v>12</v>
      </c>
      <c r="B3217" s="107">
        <v>44448</v>
      </c>
      <c r="C3217">
        <v>1312</v>
      </c>
      <c r="D3217" t="str">
        <f>IF(Tableau1[[#This Row],[Date]]="","",CHOOSE(MONTH(B3217),"janvier","février","mars","avril","mai","juin","juillet","aout","septembre","octobre","novembre","décembre"))</f>
        <v>septembre</v>
      </c>
      <c r="E3217" s="105">
        <f>IF(ISERROR(VLOOKUP($C3217,tarifs!$A$4:$D$105,2,0)),"",VLOOKUP($C3217,tarifs!$A$4:$D$105,2,0))</f>
        <v>108</v>
      </c>
      <c r="F3217" s="105">
        <f t="shared" si="50"/>
        <v>129.6</v>
      </c>
    </row>
    <row r="3218" spans="1:6" x14ac:dyDescent="0.25">
      <c r="A3218" t="s">
        <v>12</v>
      </c>
      <c r="B3218" s="107">
        <v>44449</v>
      </c>
      <c r="C3218">
        <v>1312</v>
      </c>
      <c r="D3218" t="str">
        <f>IF(Tableau1[[#This Row],[Date]]="","",CHOOSE(MONTH(B3218),"janvier","février","mars","avril","mai","juin","juillet","aout","septembre","octobre","novembre","décembre"))</f>
        <v>septembre</v>
      </c>
      <c r="E3218" s="105">
        <f>IF(ISERROR(VLOOKUP($C3218,tarifs!$A$4:$D$105,2,0)),"",VLOOKUP($C3218,tarifs!$A$4:$D$105,2,0))</f>
        <v>108</v>
      </c>
      <c r="F3218" s="105">
        <f t="shared" si="50"/>
        <v>129.6</v>
      </c>
    </row>
    <row r="3219" spans="1:6" x14ac:dyDescent="0.25">
      <c r="A3219" t="s">
        <v>12</v>
      </c>
      <c r="B3219" s="107">
        <v>44450</v>
      </c>
      <c r="C3219">
        <v>1289</v>
      </c>
      <c r="D3219" t="str">
        <f>IF(Tableau1[[#This Row],[Date]]="","",CHOOSE(MONTH(B3219),"janvier","février","mars","avril","mai","juin","juillet","aout","septembre","octobre","novembre","décembre"))</f>
        <v>septembre</v>
      </c>
      <c r="E3219" s="105">
        <f>IF(ISERROR(VLOOKUP($C3219,tarifs!$A$4:$D$105,2,0)),"",VLOOKUP($C3219,tarifs!$A$4:$D$105,2,0))</f>
        <v>88</v>
      </c>
      <c r="F3219" s="105">
        <f t="shared" si="50"/>
        <v>105.6</v>
      </c>
    </row>
    <row r="3220" spans="1:6" x14ac:dyDescent="0.25">
      <c r="A3220" t="s">
        <v>12</v>
      </c>
      <c r="B3220" s="107">
        <v>44445</v>
      </c>
      <c r="C3220">
        <v>1252</v>
      </c>
      <c r="D3220" t="str">
        <f>IF(Tableau1[[#This Row],[Date]]="","",CHOOSE(MONTH(B3220),"janvier","février","mars","avril","mai","juin","juillet","aout","septembre","octobre","novembre","décembre"))</f>
        <v>septembre</v>
      </c>
      <c r="E3220" s="105">
        <f>IF(ISERROR(VLOOKUP($C3220,tarifs!$A$4:$D$105,2,0)),"",VLOOKUP($C3220,tarifs!$A$4:$D$105,2,0))</f>
        <v>91.8</v>
      </c>
      <c r="F3220" s="105">
        <f t="shared" si="50"/>
        <v>110.16</v>
      </c>
    </row>
    <row r="3221" spans="1:6" x14ac:dyDescent="0.25">
      <c r="A3221" t="s">
        <v>12</v>
      </c>
      <c r="B3221" s="107">
        <v>44446</v>
      </c>
      <c r="C3221">
        <v>1252</v>
      </c>
      <c r="D3221" t="str">
        <f>IF(Tableau1[[#This Row],[Date]]="","",CHOOSE(MONTH(B3221),"janvier","février","mars","avril","mai","juin","juillet","aout","septembre","octobre","novembre","décembre"))</f>
        <v>septembre</v>
      </c>
      <c r="E3221" s="105">
        <f>IF(ISERROR(VLOOKUP($C3221,tarifs!$A$4:$D$105,2,0)),"",VLOOKUP($C3221,tarifs!$A$4:$D$105,2,0))</f>
        <v>91.8</v>
      </c>
      <c r="F3221" s="105">
        <f t="shared" si="50"/>
        <v>110.16</v>
      </c>
    </row>
    <row r="3222" spans="1:6" x14ac:dyDescent="0.25">
      <c r="A3222" t="s">
        <v>12</v>
      </c>
      <c r="B3222" s="107">
        <v>44447</v>
      </c>
      <c r="C3222">
        <v>1252</v>
      </c>
      <c r="D3222" t="str">
        <f>IF(Tableau1[[#This Row],[Date]]="","",CHOOSE(MONTH(B3222),"janvier","février","mars","avril","mai","juin","juillet","aout","septembre","octobre","novembre","décembre"))</f>
        <v>septembre</v>
      </c>
      <c r="E3222" s="105">
        <f>IF(ISERROR(VLOOKUP($C3222,tarifs!$A$4:$D$105,2,0)),"",VLOOKUP($C3222,tarifs!$A$4:$D$105,2,0))</f>
        <v>91.8</v>
      </c>
      <c r="F3222" s="105">
        <f t="shared" si="50"/>
        <v>110.16</v>
      </c>
    </row>
    <row r="3223" spans="1:6" x14ac:dyDescent="0.25">
      <c r="A3223" t="s">
        <v>12</v>
      </c>
      <c r="B3223" s="107">
        <v>44448</v>
      </c>
      <c r="C3223">
        <v>1252</v>
      </c>
      <c r="D3223" t="str">
        <f>IF(Tableau1[[#This Row],[Date]]="","",CHOOSE(MONTH(B3223),"janvier","février","mars","avril","mai","juin","juillet","aout","septembre","octobre","novembre","décembre"))</f>
        <v>septembre</v>
      </c>
      <c r="E3223" s="105">
        <f>IF(ISERROR(VLOOKUP($C3223,tarifs!$A$4:$D$105,2,0)),"",VLOOKUP($C3223,tarifs!$A$4:$D$105,2,0))</f>
        <v>91.8</v>
      </c>
      <c r="F3223" s="105">
        <f t="shared" si="50"/>
        <v>110.16</v>
      </c>
    </row>
    <row r="3224" spans="1:6" x14ac:dyDescent="0.25">
      <c r="A3224" t="s">
        <v>12</v>
      </c>
      <c r="B3224" s="107">
        <v>44449</v>
      </c>
      <c r="C3224">
        <v>1252</v>
      </c>
      <c r="D3224" t="str">
        <f>IF(Tableau1[[#This Row],[Date]]="","",CHOOSE(MONTH(B3224),"janvier","février","mars","avril","mai","juin","juillet","aout","septembre","octobre","novembre","décembre"))</f>
        <v>septembre</v>
      </c>
      <c r="E3224" s="105">
        <f>IF(ISERROR(VLOOKUP($C3224,tarifs!$A$4:$D$105,2,0)),"",VLOOKUP($C3224,tarifs!$A$4:$D$105,2,0))</f>
        <v>91.8</v>
      </c>
      <c r="F3224" s="105">
        <f t="shared" si="50"/>
        <v>110.16</v>
      </c>
    </row>
    <row r="3225" spans="1:6" x14ac:dyDescent="0.25">
      <c r="A3225" t="s">
        <v>12</v>
      </c>
      <c r="B3225" s="107">
        <v>44450</v>
      </c>
      <c r="C3225">
        <v>1319</v>
      </c>
      <c r="D3225" t="str">
        <f>IF(Tableau1[[#This Row],[Date]]="","",CHOOSE(MONTH(B3225),"janvier","février","mars","avril","mai","juin","juillet","aout","septembre","octobre","novembre","décembre"))</f>
        <v>septembre</v>
      </c>
      <c r="E3225" s="105">
        <f>IF(ISERROR(VLOOKUP($C3225,tarifs!$A$4:$D$105,2,0)),"",VLOOKUP($C3225,tarifs!$A$4:$D$105,2,0))</f>
        <v>95</v>
      </c>
      <c r="F3225" s="105">
        <f t="shared" si="50"/>
        <v>114</v>
      </c>
    </row>
    <row r="3226" spans="1:6" x14ac:dyDescent="0.25">
      <c r="A3226" t="s">
        <v>12</v>
      </c>
      <c r="B3226" s="107">
        <v>44450</v>
      </c>
      <c r="C3226">
        <v>1349</v>
      </c>
      <c r="D3226" t="str">
        <f>IF(Tableau1[[#This Row],[Date]]="","",CHOOSE(MONTH(B3226),"janvier","février","mars","avril","mai","juin","juillet","aout","septembre","octobre","novembre","décembre"))</f>
        <v>septembre</v>
      </c>
      <c r="E3226" s="105">
        <f>IF(ISERROR(VLOOKUP($C3226,tarifs!$A$4:$D$105,2,0)),"",VLOOKUP($C3226,tarifs!$A$4:$D$105,2,0))</f>
        <v>115</v>
      </c>
      <c r="F3226" s="105">
        <f t="shared" si="50"/>
        <v>138</v>
      </c>
    </row>
    <row r="3227" spans="1:6" x14ac:dyDescent="0.25">
      <c r="A3227" t="s">
        <v>13</v>
      </c>
      <c r="B3227" s="107">
        <v>44445</v>
      </c>
      <c r="C3227">
        <v>1640</v>
      </c>
      <c r="D3227" t="str">
        <f>IF(Tableau1[[#This Row],[Date]]="","",CHOOSE(MONTH(B3227),"janvier","février","mars","avril","mai","juin","juillet","aout","septembre","octobre","novembre","décembre"))</f>
        <v>septembre</v>
      </c>
      <c r="E3227" s="105">
        <f>IF(ISERROR(VLOOKUP($C3227,tarifs!$A$4:$D$105,2,0)),"",VLOOKUP($C3227,tarifs!$A$4:$D$105,2,0))</f>
        <v>156.75</v>
      </c>
      <c r="F3227" s="105">
        <f t="shared" si="50"/>
        <v>188.1</v>
      </c>
    </row>
    <row r="3228" spans="1:6" x14ac:dyDescent="0.25">
      <c r="A3228" t="s">
        <v>13</v>
      </c>
      <c r="B3228" s="107">
        <v>44450</v>
      </c>
      <c r="C3228">
        <v>1411</v>
      </c>
      <c r="D3228" t="str">
        <f>IF(Tableau1[[#This Row],[Date]]="","",CHOOSE(MONTH(B3228),"janvier","février","mars","avril","mai","juin","juillet","aout","septembre","octobre","novembre","décembre"))</f>
        <v>septembre</v>
      </c>
      <c r="E3228" s="105">
        <f>IF(ISERROR(VLOOKUP($C3228,tarifs!$A$4:$D$105,2,0)),"",VLOOKUP($C3228,tarifs!$A$4:$D$105,2,0))</f>
        <v>101</v>
      </c>
      <c r="F3228" s="105">
        <f t="shared" si="50"/>
        <v>121.19999999999999</v>
      </c>
    </row>
    <row r="3229" spans="1:6" x14ac:dyDescent="0.25">
      <c r="A3229" t="s">
        <v>13</v>
      </c>
      <c r="B3229" s="107">
        <v>44445</v>
      </c>
      <c r="C3229">
        <v>1680</v>
      </c>
      <c r="D3229" t="str">
        <f>IF(Tableau1[[#This Row],[Date]]="","",CHOOSE(MONTH(B3229),"janvier","février","mars","avril","mai","juin","juillet","aout","septembre","octobre","novembre","décembre"))</f>
        <v>septembre</v>
      </c>
      <c r="E3229" s="105">
        <f>IF(ISERROR(VLOOKUP($C3229,tarifs!$A$4:$D$105,2,0)),"",VLOOKUP($C3229,tarifs!$A$4:$D$105,2,0))</f>
        <v>149.75</v>
      </c>
      <c r="F3229" s="105">
        <f t="shared" si="50"/>
        <v>179.7</v>
      </c>
    </row>
    <row r="3230" spans="1:6" x14ac:dyDescent="0.25">
      <c r="A3230" t="s">
        <v>13</v>
      </c>
      <c r="B3230" s="107">
        <v>44450</v>
      </c>
      <c r="C3230">
        <v>1461</v>
      </c>
      <c r="D3230" t="str">
        <f>IF(Tableau1[[#This Row],[Date]]="","",CHOOSE(MONTH(B3230),"janvier","février","mars","avril","mai","juin","juillet","aout","septembre","octobre","novembre","décembre"))</f>
        <v>septembre</v>
      </c>
      <c r="E3230" s="105">
        <f>IF(ISERROR(VLOOKUP($C3230,tarifs!$A$4:$D$105,2,0)),"",VLOOKUP($C3230,tarifs!$A$4:$D$105,2,0))</f>
        <v>135</v>
      </c>
      <c r="F3230" s="105">
        <f t="shared" si="50"/>
        <v>162</v>
      </c>
    </row>
    <row r="3231" spans="1:6" x14ac:dyDescent="0.25">
      <c r="A3231" t="s">
        <v>13</v>
      </c>
      <c r="B3231" s="107">
        <v>44445</v>
      </c>
      <c r="C3231">
        <v>1152</v>
      </c>
      <c r="D3231" t="str">
        <f>IF(Tableau1[[#This Row],[Date]]="","",CHOOSE(MONTH(B3231),"janvier","février","mars","avril","mai","juin","juillet","aout","septembre","octobre","novembre","décembre"))</f>
        <v>septembre</v>
      </c>
      <c r="E3231" s="105">
        <f>IF(ISERROR(VLOOKUP($C3231,tarifs!$A$4:$D$105,2,0)),"",VLOOKUP($C3231,tarifs!$A$4:$D$105,2,0))</f>
        <v>128</v>
      </c>
      <c r="F3231" s="105">
        <f t="shared" si="50"/>
        <v>153.6</v>
      </c>
    </row>
    <row r="3232" spans="1:6" x14ac:dyDescent="0.25">
      <c r="A3232" t="s">
        <v>13</v>
      </c>
      <c r="B3232" s="107">
        <v>44450</v>
      </c>
      <c r="C3232">
        <v>1119</v>
      </c>
      <c r="D3232" t="str">
        <f>IF(Tableau1[[#This Row],[Date]]="","",CHOOSE(MONTH(B3232),"janvier","février","mars","avril","mai","juin","juillet","aout","septembre","octobre","novembre","décembre"))</f>
        <v>septembre</v>
      </c>
      <c r="E3232" s="105">
        <f>IF(ISERROR(VLOOKUP($C3232,tarifs!$A$4:$D$105,2,0)),"",VLOOKUP($C3232,tarifs!$A$4:$D$105,2,0))</f>
        <v>135</v>
      </c>
      <c r="F3232" s="105">
        <f t="shared" si="50"/>
        <v>162</v>
      </c>
    </row>
    <row r="3233" spans="1:6" x14ac:dyDescent="0.25">
      <c r="A3233" t="s">
        <v>13</v>
      </c>
      <c r="B3233" s="107">
        <v>44450</v>
      </c>
      <c r="C3233">
        <v>1049</v>
      </c>
      <c r="D3233" t="str">
        <f>IF(Tableau1[[#This Row],[Date]]="","",CHOOSE(MONTH(B3233),"janvier","février","mars","avril","mai","juin","juillet","aout","septembre","octobre","novembre","décembre"))</f>
        <v>septembre</v>
      </c>
      <c r="E3233" s="105">
        <f>IF(ISERROR(VLOOKUP($C3233,tarifs!$A$4:$D$105,2,0)),"",VLOOKUP($C3233,tarifs!$A$4:$D$105,2,0))</f>
        <v>95</v>
      </c>
      <c r="F3233" s="105">
        <f t="shared" si="50"/>
        <v>114</v>
      </c>
    </row>
    <row r="3234" spans="1:6" x14ac:dyDescent="0.25">
      <c r="A3234" t="s">
        <v>14</v>
      </c>
      <c r="B3234" s="107">
        <v>44445</v>
      </c>
      <c r="C3234">
        <v>1100</v>
      </c>
      <c r="D3234" t="str">
        <f>IF(Tableau1[[#This Row],[Date]]="","",CHOOSE(MONTH(B3234),"janvier","février","mars","avril","mai","juin","juillet","aout","septembre","octobre","novembre","décembre"))</f>
        <v>septembre</v>
      </c>
      <c r="E3234" s="105">
        <f>IF(ISERROR(VLOOKUP($C3234,tarifs!$A$4:$D$105,2,0)),"",VLOOKUP($C3234,tarifs!$A$4:$D$105,2,0))</f>
        <v>122</v>
      </c>
      <c r="F3234" s="105">
        <f t="shared" si="50"/>
        <v>146.4</v>
      </c>
    </row>
    <row r="3235" spans="1:6" x14ac:dyDescent="0.25">
      <c r="A3235" t="s">
        <v>14</v>
      </c>
      <c r="B3235" s="107">
        <v>44449</v>
      </c>
      <c r="C3235">
        <v>1112</v>
      </c>
      <c r="D3235" t="str">
        <f>IF(Tableau1[[#This Row],[Date]]="","",CHOOSE(MONTH(B3235),"janvier","février","mars","avril","mai","juin","juillet","aout","septembre","octobre","novembre","décembre"))</f>
        <v>septembre</v>
      </c>
      <c r="E3235" s="105">
        <f>IF(ISERROR(VLOOKUP($C3235,tarifs!$A$4:$D$105,2,0)),"",VLOOKUP($C3235,tarifs!$A$4:$D$105,2,0))</f>
        <v>135</v>
      </c>
      <c r="F3235" s="105">
        <f t="shared" si="50"/>
        <v>162</v>
      </c>
    </row>
    <row r="3236" spans="1:6" x14ac:dyDescent="0.25">
      <c r="A3236" t="s">
        <v>14</v>
      </c>
      <c r="B3236" s="107">
        <v>44450</v>
      </c>
      <c r="C3236">
        <v>1421</v>
      </c>
      <c r="D3236" t="str">
        <f>IF(Tableau1[[#This Row],[Date]]="","",CHOOSE(MONTH(B3236),"janvier","février","mars","avril","mai","juin","juillet","aout","septembre","octobre","novembre","décembre"))</f>
        <v>septembre</v>
      </c>
      <c r="E3236" s="105">
        <f>IF(ISERROR(VLOOKUP($C3236,tarifs!$A$4:$D$105,2,0)),"",VLOOKUP($C3236,tarifs!$A$4:$D$105,2,0))</f>
        <v>108</v>
      </c>
      <c r="F3236" s="105">
        <f t="shared" si="50"/>
        <v>129.6</v>
      </c>
    </row>
    <row r="3237" spans="1:6" x14ac:dyDescent="0.25">
      <c r="A3237" t="s">
        <v>14</v>
      </c>
      <c r="B3237" s="107">
        <v>44450</v>
      </c>
      <c r="C3237">
        <v>1629</v>
      </c>
      <c r="D3237" t="str">
        <f>IF(Tableau1[[#This Row],[Date]]="","",CHOOSE(MONTH(B3237),"janvier","février","mars","avril","mai","juin","juillet","aout","septembre","octobre","novembre","décembre"))</f>
        <v>septembre</v>
      </c>
      <c r="E3237" s="105">
        <f>IF(ISERROR(VLOOKUP($C3237,tarifs!$A$4:$D$105,2,0)),"",VLOOKUP($C3237,tarifs!$A$4:$D$105,2,0))</f>
        <v>121.5</v>
      </c>
      <c r="F3237" s="105">
        <f t="shared" si="50"/>
        <v>145.79999999999998</v>
      </c>
    </row>
    <row r="3238" spans="1:6" x14ac:dyDescent="0.25">
      <c r="A3238" t="s">
        <v>14</v>
      </c>
      <c r="B3238" s="107">
        <v>44450</v>
      </c>
      <c r="C3238">
        <v>1159</v>
      </c>
      <c r="D3238" t="str">
        <f>IF(Tableau1[[#This Row],[Date]]="","",CHOOSE(MONTH(B3238),"janvier","février","mars","avril","mai","juin","juillet","aout","septembre","octobre","novembre","décembre"))</f>
        <v>septembre</v>
      </c>
      <c r="E3238" s="105">
        <f>IF(ISERROR(VLOOKUP($C3238,tarifs!$A$4:$D$105,2,0)),"",VLOOKUP($C3238,tarifs!$A$4:$D$105,2,0))</f>
        <v>115</v>
      </c>
      <c r="F3238" s="105">
        <f t="shared" si="50"/>
        <v>138</v>
      </c>
    </row>
    <row r="3239" spans="1:6" x14ac:dyDescent="0.25">
      <c r="A3239" t="s">
        <v>14</v>
      </c>
      <c r="B3239" s="107">
        <v>44445</v>
      </c>
      <c r="C3239" t="s">
        <v>15</v>
      </c>
      <c r="D3239" t="str">
        <f>IF(Tableau1[[#This Row],[Date]]="","",CHOOSE(MONTH(B3239),"janvier","février","mars","avril","mai","juin","juillet","aout","septembre","octobre","novembre","décembre"))</f>
        <v>septembre</v>
      </c>
      <c r="E3239" s="105" t="str">
        <f>IF(ISERROR(VLOOKUP($C3239,tarifs!$A$4:$D$105,2,0)),"",VLOOKUP($C3239,tarifs!$A$4:$D$105,2,0))</f>
        <v/>
      </c>
      <c r="F3239" s="105" t="str">
        <f t="shared" si="50"/>
        <v/>
      </c>
    </row>
    <row r="3240" spans="1:6" x14ac:dyDescent="0.25">
      <c r="A3240" t="s">
        <v>14</v>
      </c>
      <c r="B3240" s="107">
        <v>44446</v>
      </c>
      <c r="C3240" t="s">
        <v>15</v>
      </c>
      <c r="D3240" t="str">
        <f>IF(Tableau1[[#This Row],[Date]]="","",CHOOSE(MONTH(B3240),"janvier","février","mars","avril","mai","juin","juillet","aout","septembre","octobre","novembre","décembre"))</f>
        <v>septembre</v>
      </c>
      <c r="E3240" s="105" t="str">
        <f>IF(ISERROR(VLOOKUP($C3240,tarifs!$A$4:$D$105,2,0)),"",VLOOKUP($C3240,tarifs!$A$4:$D$105,2,0))</f>
        <v/>
      </c>
      <c r="F3240" s="105" t="str">
        <f t="shared" si="50"/>
        <v/>
      </c>
    </row>
    <row r="3241" spans="1:6" x14ac:dyDescent="0.25">
      <c r="A3241" t="s">
        <v>14</v>
      </c>
      <c r="B3241" s="107">
        <v>44447</v>
      </c>
      <c r="C3241" t="s">
        <v>15</v>
      </c>
      <c r="D3241" t="str">
        <f>IF(Tableau1[[#This Row],[Date]]="","",CHOOSE(MONTH(B3241),"janvier","février","mars","avril","mai","juin","juillet","aout","septembre","octobre","novembre","décembre"))</f>
        <v>septembre</v>
      </c>
      <c r="E3241" s="105" t="str">
        <f>IF(ISERROR(VLOOKUP($C3241,tarifs!$A$4:$D$105,2,0)),"",VLOOKUP($C3241,tarifs!$A$4:$D$105,2,0))</f>
        <v/>
      </c>
      <c r="F3241" s="105" t="str">
        <f t="shared" si="50"/>
        <v/>
      </c>
    </row>
    <row r="3242" spans="1:6" x14ac:dyDescent="0.25">
      <c r="A3242" t="s">
        <v>14</v>
      </c>
      <c r="B3242" s="107">
        <v>44448</v>
      </c>
      <c r="C3242" t="s">
        <v>15</v>
      </c>
      <c r="D3242" t="str">
        <f>IF(Tableau1[[#This Row],[Date]]="","",CHOOSE(MONTH(B3242),"janvier","février","mars","avril","mai","juin","juillet","aout","septembre","octobre","novembre","décembre"))</f>
        <v>septembre</v>
      </c>
      <c r="E3242" s="105" t="str">
        <f>IF(ISERROR(VLOOKUP($C3242,tarifs!$A$4:$D$105,2,0)),"",VLOOKUP($C3242,tarifs!$A$4:$D$105,2,0))</f>
        <v/>
      </c>
      <c r="F3242" s="105" t="str">
        <f t="shared" si="50"/>
        <v/>
      </c>
    </row>
    <row r="3243" spans="1:6" x14ac:dyDescent="0.25">
      <c r="A3243" t="s">
        <v>14</v>
      </c>
      <c r="B3243" s="107">
        <v>44449</v>
      </c>
      <c r="C3243" t="s">
        <v>15</v>
      </c>
      <c r="D3243" t="str">
        <f>IF(Tableau1[[#This Row],[Date]]="","",CHOOSE(MONTH(B3243),"janvier","février","mars","avril","mai","juin","juillet","aout","septembre","octobre","novembre","décembre"))</f>
        <v>septembre</v>
      </c>
      <c r="E3243" s="105" t="str">
        <f>IF(ISERROR(VLOOKUP($C3243,tarifs!$A$4:$D$105,2,0)),"",VLOOKUP($C3243,tarifs!$A$4:$D$105,2,0))</f>
        <v/>
      </c>
      <c r="F3243" s="105" t="str">
        <f t="shared" si="50"/>
        <v/>
      </c>
    </row>
    <row r="3244" spans="1:6" x14ac:dyDescent="0.25">
      <c r="A3244" t="s">
        <v>16</v>
      </c>
      <c r="B3244" s="107">
        <v>44445</v>
      </c>
      <c r="C3244">
        <v>1670</v>
      </c>
      <c r="D3244" t="str">
        <f>IF(Tableau1[[#This Row],[Date]]="","",CHOOSE(MONTH(B3244),"janvier","février","mars","avril","mai","juin","juillet","aout","septembre","octobre","novembre","décembre"))</f>
        <v>septembre</v>
      </c>
      <c r="E3244" s="105">
        <f>IF(ISERROR(VLOOKUP($C3244,tarifs!$A$4:$D$105,2,0)),"",VLOOKUP($C3244,tarifs!$A$4:$D$105,2,0))</f>
        <v>201</v>
      </c>
      <c r="F3244" s="105">
        <f t="shared" si="50"/>
        <v>241.2</v>
      </c>
    </row>
    <row r="3245" spans="1:6" x14ac:dyDescent="0.25">
      <c r="A3245" t="s">
        <v>16</v>
      </c>
      <c r="B3245" s="107">
        <v>44450</v>
      </c>
      <c r="C3245">
        <v>1401</v>
      </c>
      <c r="D3245" t="str">
        <f>IF(Tableau1[[#This Row],[Date]]="","",CHOOSE(MONTH(B3245),"janvier","février","mars","avril","mai","juin","juillet","aout","septembre","octobre","novembre","décembre"))</f>
        <v>septembre</v>
      </c>
      <c r="E3245" s="105">
        <f>IF(ISERROR(VLOOKUP($C3245,tarifs!$A$4:$D$105,2,0)),"",VLOOKUP($C3245,tarifs!$A$4:$D$105,2,0))</f>
        <v>129</v>
      </c>
      <c r="F3245" s="105">
        <f t="shared" si="50"/>
        <v>154.79999999999998</v>
      </c>
    </row>
    <row r="3246" spans="1:6" x14ac:dyDescent="0.25">
      <c r="A3246" t="s">
        <v>16</v>
      </c>
      <c r="B3246" s="107">
        <v>44450</v>
      </c>
      <c r="C3246">
        <v>1639</v>
      </c>
      <c r="D3246" t="str">
        <f>IF(Tableau1[[#This Row],[Date]]="","",CHOOSE(MONTH(B3246),"janvier","février","mars","avril","mai","juin","juillet","aout","septembre","octobre","novembre","décembre"))</f>
        <v>septembre</v>
      </c>
      <c r="E3246" s="105">
        <f>IF(ISERROR(VLOOKUP($C3246,tarifs!$A$4:$D$105,2,0)),"",VLOOKUP($C3246,tarifs!$A$4:$D$105,2,0))</f>
        <v>135</v>
      </c>
      <c r="F3246" s="105">
        <f t="shared" si="50"/>
        <v>162</v>
      </c>
    </row>
    <row r="3247" spans="1:6" x14ac:dyDescent="0.25">
      <c r="A3247" t="s">
        <v>17</v>
      </c>
      <c r="B3247" s="107">
        <v>44445</v>
      </c>
      <c r="C3247">
        <v>1050</v>
      </c>
      <c r="D3247" t="str">
        <f>IF(Tableau1[[#This Row],[Date]]="","",CHOOSE(MONTH(B3247),"janvier","février","mars","avril","mai","juin","juillet","aout","septembre","octobre","novembre","décembre"))</f>
        <v>septembre</v>
      </c>
      <c r="E3247" s="105">
        <f>IF(ISERROR(VLOOKUP($C3247,tarifs!$A$4:$D$105,2,0)),"",VLOOKUP($C3247,tarifs!$A$4:$D$105,2,0))</f>
        <v>108</v>
      </c>
      <c r="F3247" s="105">
        <f t="shared" si="50"/>
        <v>129.6</v>
      </c>
    </row>
    <row r="3248" spans="1:6" x14ac:dyDescent="0.25">
      <c r="A3248" t="s">
        <v>17</v>
      </c>
      <c r="B3248" s="107">
        <v>44450</v>
      </c>
      <c r="C3248">
        <v>1501</v>
      </c>
      <c r="D3248" t="str">
        <f>IF(Tableau1[[#This Row],[Date]]="","",CHOOSE(MONTH(B3248),"janvier","février","mars","avril","mai","juin","juillet","aout","septembre","octobre","novembre","décembre"))</f>
        <v>septembre</v>
      </c>
      <c r="E3248" s="105">
        <f>IF(ISERROR(VLOOKUP($C3248,tarifs!$A$4:$D$105,2,0)),"",VLOOKUP($C3248,tarifs!$A$4:$D$105,2,0))</f>
        <v>117</v>
      </c>
      <c r="F3248" s="105">
        <f t="shared" si="50"/>
        <v>140.4</v>
      </c>
    </row>
    <row r="3249" spans="1:6" x14ac:dyDescent="0.25">
      <c r="A3249" t="s">
        <v>17</v>
      </c>
      <c r="B3249" s="107">
        <v>44445</v>
      </c>
      <c r="C3249">
        <v>1232</v>
      </c>
      <c r="D3249" t="str">
        <f>IF(Tableau1[[#This Row],[Date]]="","",CHOOSE(MONTH(B3249),"janvier","février","mars","avril","mai","juin","juillet","aout","septembre","octobre","novembre","décembre"))</f>
        <v>septembre</v>
      </c>
      <c r="E3249" s="105">
        <f>IF(ISERROR(VLOOKUP($C3249,tarifs!$A$4:$D$105,2,0)),"",VLOOKUP($C3249,tarifs!$A$4:$D$105,2,0))</f>
        <v>101.25</v>
      </c>
      <c r="F3249" s="105">
        <f t="shared" si="50"/>
        <v>121.5</v>
      </c>
    </row>
    <row r="3250" spans="1:6" x14ac:dyDescent="0.25">
      <c r="A3250" t="s">
        <v>17</v>
      </c>
      <c r="B3250" s="107">
        <v>44447</v>
      </c>
      <c r="C3250">
        <v>1202</v>
      </c>
      <c r="D3250" t="str">
        <f>IF(Tableau1[[#This Row],[Date]]="","",CHOOSE(MONTH(B3250),"janvier","février","mars","avril","mai","juin","juillet","aout","septembre","octobre","novembre","décembre"))</f>
        <v>septembre</v>
      </c>
      <c r="E3250" s="105">
        <f>IF(ISERROR(VLOOKUP($C3250,tarifs!$A$4:$D$105,2,0)),"",VLOOKUP($C3250,tarifs!$A$4:$D$105,2,0))</f>
        <v>87.75</v>
      </c>
      <c r="F3250" s="105">
        <f t="shared" si="50"/>
        <v>105.3</v>
      </c>
    </row>
    <row r="3251" spans="1:6" x14ac:dyDescent="0.25">
      <c r="A3251" t="s">
        <v>17</v>
      </c>
      <c r="B3251" s="107">
        <v>44449</v>
      </c>
      <c r="C3251">
        <v>1072</v>
      </c>
      <c r="D3251" t="str">
        <f>IF(Tableau1[[#This Row],[Date]]="","",CHOOSE(MONTH(B3251),"janvier","février","mars","avril","mai","juin","juillet","aout","septembre","octobre","novembre","décembre"))</f>
        <v>septembre</v>
      </c>
      <c r="E3251" s="105">
        <f>IF(ISERROR(VLOOKUP($C3251,tarifs!$A$4:$D$105,2,0)),"",VLOOKUP($C3251,tarifs!$A$4:$D$105,2,0))</f>
        <v>108</v>
      </c>
      <c r="F3251" s="105">
        <f t="shared" si="50"/>
        <v>129.6</v>
      </c>
    </row>
    <row r="3252" spans="1:6" x14ac:dyDescent="0.25">
      <c r="A3252" t="s">
        <v>17</v>
      </c>
      <c r="B3252" s="107">
        <v>44450</v>
      </c>
      <c r="C3252">
        <v>1069</v>
      </c>
      <c r="D3252" t="str">
        <f>IF(Tableau1[[#This Row],[Date]]="","",CHOOSE(MONTH(B3252),"janvier","février","mars","avril","mai","juin","juillet","aout","septembre","octobre","novembre","décembre"))</f>
        <v>septembre</v>
      </c>
      <c r="E3252" s="105">
        <f>IF(ISERROR(VLOOKUP($C3252,tarifs!$A$4:$D$105,2,0)),"",VLOOKUP($C3252,tarifs!$A$4:$D$105,2,0))</f>
        <v>81</v>
      </c>
      <c r="F3252" s="105">
        <f t="shared" si="50"/>
        <v>97.2</v>
      </c>
    </row>
    <row r="3253" spans="1:6" x14ac:dyDescent="0.25">
      <c r="A3253" t="s">
        <v>18</v>
      </c>
      <c r="B3253" s="107">
        <v>44445</v>
      </c>
      <c r="C3253">
        <v>1280</v>
      </c>
      <c r="D3253" t="str">
        <f>IF(Tableau1[[#This Row],[Date]]="","",CHOOSE(MONTH(B3253),"janvier","février","mars","avril","mai","juin","juillet","aout","septembre","octobre","novembre","décembre"))</f>
        <v>septembre</v>
      </c>
      <c r="E3253" s="105">
        <f>IF(ISERROR(VLOOKUP($C3253,tarifs!$A$4:$D$105,2,0)),"",VLOOKUP($C3253,tarifs!$A$4:$D$105,2,0))</f>
        <v>114.4</v>
      </c>
      <c r="F3253" s="105">
        <f t="shared" si="50"/>
        <v>137.28</v>
      </c>
    </row>
    <row r="3254" spans="1:6" x14ac:dyDescent="0.25">
      <c r="A3254" t="s">
        <v>18</v>
      </c>
      <c r="B3254" s="107">
        <v>44449</v>
      </c>
      <c r="C3254">
        <v>1082</v>
      </c>
      <c r="D3254" t="str">
        <f>IF(Tableau1[[#This Row],[Date]]="","",CHOOSE(MONTH(B3254),"janvier","février","mars","avril","mai","juin","juillet","aout","septembre","octobre","novembre","décembre"))</f>
        <v>septembre</v>
      </c>
      <c r="E3254" s="105">
        <f>IF(ISERROR(VLOOKUP($C3254,tarifs!$A$4:$D$105,2,0)),"",VLOOKUP($C3254,tarifs!$A$4:$D$105,2,0))</f>
        <v>104.55</v>
      </c>
      <c r="F3254" s="105">
        <f t="shared" si="50"/>
        <v>125.46</v>
      </c>
    </row>
    <row r="3255" spans="1:6" x14ac:dyDescent="0.25">
      <c r="A3255" t="s">
        <v>18</v>
      </c>
      <c r="B3255" s="107">
        <v>44450</v>
      </c>
      <c r="C3255">
        <v>1219</v>
      </c>
      <c r="D3255" t="str">
        <f>IF(Tableau1[[#This Row],[Date]]="","",CHOOSE(MONTH(B3255),"janvier","février","mars","avril","mai","juin","juillet","aout","septembre","octobre","novembre","décembre"))</f>
        <v>septembre</v>
      </c>
      <c r="E3255" s="105">
        <f>IF(ISERROR(VLOOKUP($C3255,tarifs!$A$4:$D$105,2,0)),"",VLOOKUP($C3255,tarifs!$A$4:$D$105,2,0))</f>
        <v>135</v>
      </c>
      <c r="F3255" s="105">
        <f t="shared" si="50"/>
        <v>162</v>
      </c>
    </row>
    <row r="3256" spans="1:6" x14ac:dyDescent="0.25">
      <c r="A3256" t="s">
        <v>18</v>
      </c>
      <c r="B3256" s="107">
        <v>44450</v>
      </c>
      <c r="C3256">
        <v>1679</v>
      </c>
      <c r="D3256" t="str">
        <f>IF(Tableau1[[#This Row],[Date]]="","",CHOOSE(MONTH(B3256),"janvier","février","mars","avril","mai","juin","juillet","aout","septembre","octobre","novembre","décembre"))</f>
        <v>septembre</v>
      </c>
      <c r="E3256" s="105">
        <f>IF(ISERROR(VLOOKUP($C3256,tarifs!$A$4:$D$105,2,0)),"",VLOOKUP($C3256,tarifs!$A$4:$D$105,2,0))</f>
        <v>95</v>
      </c>
      <c r="F3256" s="105">
        <f t="shared" si="50"/>
        <v>114</v>
      </c>
    </row>
    <row r="3257" spans="1:6" x14ac:dyDescent="0.25">
      <c r="A3257" t="s">
        <v>19</v>
      </c>
      <c r="B3257" s="107">
        <v>44449</v>
      </c>
      <c r="C3257">
        <v>1182</v>
      </c>
      <c r="D3257" t="str">
        <f>IF(Tableau1[[#This Row],[Date]]="","",CHOOSE(MONTH(B3257),"janvier","février","mars","avril","mai","juin","juillet","aout","septembre","octobre","novembre","décembre"))</f>
        <v>septembre</v>
      </c>
      <c r="E3257" s="105">
        <f>IF(ISERROR(VLOOKUP($C3257,tarifs!$A$4:$D$105,2,0)),"",VLOOKUP($C3257,tarifs!$A$4:$D$105,2,0))</f>
        <v>127</v>
      </c>
      <c r="F3257" s="105">
        <f t="shared" si="50"/>
        <v>152.4</v>
      </c>
    </row>
    <row r="3258" spans="1:6" x14ac:dyDescent="0.25">
      <c r="A3258" t="s">
        <v>19</v>
      </c>
      <c r="B3258" s="107">
        <v>44450</v>
      </c>
      <c r="C3258">
        <v>1669</v>
      </c>
      <c r="D3258" t="str">
        <f>IF(Tableau1[[#This Row],[Date]]="","",CHOOSE(MONTH(B3258),"janvier","février","mars","avril","mai","juin","juillet","aout","septembre","octobre","novembre","décembre"))</f>
        <v>septembre</v>
      </c>
      <c r="E3258" s="105">
        <f>IF(ISERROR(VLOOKUP($C3258,tarifs!$A$4:$D$105,2,0)),"",VLOOKUP($C3258,tarifs!$A$4:$D$105,2,0))</f>
        <v>124</v>
      </c>
      <c r="F3258" s="105">
        <f t="shared" si="50"/>
        <v>148.79999999999998</v>
      </c>
    </row>
    <row r="3259" spans="1:6" x14ac:dyDescent="0.25">
      <c r="A3259" t="s">
        <v>19</v>
      </c>
      <c r="B3259" s="107">
        <v>44450</v>
      </c>
      <c r="C3259">
        <v>1129</v>
      </c>
      <c r="D3259" t="str">
        <f>IF(Tableau1[[#This Row],[Date]]="","",CHOOSE(MONTH(B3259),"janvier","février","mars","avril","mai","juin","juillet","aout","septembre","octobre","novembre","décembre"))</f>
        <v>septembre</v>
      </c>
      <c r="E3259" s="105">
        <f>IF(ISERROR(VLOOKUP($C3259,tarifs!$A$4:$D$105,2,0)),"",VLOOKUP($C3259,tarifs!$A$4:$D$105,2,0))</f>
        <v>115</v>
      </c>
      <c r="F3259" s="105">
        <f t="shared" si="50"/>
        <v>138</v>
      </c>
    </row>
    <row r="3260" spans="1:6" x14ac:dyDescent="0.25">
      <c r="A3260" t="s">
        <v>19</v>
      </c>
      <c r="B3260" s="107">
        <v>44450</v>
      </c>
      <c r="C3260">
        <v>1699</v>
      </c>
      <c r="D3260" t="str">
        <f>IF(Tableau1[[#This Row],[Date]]="","",CHOOSE(MONTH(B3260),"janvier","février","mars","avril","mai","juin","juillet","aout","septembre","octobre","novembre","décembre"))</f>
        <v>septembre</v>
      </c>
      <c r="E3260" s="105">
        <f>IF(ISERROR(VLOOKUP($C3260,tarifs!$A$4:$D$105,2,0)),"",VLOOKUP($C3260,tarifs!$A$4:$D$105,2,0))</f>
        <v>148</v>
      </c>
      <c r="F3260" s="105">
        <f t="shared" si="50"/>
        <v>177.6</v>
      </c>
    </row>
    <row r="3261" spans="1:6" x14ac:dyDescent="0.25">
      <c r="A3261" t="s">
        <v>8</v>
      </c>
      <c r="B3261" s="107">
        <v>44452</v>
      </c>
      <c r="C3261">
        <v>1330</v>
      </c>
      <c r="D3261" t="str">
        <f>IF(Tableau1[[#This Row],[Date]]="","",CHOOSE(MONTH(B3261),"janvier","février","mars","avril","mai","juin","juillet","aout","septembre","octobre","novembre","décembre"))</f>
        <v>septembre</v>
      </c>
      <c r="E3261" s="105">
        <f>IF(ISERROR(VLOOKUP($C3261,tarifs!$A$4:$D$105,2,0)),"",VLOOKUP($C3261,tarifs!$A$4:$D$105,2,0))</f>
        <v>95</v>
      </c>
      <c r="F3261" s="105">
        <f t="shared" si="50"/>
        <v>114</v>
      </c>
    </row>
    <row r="3262" spans="1:6" x14ac:dyDescent="0.25">
      <c r="A3262" t="s">
        <v>8</v>
      </c>
      <c r="B3262" s="107">
        <v>44457</v>
      </c>
      <c r="C3262">
        <v>1531</v>
      </c>
      <c r="D3262" t="str">
        <f>IF(Tableau1[[#This Row],[Date]]="","",CHOOSE(MONTH(B3262),"janvier","février","mars","avril","mai","juin","juillet","aout","septembre","octobre","novembre","décembre"))</f>
        <v>septembre</v>
      </c>
      <c r="E3262" s="105">
        <f>IF(ISERROR(VLOOKUP($C3262,tarifs!$A$4:$D$105,2,0)),"",VLOOKUP($C3262,tarifs!$A$4:$D$105,2,0))</f>
        <v>108</v>
      </c>
      <c r="F3262" s="105">
        <f t="shared" si="50"/>
        <v>129.6</v>
      </c>
    </row>
    <row r="3263" spans="1:6" x14ac:dyDescent="0.25">
      <c r="A3263" t="s">
        <v>8</v>
      </c>
      <c r="B3263" s="107">
        <v>44452</v>
      </c>
      <c r="C3263">
        <v>1242</v>
      </c>
      <c r="D3263" t="str">
        <f>IF(Tableau1[[#This Row],[Date]]="","",CHOOSE(MONTH(B3263),"janvier","février","mars","avril","mai","juin","juillet","aout","septembre","octobre","novembre","décembre"))</f>
        <v>septembre</v>
      </c>
      <c r="E3263" s="105">
        <f>IF(ISERROR(VLOOKUP($C3263,tarifs!$A$4:$D$105,2,0)),"",VLOOKUP($C3263,tarifs!$A$4:$D$105,2,0))</f>
        <v>101</v>
      </c>
      <c r="F3263" s="105">
        <f t="shared" si="50"/>
        <v>121.19999999999999</v>
      </c>
    </row>
    <row r="3264" spans="1:6" x14ac:dyDescent="0.25">
      <c r="A3264" t="s">
        <v>8</v>
      </c>
      <c r="B3264" s="107">
        <v>44456</v>
      </c>
      <c r="C3264">
        <v>1242</v>
      </c>
      <c r="D3264" t="str">
        <f>IF(Tableau1[[#This Row],[Date]]="","",CHOOSE(MONTH(B3264),"janvier","février","mars","avril","mai","juin","juillet","aout","septembre","octobre","novembre","décembre"))</f>
        <v>septembre</v>
      </c>
      <c r="E3264" s="105">
        <f>IF(ISERROR(VLOOKUP($C3264,tarifs!$A$4:$D$105,2,0)),"",VLOOKUP($C3264,tarifs!$A$4:$D$105,2,0))</f>
        <v>101</v>
      </c>
      <c r="F3264" s="105">
        <f t="shared" si="50"/>
        <v>121.19999999999999</v>
      </c>
    </row>
    <row r="3265" spans="1:6" x14ac:dyDescent="0.25">
      <c r="A3265" t="s">
        <v>8</v>
      </c>
      <c r="B3265" s="107">
        <v>44457</v>
      </c>
      <c r="C3265">
        <v>1689</v>
      </c>
      <c r="D3265" t="str">
        <f>IF(Tableau1[[#This Row],[Date]]="","",CHOOSE(MONTH(B3265),"janvier","février","mars","avril","mai","juin","juillet","aout","septembre","octobre","novembre","décembre"))</f>
        <v>septembre</v>
      </c>
      <c r="E3265" s="105">
        <f>IF(ISERROR(VLOOKUP($C3265,tarifs!$A$4:$D$105,2,0)),"",VLOOKUP($C3265,tarifs!$A$4:$D$105,2,0))</f>
        <v>155</v>
      </c>
      <c r="F3265" s="105">
        <f t="shared" si="50"/>
        <v>186</v>
      </c>
    </row>
    <row r="3266" spans="1:6" x14ac:dyDescent="0.25">
      <c r="A3266" t="s">
        <v>9</v>
      </c>
      <c r="B3266" s="107">
        <v>44452</v>
      </c>
      <c r="C3266">
        <v>1060</v>
      </c>
      <c r="D3266" t="str">
        <f>IF(Tableau1[[#This Row],[Date]]="","",CHOOSE(MONTH(B3266),"janvier","février","mars","avril","mai","juin","juillet","aout","septembre","octobre","novembre","décembre"))</f>
        <v>septembre</v>
      </c>
      <c r="E3266" s="105">
        <f>IF(ISERROR(VLOOKUP($C3266,tarifs!$A$4:$D$105,2,0)),"",VLOOKUP($C3266,tarifs!$A$4:$D$105,2,0))</f>
        <v>123.6</v>
      </c>
      <c r="F3266" s="105">
        <f t="shared" si="50"/>
        <v>148.32</v>
      </c>
    </row>
    <row r="3267" spans="1:6" x14ac:dyDescent="0.25">
      <c r="A3267" t="s">
        <v>9</v>
      </c>
      <c r="B3267" s="107">
        <v>44457</v>
      </c>
      <c r="C3267">
        <v>1431</v>
      </c>
      <c r="D3267" t="str">
        <f>IF(Tableau1[[#This Row],[Date]]="","",CHOOSE(MONTH(B3267),"janvier","février","mars","avril","mai","juin","juillet","aout","septembre","octobre","novembre","décembre"))</f>
        <v>septembre</v>
      </c>
      <c r="E3267" s="105">
        <f>IF(ISERROR(VLOOKUP($C3267,tarifs!$A$4:$D$105,2,0)),"",VLOOKUP($C3267,tarifs!$A$4:$D$105,2,0))</f>
        <v>108</v>
      </c>
      <c r="F3267" s="105">
        <f t="shared" si="50"/>
        <v>129.6</v>
      </c>
    </row>
    <row r="3268" spans="1:6" x14ac:dyDescent="0.25">
      <c r="A3268" t="s">
        <v>9</v>
      </c>
      <c r="B3268" s="107">
        <v>44452</v>
      </c>
      <c r="C3268">
        <v>1230</v>
      </c>
      <c r="D3268" t="str">
        <f>IF(Tableau1[[#This Row],[Date]]="","",CHOOSE(MONTH(B3268),"janvier","février","mars","avril","mai","juin","juillet","aout","septembre","octobre","novembre","décembre"))</f>
        <v>septembre</v>
      </c>
      <c r="E3268" s="105">
        <f>IF(ISERROR(VLOOKUP($C3268,tarifs!$A$4:$D$105,2,0)),"",VLOOKUP($C3268,tarifs!$A$4:$D$105,2,0))</f>
        <v>135.25</v>
      </c>
      <c r="F3268" s="105">
        <f t="shared" ref="F3268:F3331" si="51">IF(ISERROR(E3268*1.2),"",E3268*1.2)</f>
        <v>162.29999999999998</v>
      </c>
    </row>
    <row r="3269" spans="1:6" x14ac:dyDescent="0.25">
      <c r="A3269" t="s">
        <v>9</v>
      </c>
      <c r="B3269" s="107">
        <v>44456</v>
      </c>
      <c r="C3269">
        <v>1282</v>
      </c>
      <c r="D3269" t="str">
        <f>IF(Tableau1[[#This Row],[Date]]="","",CHOOSE(MONTH(B3269),"janvier","février","mars","avril","mai","juin","juillet","aout","septembre","octobre","novembre","décembre"))</f>
        <v>septembre</v>
      </c>
      <c r="E3269" s="105">
        <f>IF(ISERROR(VLOOKUP($C3269,tarifs!$A$4:$D$105,2,0)),"",VLOOKUP($C3269,tarifs!$A$4:$D$105,2,0))</f>
        <v>87.75</v>
      </c>
      <c r="F3269" s="105">
        <f t="shared" si="51"/>
        <v>105.3</v>
      </c>
    </row>
    <row r="3270" spans="1:6" x14ac:dyDescent="0.25">
      <c r="A3270" t="s">
        <v>9</v>
      </c>
      <c r="B3270" s="107">
        <v>44457</v>
      </c>
      <c r="C3270">
        <v>1451</v>
      </c>
      <c r="D3270" t="str">
        <f>IF(Tableau1[[#This Row],[Date]]="","",CHOOSE(MONTH(B3270),"janvier","février","mars","avril","mai","juin","juillet","aout","septembre","octobre","novembre","décembre"))</f>
        <v>septembre</v>
      </c>
      <c r="E3270" s="105">
        <f>IF(ISERROR(VLOOKUP($C3270,tarifs!$A$4:$D$105,2,0)),"",VLOOKUP($C3270,tarifs!$A$4:$D$105,2,0))</f>
        <v>108</v>
      </c>
      <c r="F3270" s="105">
        <f t="shared" si="51"/>
        <v>129.6</v>
      </c>
    </row>
    <row r="3271" spans="1:6" x14ac:dyDescent="0.25">
      <c r="A3271" t="s">
        <v>9</v>
      </c>
      <c r="B3271" s="107">
        <v>44452</v>
      </c>
      <c r="C3271">
        <v>1062</v>
      </c>
      <c r="D3271" t="str">
        <f>IF(Tableau1[[#This Row],[Date]]="","",CHOOSE(MONTH(B3271),"janvier","février","mars","avril","mai","juin","juillet","aout","septembre","octobre","novembre","décembre"))</f>
        <v>septembre</v>
      </c>
      <c r="E3271" s="105">
        <f>IF(ISERROR(VLOOKUP($C3271,tarifs!$A$4:$D$105,2,0)),"",VLOOKUP($C3271,tarifs!$A$4:$D$105,2,0))</f>
        <v>81</v>
      </c>
      <c r="F3271" s="105">
        <f t="shared" si="51"/>
        <v>97.2</v>
      </c>
    </row>
    <row r="3272" spans="1:6" x14ac:dyDescent="0.25">
      <c r="A3272" t="s">
        <v>9</v>
      </c>
      <c r="B3272" s="107">
        <v>44453</v>
      </c>
      <c r="C3272">
        <v>1062</v>
      </c>
      <c r="D3272" t="str">
        <f>IF(Tableau1[[#This Row],[Date]]="","",CHOOSE(MONTH(B3272),"janvier","février","mars","avril","mai","juin","juillet","aout","septembre","octobre","novembre","décembre"))</f>
        <v>septembre</v>
      </c>
      <c r="E3272" s="105">
        <f>IF(ISERROR(VLOOKUP($C3272,tarifs!$A$4:$D$105,2,0)),"",VLOOKUP($C3272,tarifs!$A$4:$D$105,2,0))</f>
        <v>81</v>
      </c>
      <c r="F3272" s="105">
        <f t="shared" si="51"/>
        <v>97.2</v>
      </c>
    </row>
    <row r="3273" spans="1:6" x14ac:dyDescent="0.25">
      <c r="A3273" t="s">
        <v>9</v>
      </c>
      <c r="B3273" s="107">
        <v>44454</v>
      </c>
      <c r="C3273">
        <v>1062</v>
      </c>
      <c r="D3273" t="str">
        <f>IF(Tableau1[[#This Row],[Date]]="","",CHOOSE(MONTH(B3273),"janvier","février","mars","avril","mai","juin","juillet","aout","septembre","octobre","novembre","décembre"))</f>
        <v>septembre</v>
      </c>
      <c r="E3273" s="105">
        <f>IF(ISERROR(VLOOKUP($C3273,tarifs!$A$4:$D$105,2,0)),"",VLOOKUP($C3273,tarifs!$A$4:$D$105,2,0))</f>
        <v>81</v>
      </c>
      <c r="F3273" s="105">
        <f t="shared" si="51"/>
        <v>97.2</v>
      </c>
    </row>
    <row r="3274" spans="1:6" x14ac:dyDescent="0.25">
      <c r="A3274" t="s">
        <v>9</v>
      </c>
      <c r="B3274" s="107">
        <v>44455</v>
      </c>
      <c r="C3274">
        <v>1062</v>
      </c>
      <c r="D3274" t="str">
        <f>IF(Tableau1[[#This Row],[Date]]="","",CHOOSE(MONTH(B3274),"janvier","février","mars","avril","mai","juin","juillet","aout","septembre","octobre","novembre","décembre"))</f>
        <v>septembre</v>
      </c>
      <c r="E3274" s="105">
        <f>IF(ISERROR(VLOOKUP($C3274,tarifs!$A$4:$D$105,2,0)),"",VLOOKUP($C3274,tarifs!$A$4:$D$105,2,0))</f>
        <v>81</v>
      </c>
      <c r="F3274" s="105">
        <f t="shared" si="51"/>
        <v>97.2</v>
      </c>
    </row>
    <row r="3275" spans="1:6" x14ac:dyDescent="0.25">
      <c r="A3275" t="s">
        <v>9</v>
      </c>
      <c r="B3275" s="107">
        <v>44456</v>
      </c>
      <c r="C3275">
        <v>1062</v>
      </c>
      <c r="D3275" t="str">
        <f>IF(Tableau1[[#This Row],[Date]]="","",CHOOSE(MONTH(B3275),"janvier","février","mars","avril","mai","juin","juillet","aout","septembre","octobre","novembre","décembre"))</f>
        <v>septembre</v>
      </c>
      <c r="E3275" s="105">
        <f>IF(ISERROR(VLOOKUP($C3275,tarifs!$A$4:$D$105,2,0)),"",VLOOKUP($C3275,tarifs!$A$4:$D$105,2,0))</f>
        <v>81</v>
      </c>
      <c r="F3275" s="105">
        <f t="shared" si="51"/>
        <v>97.2</v>
      </c>
    </row>
    <row r="3276" spans="1:6" x14ac:dyDescent="0.25">
      <c r="A3276" t="s">
        <v>9</v>
      </c>
      <c r="B3276" s="107">
        <v>44457</v>
      </c>
      <c r="C3276">
        <v>1471</v>
      </c>
      <c r="D3276" t="str">
        <f>IF(Tableau1[[#This Row],[Date]]="","",CHOOSE(MONTH(B3276),"janvier","février","mars","avril","mai","juin","juillet","aout","septembre","octobre","novembre","décembre"))</f>
        <v>septembre</v>
      </c>
      <c r="E3276" s="105">
        <f>IF(ISERROR(VLOOKUP($C3276,tarifs!$A$4:$D$105,2,0)),"",VLOOKUP($C3276,tarifs!$A$4:$D$105,2,0))</f>
        <v>115</v>
      </c>
      <c r="F3276" s="105">
        <f t="shared" si="51"/>
        <v>138</v>
      </c>
    </row>
    <row r="3277" spans="1:6" x14ac:dyDescent="0.25">
      <c r="A3277" t="s">
        <v>9</v>
      </c>
      <c r="B3277" s="107">
        <v>44452</v>
      </c>
      <c r="C3277">
        <v>1262</v>
      </c>
      <c r="D3277" t="str">
        <f>IF(Tableau1[[#This Row],[Date]]="","",CHOOSE(MONTH(B3277),"janvier","février","mars","avril","mai","juin","juillet","aout","septembre","octobre","novembre","décembre"))</f>
        <v>septembre</v>
      </c>
      <c r="E3277" s="105">
        <f>IF(ISERROR(VLOOKUP($C3277,tarifs!$A$4:$D$105,2,0)),"",VLOOKUP($C3277,tarifs!$A$4:$D$105,2,0))</f>
        <v>108</v>
      </c>
      <c r="F3277" s="105">
        <f t="shared" si="51"/>
        <v>129.6</v>
      </c>
    </row>
    <row r="3278" spans="1:6" x14ac:dyDescent="0.25">
      <c r="A3278" t="s">
        <v>9</v>
      </c>
      <c r="B3278" s="107">
        <v>44453</v>
      </c>
      <c r="C3278">
        <v>1262</v>
      </c>
      <c r="D3278" t="str">
        <f>IF(Tableau1[[#This Row],[Date]]="","",CHOOSE(MONTH(B3278),"janvier","février","mars","avril","mai","juin","juillet","aout","septembre","octobre","novembre","décembre"))</f>
        <v>septembre</v>
      </c>
      <c r="E3278" s="105">
        <f>IF(ISERROR(VLOOKUP($C3278,tarifs!$A$4:$D$105,2,0)),"",VLOOKUP($C3278,tarifs!$A$4:$D$105,2,0))</f>
        <v>108</v>
      </c>
      <c r="F3278" s="105">
        <f t="shared" si="51"/>
        <v>129.6</v>
      </c>
    </row>
    <row r="3279" spans="1:6" x14ac:dyDescent="0.25">
      <c r="A3279" t="s">
        <v>9</v>
      </c>
      <c r="B3279" s="107">
        <v>44454</v>
      </c>
      <c r="C3279">
        <v>1262</v>
      </c>
      <c r="D3279" t="str">
        <f>IF(Tableau1[[#This Row],[Date]]="","",CHOOSE(MONTH(B3279),"janvier","février","mars","avril","mai","juin","juillet","aout","septembre","octobre","novembre","décembre"))</f>
        <v>septembre</v>
      </c>
      <c r="E3279" s="105">
        <f>IF(ISERROR(VLOOKUP($C3279,tarifs!$A$4:$D$105,2,0)),"",VLOOKUP($C3279,tarifs!$A$4:$D$105,2,0))</f>
        <v>108</v>
      </c>
      <c r="F3279" s="105">
        <f t="shared" si="51"/>
        <v>129.6</v>
      </c>
    </row>
    <row r="3280" spans="1:6" x14ac:dyDescent="0.25">
      <c r="A3280" t="s">
        <v>9</v>
      </c>
      <c r="B3280" s="107">
        <v>44455</v>
      </c>
      <c r="C3280">
        <v>1262</v>
      </c>
      <c r="D3280" t="str">
        <f>IF(Tableau1[[#This Row],[Date]]="","",CHOOSE(MONTH(B3280),"janvier","février","mars","avril","mai","juin","juillet","aout","septembre","octobre","novembre","décembre"))</f>
        <v>septembre</v>
      </c>
      <c r="E3280" s="105">
        <f>IF(ISERROR(VLOOKUP($C3280,tarifs!$A$4:$D$105,2,0)),"",VLOOKUP($C3280,tarifs!$A$4:$D$105,2,0))</f>
        <v>108</v>
      </c>
      <c r="F3280" s="105">
        <f t="shared" si="51"/>
        <v>129.6</v>
      </c>
    </row>
    <row r="3281" spans="1:6" x14ac:dyDescent="0.25">
      <c r="A3281" t="s">
        <v>9</v>
      </c>
      <c r="B3281" s="107">
        <v>44456</v>
      </c>
      <c r="C3281">
        <v>1262</v>
      </c>
      <c r="D3281" t="str">
        <f>IF(Tableau1[[#This Row],[Date]]="","",CHOOSE(MONTH(B3281),"janvier","février","mars","avril","mai","juin","juillet","aout","septembre","octobre","novembre","décembre"))</f>
        <v>septembre</v>
      </c>
      <c r="E3281" s="105">
        <f>IF(ISERROR(VLOOKUP($C3281,tarifs!$A$4:$D$105,2,0)),"",VLOOKUP($C3281,tarifs!$A$4:$D$105,2,0))</f>
        <v>108</v>
      </c>
      <c r="F3281" s="105">
        <f t="shared" si="51"/>
        <v>129.6</v>
      </c>
    </row>
    <row r="3282" spans="1:6" x14ac:dyDescent="0.25">
      <c r="A3282" t="s">
        <v>9</v>
      </c>
      <c r="B3282" s="107">
        <v>44457</v>
      </c>
      <c r="C3282">
        <v>1511</v>
      </c>
      <c r="D3282" t="str">
        <f>IF(Tableau1[[#This Row],[Date]]="","",CHOOSE(MONTH(B3282),"janvier","février","mars","avril","mai","juin","juillet","aout","septembre","octobre","novembre","décembre"))</f>
        <v>septembre</v>
      </c>
      <c r="E3282" s="105">
        <f>IF(ISERROR(VLOOKUP($C3282,tarifs!$A$4:$D$105,2,0)),"",VLOOKUP($C3282,tarifs!$A$4:$D$105,2,0))</f>
        <v>115</v>
      </c>
      <c r="F3282" s="105">
        <f t="shared" si="51"/>
        <v>138</v>
      </c>
    </row>
    <row r="3283" spans="1:6" x14ac:dyDescent="0.25">
      <c r="A3283" t="s">
        <v>9</v>
      </c>
      <c r="B3283" s="107">
        <v>44457</v>
      </c>
      <c r="C3283">
        <v>1521</v>
      </c>
      <c r="D3283" t="str">
        <f>IF(Tableau1[[#This Row],[Date]]="","",CHOOSE(MONTH(B3283),"janvier","février","mars","avril","mai","juin","juillet","aout","septembre","octobre","novembre","décembre"))</f>
        <v>septembre</v>
      </c>
      <c r="E3283" s="105">
        <f>IF(ISERROR(VLOOKUP($C3283,tarifs!$A$4:$D$105,2,0)),"",VLOOKUP($C3283,tarifs!$A$4:$D$105,2,0))</f>
        <v>155</v>
      </c>
      <c r="F3283" s="105">
        <f t="shared" si="51"/>
        <v>186</v>
      </c>
    </row>
    <row r="3284" spans="1:6" x14ac:dyDescent="0.25">
      <c r="A3284" t="s">
        <v>9</v>
      </c>
      <c r="B3284" s="107">
        <v>44457</v>
      </c>
      <c r="C3284">
        <v>1659</v>
      </c>
      <c r="D3284" t="str">
        <f>IF(Tableau1[[#This Row],[Date]]="","",CHOOSE(MONTH(B3284),"janvier","février","mars","avril","mai","juin","juillet","aout","septembre","octobre","novembre","décembre"))</f>
        <v>septembre</v>
      </c>
      <c r="E3284" s="105">
        <f>IF(ISERROR(VLOOKUP($C3284,tarifs!$A$4:$D$105,2,0)),"",VLOOKUP($C3284,tarifs!$A$4:$D$105,2,0))</f>
        <v>108</v>
      </c>
      <c r="F3284" s="105">
        <f t="shared" si="51"/>
        <v>129.6</v>
      </c>
    </row>
    <row r="3285" spans="1:6" x14ac:dyDescent="0.25">
      <c r="A3285" t="s">
        <v>9</v>
      </c>
      <c r="B3285" s="107">
        <v>44457</v>
      </c>
      <c r="C3285">
        <v>1139</v>
      </c>
      <c r="D3285" t="str">
        <f>IF(Tableau1[[#This Row],[Date]]="","",CHOOSE(MONTH(B3285),"janvier","février","mars","avril","mai","juin","juillet","aout","septembre","octobre","novembre","décembre"))</f>
        <v>septembre</v>
      </c>
      <c r="E3285" s="105">
        <f>IF(ISERROR(VLOOKUP($C3285,tarifs!$A$4:$D$105,2,0)),"",VLOOKUP($C3285,tarifs!$A$4:$D$105,2,0))</f>
        <v>135</v>
      </c>
      <c r="F3285" s="105">
        <f t="shared" si="51"/>
        <v>162</v>
      </c>
    </row>
    <row r="3286" spans="1:6" x14ac:dyDescent="0.25">
      <c r="A3286" t="s">
        <v>9</v>
      </c>
      <c r="B3286" s="107">
        <v>44457</v>
      </c>
      <c r="C3286">
        <v>1079</v>
      </c>
      <c r="D3286" t="str">
        <f>IF(Tableau1[[#This Row],[Date]]="","",CHOOSE(MONTH(B3286),"janvier","février","mars","avril","mai","juin","juillet","aout","septembre","octobre","novembre","décembre"))</f>
        <v>septembre</v>
      </c>
      <c r="E3286" s="105">
        <f>IF(ISERROR(VLOOKUP($C3286,tarifs!$A$4:$D$105,2,0)),"",VLOOKUP($C3286,tarifs!$A$4:$D$105,2,0))</f>
        <v>101</v>
      </c>
      <c r="F3286" s="105">
        <f t="shared" si="51"/>
        <v>121.19999999999999</v>
      </c>
    </row>
    <row r="3287" spans="1:6" x14ac:dyDescent="0.25">
      <c r="A3287" t="s">
        <v>9</v>
      </c>
      <c r="B3287" s="107">
        <v>44457</v>
      </c>
      <c r="C3287">
        <v>1099</v>
      </c>
      <c r="D3287" t="str">
        <f>IF(Tableau1[[#This Row],[Date]]="","",CHOOSE(MONTH(B3287),"janvier","février","mars","avril","mai","juin","juillet","aout","septembre","octobre","novembre","décembre"))</f>
        <v>septembre</v>
      </c>
      <c r="E3287" s="105">
        <f>IF(ISERROR(VLOOKUP($C3287,tarifs!$A$4:$D$105,2,0)),"",VLOOKUP($C3287,tarifs!$A$4:$D$105,2,0))</f>
        <v>77</v>
      </c>
      <c r="F3287" s="105">
        <f t="shared" si="51"/>
        <v>92.399999999999991</v>
      </c>
    </row>
    <row r="3288" spans="1:6" x14ac:dyDescent="0.25">
      <c r="A3288" t="s">
        <v>9</v>
      </c>
      <c r="B3288" s="107">
        <v>44457</v>
      </c>
      <c r="C3288">
        <v>1269</v>
      </c>
      <c r="D3288" t="str">
        <f>IF(Tableau1[[#This Row],[Date]]="","",CHOOSE(MONTH(B3288),"janvier","février","mars","avril","mai","juin","juillet","aout","septembre","octobre","novembre","décembre"))</f>
        <v>septembre</v>
      </c>
      <c r="E3288" s="105">
        <f>IF(ISERROR(VLOOKUP($C3288,tarifs!$A$4:$D$105,2,0)),"",VLOOKUP($C3288,tarifs!$A$4:$D$105,2,0))</f>
        <v>95</v>
      </c>
      <c r="F3288" s="105">
        <f t="shared" si="51"/>
        <v>114</v>
      </c>
    </row>
    <row r="3289" spans="1:6" x14ac:dyDescent="0.25">
      <c r="A3289" t="s">
        <v>10</v>
      </c>
      <c r="B3289" s="107">
        <v>44452</v>
      </c>
      <c r="C3289">
        <v>1650</v>
      </c>
      <c r="D3289" t="str">
        <f>IF(Tableau1[[#This Row],[Date]]="","",CHOOSE(MONTH(B3289),"janvier","février","mars","avril","mai","juin","juillet","aout","septembre","octobre","novembre","décembre"))</f>
        <v>septembre</v>
      </c>
      <c r="E3289" s="105">
        <f>IF(ISERROR(VLOOKUP($C3289,tarifs!$A$4:$D$105,2,0)),"",VLOOKUP($C3289,tarifs!$A$4:$D$105,2,0))</f>
        <v>162</v>
      </c>
      <c r="F3289" s="105">
        <f t="shared" si="51"/>
        <v>194.4</v>
      </c>
    </row>
    <row r="3290" spans="1:6" x14ac:dyDescent="0.25">
      <c r="A3290" t="s">
        <v>10</v>
      </c>
      <c r="B3290" s="107">
        <v>44457</v>
      </c>
      <c r="C3290">
        <v>1109</v>
      </c>
      <c r="D3290" t="str">
        <f>IF(Tableau1[[#This Row],[Date]]="","",CHOOSE(MONTH(B3290),"janvier","février","mars","avril","mai","juin","juillet","aout","septembre","octobre","novembre","décembre"))</f>
        <v>septembre</v>
      </c>
      <c r="E3290" s="105">
        <f>IF(ISERROR(VLOOKUP($C3290,tarifs!$A$4:$D$105,2,0)),"",VLOOKUP($C3290,tarifs!$A$4:$D$105,2,0))</f>
        <v>122</v>
      </c>
      <c r="F3290" s="105">
        <f t="shared" si="51"/>
        <v>146.4</v>
      </c>
    </row>
    <row r="3291" spans="1:6" x14ac:dyDescent="0.25">
      <c r="A3291" t="s">
        <v>10</v>
      </c>
      <c r="B3291" s="107">
        <v>44453</v>
      </c>
      <c r="C3291">
        <v>1521</v>
      </c>
      <c r="D3291" t="str">
        <f>IF(Tableau1[[#This Row],[Date]]="","",CHOOSE(MONTH(B3291),"janvier","février","mars","avril","mai","juin","juillet","aout","septembre","octobre","novembre","décembre"))</f>
        <v>septembre</v>
      </c>
      <c r="E3291" s="105">
        <f>IF(ISERROR(VLOOKUP($C3291,tarifs!$A$4:$D$105,2,0)),"",VLOOKUP($C3291,tarifs!$A$4:$D$105,2,0))</f>
        <v>155</v>
      </c>
      <c r="F3291" s="105">
        <f t="shared" si="51"/>
        <v>186</v>
      </c>
    </row>
    <row r="3292" spans="1:6" x14ac:dyDescent="0.25">
      <c r="A3292" t="s">
        <v>10</v>
      </c>
      <c r="B3292" s="107">
        <v>44454</v>
      </c>
      <c r="C3292">
        <v>1521</v>
      </c>
      <c r="D3292" t="str">
        <f>IF(Tableau1[[#This Row],[Date]]="","",CHOOSE(MONTH(B3292),"janvier","février","mars","avril","mai","juin","juillet","aout","septembre","octobre","novembre","décembre"))</f>
        <v>septembre</v>
      </c>
      <c r="E3292" s="105">
        <f>IF(ISERROR(VLOOKUP($C3292,tarifs!$A$4:$D$105,2,0)),"",VLOOKUP($C3292,tarifs!$A$4:$D$105,2,0))</f>
        <v>155</v>
      </c>
      <c r="F3292" s="105">
        <f t="shared" si="51"/>
        <v>186</v>
      </c>
    </row>
    <row r="3293" spans="1:6" x14ac:dyDescent="0.25">
      <c r="A3293" t="s">
        <v>10</v>
      </c>
      <c r="B3293" s="107">
        <v>44455</v>
      </c>
      <c r="C3293">
        <v>1521</v>
      </c>
      <c r="D3293" t="str">
        <f>IF(Tableau1[[#This Row],[Date]]="","",CHOOSE(MONTH(B3293),"janvier","février","mars","avril","mai","juin","juillet","aout","septembre","octobre","novembre","décembre"))</f>
        <v>septembre</v>
      </c>
      <c r="E3293" s="105">
        <f>IF(ISERROR(VLOOKUP($C3293,tarifs!$A$4:$D$105,2,0)),"",VLOOKUP($C3293,tarifs!$A$4:$D$105,2,0))</f>
        <v>155</v>
      </c>
      <c r="F3293" s="105">
        <f t="shared" si="51"/>
        <v>186</v>
      </c>
    </row>
    <row r="3294" spans="1:6" x14ac:dyDescent="0.25">
      <c r="A3294" t="s">
        <v>10</v>
      </c>
      <c r="B3294" s="107">
        <v>44456</v>
      </c>
      <c r="C3294">
        <v>1521</v>
      </c>
      <c r="D3294" t="str">
        <f>IF(Tableau1[[#This Row],[Date]]="","",CHOOSE(MONTH(B3294),"janvier","février","mars","avril","mai","juin","juillet","aout","septembre","octobre","novembre","décembre"))</f>
        <v>septembre</v>
      </c>
      <c r="E3294" s="105">
        <f>IF(ISERROR(VLOOKUP($C3294,tarifs!$A$4:$D$105,2,0)),"",VLOOKUP($C3294,tarifs!$A$4:$D$105,2,0))</f>
        <v>155</v>
      </c>
      <c r="F3294" s="105">
        <f t="shared" si="51"/>
        <v>186</v>
      </c>
    </row>
    <row r="3295" spans="1:6" x14ac:dyDescent="0.25">
      <c r="A3295" t="s">
        <v>10</v>
      </c>
      <c r="B3295" s="107">
        <v>44452</v>
      </c>
      <c r="C3295">
        <v>1162</v>
      </c>
      <c r="D3295" t="str">
        <f>IF(Tableau1[[#This Row],[Date]]="","",CHOOSE(MONTH(B3295),"janvier","février","mars","avril","mai","juin","juillet","aout","septembre","octobre","novembre","décembre"))</f>
        <v>septembre</v>
      </c>
      <c r="E3295" s="105">
        <f>IF(ISERROR(VLOOKUP($C3295,tarifs!$A$4:$D$105,2,0)),"",VLOOKUP($C3295,tarifs!$A$4:$D$105,2,0))</f>
        <v>108</v>
      </c>
      <c r="F3295" s="105">
        <f t="shared" si="51"/>
        <v>129.6</v>
      </c>
    </row>
    <row r="3296" spans="1:6" x14ac:dyDescent="0.25">
      <c r="A3296" t="s">
        <v>10</v>
      </c>
      <c r="B3296" s="107">
        <v>44453</v>
      </c>
      <c r="C3296">
        <v>1162</v>
      </c>
      <c r="D3296" t="str">
        <f>IF(Tableau1[[#This Row],[Date]]="","",CHOOSE(MONTH(B3296),"janvier","février","mars","avril","mai","juin","juillet","aout","septembre","octobre","novembre","décembre"))</f>
        <v>septembre</v>
      </c>
      <c r="E3296" s="105">
        <f>IF(ISERROR(VLOOKUP($C3296,tarifs!$A$4:$D$105,2,0)),"",VLOOKUP($C3296,tarifs!$A$4:$D$105,2,0))</f>
        <v>108</v>
      </c>
      <c r="F3296" s="105">
        <f t="shared" si="51"/>
        <v>129.6</v>
      </c>
    </row>
    <row r="3297" spans="1:6" x14ac:dyDescent="0.25">
      <c r="A3297" t="s">
        <v>10</v>
      </c>
      <c r="B3297" s="107">
        <v>44454</v>
      </c>
      <c r="C3297">
        <v>1162</v>
      </c>
      <c r="D3297" t="str">
        <f>IF(Tableau1[[#This Row],[Date]]="","",CHOOSE(MONTH(B3297),"janvier","février","mars","avril","mai","juin","juillet","aout","septembre","octobre","novembre","décembre"))</f>
        <v>septembre</v>
      </c>
      <c r="E3297" s="105">
        <f>IF(ISERROR(VLOOKUP($C3297,tarifs!$A$4:$D$105,2,0)),"",VLOOKUP($C3297,tarifs!$A$4:$D$105,2,0))</f>
        <v>108</v>
      </c>
      <c r="F3297" s="105">
        <f t="shared" si="51"/>
        <v>129.6</v>
      </c>
    </row>
    <row r="3298" spans="1:6" x14ac:dyDescent="0.25">
      <c r="A3298" t="s">
        <v>10</v>
      </c>
      <c r="B3298" s="107">
        <v>44455</v>
      </c>
      <c r="C3298">
        <v>1162</v>
      </c>
      <c r="D3298" t="str">
        <f>IF(Tableau1[[#This Row],[Date]]="","",CHOOSE(MONTH(B3298),"janvier","février","mars","avril","mai","juin","juillet","aout","septembre","octobre","novembre","décembre"))</f>
        <v>septembre</v>
      </c>
      <c r="E3298" s="105">
        <f>IF(ISERROR(VLOOKUP($C3298,tarifs!$A$4:$D$105,2,0)),"",VLOOKUP($C3298,tarifs!$A$4:$D$105,2,0))</f>
        <v>108</v>
      </c>
      <c r="F3298" s="105">
        <f t="shared" si="51"/>
        <v>129.6</v>
      </c>
    </row>
    <row r="3299" spans="1:6" x14ac:dyDescent="0.25">
      <c r="A3299" t="s">
        <v>10</v>
      </c>
      <c r="B3299" s="107">
        <v>44456</v>
      </c>
      <c r="C3299">
        <v>1162</v>
      </c>
      <c r="D3299" t="str">
        <f>IF(Tableau1[[#This Row],[Date]]="","",CHOOSE(MONTH(B3299),"janvier","février","mars","avril","mai","juin","juillet","aout","septembre","octobre","novembre","décembre"))</f>
        <v>septembre</v>
      </c>
      <c r="E3299" s="105">
        <f>IF(ISERROR(VLOOKUP($C3299,tarifs!$A$4:$D$105,2,0)),"",VLOOKUP($C3299,tarifs!$A$4:$D$105,2,0))</f>
        <v>108</v>
      </c>
      <c r="F3299" s="105">
        <f t="shared" si="51"/>
        <v>129.6</v>
      </c>
    </row>
    <row r="3300" spans="1:6" x14ac:dyDescent="0.25">
      <c r="A3300" t="s">
        <v>10</v>
      </c>
      <c r="B3300" s="107">
        <v>44452</v>
      </c>
      <c r="C3300" t="s">
        <v>11</v>
      </c>
      <c r="D3300" t="str">
        <f>IF(Tableau1[[#This Row],[Date]]="","",CHOOSE(MONTH(B3300),"janvier","février","mars","avril","mai","juin","juillet","aout","septembre","octobre","novembre","décembre"))</f>
        <v>septembre</v>
      </c>
      <c r="E3300" s="105" t="str">
        <f>IF(ISERROR(VLOOKUP($C3300,tarifs!$A$4:$D$105,2,0)),"",VLOOKUP($C3300,tarifs!$A$4:$D$105,2,0))</f>
        <v/>
      </c>
      <c r="F3300" s="105" t="str">
        <f t="shared" si="51"/>
        <v/>
      </c>
    </row>
    <row r="3301" spans="1:6" x14ac:dyDescent="0.25">
      <c r="A3301" t="s">
        <v>10</v>
      </c>
      <c r="B3301" s="107">
        <v>44453</v>
      </c>
      <c r="C3301" t="s">
        <v>11</v>
      </c>
      <c r="D3301" t="str">
        <f>IF(Tableau1[[#This Row],[Date]]="","",CHOOSE(MONTH(B3301),"janvier","février","mars","avril","mai","juin","juillet","aout","septembre","octobre","novembre","décembre"))</f>
        <v>septembre</v>
      </c>
      <c r="E3301" s="105" t="str">
        <f>IF(ISERROR(VLOOKUP($C3301,tarifs!$A$4:$D$105,2,0)),"",VLOOKUP($C3301,tarifs!$A$4:$D$105,2,0))</f>
        <v/>
      </c>
      <c r="F3301" s="105" t="str">
        <f t="shared" si="51"/>
        <v/>
      </c>
    </row>
    <row r="3302" spans="1:6" x14ac:dyDescent="0.25">
      <c r="A3302" t="s">
        <v>10</v>
      </c>
      <c r="B3302" s="107">
        <v>44454</v>
      </c>
      <c r="C3302" t="s">
        <v>11</v>
      </c>
      <c r="D3302" t="str">
        <f>IF(Tableau1[[#This Row],[Date]]="","",CHOOSE(MONTH(B3302),"janvier","février","mars","avril","mai","juin","juillet","aout","septembre","octobre","novembre","décembre"))</f>
        <v>septembre</v>
      </c>
      <c r="E3302" s="105" t="str">
        <f>IF(ISERROR(VLOOKUP($C3302,tarifs!$A$4:$D$105,2,0)),"",VLOOKUP($C3302,tarifs!$A$4:$D$105,2,0))</f>
        <v/>
      </c>
      <c r="F3302" s="105" t="str">
        <f t="shared" si="51"/>
        <v/>
      </c>
    </row>
    <row r="3303" spans="1:6" x14ac:dyDescent="0.25">
      <c r="A3303" t="s">
        <v>10</v>
      </c>
      <c r="B3303" s="107">
        <v>44455</v>
      </c>
      <c r="C3303" t="s">
        <v>11</v>
      </c>
      <c r="D3303" t="str">
        <f>IF(Tableau1[[#This Row],[Date]]="","",CHOOSE(MONTH(B3303),"janvier","février","mars","avril","mai","juin","juillet","aout","septembre","octobre","novembre","décembre"))</f>
        <v>septembre</v>
      </c>
      <c r="E3303" s="105" t="str">
        <f>IF(ISERROR(VLOOKUP($C3303,tarifs!$A$4:$D$105,2,0)),"",VLOOKUP($C3303,tarifs!$A$4:$D$105,2,0))</f>
        <v/>
      </c>
      <c r="F3303" s="105" t="str">
        <f t="shared" si="51"/>
        <v/>
      </c>
    </row>
    <row r="3304" spans="1:6" x14ac:dyDescent="0.25">
      <c r="A3304" t="s">
        <v>10</v>
      </c>
      <c r="B3304" s="107">
        <v>44456</v>
      </c>
      <c r="C3304" t="s">
        <v>11</v>
      </c>
      <c r="D3304" t="str">
        <f>IF(Tableau1[[#This Row],[Date]]="","",CHOOSE(MONTH(B3304),"janvier","février","mars","avril","mai","juin","juillet","aout","septembre","octobre","novembre","décembre"))</f>
        <v>septembre</v>
      </c>
      <c r="E3304" s="105" t="str">
        <f>IF(ISERROR(VLOOKUP($C3304,tarifs!$A$4:$D$105,2,0)),"",VLOOKUP($C3304,tarifs!$A$4:$D$105,2,0))</f>
        <v/>
      </c>
      <c r="F3304" s="105" t="str">
        <f t="shared" si="51"/>
        <v/>
      </c>
    </row>
    <row r="3305" spans="1:6" x14ac:dyDescent="0.25">
      <c r="A3305" t="s">
        <v>12</v>
      </c>
      <c r="B3305" s="107">
        <v>44452</v>
      </c>
      <c r="C3305">
        <v>1010</v>
      </c>
      <c r="D3305" t="str">
        <f>IF(Tableau1[[#This Row],[Date]]="","",CHOOSE(MONTH(B3305),"janvier","février","mars","avril","mai","juin","juillet","aout","septembre","octobre","novembre","décembre"))</f>
        <v>septembre</v>
      </c>
      <c r="E3305" s="105">
        <f>IF(ISERROR(VLOOKUP($C3305,tarifs!$A$4:$D$105,2,0)),"",VLOOKUP($C3305,tarifs!$A$4:$D$105,2,0))</f>
        <v>95</v>
      </c>
      <c r="F3305" s="105">
        <f t="shared" si="51"/>
        <v>114</v>
      </c>
    </row>
    <row r="3306" spans="1:6" x14ac:dyDescent="0.25">
      <c r="A3306" t="s">
        <v>12</v>
      </c>
      <c r="B3306" s="107">
        <v>44457</v>
      </c>
      <c r="C3306">
        <v>1441</v>
      </c>
      <c r="D3306" t="str">
        <f>IF(Tableau1[[#This Row],[Date]]="","",CHOOSE(MONTH(B3306),"janvier","février","mars","avril","mai","juin","juillet","aout","septembre","octobre","novembre","décembre"))</f>
        <v>septembre</v>
      </c>
      <c r="E3306" s="105">
        <f>IF(ISERROR(VLOOKUP($C3306,tarifs!$A$4:$D$105,2,0)),"",VLOOKUP($C3306,tarifs!$A$4:$D$105,2,0))</f>
        <v>108</v>
      </c>
      <c r="F3306" s="105">
        <f t="shared" si="51"/>
        <v>129.6</v>
      </c>
    </row>
    <row r="3307" spans="1:6" x14ac:dyDescent="0.25">
      <c r="A3307" t="s">
        <v>12</v>
      </c>
      <c r="B3307" s="107">
        <v>44457</v>
      </c>
      <c r="C3307">
        <v>1169</v>
      </c>
      <c r="D3307" t="str">
        <f>IF(Tableau1[[#This Row],[Date]]="","",CHOOSE(MONTH(B3307),"janvier","février","mars","avril","mai","juin","juillet","aout","septembre","octobre","novembre","décembre"))</f>
        <v>septembre</v>
      </c>
      <c r="E3307" s="105">
        <f>IF(ISERROR(VLOOKUP($C3307,tarifs!$A$4:$D$105,2,0)),"",VLOOKUP($C3307,tarifs!$A$4:$D$105,2,0))</f>
        <v>115</v>
      </c>
      <c r="F3307" s="105">
        <f t="shared" si="51"/>
        <v>138</v>
      </c>
    </row>
    <row r="3308" spans="1:6" x14ac:dyDescent="0.25">
      <c r="A3308" t="s">
        <v>12</v>
      </c>
      <c r="B3308" s="107">
        <v>44452</v>
      </c>
      <c r="C3308">
        <v>1312</v>
      </c>
      <c r="D3308" t="str">
        <f>IF(Tableau1[[#This Row],[Date]]="","",CHOOSE(MONTH(B3308),"janvier","février","mars","avril","mai","juin","juillet","aout","septembre","octobre","novembre","décembre"))</f>
        <v>septembre</v>
      </c>
      <c r="E3308" s="105">
        <f>IF(ISERROR(VLOOKUP($C3308,tarifs!$A$4:$D$105,2,0)),"",VLOOKUP($C3308,tarifs!$A$4:$D$105,2,0))</f>
        <v>108</v>
      </c>
      <c r="F3308" s="105">
        <f t="shared" si="51"/>
        <v>129.6</v>
      </c>
    </row>
    <row r="3309" spans="1:6" x14ac:dyDescent="0.25">
      <c r="A3309" t="s">
        <v>12</v>
      </c>
      <c r="B3309" s="107">
        <v>44453</v>
      </c>
      <c r="C3309">
        <v>1312</v>
      </c>
      <c r="D3309" t="str">
        <f>IF(Tableau1[[#This Row],[Date]]="","",CHOOSE(MONTH(B3309),"janvier","février","mars","avril","mai","juin","juillet","aout","septembre","octobre","novembre","décembre"))</f>
        <v>septembre</v>
      </c>
      <c r="E3309" s="105">
        <f>IF(ISERROR(VLOOKUP($C3309,tarifs!$A$4:$D$105,2,0)),"",VLOOKUP($C3309,tarifs!$A$4:$D$105,2,0))</f>
        <v>108</v>
      </c>
      <c r="F3309" s="105">
        <f t="shared" si="51"/>
        <v>129.6</v>
      </c>
    </row>
    <row r="3310" spans="1:6" x14ac:dyDescent="0.25">
      <c r="A3310" t="s">
        <v>12</v>
      </c>
      <c r="B3310" s="107">
        <v>44454</v>
      </c>
      <c r="C3310">
        <v>1312</v>
      </c>
      <c r="D3310" t="str">
        <f>IF(Tableau1[[#This Row],[Date]]="","",CHOOSE(MONTH(B3310),"janvier","février","mars","avril","mai","juin","juillet","aout","septembre","octobre","novembre","décembre"))</f>
        <v>septembre</v>
      </c>
      <c r="E3310" s="105">
        <f>IF(ISERROR(VLOOKUP($C3310,tarifs!$A$4:$D$105,2,0)),"",VLOOKUP($C3310,tarifs!$A$4:$D$105,2,0))</f>
        <v>108</v>
      </c>
      <c r="F3310" s="105">
        <f t="shared" si="51"/>
        <v>129.6</v>
      </c>
    </row>
    <row r="3311" spans="1:6" x14ac:dyDescent="0.25">
      <c r="A3311" t="s">
        <v>12</v>
      </c>
      <c r="B3311" s="107">
        <v>44455</v>
      </c>
      <c r="C3311">
        <v>1312</v>
      </c>
      <c r="D3311" t="str">
        <f>IF(Tableau1[[#This Row],[Date]]="","",CHOOSE(MONTH(B3311),"janvier","février","mars","avril","mai","juin","juillet","aout","septembre","octobre","novembre","décembre"))</f>
        <v>septembre</v>
      </c>
      <c r="E3311" s="105">
        <f>IF(ISERROR(VLOOKUP($C3311,tarifs!$A$4:$D$105,2,0)),"",VLOOKUP($C3311,tarifs!$A$4:$D$105,2,0))</f>
        <v>108</v>
      </c>
      <c r="F3311" s="105">
        <f t="shared" si="51"/>
        <v>129.6</v>
      </c>
    </row>
    <row r="3312" spans="1:6" x14ac:dyDescent="0.25">
      <c r="A3312" t="s">
        <v>12</v>
      </c>
      <c r="B3312" s="107">
        <v>44456</v>
      </c>
      <c r="C3312">
        <v>1312</v>
      </c>
      <c r="D3312" t="str">
        <f>IF(Tableau1[[#This Row],[Date]]="","",CHOOSE(MONTH(B3312),"janvier","février","mars","avril","mai","juin","juillet","aout","septembre","octobre","novembre","décembre"))</f>
        <v>septembre</v>
      </c>
      <c r="E3312" s="105">
        <f>IF(ISERROR(VLOOKUP($C3312,tarifs!$A$4:$D$105,2,0)),"",VLOOKUP($C3312,tarifs!$A$4:$D$105,2,0))</f>
        <v>108</v>
      </c>
      <c r="F3312" s="105">
        <f t="shared" si="51"/>
        <v>129.6</v>
      </c>
    </row>
    <row r="3313" spans="1:6" x14ac:dyDescent="0.25">
      <c r="A3313" t="s">
        <v>12</v>
      </c>
      <c r="B3313" s="107">
        <v>44457</v>
      </c>
      <c r="C3313">
        <v>1289</v>
      </c>
      <c r="D3313" t="str">
        <f>IF(Tableau1[[#This Row],[Date]]="","",CHOOSE(MONTH(B3313),"janvier","février","mars","avril","mai","juin","juillet","aout","septembre","octobre","novembre","décembre"))</f>
        <v>septembre</v>
      </c>
      <c r="E3313" s="105">
        <f>IF(ISERROR(VLOOKUP($C3313,tarifs!$A$4:$D$105,2,0)),"",VLOOKUP($C3313,tarifs!$A$4:$D$105,2,0))</f>
        <v>88</v>
      </c>
      <c r="F3313" s="105">
        <f t="shared" si="51"/>
        <v>105.6</v>
      </c>
    </row>
    <row r="3314" spans="1:6" x14ac:dyDescent="0.25">
      <c r="A3314" t="s">
        <v>12</v>
      </c>
      <c r="B3314" s="107">
        <v>44452</v>
      </c>
      <c r="C3314">
        <v>1252</v>
      </c>
      <c r="D3314" t="str">
        <f>IF(Tableau1[[#This Row],[Date]]="","",CHOOSE(MONTH(B3314),"janvier","février","mars","avril","mai","juin","juillet","aout","septembre","octobre","novembre","décembre"))</f>
        <v>septembre</v>
      </c>
      <c r="E3314" s="105">
        <f>IF(ISERROR(VLOOKUP($C3314,tarifs!$A$4:$D$105,2,0)),"",VLOOKUP($C3314,tarifs!$A$4:$D$105,2,0))</f>
        <v>91.8</v>
      </c>
      <c r="F3314" s="105">
        <f t="shared" si="51"/>
        <v>110.16</v>
      </c>
    </row>
    <row r="3315" spans="1:6" x14ac:dyDescent="0.25">
      <c r="A3315" t="s">
        <v>12</v>
      </c>
      <c r="B3315" s="107">
        <v>44453</v>
      </c>
      <c r="C3315">
        <v>1252</v>
      </c>
      <c r="D3315" t="str">
        <f>IF(Tableau1[[#This Row],[Date]]="","",CHOOSE(MONTH(B3315),"janvier","février","mars","avril","mai","juin","juillet","aout","septembre","octobre","novembre","décembre"))</f>
        <v>septembre</v>
      </c>
      <c r="E3315" s="105">
        <f>IF(ISERROR(VLOOKUP($C3315,tarifs!$A$4:$D$105,2,0)),"",VLOOKUP($C3315,tarifs!$A$4:$D$105,2,0))</f>
        <v>91.8</v>
      </c>
      <c r="F3315" s="105">
        <f t="shared" si="51"/>
        <v>110.16</v>
      </c>
    </row>
    <row r="3316" spans="1:6" x14ac:dyDescent="0.25">
      <c r="A3316" t="s">
        <v>12</v>
      </c>
      <c r="B3316" s="107">
        <v>44454</v>
      </c>
      <c r="C3316">
        <v>1252</v>
      </c>
      <c r="D3316" t="str">
        <f>IF(Tableau1[[#This Row],[Date]]="","",CHOOSE(MONTH(B3316),"janvier","février","mars","avril","mai","juin","juillet","aout","septembre","octobre","novembre","décembre"))</f>
        <v>septembre</v>
      </c>
      <c r="E3316" s="105">
        <f>IF(ISERROR(VLOOKUP($C3316,tarifs!$A$4:$D$105,2,0)),"",VLOOKUP($C3316,tarifs!$A$4:$D$105,2,0))</f>
        <v>91.8</v>
      </c>
      <c r="F3316" s="105">
        <f t="shared" si="51"/>
        <v>110.16</v>
      </c>
    </row>
    <row r="3317" spans="1:6" x14ac:dyDescent="0.25">
      <c r="A3317" t="s">
        <v>12</v>
      </c>
      <c r="B3317" s="107">
        <v>44455</v>
      </c>
      <c r="C3317">
        <v>1252</v>
      </c>
      <c r="D3317" t="str">
        <f>IF(Tableau1[[#This Row],[Date]]="","",CHOOSE(MONTH(B3317),"janvier","février","mars","avril","mai","juin","juillet","aout","septembre","octobre","novembre","décembre"))</f>
        <v>septembre</v>
      </c>
      <c r="E3317" s="105">
        <f>IF(ISERROR(VLOOKUP($C3317,tarifs!$A$4:$D$105,2,0)),"",VLOOKUP($C3317,tarifs!$A$4:$D$105,2,0))</f>
        <v>91.8</v>
      </c>
      <c r="F3317" s="105">
        <f t="shared" si="51"/>
        <v>110.16</v>
      </c>
    </row>
    <row r="3318" spans="1:6" x14ac:dyDescent="0.25">
      <c r="A3318" t="s">
        <v>12</v>
      </c>
      <c r="B3318" s="107">
        <v>44456</v>
      </c>
      <c r="C3318">
        <v>1252</v>
      </c>
      <c r="D3318" t="str">
        <f>IF(Tableau1[[#This Row],[Date]]="","",CHOOSE(MONTH(B3318),"janvier","février","mars","avril","mai","juin","juillet","aout","septembre","octobre","novembre","décembre"))</f>
        <v>septembre</v>
      </c>
      <c r="E3318" s="105">
        <f>IF(ISERROR(VLOOKUP($C3318,tarifs!$A$4:$D$105,2,0)),"",VLOOKUP($C3318,tarifs!$A$4:$D$105,2,0))</f>
        <v>91.8</v>
      </c>
      <c r="F3318" s="105">
        <f t="shared" si="51"/>
        <v>110.16</v>
      </c>
    </row>
    <row r="3319" spans="1:6" x14ac:dyDescent="0.25">
      <c r="A3319" t="s">
        <v>12</v>
      </c>
      <c r="B3319" s="107">
        <v>44457</v>
      </c>
      <c r="C3319">
        <v>1319</v>
      </c>
      <c r="D3319" t="str">
        <f>IF(Tableau1[[#This Row],[Date]]="","",CHOOSE(MONTH(B3319),"janvier","février","mars","avril","mai","juin","juillet","aout","septembre","octobre","novembre","décembre"))</f>
        <v>septembre</v>
      </c>
      <c r="E3319" s="105">
        <f>IF(ISERROR(VLOOKUP($C3319,tarifs!$A$4:$D$105,2,0)),"",VLOOKUP($C3319,tarifs!$A$4:$D$105,2,0))</f>
        <v>95</v>
      </c>
      <c r="F3319" s="105">
        <f t="shared" si="51"/>
        <v>114</v>
      </c>
    </row>
    <row r="3320" spans="1:6" x14ac:dyDescent="0.25">
      <c r="A3320" t="s">
        <v>12</v>
      </c>
      <c r="B3320" s="107">
        <v>44457</v>
      </c>
      <c r="C3320">
        <v>1349</v>
      </c>
      <c r="D3320" t="str">
        <f>IF(Tableau1[[#This Row],[Date]]="","",CHOOSE(MONTH(B3320),"janvier","février","mars","avril","mai","juin","juillet","aout","septembre","octobre","novembre","décembre"))</f>
        <v>septembre</v>
      </c>
      <c r="E3320" s="105">
        <f>IF(ISERROR(VLOOKUP($C3320,tarifs!$A$4:$D$105,2,0)),"",VLOOKUP($C3320,tarifs!$A$4:$D$105,2,0))</f>
        <v>115</v>
      </c>
      <c r="F3320" s="105">
        <f t="shared" si="51"/>
        <v>138</v>
      </c>
    </row>
    <row r="3321" spans="1:6" x14ac:dyDescent="0.25">
      <c r="A3321" t="s">
        <v>13</v>
      </c>
      <c r="B3321" s="107">
        <v>44452</v>
      </c>
      <c r="C3321">
        <v>1640</v>
      </c>
      <c r="D3321" t="str">
        <f>IF(Tableau1[[#This Row],[Date]]="","",CHOOSE(MONTH(B3321),"janvier","février","mars","avril","mai","juin","juillet","aout","septembre","octobre","novembre","décembre"))</f>
        <v>septembre</v>
      </c>
      <c r="E3321" s="105">
        <f>IF(ISERROR(VLOOKUP($C3321,tarifs!$A$4:$D$105,2,0)),"",VLOOKUP($C3321,tarifs!$A$4:$D$105,2,0))</f>
        <v>156.75</v>
      </c>
      <c r="F3321" s="105">
        <f t="shared" si="51"/>
        <v>188.1</v>
      </c>
    </row>
    <row r="3322" spans="1:6" x14ac:dyDescent="0.25">
      <c r="A3322" t="s">
        <v>13</v>
      </c>
      <c r="B3322" s="107">
        <v>44457</v>
      </c>
      <c r="C3322">
        <v>1411</v>
      </c>
      <c r="D3322" t="str">
        <f>IF(Tableau1[[#This Row],[Date]]="","",CHOOSE(MONTH(B3322),"janvier","février","mars","avril","mai","juin","juillet","aout","septembre","octobre","novembre","décembre"))</f>
        <v>septembre</v>
      </c>
      <c r="E3322" s="105">
        <f>IF(ISERROR(VLOOKUP($C3322,tarifs!$A$4:$D$105,2,0)),"",VLOOKUP($C3322,tarifs!$A$4:$D$105,2,0))</f>
        <v>101</v>
      </c>
      <c r="F3322" s="105">
        <f t="shared" si="51"/>
        <v>121.19999999999999</v>
      </c>
    </row>
    <row r="3323" spans="1:6" x14ac:dyDescent="0.25">
      <c r="A3323" t="s">
        <v>13</v>
      </c>
      <c r="B3323" s="107">
        <v>44452</v>
      </c>
      <c r="C3323">
        <v>1680</v>
      </c>
      <c r="D3323" t="str">
        <f>IF(Tableau1[[#This Row],[Date]]="","",CHOOSE(MONTH(B3323),"janvier","février","mars","avril","mai","juin","juillet","aout","septembre","octobre","novembre","décembre"))</f>
        <v>septembre</v>
      </c>
      <c r="E3323" s="105">
        <f>IF(ISERROR(VLOOKUP($C3323,tarifs!$A$4:$D$105,2,0)),"",VLOOKUP($C3323,tarifs!$A$4:$D$105,2,0))</f>
        <v>149.75</v>
      </c>
      <c r="F3323" s="105">
        <f t="shared" si="51"/>
        <v>179.7</v>
      </c>
    </row>
    <row r="3324" spans="1:6" x14ac:dyDescent="0.25">
      <c r="A3324" t="s">
        <v>13</v>
      </c>
      <c r="B3324" s="107">
        <v>44457</v>
      </c>
      <c r="C3324">
        <v>1461</v>
      </c>
      <c r="D3324" t="str">
        <f>IF(Tableau1[[#This Row],[Date]]="","",CHOOSE(MONTH(B3324),"janvier","février","mars","avril","mai","juin","juillet","aout","septembre","octobre","novembre","décembre"))</f>
        <v>septembre</v>
      </c>
      <c r="E3324" s="105">
        <f>IF(ISERROR(VLOOKUP($C3324,tarifs!$A$4:$D$105,2,0)),"",VLOOKUP($C3324,tarifs!$A$4:$D$105,2,0))</f>
        <v>135</v>
      </c>
      <c r="F3324" s="105">
        <f t="shared" si="51"/>
        <v>162</v>
      </c>
    </row>
    <row r="3325" spans="1:6" x14ac:dyDescent="0.25">
      <c r="A3325" t="s">
        <v>13</v>
      </c>
      <c r="B3325" s="107">
        <v>44452</v>
      </c>
      <c r="C3325">
        <v>1152</v>
      </c>
      <c r="D3325" t="str">
        <f>IF(Tableau1[[#This Row],[Date]]="","",CHOOSE(MONTH(B3325),"janvier","février","mars","avril","mai","juin","juillet","aout","septembre","octobre","novembre","décembre"))</f>
        <v>septembre</v>
      </c>
      <c r="E3325" s="105">
        <f>IF(ISERROR(VLOOKUP($C3325,tarifs!$A$4:$D$105,2,0)),"",VLOOKUP($C3325,tarifs!$A$4:$D$105,2,0))</f>
        <v>128</v>
      </c>
      <c r="F3325" s="105">
        <f t="shared" si="51"/>
        <v>153.6</v>
      </c>
    </row>
    <row r="3326" spans="1:6" x14ac:dyDescent="0.25">
      <c r="A3326" t="s">
        <v>13</v>
      </c>
      <c r="B3326" s="107">
        <v>44457</v>
      </c>
      <c r="C3326">
        <v>1119</v>
      </c>
      <c r="D3326" t="str">
        <f>IF(Tableau1[[#This Row],[Date]]="","",CHOOSE(MONTH(B3326),"janvier","février","mars","avril","mai","juin","juillet","aout","septembre","octobre","novembre","décembre"))</f>
        <v>septembre</v>
      </c>
      <c r="E3326" s="105">
        <f>IF(ISERROR(VLOOKUP($C3326,tarifs!$A$4:$D$105,2,0)),"",VLOOKUP($C3326,tarifs!$A$4:$D$105,2,0))</f>
        <v>135</v>
      </c>
      <c r="F3326" s="105">
        <f t="shared" si="51"/>
        <v>162</v>
      </c>
    </row>
    <row r="3327" spans="1:6" x14ac:dyDescent="0.25">
      <c r="A3327" t="s">
        <v>13</v>
      </c>
      <c r="B3327" s="107">
        <v>44457</v>
      </c>
      <c r="C3327">
        <v>1049</v>
      </c>
      <c r="D3327" t="str">
        <f>IF(Tableau1[[#This Row],[Date]]="","",CHOOSE(MONTH(B3327),"janvier","février","mars","avril","mai","juin","juillet","aout","septembre","octobre","novembre","décembre"))</f>
        <v>septembre</v>
      </c>
      <c r="E3327" s="105">
        <f>IF(ISERROR(VLOOKUP($C3327,tarifs!$A$4:$D$105,2,0)),"",VLOOKUP($C3327,tarifs!$A$4:$D$105,2,0))</f>
        <v>95</v>
      </c>
      <c r="F3327" s="105">
        <f t="shared" si="51"/>
        <v>114</v>
      </c>
    </row>
    <row r="3328" spans="1:6" x14ac:dyDescent="0.25">
      <c r="A3328" t="s">
        <v>14</v>
      </c>
      <c r="B3328" s="107">
        <v>44452</v>
      </c>
      <c r="C3328">
        <v>1100</v>
      </c>
      <c r="D3328" t="str">
        <f>IF(Tableau1[[#This Row],[Date]]="","",CHOOSE(MONTH(B3328),"janvier","février","mars","avril","mai","juin","juillet","aout","septembre","octobre","novembre","décembre"))</f>
        <v>septembre</v>
      </c>
      <c r="E3328" s="105">
        <f>IF(ISERROR(VLOOKUP($C3328,tarifs!$A$4:$D$105,2,0)),"",VLOOKUP($C3328,tarifs!$A$4:$D$105,2,0))</f>
        <v>122</v>
      </c>
      <c r="F3328" s="105">
        <f t="shared" si="51"/>
        <v>146.4</v>
      </c>
    </row>
    <row r="3329" spans="1:6" x14ac:dyDescent="0.25">
      <c r="A3329" t="s">
        <v>14</v>
      </c>
      <c r="B3329" s="107">
        <v>44456</v>
      </c>
      <c r="C3329">
        <v>1112</v>
      </c>
      <c r="D3329" t="str">
        <f>IF(Tableau1[[#This Row],[Date]]="","",CHOOSE(MONTH(B3329),"janvier","février","mars","avril","mai","juin","juillet","aout","septembre","octobre","novembre","décembre"))</f>
        <v>septembre</v>
      </c>
      <c r="E3329" s="105">
        <f>IF(ISERROR(VLOOKUP($C3329,tarifs!$A$4:$D$105,2,0)),"",VLOOKUP($C3329,tarifs!$A$4:$D$105,2,0))</f>
        <v>135</v>
      </c>
      <c r="F3329" s="105">
        <f t="shared" si="51"/>
        <v>162</v>
      </c>
    </row>
    <row r="3330" spans="1:6" x14ac:dyDescent="0.25">
      <c r="A3330" t="s">
        <v>14</v>
      </c>
      <c r="B3330" s="107">
        <v>44457</v>
      </c>
      <c r="C3330">
        <v>1421</v>
      </c>
      <c r="D3330" t="str">
        <f>IF(Tableau1[[#This Row],[Date]]="","",CHOOSE(MONTH(B3330),"janvier","février","mars","avril","mai","juin","juillet","aout","septembre","octobre","novembre","décembre"))</f>
        <v>septembre</v>
      </c>
      <c r="E3330" s="105">
        <f>IF(ISERROR(VLOOKUP($C3330,tarifs!$A$4:$D$105,2,0)),"",VLOOKUP($C3330,tarifs!$A$4:$D$105,2,0))</f>
        <v>108</v>
      </c>
      <c r="F3330" s="105">
        <f t="shared" si="51"/>
        <v>129.6</v>
      </c>
    </row>
    <row r="3331" spans="1:6" x14ac:dyDescent="0.25">
      <c r="A3331" t="s">
        <v>14</v>
      </c>
      <c r="B3331" s="107">
        <v>44457</v>
      </c>
      <c r="C3331">
        <v>1629</v>
      </c>
      <c r="D3331" t="str">
        <f>IF(Tableau1[[#This Row],[Date]]="","",CHOOSE(MONTH(B3331),"janvier","février","mars","avril","mai","juin","juillet","aout","septembre","octobre","novembre","décembre"))</f>
        <v>septembre</v>
      </c>
      <c r="E3331" s="105">
        <f>IF(ISERROR(VLOOKUP($C3331,tarifs!$A$4:$D$105,2,0)),"",VLOOKUP($C3331,tarifs!$A$4:$D$105,2,0))</f>
        <v>121.5</v>
      </c>
      <c r="F3331" s="105">
        <f t="shared" si="51"/>
        <v>145.79999999999998</v>
      </c>
    </row>
    <row r="3332" spans="1:6" x14ac:dyDescent="0.25">
      <c r="A3332" t="s">
        <v>14</v>
      </c>
      <c r="B3332" s="107">
        <v>44457</v>
      </c>
      <c r="C3332">
        <v>1159</v>
      </c>
      <c r="D3332" t="str">
        <f>IF(Tableau1[[#This Row],[Date]]="","",CHOOSE(MONTH(B3332),"janvier","février","mars","avril","mai","juin","juillet","aout","septembre","octobre","novembre","décembre"))</f>
        <v>septembre</v>
      </c>
      <c r="E3332" s="105">
        <f>IF(ISERROR(VLOOKUP($C3332,tarifs!$A$4:$D$105,2,0)),"",VLOOKUP($C3332,tarifs!$A$4:$D$105,2,0))</f>
        <v>115</v>
      </c>
      <c r="F3332" s="105">
        <f t="shared" ref="F3332:F3395" si="52">IF(ISERROR(E3332*1.2),"",E3332*1.2)</f>
        <v>138</v>
      </c>
    </row>
    <row r="3333" spans="1:6" x14ac:dyDescent="0.25">
      <c r="A3333" t="s">
        <v>14</v>
      </c>
      <c r="B3333" s="107">
        <v>44452</v>
      </c>
      <c r="C3333" t="s">
        <v>15</v>
      </c>
      <c r="D3333" t="str">
        <f>IF(Tableau1[[#This Row],[Date]]="","",CHOOSE(MONTH(B3333),"janvier","février","mars","avril","mai","juin","juillet","aout","septembre","octobre","novembre","décembre"))</f>
        <v>septembre</v>
      </c>
      <c r="E3333" s="105" t="str">
        <f>IF(ISERROR(VLOOKUP($C3333,tarifs!$A$4:$D$105,2,0)),"",VLOOKUP($C3333,tarifs!$A$4:$D$105,2,0))</f>
        <v/>
      </c>
      <c r="F3333" s="105" t="str">
        <f t="shared" si="52"/>
        <v/>
      </c>
    </row>
    <row r="3334" spans="1:6" x14ac:dyDescent="0.25">
      <c r="A3334" t="s">
        <v>14</v>
      </c>
      <c r="B3334" s="107">
        <v>44453</v>
      </c>
      <c r="C3334" t="s">
        <v>15</v>
      </c>
      <c r="D3334" t="str">
        <f>IF(Tableau1[[#This Row],[Date]]="","",CHOOSE(MONTH(B3334),"janvier","février","mars","avril","mai","juin","juillet","aout","septembre","octobre","novembre","décembre"))</f>
        <v>septembre</v>
      </c>
      <c r="E3334" s="105" t="str">
        <f>IF(ISERROR(VLOOKUP($C3334,tarifs!$A$4:$D$105,2,0)),"",VLOOKUP($C3334,tarifs!$A$4:$D$105,2,0))</f>
        <v/>
      </c>
      <c r="F3334" s="105" t="str">
        <f t="shared" si="52"/>
        <v/>
      </c>
    </row>
    <row r="3335" spans="1:6" x14ac:dyDescent="0.25">
      <c r="A3335" t="s">
        <v>14</v>
      </c>
      <c r="B3335" s="107">
        <v>44454</v>
      </c>
      <c r="C3335" t="s">
        <v>15</v>
      </c>
      <c r="D3335" t="str">
        <f>IF(Tableau1[[#This Row],[Date]]="","",CHOOSE(MONTH(B3335),"janvier","février","mars","avril","mai","juin","juillet","aout","septembre","octobre","novembre","décembre"))</f>
        <v>septembre</v>
      </c>
      <c r="E3335" s="105" t="str">
        <f>IF(ISERROR(VLOOKUP($C3335,tarifs!$A$4:$D$105,2,0)),"",VLOOKUP($C3335,tarifs!$A$4:$D$105,2,0))</f>
        <v/>
      </c>
      <c r="F3335" s="105" t="str">
        <f t="shared" si="52"/>
        <v/>
      </c>
    </row>
    <row r="3336" spans="1:6" x14ac:dyDescent="0.25">
      <c r="A3336" t="s">
        <v>14</v>
      </c>
      <c r="B3336" s="107">
        <v>44455</v>
      </c>
      <c r="C3336" t="s">
        <v>15</v>
      </c>
      <c r="D3336" t="str">
        <f>IF(Tableau1[[#This Row],[Date]]="","",CHOOSE(MONTH(B3336),"janvier","février","mars","avril","mai","juin","juillet","aout","septembre","octobre","novembre","décembre"))</f>
        <v>septembre</v>
      </c>
      <c r="E3336" s="105" t="str">
        <f>IF(ISERROR(VLOOKUP($C3336,tarifs!$A$4:$D$105,2,0)),"",VLOOKUP($C3336,tarifs!$A$4:$D$105,2,0))</f>
        <v/>
      </c>
      <c r="F3336" s="105" t="str">
        <f t="shared" si="52"/>
        <v/>
      </c>
    </row>
    <row r="3337" spans="1:6" x14ac:dyDescent="0.25">
      <c r="A3337" t="s">
        <v>14</v>
      </c>
      <c r="B3337" s="107">
        <v>44456</v>
      </c>
      <c r="C3337" t="s">
        <v>15</v>
      </c>
      <c r="D3337" t="str">
        <f>IF(Tableau1[[#This Row],[Date]]="","",CHOOSE(MONTH(B3337),"janvier","février","mars","avril","mai","juin","juillet","aout","septembre","octobre","novembre","décembre"))</f>
        <v>septembre</v>
      </c>
      <c r="E3337" s="105" t="str">
        <f>IF(ISERROR(VLOOKUP($C3337,tarifs!$A$4:$D$105,2,0)),"",VLOOKUP($C3337,tarifs!$A$4:$D$105,2,0))</f>
        <v/>
      </c>
      <c r="F3337" s="105" t="str">
        <f t="shared" si="52"/>
        <v/>
      </c>
    </row>
    <row r="3338" spans="1:6" x14ac:dyDescent="0.25">
      <c r="A3338" t="s">
        <v>16</v>
      </c>
      <c r="B3338" s="107">
        <v>44452</v>
      </c>
      <c r="C3338">
        <v>1670</v>
      </c>
      <c r="D3338" t="str">
        <f>IF(Tableau1[[#This Row],[Date]]="","",CHOOSE(MONTH(B3338),"janvier","février","mars","avril","mai","juin","juillet","aout","septembre","octobre","novembre","décembre"))</f>
        <v>septembre</v>
      </c>
      <c r="E3338" s="105">
        <f>IF(ISERROR(VLOOKUP($C3338,tarifs!$A$4:$D$105,2,0)),"",VLOOKUP($C3338,tarifs!$A$4:$D$105,2,0))</f>
        <v>201</v>
      </c>
      <c r="F3338" s="105">
        <f t="shared" si="52"/>
        <v>241.2</v>
      </c>
    </row>
    <row r="3339" spans="1:6" x14ac:dyDescent="0.25">
      <c r="A3339" t="s">
        <v>16</v>
      </c>
      <c r="B3339" s="107">
        <v>44457</v>
      </c>
      <c r="C3339">
        <v>1401</v>
      </c>
      <c r="D3339" t="str">
        <f>IF(Tableau1[[#This Row],[Date]]="","",CHOOSE(MONTH(B3339),"janvier","février","mars","avril","mai","juin","juillet","aout","septembre","octobre","novembre","décembre"))</f>
        <v>septembre</v>
      </c>
      <c r="E3339" s="105">
        <f>IF(ISERROR(VLOOKUP($C3339,tarifs!$A$4:$D$105,2,0)),"",VLOOKUP($C3339,tarifs!$A$4:$D$105,2,0))</f>
        <v>129</v>
      </c>
      <c r="F3339" s="105">
        <f t="shared" si="52"/>
        <v>154.79999999999998</v>
      </c>
    </row>
    <row r="3340" spans="1:6" x14ac:dyDescent="0.25">
      <c r="A3340" t="s">
        <v>16</v>
      </c>
      <c r="B3340" s="107">
        <v>44457</v>
      </c>
      <c r="C3340">
        <v>1639</v>
      </c>
      <c r="D3340" t="str">
        <f>IF(Tableau1[[#This Row],[Date]]="","",CHOOSE(MONTH(B3340),"janvier","février","mars","avril","mai","juin","juillet","aout","septembre","octobre","novembre","décembre"))</f>
        <v>septembre</v>
      </c>
      <c r="E3340" s="105">
        <f>IF(ISERROR(VLOOKUP($C3340,tarifs!$A$4:$D$105,2,0)),"",VLOOKUP($C3340,tarifs!$A$4:$D$105,2,0))</f>
        <v>135</v>
      </c>
      <c r="F3340" s="105">
        <f t="shared" si="52"/>
        <v>162</v>
      </c>
    </row>
    <row r="3341" spans="1:6" x14ac:dyDescent="0.25">
      <c r="A3341" t="s">
        <v>17</v>
      </c>
      <c r="B3341" s="107">
        <v>44452</v>
      </c>
      <c r="C3341">
        <v>1050</v>
      </c>
      <c r="D3341" t="str">
        <f>IF(Tableau1[[#This Row],[Date]]="","",CHOOSE(MONTH(B3341),"janvier","février","mars","avril","mai","juin","juillet","aout","septembre","octobre","novembre","décembre"))</f>
        <v>septembre</v>
      </c>
      <c r="E3341" s="105">
        <f>IF(ISERROR(VLOOKUP($C3341,tarifs!$A$4:$D$105,2,0)),"",VLOOKUP($C3341,tarifs!$A$4:$D$105,2,0))</f>
        <v>108</v>
      </c>
      <c r="F3341" s="105">
        <f t="shared" si="52"/>
        <v>129.6</v>
      </c>
    </row>
    <row r="3342" spans="1:6" x14ac:dyDescent="0.25">
      <c r="A3342" t="s">
        <v>17</v>
      </c>
      <c r="B3342" s="107">
        <v>44457</v>
      </c>
      <c r="C3342">
        <v>1501</v>
      </c>
      <c r="D3342" t="str">
        <f>IF(Tableau1[[#This Row],[Date]]="","",CHOOSE(MONTH(B3342),"janvier","février","mars","avril","mai","juin","juillet","aout","septembre","octobre","novembre","décembre"))</f>
        <v>septembre</v>
      </c>
      <c r="E3342" s="105">
        <f>IF(ISERROR(VLOOKUP($C3342,tarifs!$A$4:$D$105,2,0)),"",VLOOKUP($C3342,tarifs!$A$4:$D$105,2,0))</f>
        <v>117</v>
      </c>
      <c r="F3342" s="105">
        <f t="shared" si="52"/>
        <v>140.4</v>
      </c>
    </row>
    <row r="3343" spans="1:6" x14ac:dyDescent="0.25">
      <c r="A3343" t="s">
        <v>17</v>
      </c>
      <c r="B3343" s="107">
        <v>44452</v>
      </c>
      <c r="C3343">
        <v>1232</v>
      </c>
      <c r="D3343" t="str">
        <f>IF(Tableau1[[#This Row],[Date]]="","",CHOOSE(MONTH(B3343),"janvier","février","mars","avril","mai","juin","juillet","aout","septembre","octobre","novembre","décembre"))</f>
        <v>septembre</v>
      </c>
      <c r="E3343" s="105">
        <f>IF(ISERROR(VLOOKUP($C3343,tarifs!$A$4:$D$105,2,0)),"",VLOOKUP($C3343,tarifs!$A$4:$D$105,2,0))</f>
        <v>101.25</v>
      </c>
      <c r="F3343" s="105">
        <f t="shared" si="52"/>
        <v>121.5</v>
      </c>
    </row>
    <row r="3344" spans="1:6" x14ac:dyDescent="0.25">
      <c r="A3344" t="s">
        <v>17</v>
      </c>
      <c r="B3344" s="107">
        <v>44454</v>
      </c>
      <c r="C3344">
        <v>1202</v>
      </c>
      <c r="D3344" t="str">
        <f>IF(Tableau1[[#This Row],[Date]]="","",CHOOSE(MONTH(B3344),"janvier","février","mars","avril","mai","juin","juillet","aout","septembre","octobre","novembre","décembre"))</f>
        <v>septembre</v>
      </c>
      <c r="E3344" s="105">
        <f>IF(ISERROR(VLOOKUP($C3344,tarifs!$A$4:$D$105,2,0)),"",VLOOKUP($C3344,tarifs!$A$4:$D$105,2,0))</f>
        <v>87.75</v>
      </c>
      <c r="F3344" s="105">
        <f t="shared" si="52"/>
        <v>105.3</v>
      </c>
    </row>
    <row r="3345" spans="1:6" x14ac:dyDescent="0.25">
      <c r="A3345" t="s">
        <v>17</v>
      </c>
      <c r="B3345" s="107">
        <v>44456</v>
      </c>
      <c r="C3345">
        <v>1072</v>
      </c>
      <c r="D3345" t="str">
        <f>IF(Tableau1[[#This Row],[Date]]="","",CHOOSE(MONTH(B3345),"janvier","février","mars","avril","mai","juin","juillet","aout","septembre","octobre","novembre","décembre"))</f>
        <v>septembre</v>
      </c>
      <c r="E3345" s="105">
        <f>IF(ISERROR(VLOOKUP($C3345,tarifs!$A$4:$D$105,2,0)),"",VLOOKUP($C3345,tarifs!$A$4:$D$105,2,0))</f>
        <v>108</v>
      </c>
      <c r="F3345" s="105">
        <f t="shared" si="52"/>
        <v>129.6</v>
      </c>
    </row>
    <row r="3346" spans="1:6" x14ac:dyDescent="0.25">
      <c r="A3346" t="s">
        <v>17</v>
      </c>
      <c r="B3346" s="107">
        <v>44457</v>
      </c>
      <c r="C3346">
        <v>1069</v>
      </c>
      <c r="D3346" t="str">
        <f>IF(Tableau1[[#This Row],[Date]]="","",CHOOSE(MONTH(B3346),"janvier","février","mars","avril","mai","juin","juillet","aout","septembre","octobre","novembre","décembre"))</f>
        <v>septembre</v>
      </c>
      <c r="E3346" s="105">
        <f>IF(ISERROR(VLOOKUP($C3346,tarifs!$A$4:$D$105,2,0)),"",VLOOKUP($C3346,tarifs!$A$4:$D$105,2,0))</f>
        <v>81</v>
      </c>
      <c r="F3346" s="105">
        <f t="shared" si="52"/>
        <v>97.2</v>
      </c>
    </row>
    <row r="3347" spans="1:6" x14ac:dyDescent="0.25">
      <c r="A3347" t="s">
        <v>18</v>
      </c>
      <c r="B3347" s="107">
        <v>44452</v>
      </c>
      <c r="C3347">
        <v>1280</v>
      </c>
      <c r="D3347" t="str">
        <f>IF(Tableau1[[#This Row],[Date]]="","",CHOOSE(MONTH(B3347),"janvier","février","mars","avril","mai","juin","juillet","aout","septembre","octobre","novembre","décembre"))</f>
        <v>septembre</v>
      </c>
      <c r="E3347" s="105">
        <f>IF(ISERROR(VLOOKUP($C3347,tarifs!$A$4:$D$105,2,0)),"",VLOOKUP($C3347,tarifs!$A$4:$D$105,2,0))</f>
        <v>114.4</v>
      </c>
      <c r="F3347" s="105">
        <f t="shared" si="52"/>
        <v>137.28</v>
      </c>
    </row>
    <row r="3348" spans="1:6" x14ac:dyDescent="0.25">
      <c r="A3348" t="s">
        <v>18</v>
      </c>
      <c r="B3348" s="107">
        <v>44456</v>
      </c>
      <c r="C3348">
        <v>1082</v>
      </c>
      <c r="D3348" t="str">
        <f>IF(Tableau1[[#This Row],[Date]]="","",CHOOSE(MONTH(B3348),"janvier","février","mars","avril","mai","juin","juillet","aout","septembre","octobre","novembre","décembre"))</f>
        <v>septembre</v>
      </c>
      <c r="E3348" s="105">
        <f>IF(ISERROR(VLOOKUP($C3348,tarifs!$A$4:$D$105,2,0)),"",VLOOKUP($C3348,tarifs!$A$4:$D$105,2,0))</f>
        <v>104.55</v>
      </c>
      <c r="F3348" s="105">
        <f t="shared" si="52"/>
        <v>125.46</v>
      </c>
    </row>
    <row r="3349" spans="1:6" x14ac:dyDescent="0.25">
      <c r="A3349" t="s">
        <v>18</v>
      </c>
      <c r="B3349" s="107">
        <v>44457</v>
      </c>
      <c r="C3349">
        <v>1219</v>
      </c>
      <c r="D3349" t="str">
        <f>IF(Tableau1[[#This Row],[Date]]="","",CHOOSE(MONTH(B3349),"janvier","février","mars","avril","mai","juin","juillet","aout","septembre","octobre","novembre","décembre"))</f>
        <v>septembre</v>
      </c>
      <c r="E3349" s="105">
        <f>IF(ISERROR(VLOOKUP($C3349,tarifs!$A$4:$D$105,2,0)),"",VLOOKUP($C3349,tarifs!$A$4:$D$105,2,0))</f>
        <v>135</v>
      </c>
      <c r="F3349" s="105">
        <f t="shared" si="52"/>
        <v>162</v>
      </c>
    </row>
    <row r="3350" spans="1:6" x14ac:dyDescent="0.25">
      <c r="A3350" t="s">
        <v>18</v>
      </c>
      <c r="B3350" s="107">
        <v>44457</v>
      </c>
      <c r="C3350">
        <v>1679</v>
      </c>
      <c r="D3350" t="str">
        <f>IF(Tableau1[[#This Row],[Date]]="","",CHOOSE(MONTH(B3350),"janvier","février","mars","avril","mai","juin","juillet","aout","septembre","octobre","novembre","décembre"))</f>
        <v>septembre</v>
      </c>
      <c r="E3350" s="105">
        <f>IF(ISERROR(VLOOKUP($C3350,tarifs!$A$4:$D$105,2,0)),"",VLOOKUP($C3350,tarifs!$A$4:$D$105,2,0))</f>
        <v>95</v>
      </c>
      <c r="F3350" s="105">
        <f t="shared" si="52"/>
        <v>114</v>
      </c>
    </row>
    <row r="3351" spans="1:6" x14ac:dyDescent="0.25">
      <c r="A3351" t="s">
        <v>19</v>
      </c>
      <c r="B3351" s="107">
        <v>44456</v>
      </c>
      <c r="C3351">
        <v>1182</v>
      </c>
      <c r="D3351" t="str">
        <f>IF(Tableau1[[#This Row],[Date]]="","",CHOOSE(MONTH(B3351),"janvier","février","mars","avril","mai","juin","juillet","aout","septembre","octobre","novembre","décembre"))</f>
        <v>septembre</v>
      </c>
      <c r="E3351" s="105">
        <f>IF(ISERROR(VLOOKUP($C3351,tarifs!$A$4:$D$105,2,0)),"",VLOOKUP($C3351,tarifs!$A$4:$D$105,2,0))</f>
        <v>127</v>
      </c>
      <c r="F3351" s="105">
        <f t="shared" si="52"/>
        <v>152.4</v>
      </c>
    </row>
    <row r="3352" spans="1:6" x14ac:dyDescent="0.25">
      <c r="A3352" t="s">
        <v>19</v>
      </c>
      <c r="B3352" s="107">
        <v>44457</v>
      </c>
      <c r="C3352">
        <v>1669</v>
      </c>
      <c r="D3352" t="str">
        <f>IF(Tableau1[[#This Row],[Date]]="","",CHOOSE(MONTH(B3352),"janvier","février","mars","avril","mai","juin","juillet","aout","septembre","octobre","novembre","décembre"))</f>
        <v>septembre</v>
      </c>
      <c r="E3352" s="105">
        <f>IF(ISERROR(VLOOKUP($C3352,tarifs!$A$4:$D$105,2,0)),"",VLOOKUP($C3352,tarifs!$A$4:$D$105,2,0))</f>
        <v>124</v>
      </c>
      <c r="F3352" s="105">
        <f t="shared" si="52"/>
        <v>148.79999999999998</v>
      </c>
    </row>
    <row r="3353" spans="1:6" x14ac:dyDescent="0.25">
      <c r="A3353" t="s">
        <v>19</v>
      </c>
      <c r="B3353" s="107">
        <v>44457</v>
      </c>
      <c r="C3353">
        <v>1129</v>
      </c>
      <c r="D3353" t="str">
        <f>IF(Tableau1[[#This Row],[Date]]="","",CHOOSE(MONTH(B3353),"janvier","février","mars","avril","mai","juin","juillet","aout","septembre","octobre","novembre","décembre"))</f>
        <v>septembre</v>
      </c>
      <c r="E3353" s="105">
        <f>IF(ISERROR(VLOOKUP($C3353,tarifs!$A$4:$D$105,2,0)),"",VLOOKUP($C3353,tarifs!$A$4:$D$105,2,0))</f>
        <v>115</v>
      </c>
      <c r="F3353" s="105">
        <f t="shared" si="52"/>
        <v>138</v>
      </c>
    </row>
    <row r="3354" spans="1:6" x14ac:dyDescent="0.25">
      <c r="A3354" t="s">
        <v>19</v>
      </c>
      <c r="B3354" s="107">
        <v>44457</v>
      </c>
      <c r="C3354">
        <v>1699</v>
      </c>
      <c r="D3354" t="str">
        <f>IF(Tableau1[[#This Row],[Date]]="","",CHOOSE(MONTH(B3354),"janvier","février","mars","avril","mai","juin","juillet","aout","septembre","octobre","novembre","décembre"))</f>
        <v>septembre</v>
      </c>
      <c r="E3354" s="105">
        <f>IF(ISERROR(VLOOKUP($C3354,tarifs!$A$4:$D$105,2,0)),"",VLOOKUP($C3354,tarifs!$A$4:$D$105,2,0))</f>
        <v>148</v>
      </c>
      <c r="F3354" s="105">
        <f t="shared" si="52"/>
        <v>177.6</v>
      </c>
    </row>
    <row r="3355" spans="1:6" x14ac:dyDescent="0.25">
      <c r="A3355" t="s">
        <v>8</v>
      </c>
      <c r="B3355" s="107">
        <v>44459</v>
      </c>
      <c r="C3355">
        <v>1330</v>
      </c>
      <c r="D3355" t="str">
        <f>IF(Tableau1[[#This Row],[Date]]="","",CHOOSE(MONTH(B3355),"janvier","février","mars","avril","mai","juin","juillet","aout","septembre","octobre","novembre","décembre"))</f>
        <v>septembre</v>
      </c>
      <c r="E3355" s="105">
        <f>IF(ISERROR(VLOOKUP($C3355,tarifs!$A$4:$D$105,2,0)),"",VLOOKUP($C3355,tarifs!$A$4:$D$105,2,0))</f>
        <v>95</v>
      </c>
      <c r="F3355" s="105">
        <f t="shared" si="52"/>
        <v>114</v>
      </c>
    </row>
    <row r="3356" spans="1:6" x14ac:dyDescent="0.25">
      <c r="A3356" t="s">
        <v>8</v>
      </c>
      <c r="B3356" s="107">
        <v>44464</v>
      </c>
      <c r="C3356">
        <v>1531</v>
      </c>
      <c r="D3356" t="str">
        <f>IF(Tableau1[[#This Row],[Date]]="","",CHOOSE(MONTH(B3356),"janvier","février","mars","avril","mai","juin","juillet","aout","septembre","octobre","novembre","décembre"))</f>
        <v>septembre</v>
      </c>
      <c r="E3356" s="105">
        <f>IF(ISERROR(VLOOKUP($C3356,tarifs!$A$4:$D$105,2,0)),"",VLOOKUP($C3356,tarifs!$A$4:$D$105,2,0))</f>
        <v>108</v>
      </c>
      <c r="F3356" s="105">
        <f t="shared" si="52"/>
        <v>129.6</v>
      </c>
    </row>
    <row r="3357" spans="1:6" x14ac:dyDescent="0.25">
      <c r="A3357" t="s">
        <v>8</v>
      </c>
      <c r="B3357" s="107">
        <v>44459</v>
      </c>
      <c r="C3357">
        <v>1242</v>
      </c>
      <c r="D3357" t="str">
        <f>IF(Tableau1[[#This Row],[Date]]="","",CHOOSE(MONTH(B3357),"janvier","février","mars","avril","mai","juin","juillet","aout","septembre","octobre","novembre","décembre"))</f>
        <v>septembre</v>
      </c>
      <c r="E3357" s="105">
        <f>IF(ISERROR(VLOOKUP($C3357,tarifs!$A$4:$D$105,2,0)),"",VLOOKUP($C3357,tarifs!$A$4:$D$105,2,0))</f>
        <v>101</v>
      </c>
      <c r="F3357" s="105">
        <f t="shared" si="52"/>
        <v>121.19999999999999</v>
      </c>
    </row>
    <row r="3358" spans="1:6" x14ac:dyDescent="0.25">
      <c r="A3358" t="s">
        <v>8</v>
      </c>
      <c r="B3358" s="107">
        <v>44463</v>
      </c>
      <c r="C3358">
        <v>1242</v>
      </c>
      <c r="D3358" t="str">
        <f>IF(Tableau1[[#This Row],[Date]]="","",CHOOSE(MONTH(B3358),"janvier","février","mars","avril","mai","juin","juillet","aout","septembre","octobre","novembre","décembre"))</f>
        <v>septembre</v>
      </c>
      <c r="E3358" s="105">
        <f>IF(ISERROR(VLOOKUP($C3358,tarifs!$A$4:$D$105,2,0)),"",VLOOKUP($C3358,tarifs!$A$4:$D$105,2,0))</f>
        <v>101</v>
      </c>
      <c r="F3358" s="105">
        <f t="shared" si="52"/>
        <v>121.19999999999999</v>
      </c>
    </row>
    <row r="3359" spans="1:6" x14ac:dyDescent="0.25">
      <c r="A3359" t="s">
        <v>8</v>
      </c>
      <c r="B3359" s="107">
        <v>44464</v>
      </c>
      <c r="C3359">
        <v>1689</v>
      </c>
      <c r="D3359" t="str">
        <f>IF(Tableau1[[#This Row],[Date]]="","",CHOOSE(MONTH(B3359),"janvier","février","mars","avril","mai","juin","juillet","aout","septembre","octobre","novembre","décembre"))</f>
        <v>septembre</v>
      </c>
      <c r="E3359" s="105">
        <f>IF(ISERROR(VLOOKUP($C3359,tarifs!$A$4:$D$105,2,0)),"",VLOOKUP($C3359,tarifs!$A$4:$D$105,2,0))</f>
        <v>155</v>
      </c>
      <c r="F3359" s="105">
        <f t="shared" si="52"/>
        <v>186</v>
      </c>
    </row>
    <row r="3360" spans="1:6" x14ac:dyDescent="0.25">
      <c r="A3360" t="s">
        <v>9</v>
      </c>
      <c r="B3360" s="107">
        <v>44459</v>
      </c>
      <c r="C3360">
        <v>1060</v>
      </c>
      <c r="D3360" t="str">
        <f>IF(Tableau1[[#This Row],[Date]]="","",CHOOSE(MONTH(B3360),"janvier","février","mars","avril","mai","juin","juillet","aout","septembre","octobre","novembre","décembre"))</f>
        <v>septembre</v>
      </c>
      <c r="E3360" s="105">
        <f>IF(ISERROR(VLOOKUP($C3360,tarifs!$A$4:$D$105,2,0)),"",VLOOKUP($C3360,tarifs!$A$4:$D$105,2,0))</f>
        <v>123.6</v>
      </c>
      <c r="F3360" s="105">
        <f t="shared" si="52"/>
        <v>148.32</v>
      </c>
    </row>
    <row r="3361" spans="1:6" x14ac:dyDescent="0.25">
      <c r="A3361" t="s">
        <v>9</v>
      </c>
      <c r="B3361" s="107">
        <v>44464</v>
      </c>
      <c r="C3361">
        <v>1431</v>
      </c>
      <c r="D3361" t="str">
        <f>IF(Tableau1[[#This Row],[Date]]="","",CHOOSE(MONTH(B3361),"janvier","février","mars","avril","mai","juin","juillet","aout","septembre","octobre","novembre","décembre"))</f>
        <v>septembre</v>
      </c>
      <c r="E3361" s="105">
        <f>IF(ISERROR(VLOOKUP($C3361,tarifs!$A$4:$D$105,2,0)),"",VLOOKUP($C3361,tarifs!$A$4:$D$105,2,0))</f>
        <v>108</v>
      </c>
      <c r="F3361" s="105">
        <f t="shared" si="52"/>
        <v>129.6</v>
      </c>
    </row>
    <row r="3362" spans="1:6" x14ac:dyDescent="0.25">
      <c r="A3362" t="s">
        <v>9</v>
      </c>
      <c r="B3362" s="107">
        <v>44459</v>
      </c>
      <c r="C3362">
        <v>1230</v>
      </c>
      <c r="D3362" t="str">
        <f>IF(Tableau1[[#This Row],[Date]]="","",CHOOSE(MONTH(B3362),"janvier","février","mars","avril","mai","juin","juillet","aout","septembre","octobre","novembre","décembre"))</f>
        <v>septembre</v>
      </c>
      <c r="E3362" s="105">
        <f>IF(ISERROR(VLOOKUP($C3362,tarifs!$A$4:$D$105,2,0)),"",VLOOKUP($C3362,tarifs!$A$4:$D$105,2,0))</f>
        <v>135.25</v>
      </c>
      <c r="F3362" s="105">
        <f t="shared" si="52"/>
        <v>162.29999999999998</v>
      </c>
    </row>
    <row r="3363" spans="1:6" x14ac:dyDescent="0.25">
      <c r="A3363" t="s">
        <v>9</v>
      </c>
      <c r="B3363" s="107">
        <v>44463</v>
      </c>
      <c r="C3363">
        <v>1282</v>
      </c>
      <c r="D3363" t="str">
        <f>IF(Tableau1[[#This Row],[Date]]="","",CHOOSE(MONTH(B3363),"janvier","février","mars","avril","mai","juin","juillet","aout","septembre","octobre","novembre","décembre"))</f>
        <v>septembre</v>
      </c>
      <c r="E3363" s="105">
        <f>IF(ISERROR(VLOOKUP($C3363,tarifs!$A$4:$D$105,2,0)),"",VLOOKUP($C3363,tarifs!$A$4:$D$105,2,0))</f>
        <v>87.75</v>
      </c>
      <c r="F3363" s="105">
        <f t="shared" si="52"/>
        <v>105.3</v>
      </c>
    </row>
    <row r="3364" spans="1:6" x14ac:dyDescent="0.25">
      <c r="A3364" t="s">
        <v>9</v>
      </c>
      <c r="B3364" s="107">
        <v>44464</v>
      </c>
      <c r="C3364">
        <v>1451</v>
      </c>
      <c r="D3364" t="str">
        <f>IF(Tableau1[[#This Row],[Date]]="","",CHOOSE(MONTH(B3364),"janvier","février","mars","avril","mai","juin","juillet","aout","septembre","octobre","novembre","décembre"))</f>
        <v>septembre</v>
      </c>
      <c r="E3364" s="105">
        <f>IF(ISERROR(VLOOKUP($C3364,tarifs!$A$4:$D$105,2,0)),"",VLOOKUP($C3364,tarifs!$A$4:$D$105,2,0))</f>
        <v>108</v>
      </c>
      <c r="F3364" s="105">
        <f t="shared" si="52"/>
        <v>129.6</v>
      </c>
    </row>
    <row r="3365" spans="1:6" x14ac:dyDescent="0.25">
      <c r="A3365" t="s">
        <v>9</v>
      </c>
      <c r="B3365" s="107">
        <v>44459</v>
      </c>
      <c r="C3365">
        <v>1062</v>
      </c>
      <c r="D3365" t="str">
        <f>IF(Tableau1[[#This Row],[Date]]="","",CHOOSE(MONTH(B3365),"janvier","février","mars","avril","mai","juin","juillet","aout","septembre","octobre","novembre","décembre"))</f>
        <v>septembre</v>
      </c>
      <c r="E3365" s="105">
        <f>IF(ISERROR(VLOOKUP($C3365,tarifs!$A$4:$D$105,2,0)),"",VLOOKUP($C3365,tarifs!$A$4:$D$105,2,0))</f>
        <v>81</v>
      </c>
      <c r="F3365" s="105">
        <f t="shared" si="52"/>
        <v>97.2</v>
      </c>
    </row>
    <row r="3366" spans="1:6" x14ac:dyDescent="0.25">
      <c r="A3366" t="s">
        <v>9</v>
      </c>
      <c r="B3366" s="107">
        <v>44460</v>
      </c>
      <c r="C3366">
        <v>1062</v>
      </c>
      <c r="D3366" t="str">
        <f>IF(Tableau1[[#This Row],[Date]]="","",CHOOSE(MONTH(B3366),"janvier","février","mars","avril","mai","juin","juillet","aout","septembre","octobre","novembre","décembre"))</f>
        <v>septembre</v>
      </c>
      <c r="E3366" s="105">
        <f>IF(ISERROR(VLOOKUP($C3366,tarifs!$A$4:$D$105,2,0)),"",VLOOKUP($C3366,tarifs!$A$4:$D$105,2,0))</f>
        <v>81</v>
      </c>
      <c r="F3366" s="105">
        <f t="shared" si="52"/>
        <v>97.2</v>
      </c>
    </row>
    <row r="3367" spans="1:6" x14ac:dyDescent="0.25">
      <c r="A3367" t="s">
        <v>9</v>
      </c>
      <c r="B3367" s="107">
        <v>44461</v>
      </c>
      <c r="C3367">
        <v>1062</v>
      </c>
      <c r="D3367" t="str">
        <f>IF(Tableau1[[#This Row],[Date]]="","",CHOOSE(MONTH(B3367),"janvier","février","mars","avril","mai","juin","juillet","aout","septembre","octobre","novembre","décembre"))</f>
        <v>septembre</v>
      </c>
      <c r="E3367" s="105">
        <f>IF(ISERROR(VLOOKUP($C3367,tarifs!$A$4:$D$105,2,0)),"",VLOOKUP($C3367,tarifs!$A$4:$D$105,2,0))</f>
        <v>81</v>
      </c>
      <c r="F3367" s="105">
        <f t="shared" si="52"/>
        <v>97.2</v>
      </c>
    </row>
    <row r="3368" spans="1:6" x14ac:dyDescent="0.25">
      <c r="A3368" t="s">
        <v>9</v>
      </c>
      <c r="B3368" s="107">
        <v>44462</v>
      </c>
      <c r="C3368">
        <v>1062</v>
      </c>
      <c r="D3368" t="str">
        <f>IF(Tableau1[[#This Row],[Date]]="","",CHOOSE(MONTH(B3368),"janvier","février","mars","avril","mai","juin","juillet","aout","septembre","octobre","novembre","décembre"))</f>
        <v>septembre</v>
      </c>
      <c r="E3368" s="105">
        <f>IF(ISERROR(VLOOKUP($C3368,tarifs!$A$4:$D$105,2,0)),"",VLOOKUP($C3368,tarifs!$A$4:$D$105,2,0))</f>
        <v>81</v>
      </c>
      <c r="F3368" s="105">
        <f t="shared" si="52"/>
        <v>97.2</v>
      </c>
    </row>
    <row r="3369" spans="1:6" x14ac:dyDescent="0.25">
      <c r="A3369" t="s">
        <v>9</v>
      </c>
      <c r="B3369" s="107">
        <v>44463</v>
      </c>
      <c r="C3369">
        <v>1062</v>
      </c>
      <c r="D3369" t="str">
        <f>IF(Tableau1[[#This Row],[Date]]="","",CHOOSE(MONTH(B3369),"janvier","février","mars","avril","mai","juin","juillet","aout","septembre","octobre","novembre","décembre"))</f>
        <v>septembre</v>
      </c>
      <c r="E3369" s="105">
        <f>IF(ISERROR(VLOOKUP($C3369,tarifs!$A$4:$D$105,2,0)),"",VLOOKUP($C3369,tarifs!$A$4:$D$105,2,0))</f>
        <v>81</v>
      </c>
      <c r="F3369" s="105">
        <f t="shared" si="52"/>
        <v>97.2</v>
      </c>
    </row>
    <row r="3370" spans="1:6" x14ac:dyDescent="0.25">
      <c r="A3370" t="s">
        <v>9</v>
      </c>
      <c r="B3370" s="107">
        <v>44464</v>
      </c>
      <c r="C3370">
        <v>1471</v>
      </c>
      <c r="D3370" t="str">
        <f>IF(Tableau1[[#This Row],[Date]]="","",CHOOSE(MONTH(B3370),"janvier","février","mars","avril","mai","juin","juillet","aout","septembre","octobre","novembre","décembre"))</f>
        <v>septembre</v>
      </c>
      <c r="E3370" s="105">
        <f>IF(ISERROR(VLOOKUP($C3370,tarifs!$A$4:$D$105,2,0)),"",VLOOKUP($C3370,tarifs!$A$4:$D$105,2,0))</f>
        <v>115</v>
      </c>
      <c r="F3370" s="105">
        <f t="shared" si="52"/>
        <v>138</v>
      </c>
    </row>
    <row r="3371" spans="1:6" x14ac:dyDescent="0.25">
      <c r="A3371" t="s">
        <v>9</v>
      </c>
      <c r="B3371" s="107">
        <v>44459</v>
      </c>
      <c r="C3371">
        <v>1262</v>
      </c>
      <c r="D3371" t="str">
        <f>IF(Tableau1[[#This Row],[Date]]="","",CHOOSE(MONTH(B3371),"janvier","février","mars","avril","mai","juin","juillet","aout","septembre","octobre","novembre","décembre"))</f>
        <v>septembre</v>
      </c>
      <c r="E3371" s="105">
        <f>IF(ISERROR(VLOOKUP($C3371,tarifs!$A$4:$D$105,2,0)),"",VLOOKUP($C3371,tarifs!$A$4:$D$105,2,0))</f>
        <v>108</v>
      </c>
      <c r="F3371" s="105">
        <f t="shared" si="52"/>
        <v>129.6</v>
      </c>
    </row>
    <row r="3372" spans="1:6" x14ac:dyDescent="0.25">
      <c r="A3372" t="s">
        <v>9</v>
      </c>
      <c r="B3372" s="107">
        <v>44460</v>
      </c>
      <c r="C3372">
        <v>1262</v>
      </c>
      <c r="D3372" t="str">
        <f>IF(Tableau1[[#This Row],[Date]]="","",CHOOSE(MONTH(B3372),"janvier","février","mars","avril","mai","juin","juillet","aout","septembre","octobre","novembre","décembre"))</f>
        <v>septembre</v>
      </c>
      <c r="E3372" s="105">
        <f>IF(ISERROR(VLOOKUP($C3372,tarifs!$A$4:$D$105,2,0)),"",VLOOKUP($C3372,tarifs!$A$4:$D$105,2,0))</f>
        <v>108</v>
      </c>
      <c r="F3372" s="105">
        <f t="shared" si="52"/>
        <v>129.6</v>
      </c>
    </row>
    <row r="3373" spans="1:6" x14ac:dyDescent="0.25">
      <c r="A3373" t="s">
        <v>9</v>
      </c>
      <c r="B3373" s="107">
        <v>44461</v>
      </c>
      <c r="C3373">
        <v>1262</v>
      </c>
      <c r="D3373" t="str">
        <f>IF(Tableau1[[#This Row],[Date]]="","",CHOOSE(MONTH(B3373),"janvier","février","mars","avril","mai","juin","juillet","aout","septembre","octobre","novembre","décembre"))</f>
        <v>septembre</v>
      </c>
      <c r="E3373" s="105">
        <f>IF(ISERROR(VLOOKUP($C3373,tarifs!$A$4:$D$105,2,0)),"",VLOOKUP($C3373,tarifs!$A$4:$D$105,2,0))</f>
        <v>108</v>
      </c>
      <c r="F3373" s="105">
        <f t="shared" si="52"/>
        <v>129.6</v>
      </c>
    </row>
    <row r="3374" spans="1:6" x14ac:dyDescent="0.25">
      <c r="A3374" t="s">
        <v>9</v>
      </c>
      <c r="B3374" s="107">
        <v>44462</v>
      </c>
      <c r="C3374">
        <v>1262</v>
      </c>
      <c r="D3374" t="str">
        <f>IF(Tableau1[[#This Row],[Date]]="","",CHOOSE(MONTH(B3374),"janvier","février","mars","avril","mai","juin","juillet","aout","septembre","octobre","novembre","décembre"))</f>
        <v>septembre</v>
      </c>
      <c r="E3374" s="105">
        <f>IF(ISERROR(VLOOKUP($C3374,tarifs!$A$4:$D$105,2,0)),"",VLOOKUP($C3374,tarifs!$A$4:$D$105,2,0))</f>
        <v>108</v>
      </c>
      <c r="F3374" s="105">
        <f t="shared" si="52"/>
        <v>129.6</v>
      </c>
    </row>
    <row r="3375" spans="1:6" x14ac:dyDescent="0.25">
      <c r="A3375" t="s">
        <v>9</v>
      </c>
      <c r="B3375" s="107">
        <v>44463</v>
      </c>
      <c r="C3375">
        <v>1262</v>
      </c>
      <c r="D3375" t="str">
        <f>IF(Tableau1[[#This Row],[Date]]="","",CHOOSE(MONTH(B3375),"janvier","février","mars","avril","mai","juin","juillet","aout","septembre","octobre","novembre","décembre"))</f>
        <v>septembre</v>
      </c>
      <c r="E3375" s="105">
        <f>IF(ISERROR(VLOOKUP($C3375,tarifs!$A$4:$D$105,2,0)),"",VLOOKUP($C3375,tarifs!$A$4:$D$105,2,0))</f>
        <v>108</v>
      </c>
      <c r="F3375" s="105">
        <f t="shared" si="52"/>
        <v>129.6</v>
      </c>
    </row>
    <row r="3376" spans="1:6" x14ac:dyDescent="0.25">
      <c r="A3376" t="s">
        <v>9</v>
      </c>
      <c r="B3376" s="107">
        <v>44464</v>
      </c>
      <c r="C3376">
        <v>1511</v>
      </c>
      <c r="D3376" t="str">
        <f>IF(Tableau1[[#This Row],[Date]]="","",CHOOSE(MONTH(B3376),"janvier","février","mars","avril","mai","juin","juillet","aout","septembre","octobre","novembre","décembre"))</f>
        <v>septembre</v>
      </c>
      <c r="E3376" s="105">
        <f>IF(ISERROR(VLOOKUP($C3376,tarifs!$A$4:$D$105,2,0)),"",VLOOKUP($C3376,tarifs!$A$4:$D$105,2,0))</f>
        <v>115</v>
      </c>
      <c r="F3376" s="105">
        <f t="shared" si="52"/>
        <v>138</v>
      </c>
    </row>
    <row r="3377" spans="1:6" x14ac:dyDescent="0.25">
      <c r="A3377" t="s">
        <v>9</v>
      </c>
      <c r="B3377" s="107">
        <v>44464</v>
      </c>
      <c r="C3377">
        <v>1521</v>
      </c>
      <c r="D3377" t="str">
        <f>IF(Tableau1[[#This Row],[Date]]="","",CHOOSE(MONTH(B3377),"janvier","février","mars","avril","mai","juin","juillet","aout","septembre","octobre","novembre","décembre"))</f>
        <v>septembre</v>
      </c>
      <c r="E3377" s="105">
        <f>IF(ISERROR(VLOOKUP($C3377,tarifs!$A$4:$D$105,2,0)),"",VLOOKUP($C3377,tarifs!$A$4:$D$105,2,0))</f>
        <v>155</v>
      </c>
      <c r="F3377" s="105">
        <f t="shared" si="52"/>
        <v>186</v>
      </c>
    </row>
    <row r="3378" spans="1:6" x14ac:dyDescent="0.25">
      <c r="A3378" t="s">
        <v>9</v>
      </c>
      <c r="B3378" s="107">
        <v>44464</v>
      </c>
      <c r="C3378">
        <v>1659</v>
      </c>
      <c r="D3378" t="str">
        <f>IF(Tableau1[[#This Row],[Date]]="","",CHOOSE(MONTH(B3378),"janvier","février","mars","avril","mai","juin","juillet","aout","septembre","octobre","novembre","décembre"))</f>
        <v>septembre</v>
      </c>
      <c r="E3378" s="105">
        <f>IF(ISERROR(VLOOKUP($C3378,tarifs!$A$4:$D$105,2,0)),"",VLOOKUP($C3378,tarifs!$A$4:$D$105,2,0))</f>
        <v>108</v>
      </c>
      <c r="F3378" s="105">
        <f t="shared" si="52"/>
        <v>129.6</v>
      </c>
    </row>
    <row r="3379" spans="1:6" x14ac:dyDescent="0.25">
      <c r="A3379" t="s">
        <v>9</v>
      </c>
      <c r="B3379" s="107">
        <v>44464</v>
      </c>
      <c r="C3379">
        <v>1139</v>
      </c>
      <c r="D3379" t="str">
        <f>IF(Tableau1[[#This Row],[Date]]="","",CHOOSE(MONTH(B3379),"janvier","février","mars","avril","mai","juin","juillet","aout","septembre","octobre","novembre","décembre"))</f>
        <v>septembre</v>
      </c>
      <c r="E3379" s="105">
        <f>IF(ISERROR(VLOOKUP($C3379,tarifs!$A$4:$D$105,2,0)),"",VLOOKUP($C3379,tarifs!$A$4:$D$105,2,0))</f>
        <v>135</v>
      </c>
      <c r="F3379" s="105">
        <f t="shared" si="52"/>
        <v>162</v>
      </c>
    </row>
    <row r="3380" spans="1:6" x14ac:dyDescent="0.25">
      <c r="A3380" t="s">
        <v>9</v>
      </c>
      <c r="B3380" s="107">
        <v>44464</v>
      </c>
      <c r="C3380">
        <v>1079</v>
      </c>
      <c r="D3380" t="str">
        <f>IF(Tableau1[[#This Row],[Date]]="","",CHOOSE(MONTH(B3380),"janvier","février","mars","avril","mai","juin","juillet","aout","septembre","octobre","novembre","décembre"))</f>
        <v>septembre</v>
      </c>
      <c r="E3380" s="105">
        <f>IF(ISERROR(VLOOKUP($C3380,tarifs!$A$4:$D$105,2,0)),"",VLOOKUP($C3380,tarifs!$A$4:$D$105,2,0))</f>
        <v>101</v>
      </c>
      <c r="F3380" s="105">
        <f t="shared" si="52"/>
        <v>121.19999999999999</v>
      </c>
    </row>
    <row r="3381" spans="1:6" x14ac:dyDescent="0.25">
      <c r="A3381" t="s">
        <v>9</v>
      </c>
      <c r="B3381" s="107">
        <v>44464</v>
      </c>
      <c r="C3381">
        <v>1099</v>
      </c>
      <c r="D3381" t="str">
        <f>IF(Tableau1[[#This Row],[Date]]="","",CHOOSE(MONTH(B3381),"janvier","février","mars","avril","mai","juin","juillet","aout","septembre","octobre","novembre","décembre"))</f>
        <v>septembre</v>
      </c>
      <c r="E3381" s="105">
        <f>IF(ISERROR(VLOOKUP($C3381,tarifs!$A$4:$D$105,2,0)),"",VLOOKUP($C3381,tarifs!$A$4:$D$105,2,0))</f>
        <v>77</v>
      </c>
      <c r="F3381" s="105">
        <f t="shared" si="52"/>
        <v>92.399999999999991</v>
      </c>
    </row>
    <row r="3382" spans="1:6" x14ac:dyDescent="0.25">
      <c r="A3382" t="s">
        <v>9</v>
      </c>
      <c r="B3382" s="107">
        <v>44464</v>
      </c>
      <c r="C3382">
        <v>1269</v>
      </c>
      <c r="D3382" t="str">
        <f>IF(Tableau1[[#This Row],[Date]]="","",CHOOSE(MONTH(B3382),"janvier","février","mars","avril","mai","juin","juillet","aout","septembre","octobre","novembre","décembre"))</f>
        <v>septembre</v>
      </c>
      <c r="E3382" s="105">
        <f>IF(ISERROR(VLOOKUP($C3382,tarifs!$A$4:$D$105,2,0)),"",VLOOKUP($C3382,tarifs!$A$4:$D$105,2,0))</f>
        <v>95</v>
      </c>
      <c r="F3382" s="105">
        <f t="shared" si="52"/>
        <v>114</v>
      </c>
    </row>
    <row r="3383" spans="1:6" x14ac:dyDescent="0.25">
      <c r="A3383" t="s">
        <v>10</v>
      </c>
      <c r="B3383" s="107">
        <v>44459</v>
      </c>
      <c r="C3383">
        <v>1650</v>
      </c>
      <c r="D3383" t="str">
        <f>IF(Tableau1[[#This Row],[Date]]="","",CHOOSE(MONTH(B3383),"janvier","février","mars","avril","mai","juin","juillet","aout","septembre","octobre","novembre","décembre"))</f>
        <v>septembre</v>
      </c>
      <c r="E3383" s="105">
        <f>IF(ISERROR(VLOOKUP($C3383,tarifs!$A$4:$D$105,2,0)),"",VLOOKUP($C3383,tarifs!$A$4:$D$105,2,0))</f>
        <v>162</v>
      </c>
      <c r="F3383" s="105">
        <f t="shared" si="52"/>
        <v>194.4</v>
      </c>
    </row>
    <row r="3384" spans="1:6" x14ac:dyDescent="0.25">
      <c r="A3384" t="s">
        <v>10</v>
      </c>
      <c r="B3384" s="107">
        <v>44464</v>
      </c>
      <c r="C3384">
        <v>1109</v>
      </c>
      <c r="D3384" t="str">
        <f>IF(Tableau1[[#This Row],[Date]]="","",CHOOSE(MONTH(B3384),"janvier","février","mars","avril","mai","juin","juillet","aout","septembre","octobre","novembre","décembre"))</f>
        <v>septembre</v>
      </c>
      <c r="E3384" s="105">
        <f>IF(ISERROR(VLOOKUP($C3384,tarifs!$A$4:$D$105,2,0)),"",VLOOKUP($C3384,tarifs!$A$4:$D$105,2,0))</f>
        <v>122</v>
      </c>
      <c r="F3384" s="105">
        <f t="shared" si="52"/>
        <v>146.4</v>
      </c>
    </row>
    <row r="3385" spans="1:6" x14ac:dyDescent="0.25">
      <c r="A3385" t="s">
        <v>10</v>
      </c>
      <c r="B3385" s="107">
        <v>44460</v>
      </c>
      <c r="C3385">
        <v>1521</v>
      </c>
      <c r="D3385" t="str">
        <f>IF(Tableau1[[#This Row],[Date]]="","",CHOOSE(MONTH(B3385),"janvier","février","mars","avril","mai","juin","juillet","aout","septembre","octobre","novembre","décembre"))</f>
        <v>septembre</v>
      </c>
      <c r="E3385" s="105">
        <f>IF(ISERROR(VLOOKUP($C3385,tarifs!$A$4:$D$105,2,0)),"",VLOOKUP($C3385,tarifs!$A$4:$D$105,2,0))</f>
        <v>155</v>
      </c>
      <c r="F3385" s="105">
        <f t="shared" si="52"/>
        <v>186</v>
      </c>
    </row>
    <row r="3386" spans="1:6" x14ac:dyDescent="0.25">
      <c r="A3386" t="s">
        <v>10</v>
      </c>
      <c r="B3386" s="107">
        <v>44461</v>
      </c>
      <c r="C3386">
        <v>1521</v>
      </c>
      <c r="D3386" t="str">
        <f>IF(Tableau1[[#This Row],[Date]]="","",CHOOSE(MONTH(B3386),"janvier","février","mars","avril","mai","juin","juillet","aout","septembre","octobre","novembre","décembre"))</f>
        <v>septembre</v>
      </c>
      <c r="E3386" s="105">
        <f>IF(ISERROR(VLOOKUP($C3386,tarifs!$A$4:$D$105,2,0)),"",VLOOKUP($C3386,tarifs!$A$4:$D$105,2,0))</f>
        <v>155</v>
      </c>
      <c r="F3386" s="105">
        <f t="shared" si="52"/>
        <v>186</v>
      </c>
    </row>
    <row r="3387" spans="1:6" x14ac:dyDescent="0.25">
      <c r="A3387" t="s">
        <v>10</v>
      </c>
      <c r="B3387" s="107">
        <v>44462</v>
      </c>
      <c r="C3387">
        <v>1521</v>
      </c>
      <c r="D3387" t="str">
        <f>IF(Tableau1[[#This Row],[Date]]="","",CHOOSE(MONTH(B3387),"janvier","février","mars","avril","mai","juin","juillet","aout","septembre","octobre","novembre","décembre"))</f>
        <v>septembre</v>
      </c>
      <c r="E3387" s="105">
        <f>IF(ISERROR(VLOOKUP($C3387,tarifs!$A$4:$D$105,2,0)),"",VLOOKUP($C3387,tarifs!$A$4:$D$105,2,0))</f>
        <v>155</v>
      </c>
      <c r="F3387" s="105">
        <f t="shared" si="52"/>
        <v>186</v>
      </c>
    </row>
    <row r="3388" spans="1:6" x14ac:dyDescent="0.25">
      <c r="A3388" t="s">
        <v>10</v>
      </c>
      <c r="B3388" s="107">
        <v>44463</v>
      </c>
      <c r="C3388">
        <v>1521</v>
      </c>
      <c r="D3388" t="str">
        <f>IF(Tableau1[[#This Row],[Date]]="","",CHOOSE(MONTH(B3388),"janvier","février","mars","avril","mai","juin","juillet","aout","septembre","octobre","novembre","décembre"))</f>
        <v>septembre</v>
      </c>
      <c r="E3388" s="105">
        <f>IF(ISERROR(VLOOKUP($C3388,tarifs!$A$4:$D$105,2,0)),"",VLOOKUP($C3388,tarifs!$A$4:$D$105,2,0))</f>
        <v>155</v>
      </c>
      <c r="F3388" s="105">
        <f t="shared" si="52"/>
        <v>186</v>
      </c>
    </row>
    <row r="3389" spans="1:6" x14ac:dyDescent="0.25">
      <c r="A3389" t="s">
        <v>10</v>
      </c>
      <c r="B3389" s="107">
        <v>44459</v>
      </c>
      <c r="C3389">
        <v>1162</v>
      </c>
      <c r="D3389" t="str">
        <f>IF(Tableau1[[#This Row],[Date]]="","",CHOOSE(MONTH(B3389),"janvier","février","mars","avril","mai","juin","juillet","aout","septembre","octobre","novembre","décembre"))</f>
        <v>septembre</v>
      </c>
      <c r="E3389" s="105">
        <f>IF(ISERROR(VLOOKUP($C3389,tarifs!$A$4:$D$105,2,0)),"",VLOOKUP($C3389,tarifs!$A$4:$D$105,2,0))</f>
        <v>108</v>
      </c>
      <c r="F3389" s="105">
        <f t="shared" si="52"/>
        <v>129.6</v>
      </c>
    </row>
    <row r="3390" spans="1:6" x14ac:dyDescent="0.25">
      <c r="A3390" t="s">
        <v>10</v>
      </c>
      <c r="B3390" s="107">
        <v>44460</v>
      </c>
      <c r="C3390">
        <v>1162</v>
      </c>
      <c r="D3390" t="str">
        <f>IF(Tableau1[[#This Row],[Date]]="","",CHOOSE(MONTH(B3390),"janvier","février","mars","avril","mai","juin","juillet","aout","septembre","octobre","novembre","décembre"))</f>
        <v>septembre</v>
      </c>
      <c r="E3390" s="105">
        <f>IF(ISERROR(VLOOKUP($C3390,tarifs!$A$4:$D$105,2,0)),"",VLOOKUP($C3390,tarifs!$A$4:$D$105,2,0))</f>
        <v>108</v>
      </c>
      <c r="F3390" s="105">
        <f t="shared" si="52"/>
        <v>129.6</v>
      </c>
    </row>
    <row r="3391" spans="1:6" x14ac:dyDescent="0.25">
      <c r="A3391" t="s">
        <v>10</v>
      </c>
      <c r="B3391" s="107">
        <v>44461</v>
      </c>
      <c r="C3391">
        <v>1162</v>
      </c>
      <c r="D3391" t="str">
        <f>IF(Tableau1[[#This Row],[Date]]="","",CHOOSE(MONTH(B3391),"janvier","février","mars","avril","mai","juin","juillet","aout","septembre","octobre","novembre","décembre"))</f>
        <v>septembre</v>
      </c>
      <c r="E3391" s="105">
        <f>IF(ISERROR(VLOOKUP($C3391,tarifs!$A$4:$D$105,2,0)),"",VLOOKUP($C3391,tarifs!$A$4:$D$105,2,0))</f>
        <v>108</v>
      </c>
      <c r="F3391" s="105">
        <f t="shared" si="52"/>
        <v>129.6</v>
      </c>
    </row>
    <row r="3392" spans="1:6" x14ac:dyDescent="0.25">
      <c r="A3392" t="s">
        <v>10</v>
      </c>
      <c r="B3392" s="107">
        <v>44462</v>
      </c>
      <c r="C3392">
        <v>1162</v>
      </c>
      <c r="D3392" t="str">
        <f>IF(Tableau1[[#This Row],[Date]]="","",CHOOSE(MONTH(B3392),"janvier","février","mars","avril","mai","juin","juillet","aout","septembre","octobre","novembre","décembre"))</f>
        <v>septembre</v>
      </c>
      <c r="E3392" s="105">
        <f>IF(ISERROR(VLOOKUP($C3392,tarifs!$A$4:$D$105,2,0)),"",VLOOKUP($C3392,tarifs!$A$4:$D$105,2,0))</f>
        <v>108</v>
      </c>
      <c r="F3392" s="105">
        <f t="shared" si="52"/>
        <v>129.6</v>
      </c>
    </row>
    <row r="3393" spans="1:6" x14ac:dyDescent="0.25">
      <c r="A3393" t="s">
        <v>10</v>
      </c>
      <c r="B3393" s="107">
        <v>44463</v>
      </c>
      <c r="C3393">
        <v>1162</v>
      </c>
      <c r="D3393" t="str">
        <f>IF(Tableau1[[#This Row],[Date]]="","",CHOOSE(MONTH(B3393),"janvier","février","mars","avril","mai","juin","juillet","aout","septembre","octobre","novembre","décembre"))</f>
        <v>septembre</v>
      </c>
      <c r="E3393" s="105">
        <f>IF(ISERROR(VLOOKUP($C3393,tarifs!$A$4:$D$105,2,0)),"",VLOOKUP($C3393,tarifs!$A$4:$D$105,2,0))</f>
        <v>108</v>
      </c>
      <c r="F3393" s="105">
        <f t="shared" si="52"/>
        <v>129.6</v>
      </c>
    </row>
    <row r="3394" spans="1:6" x14ac:dyDescent="0.25">
      <c r="A3394" t="s">
        <v>10</v>
      </c>
      <c r="B3394" s="107">
        <v>44459</v>
      </c>
      <c r="C3394" t="s">
        <v>11</v>
      </c>
      <c r="D3394" t="str">
        <f>IF(Tableau1[[#This Row],[Date]]="","",CHOOSE(MONTH(B3394),"janvier","février","mars","avril","mai","juin","juillet","aout","septembre","octobre","novembre","décembre"))</f>
        <v>septembre</v>
      </c>
      <c r="E3394" s="105" t="str">
        <f>IF(ISERROR(VLOOKUP($C3394,tarifs!$A$4:$D$105,2,0)),"",VLOOKUP($C3394,tarifs!$A$4:$D$105,2,0))</f>
        <v/>
      </c>
      <c r="F3394" s="105" t="str">
        <f t="shared" si="52"/>
        <v/>
      </c>
    </row>
    <row r="3395" spans="1:6" x14ac:dyDescent="0.25">
      <c r="A3395" t="s">
        <v>10</v>
      </c>
      <c r="B3395" s="107">
        <v>44460</v>
      </c>
      <c r="C3395" t="s">
        <v>11</v>
      </c>
      <c r="D3395" t="str">
        <f>IF(Tableau1[[#This Row],[Date]]="","",CHOOSE(MONTH(B3395),"janvier","février","mars","avril","mai","juin","juillet","aout","septembre","octobre","novembre","décembre"))</f>
        <v>septembre</v>
      </c>
      <c r="E3395" s="105" t="str">
        <f>IF(ISERROR(VLOOKUP($C3395,tarifs!$A$4:$D$105,2,0)),"",VLOOKUP($C3395,tarifs!$A$4:$D$105,2,0))</f>
        <v/>
      </c>
      <c r="F3395" s="105" t="str">
        <f t="shared" si="52"/>
        <v/>
      </c>
    </row>
    <row r="3396" spans="1:6" x14ac:dyDescent="0.25">
      <c r="A3396" t="s">
        <v>10</v>
      </c>
      <c r="B3396" s="107">
        <v>44461</v>
      </c>
      <c r="C3396" t="s">
        <v>11</v>
      </c>
      <c r="D3396" t="str">
        <f>IF(Tableau1[[#This Row],[Date]]="","",CHOOSE(MONTH(B3396),"janvier","février","mars","avril","mai","juin","juillet","aout","septembre","octobre","novembre","décembre"))</f>
        <v>septembre</v>
      </c>
      <c r="E3396" s="105" t="str">
        <f>IF(ISERROR(VLOOKUP($C3396,tarifs!$A$4:$D$105,2,0)),"",VLOOKUP($C3396,tarifs!$A$4:$D$105,2,0))</f>
        <v/>
      </c>
      <c r="F3396" s="105" t="str">
        <f t="shared" ref="F3396:F3459" si="53">IF(ISERROR(E3396*1.2),"",E3396*1.2)</f>
        <v/>
      </c>
    </row>
    <row r="3397" spans="1:6" x14ac:dyDescent="0.25">
      <c r="A3397" t="s">
        <v>10</v>
      </c>
      <c r="B3397" s="107">
        <v>44462</v>
      </c>
      <c r="C3397" t="s">
        <v>11</v>
      </c>
      <c r="D3397" t="str">
        <f>IF(Tableau1[[#This Row],[Date]]="","",CHOOSE(MONTH(B3397),"janvier","février","mars","avril","mai","juin","juillet","aout","septembre","octobre","novembre","décembre"))</f>
        <v>septembre</v>
      </c>
      <c r="E3397" s="105" t="str">
        <f>IF(ISERROR(VLOOKUP($C3397,tarifs!$A$4:$D$105,2,0)),"",VLOOKUP($C3397,tarifs!$A$4:$D$105,2,0))</f>
        <v/>
      </c>
      <c r="F3397" s="105" t="str">
        <f t="shared" si="53"/>
        <v/>
      </c>
    </row>
    <row r="3398" spans="1:6" x14ac:dyDescent="0.25">
      <c r="A3398" t="s">
        <v>10</v>
      </c>
      <c r="B3398" s="107">
        <v>44463</v>
      </c>
      <c r="C3398" t="s">
        <v>11</v>
      </c>
      <c r="D3398" t="str">
        <f>IF(Tableau1[[#This Row],[Date]]="","",CHOOSE(MONTH(B3398),"janvier","février","mars","avril","mai","juin","juillet","aout","septembre","octobre","novembre","décembre"))</f>
        <v>septembre</v>
      </c>
      <c r="E3398" s="105" t="str">
        <f>IF(ISERROR(VLOOKUP($C3398,tarifs!$A$4:$D$105,2,0)),"",VLOOKUP($C3398,tarifs!$A$4:$D$105,2,0))</f>
        <v/>
      </c>
      <c r="F3398" s="105" t="str">
        <f t="shared" si="53"/>
        <v/>
      </c>
    </row>
    <row r="3399" spans="1:6" x14ac:dyDescent="0.25">
      <c r="A3399" t="s">
        <v>12</v>
      </c>
      <c r="B3399" s="107">
        <v>44459</v>
      </c>
      <c r="C3399">
        <v>1010</v>
      </c>
      <c r="D3399" t="str">
        <f>IF(Tableau1[[#This Row],[Date]]="","",CHOOSE(MONTH(B3399),"janvier","février","mars","avril","mai","juin","juillet","aout","septembre","octobre","novembre","décembre"))</f>
        <v>septembre</v>
      </c>
      <c r="E3399" s="105">
        <f>IF(ISERROR(VLOOKUP($C3399,tarifs!$A$4:$D$105,2,0)),"",VLOOKUP($C3399,tarifs!$A$4:$D$105,2,0))</f>
        <v>95</v>
      </c>
      <c r="F3399" s="105">
        <f t="shared" si="53"/>
        <v>114</v>
      </c>
    </row>
    <row r="3400" spans="1:6" x14ac:dyDescent="0.25">
      <c r="A3400" t="s">
        <v>12</v>
      </c>
      <c r="B3400" s="107">
        <v>44464</v>
      </c>
      <c r="C3400">
        <v>1441</v>
      </c>
      <c r="D3400" t="str">
        <f>IF(Tableau1[[#This Row],[Date]]="","",CHOOSE(MONTH(B3400),"janvier","février","mars","avril","mai","juin","juillet","aout","septembre","octobre","novembre","décembre"))</f>
        <v>septembre</v>
      </c>
      <c r="E3400" s="105">
        <f>IF(ISERROR(VLOOKUP($C3400,tarifs!$A$4:$D$105,2,0)),"",VLOOKUP($C3400,tarifs!$A$4:$D$105,2,0))</f>
        <v>108</v>
      </c>
      <c r="F3400" s="105">
        <f t="shared" si="53"/>
        <v>129.6</v>
      </c>
    </row>
    <row r="3401" spans="1:6" x14ac:dyDescent="0.25">
      <c r="A3401" t="s">
        <v>12</v>
      </c>
      <c r="B3401" s="107">
        <v>44464</v>
      </c>
      <c r="C3401">
        <v>1169</v>
      </c>
      <c r="D3401" t="str">
        <f>IF(Tableau1[[#This Row],[Date]]="","",CHOOSE(MONTH(B3401),"janvier","février","mars","avril","mai","juin","juillet","aout","septembre","octobre","novembre","décembre"))</f>
        <v>septembre</v>
      </c>
      <c r="E3401" s="105">
        <f>IF(ISERROR(VLOOKUP($C3401,tarifs!$A$4:$D$105,2,0)),"",VLOOKUP($C3401,tarifs!$A$4:$D$105,2,0))</f>
        <v>115</v>
      </c>
      <c r="F3401" s="105">
        <f t="shared" si="53"/>
        <v>138</v>
      </c>
    </row>
    <row r="3402" spans="1:6" x14ac:dyDescent="0.25">
      <c r="A3402" t="s">
        <v>12</v>
      </c>
      <c r="B3402" s="107">
        <v>44459</v>
      </c>
      <c r="C3402">
        <v>1312</v>
      </c>
      <c r="D3402" t="str">
        <f>IF(Tableau1[[#This Row],[Date]]="","",CHOOSE(MONTH(B3402),"janvier","février","mars","avril","mai","juin","juillet","aout","septembre","octobre","novembre","décembre"))</f>
        <v>septembre</v>
      </c>
      <c r="E3402" s="105">
        <f>IF(ISERROR(VLOOKUP($C3402,tarifs!$A$4:$D$105,2,0)),"",VLOOKUP($C3402,tarifs!$A$4:$D$105,2,0))</f>
        <v>108</v>
      </c>
      <c r="F3402" s="105">
        <f t="shared" si="53"/>
        <v>129.6</v>
      </c>
    </row>
    <row r="3403" spans="1:6" x14ac:dyDescent="0.25">
      <c r="A3403" t="s">
        <v>12</v>
      </c>
      <c r="B3403" s="107">
        <v>44460</v>
      </c>
      <c r="C3403">
        <v>1312</v>
      </c>
      <c r="D3403" t="str">
        <f>IF(Tableau1[[#This Row],[Date]]="","",CHOOSE(MONTH(B3403),"janvier","février","mars","avril","mai","juin","juillet","aout","septembre","octobre","novembre","décembre"))</f>
        <v>septembre</v>
      </c>
      <c r="E3403" s="105">
        <f>IF(ISERROR(VLOOKUP($C3403,tarifs!$A$4:$D$105,2,0)),"",VLOOKUP($C3403,tarifs!$A$4:$D$105,2,0))</f>
        <v>108</v>
      </c>
      <c r="F3403" s="105">
        <f t="shared" si="53"/>
        <v>129.6</v>
      </c>
    </row>
    <row r="3404" spans="1:6" x14ac:dyDescent="0.25">
      <c r="A3404" t="s">
        <v>12</v>
      </c>
      <c r="B3404" s="107">
        <v>44461</v>
      </c>
      <c r="C3404">
        <v>1312</v>
      </c>
      <c r="D3404" t="str">
        <f>IF(Tableau1[[#This Row],[Date]]="","",CHOOSE(MONTH(B3404),"janvier","février","mars","avril","mai","juin","juillet","aout","septembre","octobre","novembre","décembre"))</f>
        <v>septembre</v>
      </c>
      <c r="E3404" s="105">
        <f>IF(ISERROR(VLOOKUP($C3404,tarifs!$A$4:$D$105,2,0)),"",VLOOKUP($C3404,tarifs!$A$4:$D$105,2,0))</f>
        <v>108</v>
      </c>
      <c r="F3404" s="105">
        <f t="shared" si="53"/>
        <v>129.6</v>
      </c>
    </row>
    <row r="3405" spans="1:6" x14ac:dyDescent="0.25">
      <c r="A3405" t="s">
        <v>12</v>
      </c>
      <c r="B3405" s="107">
        <v>44462</v>
      </c>
      <c r="C3405">
        <v>1312</v>
      </c>
      <c r="D3405" t="str">
        <f>IF(Tableau1[[#This Row],[Date]]="","",CHOOSE(MONTH(B3405),"janvier","février","mars","avril","mai","juin","juillet","aout","septembre","octobre","novembre","décembre"))</f>
        <v>septembre</v>
      </c>
      <c r="E3405" s="105">
        <f>IF(ISERROR(VLOOKUP($C3405,tarifs!$A$4:$D$105,2,0)),"",VLOOKUP($C3405,tarifs!$A$4:$D$105,2,0))</f>
        <v>108</v>
      </c>
      <c r="F3405" s="105">
        <f t="shared" si="53"/>
        <v>129.6</v>
      </c>
    </row>
    <row r="3406" spans="1:6" x14ac:dyDescent="0.25">
      <c r="A3406" t="s">
        <v>12</v>
      </c>
      <c r="B3406" s="107">
        <v>44463</v>
      </c>
      <c r="C3406">
        <v>1312</v>
      </c>
      <c r="D3406" t="str">
        <f>IF(Tableau1[[#This Row],[Date]]="","",CHOOSE(MONTH(B3406),"janvier","février","mars","avril","mai","juin","juillet","aout","septembre","octobre","novembre","décembre"))</f>
        <v>septembre</v>
      </c>
      <c r="E3406" s="105">
        <f>IF(ISERROR(VLOOKUP($C3406,tarifs!$A$4:$D$105,2,0)),"",VLOOKUP($C3406,tarifs!$A$4:$D$105,2,0))</f>
        <v>108</v>
      </c>
      <c r="F3406" s="105">
        <f t="shared" si="53"/>
        <v>129.6</v>
      </c>
    </row>
    <row r="3407" spans="1:6" x14ac:dyDescent="0.25">
      <c r="A3407" t="s">
        <v>12</v>
      </c>
      <c r="B3407" s="107">
        <v>44464</v>
      </c>
      <c r="C3407">
        <v>1289</v>
      </c>
      <c r="D3407" t="str">
        <f>IF(Tableau1[[#This Row],[Date]]="","",CHOOSE(MONTH(B3407),"janvier","février","mars","avril","mai","juin","juillet","aout","septembre","octobre","novembre","décembre"))</f>
        <v>septembre</v>
      </c>
      <c r="E3407" s="105">
        <f>IF(ISERROR(VLOOKUP($C3407,tarifs!$A$4:$D$105,2,0)),"",VLOOKUP($C3407,tarifs!$A$4:$D$105,2,0))</f>
        <v>88</v>
      </c>
      <c r="F3407" s="105">
        <f t="shared" si="53"/>
        <v>105.6</v>
      </c>
    </row>
    <row r="3408" spans="1:6" x14ac:dyDescent="0.25">
      <c r="A3408" t="s">
        <v>12</v>
      </c>
      <c r="B3408" s="107">
        <v>44459</v>
      </c>
      <c r="C3408">
        <v>1252</v>
      </c>
      <c r="D3408" t="str">
        <f>IF(Tableau1[[#This Row],[Date]]="","",CHOOSE(MONTH(B3408),"janvier","février","mars","avril","mai","juin","juillet","aout","septembre","octobre","novembre","décembre"))</f>
        <v>septembre</v>
      </c>
      <c r="E3408" s="105">
        <f>IF(ISERROR(VLOOKUP($C3408,tarifs!$A$4:$D$105,2,0)),"",VLOOKUP($C3408,tarifs!$A$4:$D$105,2,0))</f>
        <v>91.8</v>
      </c>
      <c r="F3408" s="105">
        <f t="shared" si="53"/>
        <v>110.16</v>
      </c>
    </row>
    <row r="3409" spans="1:6" x14ac:dyDescent="0.25">
      <c r="A3409" t="s">
        <v>12</v>
      </c>
      <c r="B3409" s="107">
        <v>44460</v>
      </c>
      <c r="C3409">
        <v>1252</v>
      </c>
      <c r="D3409" t="str">
        <f>IF(Tableau1[[#This Row],[Date]]="","",CHOOSE(MONTH(B3409),"janvier","février","mars","avril","mai","juin","juillet","aout","septembre","octobre","novembre","décembre"))</f>
        <v>septembre</v>
      </c>
      <c r="E3409" s="105">
        <f>IF(ISERROR(VLOOKUP($C3409,tarifs!$A$4:$D$105,2,0)),"",VLOOKUP($C3409,tarifs!$A$4:$D$105,2,0))</f>
        <v>91.8</v>
      </c>
      <c r="F3409" s="105">
        <f t="shared" si="53"/>
        <v>110.16</v>
      </c>
    </row>
    <row r="3410" spans="1:6" x14ac:dyDescent="0.25">
      <c r="A3410" t="s">
        <v>12</v>
      </c>
      <c r="B3410" s="107">
        <v>44461</v>
      </c>
      <c r="C3410">
        <v>1252</v>
      </c>
      <c r="D3410" t="str">
        <f>IF(Tableau1[[#This Row],[Date]]="","",CHOOSE(MONTH(B3410),"janvier","février","mars","avril","mai","juin","juillet","aout","septembre","octobre","novembre","décembre"))</f>
        <v>septembre</v>
      </c>
      <c r="E3410" s="105">
        <f>IF(ISERROR(VLOOKUP($C3410,tarifs!$A$4:$D$105,2,0)),"",VLOOKUP($C3410,tarifs!$A$4:$D$105,2,0))</f>
        <v>91.8</v>
      </c>
      <c r="F3410" s="105">
        <f t="shared" si="53"/>
        <v>110.16</v>
      </c>
    </row>
    <row r="3411" spans="1:6" x14ac:dyDescent="0.25">
      <c r="A3411" t="s">
        <v>12</v>
      </c>
      <c r="B3411" s="107">
        <v>44462</v>
      </c>
      <c r="C3411">
        <v>1252</v>
      </c>
      <c r="D3411" t="str">
        <f>IF(Tableau1[[#This Row],[Date]]="","",CHOOSE(MONTH(B3411),"janvier","février","mars","avril","mai","juin","juillet","aout","septembre","octobre","novembre","décembre"))</f>
        <v>septembre</v>
      </c>
      <c r="E3411" s="105">
        <f>IF(ISERROR(VLOOKUP($C3411,tarifs!$A$4:$D$105,2,0)),"",VLOOKUP($C3411,tarifs!$A$4:$D$105,2,0))</f>
        <v>91.8</v>
      </c>
      <c r="F3411" s="105">
        <f t="shared" si="53"/>
        <v>110.16</v>
      </c>
    </row>
    <row r="3412" spans="1:6" x14ac:dyDescent="0.25">
      <c r="A3412" t="s">
        <v>12</v>
      </c>
      <c r="B3412" s="107">
        <v>44463</v>
      </c>
      <c r="C3412">
        <v>1252</v>
      </c>
      <c r="D3412" t="str">
        <f>IF(Tableau1[[#This Row],[Date]]="","",CHOOSE(MONTH(B3412),"janvier","février","mars","avril","mai","juin","juillet","aout","septembre","octobre","novembre","décembre"))</f>
        <v>septembre</v>
      </c>
      <c r="E3412" s="105">
        <f>IF(ISERROR(VLOOKUP($C3412,tarifs!$A$4:$D$105,2,0)),"",VLOOKUP($C3412,tarifs!$A$4:$D$105,2,0))</f>
        <v>91.8</v>
      </c>
      <c r="F3412" s="105">
        <f t="shared" si="53"/>
        <v>110.16</v>
      </c>
    </row>
    <row r="3413" spans="1:6" x14ac:dyDescent="0.25">
      <c r="A3413" t="s">
        <v>12</v>
      </c>
      <c r="B3413" s="107">
        <v>44464</v>
      </c>
      <c r="C3413">
        <v>1319</v>
      </c>
      <c r="D3413" t="str">
        <f>IF(Tableau1[[#This Row],[Date]]="","",CHOOSE(MONTH(B3413),"janvier","février","mars","avril","mai","juin","juillet","aout","septembre","octobre","novembre","décembre"))</f>
        <v>septembre</v>
      </c>
      <c r="E3413" s="105">
        <f>IF(ISERROR(VLOOKUP($C3413,tarifs!$A$4:$D$105,2,0)),"",VLOOKUP($C3413,tarifs!$A$4:$D$105,2,0))</f>
        <v>95</v>
      </c>
      <c r="F3413" s="105">
        <f t="shared" si="53"/>
        <v>114</v>
      </c>
    </row>
    <row r="3414" spans="1:6" x14ac:dyDescent="0.25">
      <c r="A3414" t="s">
        <v>12</v>
      </c>
      <c r="B3414" s="107">
        <v>44464</v>
      </c>
      <c r="C3414">
        <v>1349</v>
      </c>
      <c r="D3414" t="str">
        <f>IF(Tableau1[[#This Row],[Date]]="","",CHOOSE(MONTH(B3414),"janvier","février","mars","avril","mai","juin","juillet","aout","septembre","octobre","novembre","décembre"))</f>
        <v>septembre</v>
      </c>
      <c r="E3414" s="105">
        <f>IF(ISERROR(VLOOKUP($C3414,tarifs!$A$4:$D$105,2,0)),"",VLOOKUP($C3414,tarifs!$A$4:$D$105,2,0))</f>
        <v>115</v>
      </c>
      <c r="F3414" s="105">
        <f t="shared" si="53"/>
        <v>138</v>
      </c>
    </row>
    <row r="3415" spans="1:6" x14ac:dyDescent="0.25">
      <c r="A3415" t="s">
        <v>13</v>
      </c>
      <c r="B3415" s="107">
        <v>44459</v>
      </c>
      <c r="C3415">
        <v>1640</v>
      </c>
      <c r="D3415" t="str">
        <f>IF(Tableau1[[#This Row],[Date]]="","",CHOOSE(MONTH(B3415),"janvier","février","mars","avril","mai","juin","juillet","aout","septembre","octobre","novembre","décembre"))</f>
        <v>septembre</v>
      </c>
      <c r="E3415" s="105">
        <f>IF(ISERROR(VLOOKUP($C3415,tarifs!$A$4:$D$105,2,0)),"",VLOOKUP($C3415,tarifs!$A$4:$D$105,2,0))</f>
        <v>156.75</v>
      </c>
      <c r="F3415" s="105">
        <f t="shared" si="53"/>
        <v>188.1</v>
      </c>
    </row>
    <row r="3416" spans="1:6" x14ac:dyDescent="0.25">
      <c r="A3416" t="s">
        <v>13</v>
      </c>
      <c r="B3416" s="107">
        <v>44464</v>
      </c>
      <c r="C3416">
        <v>1411</v>
      </c>
      <c r="D3416" t="str">
        <f>IF(Tableau1[[#This Row],[Date]]="","",CHOOSE(MONTH(B3416),"janvier","février","mars","avril","mai","juin","juillet","aout","septembre","octobre","novembre","décembre"))</f>
        <v>septembre</v>
      </c>
      <c r="E3416" s="105">
        <f>IF(ISERROR(VLOOKUP($C3416,tarifs!$A$4:$D$105,2,0)),"",VLOOKUP($C3416,tarifs!$A$4:$D$105,2,0))</f>
        <v>101</v>
      </c>
      <c r="F3416" s="105">
        <f t="shared" si="53"/>
        <v>121.19999999999999</v>
      </c>
    </row>
    <row r="3417" spans="1:6" x14ac:dyDescent="0.25">
      <c r="A3417" t="s">
        <v>13</v>
      </c>
      <c r="B3417" s="107">
        <v>44459</v>
      </c>
      <c r="C3417">
        <v>1680</v>
      </c>
      <c r="D3417" t="str">
        <f>IF(Tableau1[[#This Row],[Date]]="","",CHOOSE(MONTH(B3417),"janvier","février","mars","avril","mai","juin","juillet","aout","septembre","octobre","novembre","décembre"))</f>
        <v>septembre</v>
      </c>
      <c r="E3417" s="105">
        <f>IF(ISERROR(VLOOKUP($C3417,tarifs!$A$4:$D$105,2,0)),"",VLOOKUP($C3417,tarifs!$A$4:$D$105,2,0))</f>
        <v>149.75</v>
      </c>
      <c r="F3417" s="105">
        <f t="shared" si="53"/>
        <v>179.7</v>
      </c>
    </row>
    <row r="3418" spans="1:6" x14ac:dyDescent="0.25">
      <c r="A3418" t="s">
        <v>13</v>
      </c>
      <c r="B3418" s="107">
        <v>44464</v>
      </c>
      <c r="C3418">
        <v>1461</v>
      </c>
      <c r="D3418" t="str">
        <f>IF(Tableau1[[#This Row],[Date]]="","",CHOOSE(MONTH(B3418),"janvier","février","mars","avril","mai","juin","juillet","aout","septembre","octobre","novembre","décembre"))</f>
        <v>septembre</v>
      </c>
      <c r="E3418" s="105">
        <f>IF(ISERROR(VLOOKUP($C3418,tarifs!$A$4:$D$105,2,0)),"",VLOOKUP($C3418,tarifs!$A$4:$D$105,2,0))</f>
        <v>135</v>
      </c>
      <c r="F3418" s="105">
        <f t="shared" si="53"/>
        <v>162</v>
      </c>
    </row>
    <row r="3419" spans="1:6" x14ac:dyDescent="0.25">
      <c r="A3419" t="s">
        <v>13</v>
      </c>
      <c r="B3419" s="107">
        <v>44459</v>
      </c>
      <c r="C3419">
        <v>1152</v>
      </c>
      <c r="D3419" t="str">
        <f>IF(Tableau1[[#This Row],[Date]]="","",CHOOSE(MONTH(B3419),"janvier","février","mars","avril","mai","juin","juillet","aout","septembre","octobre","novembre","décembre"))</f>
        <v>septembre</v>
      </c>
      <c r="E3419" s="105">
        <f>IF(ISERROR(VLOOKUP($C3419,tarifs!$A$4:$D$105,2,0)),"",VLOOKUP($C3419,tarifs!$A$4:$D$105,2,0))</f>
        <v>128</v>
      </c>
      <c r="F3419" s="105">
        <f t="shared" si="53"/>
        <v>153.6</v>
      </c>
    </row>
    <row r="3420" spans="1:6" x14ac:dyDescent="0.25">
      <c r="A3420" t="s">
        <v>13</v>
      </c>
      <c r="B3420" s="107">
        <v>44464</v>
      </c>
      <c r="C3420">
        <v>1119</v>
      </c>
      <c r="D3420" t="str">
        <f>IF(Tableau1[[#This Row],[Date]]="","",CHOOSE(MONTH(B3420),"janvier","février","mars","avril","mai","juin","juillet","aout","septembre","octobre","novembre","décembre"))</f>
        <v>septembre</v>
      </c>
      <c r="E3420" s="105">
        <f>IF(ISERROR(VLOOKUP($C3420,tarifs!$A$4:$D$105,2,0)),"",VLOOKUP($C3420,tarifs!$A$4:$D$105,2,0))</f>
        <v>135</v>
      </c>
      <c r="F3420" s="105">
        <f t="shared" si="53"/>
        <v>162</v>
      </c>
    </row>
    <row r="3421" spans="1:6" x14ac:dyDescent="0.25">
      <c r="A3421" t="s">
        <v>13</v>
      </c>
      <c r="B3421" s="107">
        <v>44464</v>
      </c>
      <c r="C3421">
        <v>1049</v>
      </c>
      <c r="D3421" t="str">
        <f>IF(Tableau1[[#This Row],[Date]]="","",CHOOSE(MONTH(B3421),"janvier","février","mars","avril","mai","juin","juillet","aout","septembre","octobre","novembre","décembre"))</f>
        <v>septembre</v>
      </c>
      <c r="E3421" s="105">
        <f>IF(ISERROR(VLOOKUP($C3421,tarifs!$A$4:$D$105,2,0)),"",VLOOKUP($C3421,tarifs!$A$4:$D$105,2,0))</f>
        <v>95</v>
      </c>
      <c r="F3421" s="105">
        <f t="shared" si="53"/>
        <v>114</v>
      </c>
    </row>
    <row r="3422" spans="1:6" x14ac:dyDescent="0.25">
      <c r="A3422" t="s">
        <v>14</v>
      </c>
      <c r="B3422" s="107">
        <v>44459</v>
      </c>
      <c r="C3422">
        <v>1100</v>
      </c>
      <c r="D3422" t="str">
        <f>IF(Tableau1[[#This Row],[Date]]="","",CHOOSE(MONTH(B3422),"janvier","février","mars","avril","mai","juin","juillet","aout","septembre","octobre","novembre","décembre"))</f>
        <v>septembre</v>
      </c>
      <c r="E3422" s="105">
        <f>IF(ISERROR(VLOOKUP($C3422,tarifs!$A$4:$D$105,2,0)),"",VLOOKUP($C3422,tarifs!$A$4:$D$105,2,0))</f>
        <v>122</v>
      </c>
      <c r="F3422" s="105">
        <f t="shared" si="53"/>
        <v>146.4</v>
      </c>
    </row>
    <row r="3423" spans="1:6" x14ac:dyDescent="0.25">
      <c r="A3423" t="s">
        <v>14</v>
      </c>
      <c r="B3423" s="107">
        <v>44463</v>
      </c>
      <c r="C3423">
        <v>1112</v>
      </c>
      <c r="D3423" t="str">
        <f>IF(Tableau1[[#This Row],[Date]]="","",CHOOSE(MONTH(B3423),"janvier","février","mars","avril","mai","juin","juillet","aout","septembre","octobre","novembre","décembre"))</f>
        <v>septembre</v>
      </c>
      <c r="E3423" s="105">
        <f>IF(ISERROR(VLOOKUP($C3423,tarifs!$A$4:$D$105,2,0)),"",VLOOKUP($C3423,tarifs!$A$4:$D$105,2,0))</f>
        <v>135</v>
      </c>
      <c r="F3423" s="105">
        <f t="shared" si="53"/>
        <v>162</v>
      </c>
    </row>
    <row r="3424" spans="1:6" x14ac:dyDescent="0.25">
      <c r="A3424" t="s">
        <v>14</v>
      </c>
      <c r="B3424" s="107">
        <v>44464</v>
      </c>
      <c r="C3424">
        <v>1421</v>
      </c>
      <c r="D3424" t="str">
        <f>IF(Tableau1[[#This Row],[Date]]="","",CHOOSE(MONTH(B3424),"janvier","février","mars","avril","mai","juin","juillet","aout","septembre","octobre","novembre","décembre"))</f>
        <v>septembre</v>
      </c>
      <c r="E3424" s="105">
        <f>IF(ISERROR(VLOOKUP($C3424,tarifs!$A$4:$D$105,2,0)),"",VLOOKUP($C3424,tarifs!$A$4:$D$105,2,0))</f>
        <v>108</v>
      </c>
      <c r="F3424" s="105">
        <f t="shared" si="53"/>
        <v>129.6</v>
      </c>
    </row>
    <row r="3425" spans="1:6" x14ac:dyDescent="0.25">
      <c r="A3425" t="s">
        <v>14</v>
      </c>
      <c r="B3425" s="107">
        <v>44464</v>
      </c>
      <c r="C3425">
        <v>1629</v>
      </c>
      <c r="D3425" t="str">
        <f>IF(Tableau1[[#This Row],[Date]]="","",CHOOSE(MONTH(B3425),"janvier","février","mars","avril","mai","juin","juillet","aout","septembre","octobre","novembre","décembre"))</f>
        <v>septembre</v>
      </c>
      <c r="E3425" s="105">
        <f>IF(ISERROR(VLOOKUP($C3425,tarifs!$A$4:$D$105,2,0)),"",VLOOKUP($C3425,tarifs!$A$4:$D$105,2,0))</f>
        <v>121.5</v>
      </c>
      <c r="F3425" s="105">
        <f t="shared" si="53"/>
        <v>145.79999999999998</v>
      </c>
    </row>
    <row r="3426" spans="1:6" x14ac:dyDescent="0.25">
      <c r="A3426" t="s">
        <v>14</v>
      </c>
      <c r="B3426" s="107">
        <v>44464</v>
      </c>
      <c r="C3426">
        <v>1159</v>
      </c>
      <c r="D3426" t="str">
        <f>IF(Tableau1[[#This Row],[Date]]="","",CHOOSE(MONTH(B3426),"janvier","février","mars","avril","mai","juin","juillet","aout","septembre","octobre","novembre","décembre"))</f>
        <v>septembre</v>
      </c>
      <c r="E3426" s="105">
        <f>IF(ISERROR(VLOOKUP($C3426,tarifs!$A$4:$D$105,2,0)),"",VLOOKUP($C3426,tarifs!$A$4:$D$105,2,0))</f>
        <v>115</v>
      </c>
      <c r="F3426" s="105">
        <f t="shared" si="53"/>
        <v>138</v>
      </c>
    </row>
    <row r="3427" spans="1:6" x14ac:dyDescent="0.25">
      <c r="A3427" t="s">
        <v>14</v>
      </c>
      <c r="B3427" s="107">
        <v>44459</v>
      </c>
      <c r="C3427" t="s">
        <v>15</v>
      </c>
      <c r="D3427" t="str">
        <f>IF(Tableau1[[#This Row],[Date]]="","",CHOOSE(MONTH(B3427),"janvier","février","mars","avril","mai","juin","juillet","aout","septembre","octobre","novembre","décembre"))</f>
        <v>septembre</v>
      </c>
      <c r="E3427" s="105" t="str">
        <f>IF(ISERROR(VLOOKUP($C3427,tarifs!$A$4:$D$105,2,0)),"",VLOOKUP($C3427,tarifs!$A$4:$D$105,2,0))</f>
        <v/>
      </c>
      <c r="F3427" s="105" t="str">
        <f t="shared" si="53"/>
        <v/>
      </c>
    </row>
    <row r="3428" spans="1:6" x14ac:dyDescent="0.25">
      <c r="A3428" t="s">
        <v>14</v>
      </c>
      <c r="B3428" s="107">
        <v>44460</v>
      </c>
      <c r="C3428" t="s">
        <v>15</v>
      </c>
      <c r="D3428" t="str">
        <f>IF(Tableau1[[#This Row],[Date]]="","",CHOOSE(MONTH(B3428),"janvier","février","mars","avril","mai","juin","juillet","aout","septembre","octobre","novembre","décembre"))</f>
        <v>septembre</v>
      </c>
      <c r="E3428" s="105" t="str">
        <f>IF(ISERROR(VLOOKUP($C3428,tarifs!$A$4:$D$105,2,0)),"",VLOOKUP($C3428,tarifs!$A$4:$D$105,2,0))</f>
        <v/>
      </c>
      <c r="F3428" s="105" t="str">
        <f t="shared" si="53"/>
        <v/>
      </c>
    </row>
    <row r="3429" spans="1:6" x14ac:dyDescent="0.25">
      <c r="A3429" t="s">
        <v>14</v>
      </c>
      <c r="B3429" s="107">
        <v>44461</v>
      </c>
      <c r="C3429" t="s">
        <v>15</v>
      </c>
      <c r="D3429" t="str">
        <f>IF(Tableau1[[#This Row],[Date]]="","",CHOOSE(MONTH(B3429),"janvier","février","mars","avril","mai","juin","juillet","aout","septembre","octobre","novembre","décembre"))</f>
        <v>septembre</v>
      </c>
      <c r="E3429" s="105" t="str">
        <f>IF(ISERROR(VLOOKUP($C3429,tarifs!$A$4:$D$105,2,0)),"",VLOOKUP($C3429,tarifs!$A$4:$D$105,2,0))</f>
        <v/>
      </c>
      <c r="F3429" s="105" t="str">
        <f t="shared" si="53"/>
        <v/>
      </c>
    </row>
    <row r="3430" spans="1:6" x14ac:dyDescent="0.25">
      <c r="A3430" t="s">
        <v>14</v>
      </c>
      <c r="B3430" s="107">
        <v>44462</v>
      </c>
      <c r="C3430" t="s">
        <v>15</v>
      </c>
      <c r="D3430" t="str">
        <f>IF(Tableau1[[#This Row],[Date]]="","",CHOOSE(MONTH(B3430),"janvier","février","mars","avril","mai","juin","juillet","aout","septembre","octobre","novembre","décembre"))</f>
        <v>septembre</v>
      </c>
      <c r="E3430" s="105" t="str">
        <f>IF(ISERROR(VLOOKUP($C3430,tarifs!$A$4:$D$105,2,0)),"",VLOOKUP($C3430,tarifs!$A$4:$D$105,2,0))</f>
        <v/>
      </c>
      <c r="F3430" s="105" t="str">
        <f t="shared" si="53"/>
        <v/>
      </c>
    </row>
    <row r="3431" spans="1:6" x14ac:dyDescent="0.25">
      <c r="A3431" t="s">
        <v>14</v>
      </c>
      <c r="B3431" s="107">
        <v>44463</v>
      </c>
      <c r="C3431" t="s">
        <v>15</v>
      </c>
      <c r="D3431" t="str">
        <f>IF(Tableau1[[#This Row],[Date]]="","",CHOOSE(MONTH(B3431),"janvier","février","mars","avril","mai","juin","juillet","aout","septembre","octobre","novembre","décembre"))</f>
        <v>septembre</v>
      </c>
      <c r="E3431" s="105" t="str">
        <f>IF(ISERROR(VLOOKUP($C3431,tarifs!$A$4:$D$105,2,0)),"",VLOOKUP($C3431,tarifs!$A$4:$D$105,2,0))</f>
        <v/>
      </c>
      <c r="F3431" s="105" t="str">
        <f t="shared" si="53"/>
        <v/>
      </c>
    </row>
    <row r="3432" spans="1:6" x14ac:dyDescent="0.25">
      <c r="A3432" t="s">
        <v>16</v>
      </c>
      <c r="B3432" s="107">
        <v>44459</v>
      </c>
      <c r="C3432">
        <v>1670</v>
      </c>
      <c r="D3432" t="str">
        <f>IF(Tableau1[[#This Row],[Date]]="","",CHOOSE(MONTH(B3432),"janvier","février","mars","avril","mai","juin","juillet","aout","septembre","octobre","novembre","décembre"))</f>
        <v>septembre</v>
      </c>
      <c r="E3432" s="105">
        <f>IF(ISERROR(VLOOKUP($C3432,tarifs!$A$4:$D$105,2,0)),"",VLOOKUP($C3432,tarifs!$A$4:$D$105,2,0))</f>
        <v>201</v>
      </c>
      <c r="F3432" s="105">
        <f t="shared" si="53"/>
        <v>241.2</v>
      </c>
    </row>
    <row r="3433" spans="1:6" x14ac:dyDescent="0.25">
      <c r="A3433" t="s">
        <v>16</v>
      </c>
      <c r="B3433" s="107">
        <v>44464</v>
      </c>
      <c r="C3433">
        <v>1401</v>
      </c>
      <c r="D3433" t="str">
        <f>IF(Tableau1[[#This Row],[Date]]="","",CHOOSE(MONTH(B3433),"janvier","février","mars","avril","mai","juin","juillet","aout","septembre","octobre","novembre","décembre"))</f>
        <v>septembre</v>
      </c>
      <c r="E3433" s="105">
        <f>IF(ISERROR(VLOOKUP($C3433,tarifs!$A$4:$D$105,2,0)),"",VLOOKUP($C3433,tarifs!$A$4:$D$105,2,0))</f>
        <v>129</v>
      </c>
      <c r="F3433" s="105">
        <f t="shared" si="53"/>
        <v>154.79999999999998</v>
      </c>
    </row>
    <row r="3434" spans="1:6" x14ac:dyDescent="0.25">
      <c r="A3434" t="s">
        <v>16</v>
      </c>
      <c r="B3434" s="107">
        <v>44464</v>
      </c>
      <c r="C3434">
        <v>1639</v>
      </c>
      <c r="D3434" t="str">
        <f>IF(Tableau1[[#This Row],[Date]]="","",CHOOSE(MONTH(B3434),"janvier","février","mars","avril","mai","juin","juillet","aout","septembre","octobre","novembre","décembre"))</f>
        <v>septembre</v>
      </c>
      <c r="E3434" s="105">
        <f>IF(ISERROR(VLOOKUP($C3434,tarifs!$A$4:$D$105,2,0)),"",VLOOKUP($C3434,tarifs!$A$4:$D$105,2,0))</f>
        <v>135</v>
      </c>
      <c r="F3434" s="105">
        <f t="shared" si="53"/>
        <v>162</v>
      </c>
    </row>
    <row r="3435" spans="1:6" x14ac:dyDescent="0.25">
      <c r="A3435" t="s">
        <v>17</v>
      </c>
      <c r="B3435" s="107">
        <v>44459</v>
      </c>
      <c r="C3435">
        <v>1050</v>
      </c>
      <c r="D3435" t="str">
        <f>IF(Tableau1[[#This Row],[Date]]="","",CHOOSE(MONTH(B3435),"janvier","février","mars","avril","mai","juin","juillet","aout","septembre","octobre","novembre","décembre"))</f>
        <v>septembre</v>
      </c>
      <c r="E3435" s="105">
        <f>IF(ISERROR(VLOOKUP($C3435,tarifs!$A$4:$D$105,2,0)),"",VLOOKUP($C3435,tarifs!$A$4:$D$105,2,0))</f>
        <v>108</v>
      </c>
      <c r="F3435" s="105">
        <f t="shared" si="53"/>
        <v>129.6</v>
      </c>
    </row>
    <row r="3436" spans="1:6" x14ac:dyDescent="0.25">
      <c r="A3436" t="s">
        <v>17</v>
      </c>
      <c r="B3436" s="107">
        <v>44464</v>
      </c>
      <c r="C3436">
        <v>1501</v>
      </c>
      <c r="D3436" t="str">
        <f>IF(Tableau1[[#This Row],[Date]]="","",CHOOSE(MONTH(B3436),"janvier","février","mars","avril","mai","juin","juillet","aout","septembre","octobre","novembre","décembre"))</f>
        <v>septembre</v>
      </c>
      <c r="E3436" s="105">
        <f>IF(ISERROR(VLOOKUP($C3436,tarifs!$A$4:$D$105,2,0)),"",VLOOKUP($C3436,tarifs!$A$4:$D$105,2,0))</f>
        <v>117</v>
      </c>
      <c r="F3436" s="105">
        <f t="shared" si="53"/>
        <v>140.4</v>
      </c>
    </row>
    <row r="3437" spans="1:6" x14ac:dyDescent="0.25">
      <c r="A3437" t="s">
        <v>17</v>
      </c>
      <c r="B3437" s="107">
        <v>44459</v>
      </c>
      <c r="C3437">
        <v>1232</v>
      </c>
      <c r="D3437" t="str">
        <f>IF(Tableau1[[#This Row],[Date]]="","",CHOOSE(MONTH(B3437),"janvier","février","mars","avril","mai","juin","juillet","aout","septembre","octobre","novembre","décembre"))</f>
        <v>septembre</v>
      </c>
      <c r="E3437" s="105">
        <f>IF(ISERROR(VLOOKUP($C3437,tarifs!$A$4:$D$105,2,0)),"",VLOOKUP($C3437,tarifs!$A$4:$D$105,2,0))</f>
        <v>101.25</v>
      </c>
      <c r="F3437" s="105">
        <f t="shared" si="53"/>
        <v>121.5</v>
      </c>
    </row>
    <row r="3438" spans="1:6" x14ac:dyDescent="0.25">
      <c r="A3438" t="s">
        <v>17</v>
      </c>
      <c r="B3438" s="107">
        <v>44461</v>
      </c>
      <c r="C3438">
        <v>1202</v>
      </c>
      <c r="D3438" t="str">
        <f>IF(Tableau1[[#This Row],[Date]]="","",CHOOSE(MONTH(B3438),"janvier","février","mars","avril","mai","juin","juillet","aout","septembre","octobre","novembre","décembre"))</f>
        <v>septembre</v>
      </c>
      <c r="E3438" s="105">
        <f>IF(ISERROR(VLOOKUP($C3438,tarifs!$A$4:$D$105,2,0)),"",VLOOKUP($C3438,tarifs!$A$4:$D$105,2,0))</f>
        <v>87.75</v>
      </c>
      <c r="F3438" s="105">
        <f t="shared" si="53"/>
        <v>105.3</v>
      </c>
    </row>
    <row r="3439" spans="1:6" x14ac:dyDescent="0.25">
      <c r="A3439" t="s">
        <v>17</v>
      </c>
      <c r="B3439" s="107">
        <v>44463</v>
      </c>
      <c r="C3439">
        <v>1072</v>
      </c>
      <c r="D3439" t="str">
        <f>IF(Tableau1[[#This Row],[Date]]="","",CHOOSE(MONTH(B3439),"janvier","février","mars","avril","mai","juin","juillet","aout","septembre","octobre","novembre","décembre"))</f>
        <v>septembre</v>
      </c>
      <c r="E3439" s="105">
        <f>IF(ISERROR(VLOOKUP($C3439,tarifs!$A$4:$D$105,2,0)),"",VLOOKUP($C3439,tarifs!$A$4:$D$105,2,0))</f>
        <v>108</v>
      </c>
      <c r="F3439" s="105">
        <f t="shared" si="53"/>
        <v>129.6</v>
      </c>
    </row>
    <row r="3440" spans="1:6" x14ac:dyDescent="0.25">
      <c r="A3440" t="s">
        <v>17</v>
      </c>
      <c r="B3440" s="107">
        <v>44464</v>
      </c>
      <c r="C3440">
        <v>1069</v>
      </c>
      <c r="D3440" t="str">
        <f>IF(Tableau1[[#This Row],[Date]]="","",CHOOSE(MONTH(B3440),"janvier","février","mars","avril","mai","juin","juillet","aout","septembre","octobre","novembre","décembre"))</f>
        <v>septembre</v>
      </c>
      <c r="E3440" s="105">
        <f>IF(ISERROR(VLOOKUP($C3440,tarifs!$A$4:$D$105,2,0)),"",VLOOKUP($C3440,tarifs!$A$4:$D$105,2,0))</f>
        <v>81</v>
      </c>
      <c r="F3440" s="105">
        <f t="shared" si="53"/>
        <v>97.2</v>
      </c>
    </row>
    <row r="3441" spans="1:6" x14ac:dyDescent="0.25">
      <c r="A3441" t="s">
        <v>18</v>
      </c>
      <c r="B3441" s="107">
        <v>44459</v>
      </c>
      <c r="C3441">
        <v>1280</v>
      </c>
      <c r="D3441" t="str">
        <f>IF(Tableau1[[#This Row],[Date]]="","",CHOOSE(MONTH(B3441),"janvier","février","mars","avril","mai","juin","juillet","aout","septembre","octobre","novembre","décembre"))</f>
        <v>septembre</v>
      </c>
      <c r="E3441" s="105">
        <f>IF(ISERROR(VLOOKUP($C3441,tarifs!$A$4:$D$105,2,0)),"",VLOOKUP($C3441,tarifs!$A$4:$D$105,2,0))</f>
        <v>114.4</v>
      </c>
      <c r="F3441" s="105">
        <f t="shared" si="53"/>
        <v>137.28</v>
      </c>
    </row>
    <row r="3442" spans="1:6" x14ac:dyDescent="0.25">
      <c r="A3442" t="s">
        <v>18</v>
      </c>
      <c r="B3442" s="107">
        <v>44463</v>
      </c>
      <c r="C3442">
        <v>1082</v>
      </c>
      <c r="D3442" t="str">
        <f>IF(Tableau1[[#This Row],[Date]]="","",CHOOSE(MONTH(B3442),"janvier","février","mars","avril","mai","juin","juillet","aout","septembre","octobre","novembre","décembre"))</f>
        <v>septembre</v>
      </c>
      <c r="E3442" s="105">
        <f>IF(ISERROR(VLOOKUP($C3442,tarifs!$A$4:$D$105,2,0)),"",VLOOKUP($C3442,tarifs!$A$4:$D$105,2,0))</f>
        <v>104.55</v>
      </c>
      <c r="F3442" s="105">
        <f t="shared" si="53"/>
        <v>125.46</v>
      </c>
    </row>
    <row r="3443" spans="1:6" x14ac:dyDescent="0.25">
      <c r="A3443" t="s">
        <v>18</v>
      </c>
      <c r="B3443" s="107">
        <v>44464</v>
      </c>
      <c r="C3443">
        <v>1219</v>
      </c>
      <c r="D3443" t="str">
        <f>IF(Tableau1[[#This Row],[Date]]="","",CHOOSE(MONTH(B3443),"janvier","février","mars","avril","mai","juin","juillet","aout","septembre","octobre","novembre","décembre"))</f>
        <v>septembre</v>
      </c>
      <c r="E3443" s="105">
        <f>IF(ISERROR(VLOOKUP($C3443,tarifs!$A$4:$D$105,2,0)),"",VLOOKUP($C3443,tarifs!$A$4:$D$105,2,0))</f>
        <v>135</v>
      </c>
      <c r="F3443" s="105">
        <f t="shared" si="53"/>
        <v>162</v>
      </c>
    </row>
    <row r="3444" spans="1:6" x14ac:dyDescent="0.25">
      <c r="A3444" t="s">
        <v>18</v>
      </c>
      <c r="B3444" s="107">
        <v>44464</v>
      </c>
      <c r="C3444">
        <v>1679</v>
      </c>
      <c r="D3444" t="str">
        <f>IF(Tableau1[[#This Row],[Date]]="","",CHOOSE(MONTH(B3444),"janvier","février","mars","avril","mai","juin","juillet","aout","septembre","octobre","novembre","décembre"))</f>
        <v>septembre</v>
      </c>
      <c r="E3444" s="105">
        <f>IF(ISERROR(VLOOKUP($C3444,tarifs!$A$4:$D$105,2,0)),"",VLOOKUP($C3444,tarifs!$A$4:$D$105,2,0))</f>
        <v>95</v>
      </c>
      <c r="F3444" s="105">
        <f t="shared" si="53"/>
        <v>114</v>
      </c>
    </row>
    <row r="3445" spans="1:6" x14ac:dyDescent="0.25">
      <c r="A3445" t="s">
        <v>19</v>
      </c>
      <c r="B3445" s="107">
        <v>44463</v>
      </c>
      <c r="C3445">
        <v>1182</v>
      </c>
      <c r="D3445" t="str">
        <f>IF(Tableau1[[#This Row],[Date]]="","",CHOOSE(MONTH(B3445),"janvier","février","mars","avril","mai","juin","juillet","aout","septembre","octobre","novembre","décembre"))</f>
        <v>septembre</v>
      </c>
      <c r="E3445" s="105">
        <f>IF(ISERROR(VLOOKUP($C3445,tarifs!$A$4:$D$105,2,0)),"",VLOOKUP($C3445,tarifs!$A$4:$D$105,2,0))</f>
        <v>127</v>
      </c>
      <c r="F3445" s="105">
        <f t="shared" si="53"/>
        <v>152.4</v>
      </c>
    </row>
    <row r="3446" spans="1:6" x14ac:dyDescent="0.25">
      <c r="A3446" t="s">
        <v>19</v>
      </c>
      <c r="B3446" s="107">
        <v>44464</v>
      </c>
      <c r="C3446">
        <v>1669</v>
      </c>
      <c r="D3446" t="str">
        <f>IF(Tableau1[[#This Row],[Date]]="","",CHOOSE(MONTH(B3446),"janvier","février","mars","avril","mai","juin","juillet","aout","septembre","octobre","novembre","décembre"))</f>
        <v>septembre</v>
      </c>
      <c r="E3446" s="105">
        <f>IF(ISERROR(VLOOKUP($C3446,tarifs!$A$4:$D$105,2,0)),"",VLOOKUP($C3446,tarifs!$A$4:$D$105,2,0))</f>
        <v>124</v>
      </c>
      <c r="F3446" s="105">
        <f t="shared" si="53"/>
        <v>148.79999999999998</v>
      </c>
    </row>
    <row r="3447" spans="1:6" x14ac:dyDescent="0.25">
      <c r="A3447" t="s">
        <v>19</v>
      </c>
      <c r="B3447" s="107">
        <v>44464</v>
      </c>
      <c r="C3447">
        <v>1129</v>
      </c>
      <c r="D3447" t="str">
        <f>IF(Tableau1[[#This Row],[Date]]="","",CHOOSE(MONTH(B3447),"janvier","février","mars","avril","mai","juin","juillet","aout","septembre","octobre","novembre","décembre"))</f>
        <v>septembre</v>
      </c>
      <c r="E3447" s="105">
        <f>IF(ISERROR(VLOOKUP($C3447,tarifs!$A$4:$D$105,2,0)),"",VLOOKUP($C3447,tarifs!$A$4:$D$105,2,0))</f>
        <v>115</v>
      </c>
      <c r="F3447" s="105">
        <f t="shared" si="53"/>
        <v>138</v>
      </c>
    </row>
    <row r="3448" spans="1:6" x14ac:dyDescent="0.25">
      <c r="A3448" t="s">
        <v>19</v>
      </c>
      <c r="B3448" s="107">
        <v>44464</v>
      </c>
      <c r="C3448">
        <v>1699</v>
      </c>
      <c r="D3448" t="str">
        <f>IF(Tableau1[[#This Row],[Date]]="","",CHOOSE(MONTH(B3448),"janvier","février","mars","avril","mai","juin","juillet","aout","septembre","octobre","novembre","décembre"))</f>
        <v>septembre</v>
      </c>
      <c r="E3448" s="105">
        <f>IF(ISERROR(VLOOKUP($C3448,tarifs!$A$4:$D$105,2,0)),"",VLOOKUP($C3448,tarifs!$A$4:$D$105,2,0))</f>
        <v>148</v>
      </c>
      <c r="F3448" s="105">
        <f t="shared" si="53"/>
        <v>177.6</v>
      </c>
    </row>
    <row r="3449" spans="1:6" x14ac:dyDescent="0.25">
      <c r="A3449" t="s">
        <v>8</v>
      </c>
      <c r="B3449" s="107">
        <v>44466</v>
      </c>
      <c r="C3449">
        <v>1330</v>
      </c>
      <c r="D3449" t="str">
        <f>IF(Tableau1[[#This Row],[Date]]="","",CHOOSE(MONTH(B3449),"janvier","février","mars","avril","mai","juin","juillet","aout","septembre","octobre","novembre","décembre"))</f>
        <v>septembre</v>
      </c>
      <c r="E3449" s="105">
        <f>IF(ISERROR(VLOOKUP($C3449,tarifs!$A$4:$D$105,2,0)),"",VLOOKUP($C3449,tarifs!$A$4:$D$105,2,0))</f>
        <v>95</v>
      </c>
      <c r="F3449" s="105">
        <f t="shared" si="53"/>
        <v>114</v>
      </c>
    </row>
    <row r="3450" spans="1:6" x14ac:dyDescent="0.25">
      <c r="A3450" t="s">
        <v>8</v>
      </c>
      <c r="B3450" s="107">
        <v>44471</v>
      </c>
      <c r="C3450">
        <v>1531</v>
      </c>
      <c r="D3450" t="str">
        <f>IF(Tableau1[[#This Row],[Date]]="","",CHOOSE(MONTH(B3450),"janvier","février","mars","avril","mai","juin","juillet","aout","septembre","octobre","novembre","décembre"))</f>
        <v>octobre</v>
      </c>
      <c r="E3450" s="105">
        <f>IF(ISERROR(VLOOKUP($C3450,tarifs!$A$4:$D$105,2,0)),"",VLOOKUP($C3450,tarifs!$A$4:$D$105,2,0))</f>
        <v>108</v>
      </c>
      <c r="F3450" s="105">
        <f t="shared" si="53"/>
        <v>129.6</v>
      </c>
    </row>
    <row r="3451" spans="1:6" x14ac:dyDescent="0.25">
      <c r="A3451" t="s">
        <v>8</v>
      </c>
      <c r="B3451" s="107">
        <v>44466</v>
      </c>
      <c r="C3451">
        <v>1242</v>
      </c>
      <c r="D3451" t="str">
        <f>IF(Tableau1[[#This Row],[Date]]="","",CHOOSE(MONTH(B3451),"janvier","février","mars","avril","mai","juin","juillet","aout","septembre","octobre","novembre","décembre"))</f>
        <v>septembre</v>
      </c>
      <c r="E3451" s="105">
        <f>IF(ISERROR(VLOOKUP($C3451,tarifs!$A$4:$D$105,2,0)),"",VLOOKUP($C3451,tarifs!$A$4:$D$105,2,0))</f>
        <v>101</v>
      </c>
      <c r="F3451" s="105">
        <f t="shared" si="53"/>
        <v>121.19999999999999</v>
      </c>
    </row>
    <row r="3452" spans="1:6" x14ac:dyDescent="0.25">
      <c r="A3452" t="s">
        <v>8</v>
      </c>
      <c r="B3452" s="107">
        <v>44470</v>
      </c>
      <c r="C3452">
        <v>1242</v>
      </c>
      <c r="D3452" t="str">
        <f>IF(Tableau1[[#This Row],[Date]]="","",CHOOSE(MONTH(B3452),"janvier","février","mars","avril","mai","juin","juillet","aout","septembre","octobre","novembre","décembre"))</f>
        <v>octobre</v>
      </c>
      <c r="E3452" s="105">
        <f>IF(ISERROR(VLOOKUP($C3452,tarifs!$A$4:$D$105,2,0)),"",VLOOKUP($C3452,tarifs!$A$4:$D$105,2,0))</f>
        <v>101</v>
      </c>
      <c r="F3452" s="105">
        <f t="shared" si="53"/>
        <v>121.19999999999999</v>
      </c>
    </row>
    <row r="3453" spans="1:6" x14ac:dyDescent="0.25">
      <c r="A3453" t="s">
        <v>8</v>
      </c>
      <c r="B3453" s="107">
        <v>44471</v>
      </c>
      <c r="C3453">
        <v>1689</v>
      </c>
      <c r="D3453" t="str">
        <f>IF(Tableau1[[#This Row],[Date]]="","",CHOOSE(MONTH(B3453),"janvier","février","mars","avril","mai","juin","juillet","aout","septembre","octobre","novembre","décembre"))</f>
        <v>octobre</v>
      </c>
      <c r="E3453" s="105">
        <f>IF(ISERROR(VLOOKUP($C3453,tarifs!$A$4:$D$105,2,0)),"",VLOOKUP($C3453,tarifs!$A$4:$D$105,2,0))</f>
        <v>155</v>
      </c>
      <c r="F3453" s="105">
        <f t="shared" si="53"/>
        <v>186</v>
      </c>
    </row>
    <row r="3454" spans="1:6" x14ac:dyDescent="0.25">
      <c r="A3454" t="s">
        <v>9</v>
      </c>
      <c r="B3454" s="107">
        <v>44466</v>
      </c>
      <c r="C3454">
        <v>1060</v>
      </c>
      <c r="D3454" t="str">
        <f>IF(Tableau1[[#This Row],[Date]]="","",CHOOSE(MONTH(B3454),"janvier","février","mars","avril","mai","juin","juillet","aout","septembre","octobre","novembre","décembre"))</f>
        <v>septembre</v>
      </c>
      <c r="E3454" s="105">
        <f>IF(ISERROR(VLOOKUP($C3454,tarifs!$A$4:$D$105,2,0)),"",VLOOKUP($C3454,tarifs!$A$4:$D$105,2,0))</f>
        <v>123.6</v>
      </c>
      <c r="F3454" s="105">
        <f t="shared" si="53"/>
        <v>148.32</v>
      </c>
    </row>
    <row r="3455" spans="1:6" x14ac:dyDescent="0.25">
      <c r="A3455" t="s">
        <v>9</v>
      </c>
      <c r="B3455" s="107">
        <v>44471</v>
      </c>
      <c r="C3455">
        <v>1431</v>
      </c>
      <c r="D3455" t="str">
        <f>IF(Tableau1[[#This Row],[Date]]="","",CHOOSE(MONTH(B3455),"janvier","février","mars","avril","mai","juin","juillet","aout","septembre","octobre","novembre","décembre"))</f>
        <v>octobre</v>
      </c>
      <c r="E3455" s="105">
        <f>IF(ISERROR(VLOOKUP($C3455,tarifs!$A$4:$D$105,2,0)),"",VLOOKUP($C3455,tarifs!$A$4:$D$105,2,0))</f>
        <v>108</v>
      </c>
      <c r="F3455" s="105">
        <f t="shared" si="53"/>
        <v>129.6</v>
      </c>
    </row>
    <row r="3456" spans="1:6" x14ac:dyDescent="0.25">
      <c r="A3456" t="s">
        <v>9</v>
      </c>
      <c r="B3456" s="107">
        <v>44466</v>
      </c>
      <c r="C3456">
        <v>1230</v>
      </c>
      <c r="D3456" t="str">
        <f>IF(Tableau1[[#This Row],[Date]]="","",CHOOSE(MONTH(B3456),"janvier","février","mars","avril","mai","juin","juillet","aout","septembre","octobre","novembre","décembre"))</f>
        <v>septembre</v>
      </c>
      <c r="E3456" s="105">
        <f>IF(ISERROR(VLOOKUP($C3456,tarifs!$A$4:$D$105,2,0)),"",VLOOKUP($C3456,tarifs!$A$4:$D$105,2,0))</f>
        <v>135.25</v>
      </c>
      <c r="F3456" s="105">
        <f t="shared" si="53"/>
        <v>162.29999999999998</v>
      </c>
    </row>
    <row r="3457" spans="1:6" x14ac:dyDescent="0.25">
      <c r="A3457" t="s">
        <v>9</v>
      </c>
      <c r="B3457" s="107">
        <v>44470</v>
      </c>
      <c r="C3457">
        <v>1282</v>
      </c>
      <c r="D3457" t="str">
        <f>IF(Tableau1[[#This Row],[Date]]="","",CHOOSE(MONTH(B3457),"janvier","février","mars","avril","mai","juin","juillet","aout","septembre","octobre","novembre","décembre"))</f>
        <v>octobre</v>
      </c>
      <c r="E3457" s="105">
        <f>IF(ISERROR(VLOOKUP($C3457,tarifs!$A$4:$D$105,2,0)),"",VLOOKUP($C3457,tarifs!$A$4:$D$105,2,0))</f>
        <v>87.75</v>
      </c>
      <c r="F3457" s="105">
        <f t="shared" si="53"/>
        <v>105.3</v>
      </c>
    </row>
    <row r="3458" spans="1:6" x14ac:dyDescent="0.25">
      <c r="A3458" t="s">
        <v>9</v>
      </c>
      <c r="B3458" s="107">
        <v>44471</v>
      </c>
      <c r="C3458">
        <v>1451</v>
      </c>
      <c r="D3458" t="str">
        <f>IF(Tableau1[[#This Row],[Date]]="","",CHOOSE(MONTH(B3458),"janvier","février","mars","avril","mai","juin","juillet","aout","septembre","octobre","novembre","décembre"))</f>
        <v>octobre</v>
      </c>
      <c r="E3458" s="105">
        <f>IF(ISERROR(VLOOKUP($C3458,tarifs!$A$4:$D$105,2,0)),"",VLOOKUP($C3458,tarifs!$A$4:$D$105,2,0))</f>
        <v>108</v>
      </c>
      <c r="F3458" s="105">
        <f t="shared" si="53"/>
        <v>129.6</v>
      </c>
    </row>
    <row r="3459" spans="1:6" x14ac:dyDescent="0.25">
      <c r="A3459" t="s">
        <v>9</v>
      </c>
      <c r="B3459" s="107">
        <v>44466</v>
      </c>
      <c r="C3459">
        <v>1062</v>
      </c>
      <c r="D3459" t="str">
        <f>IF(Tableau1[[#This Row],[Date]]="","",CHOOSE(MONTH(B3459),"janvier","février","mars","avril","mai","juin","juillet","aout","septembre","octobre","novembre","décembre"))</f>
        <v>septembre</v>
      </c>
      <c r="E3459" s="105">
        <f>IF(ISERROR(VLOOKUP($C3459,tarifs!$A$4:$D$105,2,0)),"",VLOOKUP($C3459,tarifs!$A$4:$D$105,2,0))</f>
        <v>81</v>
      </c>
      <c r="F3459" s="105">
        <f t="shared" si="53"/>
        <v>97.2</v>
      </c>
    </row>
    <row r="3460" spans="1:6" x14ac:dyDescent="0.25">
      <c r="A3460" t="s">
        <v>9</v>
      </c>
      <c r="B3460" s="107">
        <v>44467</v>
      </c>
      <c r="C3460">
        <v>1062</v>
      </c>
      <c r="D3460" t="str">
        <f>IF(Tableau1[[#This Row],[Date]]="","",CHOOSE(MONTH(B3460),"janvier","février","mars","avril","mai","juin","juillet","aout","septembre","octobre","novembre","décembre"))</f>
        <v>septembre</v>
      </c>
      <c r="E3460" s="105">
        <f>IF(ISERROR(VLOOKUP($C3460,tarifs!$A$4:$D$105,2,0)),"",VLOOKUP($C3460,tarifs!$A$4:$D$105,2,0))</f>
        <v>81</v>
      </c>
      <c r="F3460" s="105">
        <f t="shared" ref="F3460:F3523" si="54">IF(ISERROR(E3460*1.2),"",E3460*1.2)</f>
        <v>97.2</v>
      </c>
    </row>
    <row r="3461" spans="1:6" x14ac:dyDescent="0.25">
      <c r="A3461" t="s">
        <v>9</v>
      </c>
      <c r="B3461" s="107">
        <v>44468</v>
      </c>
      <c r="C3461">
        <v>1062</v>
      </c>
      <c r="D3461" t="str">
        <f>IF(Tableau1[[#This Row],[Date]]="","",CHOOSE(MONTH(B3461),"janvier","février","mars","avril","mai","juin","juillet","aout","septembre","octobre","novembre","décembre"))</f>
        <v>septembre</v>
      </c>
      <c r="E3461" s="105">
        <f>IF(ISERROR(VLOOKUP($C3461,tarifs!$A$4:$D$105,2,0)),"",VLOOKUP($C3461,tarifs!$A$4:$D$105,2,0))</f>
        <v>81</v>
      </c>
      <c r="F3461" s="105">
        <f t="shared" si="54"/>
        <v>97.2</v>
      </c>
    </row>
    <row r="3462" spans="1:6" x14ac:dyDescent="0.25">
      <c r="A3462" t="s">
        <v>9</v>
      </c>
      <c r="B3462" s="107">
        <v>44469</v>
      </c>
      <c r="C3462">
        <v>1062</v>
      </c>
      <c r="D3462" t="str">
        <f>IF(Tableau1[[#This Row],[Date]]="","",CHOOSE(MONTH(B3462),"janvier","février","mars","avril","mai","juin","juillet","aout","septembre","octobre","novembre","décembre"))</f>
        <v>septembre</v>
      </c>
      <c r="E3462" s="105">
        <f>IF(ISERROR(VLOOKUP($C3462,tarifs!$A$4:$D$105,2,0)),"",VLOOKUP($C3462,tarifs!$A$4:$D$105,2,0))</f>
        <v>81</v>
      </c>
      <c r="F3462" s="105">
        <f t="shared" si="54"/>
        <v>97.2</v>
      </c>
    </row>
    <row r="3463" spans="1:6" x14ac:dyDescent="0.25">
      <c r="A3463" t="s">
        <v>9</v>
      </c>
      <c r="B3463" s="107">
        <v>44470</v>
      </c>
      <c r="C3463">
        <v>1062</v>
      </c>
      <c r="D3463" t="str">
        <f>IF(Tableau1[[#This Row],[Date]]="","",CHOOSE(MONTH(B3463),"janvier","février","mars","avril","mai","juin","juillet","aout","septembre","octobre","novembre","décembre"))</f>
        <v>octobre</v>
      </c>
      <c r="E3463" s="105">
        <f>IF(ISERROR(VLOOKUP($C3463,tarifs!$A$4:$D$105,2,0)),"",VLOOKUP($C3463,tarifs!$A$4:$D$105,2,0))</f>
        <v>81</v>
      </c>
      <c r="F3463" s="105">
        <f t="shared" si="54"/>
        <v>97.2</v>
      </c>
    </row>
    <row r="3464" spans="1:6" x14ac:dyDescent="0.25">
      <c r="A3464" t="s">
        <v>9</v>
      </c>
      <c r="B3464" s="107">
        <v>44471</v>
      </c>
      <c r="C3464">
        <v>1471</v>
      </c>
      <c r="D3464" t="str">
        <f>IF(Tableau1[[#This Row],[Date]]="","",CHOOSE(MONTH(B3464),"janvier","février","mars","avril","mai","juin","juillet","aout","septembre","octobre","novembre","décembre"))</f>
        <v>octobre</v>
      </c>
      <c r="E3464" s="105">
        <f>IF(ISERROR(VLOOKUP($C3464,tarifs!$A$4:$D$105,2,0)),"",VLOOKUP($C3464,tarifs!$A$4:$D$105,2,0))</f>
        <v>115</v>
      </c>
      <c r="F3464" s="105">
        <f t="shared" si="54"/>
        <v>138</v>
      </c>
    </row>
    <row r="3465" spans="1:6" x14ac:dyDescent="0.25">
      <c r="A3465" t="s">
        <v>9</v>
      </c>
      <c r="B3465" s="107">
        <v>44466</v>
      </c>
      <c r="C3465">
        <v>1262</v>
      </c>
      <c r="D3465" t="str">
        <f>IF(Tableau1[[#This Row],[Date]]="","",CHOOSE(MONTH(B3465),"janvier","février","mars","avril","mai","juin","juillet","aout","septembre","octobre","novembre","décembre"))</f>
        <v>septembre</v>
      </c>
      <c r="E3465" s="105">
        <f>IF(ISERROR(VLOOKUP($C3465,tarifs!$A$4:$D$105,2,0)),"",VLOOKUP($C3465,tarifs!$A$4:$D$105,2,0))</f>
        <v>108</v>
      </c>
      <c r="F3465" s="105">
        <f t="shared" si="54"/>
        <v>129.6</v>
      </c>
    </row>
    <row r="3466" spans="1:6" x14ac:dyDescent="0.25">
      <c r="A3466" t="s">
        <v>9</v>
      </c>
      <c r="B3466" s="107">
        <v>44467</v>
      </c>
      <c r="C3466">
        <v>1262</v>
      </c>
      <c r="D3466" t="str">
        <f>IF(Tableau1[[#This Row],[Date]]="","",CHOOSE(MONTH(B3466),"janvier","février","mars","avril","mai","juin","juillet","aout","septembre","octobre","novembre","décembre"))</f>
        <v>septembre</v>
      </c>
      <c r="E3466" s="105">
        <f>IF(ISERROR(VLOOKUP($C3466,tarifs!$A$4:$D$105,2,0)),"",VLOOKUP($C3466,tarifs!$A$4:$D$105,2,0))</f>
        <v>108</v>
      </c>
      <c r="F3466" s="105">
        <f t="shared" si="54"/>
        <v>129.6</v>
      </c>
    </row>
    <row r="3467" spans="1:6" x14ac:dyDescent="0.25">
      <c r="A3467" t="s">
        <v>9</v>
      </c>
      <c r="B3467" s="107">
        <v>44468</v>
      </c>
      <c r="C3467">
        <v>1262</v>
      </c>
      <c r="D3467" t="str">
        <f>IF(Tableau1[[#This Row],[Date]]="","",CHOOSE(MONTH(B3467),"janvier","février","mars","avril","mai","juin","juillet","aout","septembre","octobre","novembre","décembre"))</f>
        <v>septembre</v>
      </c>
      <c r="E3467" s="105">
        <f>IF(ISERROR(VLOOKUP($C3467,tarifs!$A$4:$D$105,2,0)),"",VLOOKUP($C3467,tarifs!$A$4:$D$105,2,0))</f>
        <v>108</v>
      </c>
      <c r="F3467" s="105">
        <f t="shared" si="54"/>
        <v>129.6</v>
      </c>
    </row>
    <row r="3468" spans="1:6" x14ac:dyDescent="0.25">
      <c r="A3468" t="s">
        <v>9</v>
      </c>
      <c r="B3468" s="107">
        <v>44469</v>
      </c>
      <c r="C3468">
        <v>1262</v>
      </c>
      <c r="D3468" t="str">
        <f>IF(Tableau1[[#This Row],[Date]]="","",CHOOSE(MONTH(B3468),"janvier","février","mars","avril","mai","juin","juillet","aout","septembre","octobre","novembre","décembre"))</f>
        <v>septembre</v>
      </c>
      <c r="E3468" s="105">
        <f>IF(ISERROR(VLOOKUP($C3468,tarifs!$A$4:$D$105,2,0)),"",VLOOKUP($C3468,tarifs!$A$4:$D$105,2,0))</f>
        <v>108</v>
      </c>
      <c r="F3468" s="105">
        <f t="shared" si="54"/>
        <v>129.6</v>
      </c>
    </row>
    <row r="3469" spans="1:6" x14ac:dyDescent="0.25">
      <c r="A3469" t="s">
        <v>9</v>
      </c>
      <c r="B3469" s="107">
        <v>44470</v>
      </c>
      <c r="C3469">
        <v>1262</v>
      </c>
      <c r="D3469" t="str">
        <f>IF(Tableau1[[#This Row],[Date]]="","",CHOOSE(MONTH(B3469),"janvier","février","mars","avril","mai","juin","juillet","aout","septembre","octobre","novembre","décembre"))</f>
        <v>octobre</v>
      </c>
      <c r="E3469" s="105">
        <f>IF(ISERROR(VLOOKUP($C3469,tarifs!$A$4:$D$105,2,0)),"",VLOOKUP($C3469,tarifs!$A$4:$D$105,2,0))</f>
        <v>108</v>
      </c>
      <c r="F3469" s="105">
        <f t="shared" si="54"/>
        <v>129.6</v>
      </c>
    </row>
    <row r="3470" spans="1:6" x14ac:dyDescent="0.25">
      <c r="A3470" t="s">
        <v>9</v>
      </c>
      <c r="B3470" s="107">
        <v>44471</v>
      </c>
      <c r="C3470">
        <v>1511</v>
      </c>
      <c r="D3470" t="str">
        <f>IF(Tableau1[[#This Row],[Date]]="","",CHOOSE(MONTH(B3470),"janvier","février","mars","avril","mai","juin","juillet","aout","septembre","octobre","novembre","décembre"))</f>
        <v>octobre</v>
      </c>
      <c r="E3470" s="105">
        <f>IF(ISERROR(VLOOKUP($C3470,tarifs!$A$4:$D$105,2,0)),"",VLOOKUP($C3470,tarifs!$A$4:$D$105,2,0))</f>
        <v>115</v>
      </c>
      <c r="F3470" s="105">
        <f t="shared" si="54"/>
        <v>138</v>
      </c>
    </row>
    <row r="3471" spans="1:6" x14ac:dyDescent="0.25">
      <c r="A3471" t="s">
        <v>9</v>
      </c>
      <c r="B3471" s="107">
        <v>44471</v>
      </c>
      <c r="C3471">
        <v>1521</v>
      </c>
      <c r="D3471" t="str">
        <f>IF(Tableau1[[#This Row],[Date]]="","",CHOOSE(MONTH(B3471),"janvier","février","mars","avril","mai","juin","juillet","aout","septembre","octobre","novembre","décembre"))</f>
        <v>octobre</v>
      </c>
      <c r="E3471" s="105">
        <f>IF(ISERROR(VLOOKUP($C3471,tarifs!$A$4:$D$105,2,0)),"",VLOOKUP($C3471,tarifs!$A$4:$D$105,2,0))</f>
        <v>155</v>
      </c>
      <c r="F3471" s="105">
        <f t="shared" si="54"/>
        <v>186</v>
      </c>
    </row>
    <row r="3472" spans="1:6" x14ac:dyDescent="0.25">
      <c r="A3472" t="s">
        <v>9</v>
      </c>
      <c r="B3472" s="107">
        <v>44471</v>
      </c>
      <c r="C3472">
        <v>1659</v>
      </c>
      <c r="D3472" t="str">
        <f>IF(Tableau1[[#This Row],[Date]]="","",CHOOSE(MONTH(B3472),"janvier","février","mars","avril","mai","juin","juillet","aout","septembre","octobre","novembre","décembre"))</f>
        <v>octobre</v>
      </c>
      <c r="E3472" s="105">
        <f>IF(ISERROR(VLOOKUP($C3472,tarifs!$A$4:$D$105,2,0)),"",VLOOKUP($C3472,tarifs!$A$4:$D$105,2,0))</f>
        <v>108</v>
      </c>
      <c r="F3472" s="105">
        <f t="shared" si="54"/>
        <v>129.6</v>
      </c>
    </row>
    <row r="3473" spans="1:6" x14ac:dyDescent="0.25">
      <c r="A3473" t="s">
        <v>9</v>
      </c>
      <c r="B3473" s="107">
        <v>44471</v>
      </c>
      <c r="C3473">
        <v>1139</v>
      </c>
      <c r="D3473" t="str">
        <f>IF(Tableau1[[#This Row],[Date]]="","",CHOOSE(MONTH(B3473),"janvier","février","mars","avril","mai","juin","juillet","aout","septembre","octobre","novembre","décembre"))</f>
        <v>octobre</v>
      </c>
      <c r="E3473" s="105">
        <f>IF(ISERROR(VLOOKUP($C3473,tarifs!$A$4:$D$105,2,0)),"",VLOOKUP($C3473,tarifs!$A$4:$D$105,2,0))</f>
        <v>135</v>
      </c>
      <c r="F3473" s="105">
        <f t="shared" si="54"/>
        <v>162</v>
      </c>
    </row>
    <row r="3474" spans="1:6" x14ac:dyDescent="0.25">
      <c r="A3474" t="s">
        <v>9</v>
      </c>
      <c r="B3474" s="107">
        <v>44471</v>
      </c>
      <c r="C3474">
        <v>1079</v>
      </c>
      <c r="D3474" t="str">
        <f>IF(Tableau1[[#This Row],[Date]]="","",CHOOSE(MONTH(B3474),"janvier","février","mars","avril","mai","juin","juillet","aout","septembre","octobre","novembre","décembre"))</f>
        <v>octobre</v>
      </c>
      <c r="E3474" s="105">
        <f>IF(ISERROR(VLOOKUP($C3474,tarifs!$A$4:$D$105,2,0)),"",VLOOKUP($C3474,tarifs!$A$4:$D$105,2,0))</f>
        <v>101</v>
      </c>
      <c r="F3474" s="105">
        <f t="shared" si="54"/>
        <v>121.19999999999999</v>
      </c>
    </row>
    <row r="3475" spans="1:6" x14ac:dyDescent="0.25">
      <c r="A3475" t="s">
        <v>9</v>
      </c>
      <c r="B3475" s="107">
        <v>44471</v>
      </c>
      <c r="C3475">
        <v>1099</v>
      </c>
      <c r="D3475" t="str">
        <f>IF(Tableau1[[#This Row],[Date]]="","",CHOOSE(MONTH(B3475),"janvier","février","mars","avril","mai","juin","juillet","aout","septembre","octobre","novembre","décembre"))</f>
        <v>octobre</v>
      </c>
      <c r="E3475" s="105">
        <f>IF(ISERROR(VLOOKUP($C3475,tarifs!$A$4:$D$105,2,0)),"",VLOOKUP($C3475,tarifs!$A$4:$D$105,2,0))</f>
        <v>77</v>
      </c>
      <c r="F3475" s="105">
        <f t="shared" si="54"/>
        <v>92.399999999999991</v>
      </c>
    </row>
    <row r="3476" spans="1:6" x14ac:dyDescent="0.25">
      <c r="A3476" t="s">
        <v>9</v>
      </c>
      <c r="B3476" s="107">
        <v>44471</v>
      </c>
      <c r="C3476">
        <v>1269</v>
      </c>
      <c r="D3476" t="str">
        <f>IF(Tableau1[[#This Row],[Date]]="","",CHOOSE(MONTH(B3476),"janvier","février","mars","avril","mai","juin","juillet","aout","septembre","octobre","novembre","décembre"))</f>
        <v>octobre</v>
      </c>
      <c r="E3476" s="105">
        <f>IF(ISERROR(VLOOKUP($C3476,tarifs!$A$4:$D$105,2,0)),"",VLOOKUP($C3476,tarifs!$A$4:$D$105,2,0))</f>
        <v>95</v>
      </c>
      <c r="F3476" s="105">
        <f t="shared" si="54"/>
        <v>114</v>
      </c>
    </row>
    <row r="3477" spans="1:6" x14ac:dyDescent="0.25">
      <c r="A3477" t="s">
        <v>10</v>
      </c>
      <c r="B3477" s="107">
        <v>44466</v>
      </c>
      <c r="C3477">
        <v>1650</v>
      </c>
      <c r="D3477" t="str">
        <f>IF(Tableau1[[#This Row],[Date]]="","",CHOOSE(MONTH(B3477),"janvier","février","mars","avril","mai","juin","juillet","aout","septembre","octobre","novembre","décembre"))</f>
        <v>septembre</v>
      </c>
      <c r="E3477" s="105">
        <f>IF(ISERROR(VLOOKUP($C3477,tarifs!$A$4:$D$105,2,0)),"",VLOOKUP($C3477,tarifs!$A$4:$D$105,2,0))</f>
        <v>162</v>
      </c>
      <c r="F3477" s="105">
        <f t="shared" si="54"/>
        <v>194.4</v>
      </c>
    </row>
    <row r="3478" spans="1:6" x14ac:dyDescent="0.25">
      <c r="A3478" t="s">
        <v>10</v>
      </c>
      <c r="B3478" s="107">
        <v>44471</v>
      </c>
      <c r="C3478">
        <v>1109</v>
      </c>
      <c r="D3478" t="str">
        <f>IF(Tableau1[[#This Row],[Date]]="","",CHOOSE(MONTH(B3478),"janvier","février","mars","avril","mai","juin","juillet","aout","septembre","octobre","novembre","décembre"))</f>
        <v>octobre</v>
      </c>
      <c r="E3478" s="105">
        <f>IF(ISERROR(VLOOKUP($C3478,tarifs!$A$4:$D$105,2,0)),"",VLOOKUP($C3478,tarifs!$A$4:$D$105,2,0))</f>
        <v>122</v>
      </c>
      <c r="F3478" s="105">
        <f t="shared" si="54"/>
        <v>146.4</v>
      </c>
    </row>
    <row r="3479" spans="1:6" x14ac:dyDescent="0.25">
      <c r="A3479" t="s">
        <v>10</v>
      </c>
      <c r="B3479" s="107">
        <v>44467</v>
      </c>
      <c r="C3479">
        <v>1521</v>
      </c>
      <c r="D3479" t="str">
        <f>IF(Tableau1[[#This Row],[Date]]="","",CHOOSE(MONTH(B3479),"janvier","février","mars","avril","mai","juin","juillet","aout","septembre","octobre","novembre","décembre"))</f>
        <v>septembre</v>
      </c>
      <c r="E3479" s="105">
        <f>IF(ISERROR(VLOOKUP($C3479,tarifs!$A$4:$D$105,2,0)),"",VLOOKUP($C3479,tarifs!$A$4:$D$105,2,0))</f>
        <v>155</v>
      </c>
      <c r="F3479" s="105">
        <f t="shared" si="54"/>
        <v>186</v>
      </c>
    </row>
    <row r="3480" spans="1:6" x14ac:dyDescent="0.25">
      <c r="A3480" t="s">
        <v>10</v>
      </c>
      <c r="B3480" s="107">
        <v>44468</v>
      </c>
      <c r="C3480">
        <v>1521</v>
      </c>
      <c r="D3480" t="str">
        <f>IF(Tableau1[[#This Row],[Date]]="","",CHOOSE(MONTH(B3480),"janvier","février","mars","avril","mai","juin","juillet","aout","septembre","octobre","novembre","décembre"))</f>
        <v>septembre</v>
      </c>
      <c r="E3480" s="105">
        <f>IF(ISERROR(VLOOKUP($C3480,tarifs!$A$4:$D$105,2,0)),"",VLOOKUP($C3480,tarifs!$A$4:$D$105,2,0))</f>
        <v>155</v>
      </c>
      <c r="F3480" s="105">
        <f t="shared" si="54"/>
        <v>186</v>
      </c>
    </row>
    <row r="3481" spans="1:6" x14ac:dyDescent="0.25">
      <c r="A3481" t="s">
        <v>10</v>
      </c>
      <c r="B3481" s="107">
        <v>44469</v>
      </c>
      <c r="C3481">
        <v>1521</v>
      </c>
      <c r="D3481" t="str">
        <f>IF(Tableau1[[#This Row],[Date]]="","",CHOOSE(MONTH(B3481),"janvier","février","mars","avril","mai","juin","juillet","aout","septembre","octobre","novembre","décembre"))</f>
        <v>septembre</v>
      </c>
      <c r="E3481" s="105">
        <f>IF(ISERROR(VLOOKUP($C3481,tarifs!$A$4:$D$105,2,0)),"",VLOOKUP($C3481,tarifs!$A$4:$D$105,2,0))</f>
        <v>155</v>
      </c>
      <c r="F3481" s="105">
        <f t="shared" si="54"/>
        <v>186</v>
      </c>
    </row>
    <row r="3482" spans="1:6" x14ac:dyDescent="0.25">
      <c r="A3482" t="s">
        <v>10</v>
      </c>
      <c r="B3482" s="107">
        <v>44470</v>
      </c>
      <c r="C3482">
        <v>1521</v>
      </c>
      <c r="D3482" t="str">
        <f>IF(Tableau1[[#This Row],[Date]]="","",CHOOSE(MONTH(B3482),"janvier","février","mars","avril","mai","juin","juillet","aout","septembre","octobre","novembre","décembre"))</f>
        <v>octobre</v>
      </c>
      <c r="E3482" s="105">
        <f>IF(ISERROR(VLOOKUP($C3482,tarifs!$A$4:$D$105,2,0)),"",VLOOKUP($C3482,tarifs!$A$4:$D$105,2,0))</f>
        <v>155</v>
      </c>
      <c r="F3482" s="105">
        <f t="shared" si="54"/>
        <v>186</v>
      </c>
    </row>
    <row r="3483" spans="1:6" x14ac:dyDescent="0.25">
      <c r="A3483" t="s">
        <v>10</v>
      </c>
      <c r="B3483" s="107">
        <v>44466</v>
      </c>
      <c r="C3483">
        <v>1162</v>
      </c>
      <c r="D3483" t="str">
        <f>IF(Tableau1[[#This Row],[Date]]="","",CHOOSE(MONTH(B3483),"janvier","février","mars","avril","mai","juin","juillet","aout","septembre","octobre","novembre","décembre"))</f>
        <v>septembre</v>
      </c>
      <c r="E3483" s="105">
        <f>IF(ISERROR(VLOOKUP($C3483,tarifs!$A$4:$D$105,2,0)),"",VLOOKUP($C3483,tarifs!$A$4:$D$105,2,0))</f>
        <v>108</v>
      </c>
      <c r="F3483" s="105">
        <f t="shared" si="54"/>
        <v>129.6</v>
      </c>
    </row>
    <row r="3484" spans="1:6" x14ac:dyDescent="0.25">
      <c r="A3484" t="s">
        <v>10</v>
      </c>
      <c r="B3484" s="107">
        <v>44467</v>
      </c>
      <c r="C3484">
        <v>1162</v>
      </c>
      <c r="D3484" t="str">
        <f>IF(Tableau1[[#This Row],[Date]]="","",CHOOSE(MONTH(B3484),"janvier","février","mars","avril","mai","juin","juillet","aout","septembre","octobre","novembre","décembre"))</f>
        <v>septembre</v>
      </c>
      <c r="E3484" s="105">
        <f>IF(ISERROR(VLOOKUP($C3484,tarifs!$A$4:$D$105,2,0)),"",VLOOKUP($C3484,tarifs!$A$4:$D$105,2,0))</f>
        <v>108</v>
      </c>
      <c r="F3484" s="105">
        <f t="shared" si="54"/>
        <v>129.6</v>
      </c>
    </row>
    <row r="3485" spans="1:6" x14ac:dyDescent="0.25">
      <c r="A3485" t="s">
        <v>10</v>
      </c>
      <c r="B3485" s="107">
        <v>44468</v>
      </c>
      <c r="C3485">
        <v>1162</v>
      </c>
      <c r="D3485" t="str">
        <f>IF(Tableau1[[#This Row],[Date]]="","",CHOOSE(MONTH(B3485),"janvier","février","mars","avril","mai","juin","juillet","aout","septembre","octobre","novembre","décembre"))</f>
        <v>septembre</v>
      </c>
      <c r="E3485" s="105">
        <f>IF(ISERROR(VLOOKUP($C3485,tarifs!$A$4:$D$105,2,0)),"",VLOOKUP($C3485,tarifs!$A$4:$D$105,2,0))</f>
        <v>108</v>
      </c>
      <c r="F3485" s="105">
        <f t="shared" si="54"/>
        <v>129.6</v>
      </c>
    </row>
    <row r="3486" spans="1:6" x14ac:dyDescent="0.25">
      <c r="A3486" t="s">
        <v>10</v>
      </c>
      <c r="B3486" s="107">
        <v>44469</v>
      </c>
      <c r="C3486">
        <v>1162</v>
      </c>
      <c r="D3486" t="str">
        <f>IF(Tableau1[[#This Row],[Date]]="","",CHOOSE(MONTH(B3486),"janvier","février","mars","avril","mai","juin","juillet","aout","septembre","octobre","novembre","décembre"))</f>
        <v>septembre</v>
      </c>
      <c r="E3486" s="105">
        <f>IF(ISERROR(VLOOKUP($C3486,tarifs!$A$4:$D$105,2,0)),"",VLOOKUP($C3486,tarifs!$A$4:$D$105,2,0))</f>
        <v>108</v>
      </c>
      <c r="F3486" s="105">
        <f t="shared" si="54"/>
        <v>129.6</v>
      </c>
    </row>
    <row r="3487" spans="1:6" x14ac:dyDescent="0.25">
      <c r="A3487" t="s">
        <v>10</v>
      </c>
      <c r="B3487" s="107">
        <v>44470</v>
      </c>
      <c r="C3487">
        <v>1162</v>
      </c>
      <c r="D3487" t="str">
        <f>IF(Tableau1[[#This Row],[Date]]="","",CHOOSE(MONTH(B3487),"janvier","février","mars","avril","mai","juin","juillet","aout","septembre","octobre","novembre","décembre"))</f>
        <v>octobre</v>
      </c>
      <c r="E3487" s="105">
        <f>IF(ISERROR(VLOOKUP($C3487,tarifs!$A$4:$D$105,2,0)),"",VLOOKUP($C3487,tarifs!$A$4:$D$105,2,0))</f>
        <v>108</v>
      </c>
      <c r="F3487" s="105">
        <f t="shared" si="54"/>
        <v>129.6</v>
      </c>
    </row>
    <row r="3488" spans="1:6" x14ac:dyDescent="0.25">
      <c r="A3488" t="s">
        <v>10</v>
      </c>
      <c r="B3488" s="107">
        <v>44466</v>
      </c>
      <c r="C3488" t="s">
        <v>11</v>
      </c>
      <c r="D3488" t="str">
        <f>IF(Tableau1[[#This Row],[Date]]="","",CHOOSE(MONTH(B3488),"janvier","février","mars","avril","mai","juin","juillet","aout","septembre","octobre","novembre","décembre"))</f>
        <v>septembre</v>
      </c>
      <c r="E3488" s="105" t="str">
        <f>IF(ISERROR(VLOOKUP($C3488,tarifs!$A$4:$D$105,2,0)),"",VLOOKUP($C3488,tarifs!$A$4:$D$105,2,0))</f>
        <v/>
      </c>
      <c r="F3488" s="105" t="str">
        <f t="shared" si="54"/>
        <v/>
      </c>
    </row>
    <row r="3489" spans="1:6" x14ac:dyDescent="0.25">
      <c r="A3489" t="s">
        <v>10</v>
      </c>
      <c r="B3489" s="107">
        <v>44467</v>
      </c>
      <c r="C3489" t="s">
        <v>11</v>
      </c>
      <c r="D3489" t="str">
        <f>IF(Tableau1[[#This Row],[Date]]="","",CHOOSE(MONTH(B3489),"janvier","février","mars","avril","mai","juin","juillet","aout","septembre","octobre","novembre","décembre"))</f>
        <v>septembre</v>
      </c>
      <c r="E3489" s="105" t="str">
        <f>IF(ISERROR(VLOOKUP($C3489,tarifs!$A$4:$D$105,2,0)),"",VLOOKUP($C3489,tarifs!$A$4:$D$105,2,0))</f>
        <v/>
      </c>
      <c r="F3489" s="105" t="str">
        <f t="shared" si="54"/>
        <v/>
      </c>
    </row>
    <row r="3490" spans="1:6" x14ac:dyDescent="0.25">
      <c r="A3490" t="s">
        <v>10</v>
      </c>
      <c r="B3490" s="107">
        <v>44468</v>
      </c>
      <c r="C3490" t="s">
        <v>11</v>
      </c>
      <c r="D3490" t="str">
        <f>IF(Tableau1[[#This Row],[Date]]="","",CHOOSE(MONTH(B3490),"janvier","février","mars","avril","mai","juin","juillet","aout","septembre","octobre","novembre","décembre"))</f>
        <v>septembre</v>
      </c>
      <c r="E3490" s="105" t="str">
        <f>IF(ISERROR(VLOOKUP($C3490,tarifs!$A$4:$D$105,2,0)),"",VLOOKUP($C3490,tarifs!$A$4:$D$105,2,0))</f>
        <v/>
      </c>
      <c r="F3490" s="105" t="str">
        <f t="shared" si="54"/>
        <v/>
      </c>
    </row>
    <row r="3491" spans="1:6" x14ac:dyDescent="0.25">
      <c r="A3491" t="s">
        <v>10</v>
      </c>
      <c r="B3491" s="107">
        <v>44469</v>
      </c>
      <c r="C3491" t="s">
        <v>11</v>
      </c>
      <c r="D3491" t="str">
        <f>IF(Tableau1[[#This Row],[Date]]="","",CHOOSE(MONTH(B3491),"janvier","février","mars","avril","mai","juin","juillet","aout","septembre","octobre","novembre","décembre"))</f>
        <v>septembre</v>
      </c>
      <c r="E3491" s="105" t="str">
        <f>IF(ISERROR(VLOOKUP($C3491,tarifs!$A$4:$D$105,2,0)),"",VLOOKUP($C3491,tarifs!$A$4:$D$105,2,0))</f>
        <v/>
      </c>
      <c r="F3491" s="105" t="str">
        <f t="shared" si="54"/>
        <v/>
      </c>
    </row>
    <row r="3492" spans="1:6" x14ac:dyDescent="0.25">
      <c r="A3492" t="s">
        <v>10</v>
      </c>
      <c r="B3492" s="107">
        <v>44470</v>
      </c>
      <c r="C3492" t="s">
        <v>11</v>
      </c>
      <c r="D3492" t="str">
        <f>IF(Tableau1[[#This Row],[Date]]="","",CHOOSE(MONTH(B3492),"janvier","février","mars","avril","mai","juin","juillet","aout","septembre","octobre","novembre","décembre"))</f>
        <v>octobre</v>
      </c>
      <c r="E3492" s="105" t="str">
        <f>IF(ISERROR(VLOOKUP($C3492,tarifs!$A$4:$D$105,2,0)),"",VLOOKUP($C3492,tarifs!$A$4:$D$105,2,0))</f>
        <v/>
      </c>
      <c r="F3492" s="105" t="str">
        <f t="shared" si="54"/>
        <v/>
      </c>
    </row>
    <row r="3493" spans="1:6" x14ac:dyDescent="0.25">
      <c r="A3493" t="s">
        <v>12</v>
      </c>
      <c r="B3493" s="107">
        <v>44466</v>
      </c>
      <c r="C3493">
        <v>1010</v>
      </c>
      <c r="D3493" t="str">
        <f>IF(Tableau1[[#This Row],[Date]]="","",CHOOSE(MONTH(B3493),"janvier","février","mars","avril","mai","juin","juillet","aout","septembre","octobre","novembre","décembre"))</f>
        <v>septembre</v>
      </c>
      <c r="E3493" s="105">
        <f>IF(ISERROR(VLOOKUP($C3493,tarifs!$A$4:$D$105,2,0)),"",VLOOKUP($C3493,tarifs!$A$4:$D$105,2,0))</f>
        <v>95</v>
      </c>
      <c r="F3493" s="105">
        <f t="shared" si="54"/>
        <v>114</v>
      </c>
    </row>
    <row r="3494" spans="1:6" x14ac:dyDescent="0.25">
      <c r="A3494" t="s">
        <v>12</v>
      </c>
      <c r="B3494" s="107">
        <v>44471</v>
      </c>
      <c r="C3494">
        <v>1441</v>
      </c>
      <c r="D3494" t="str">
        <f>IF(Tableau1[[#This Row],[Date]]="","",CHOOSE(MONTH(B3494),"janvier","février","mars","avril","mai","juin","juillet","aout","septembre","octobre","novembre","décembre"))</f>
        <v>octobre</v>
      </c>
      <c r="E3494" s="105">
        <f>IF(ISERROR(VLOOKUP($C3494,tarifs!$A$4:$D$105,2,0)),"",VLOOKUP($C3494,tarifs!$A$4:$D$105,2,0))</f>
        <v>108</v>
      </c>
      <c r="F3494" s="105">
        <f t="shared" si="54"/>
        <v>129.6</v>
      </c>
    </row>
    <row r="3495" spans="1:6" x14ac:dyDescent="0.25">
      <c r="A3495" t="s">
        <v>12</v>
      </c>
      <c r="B3495" s="107">
        <v>44471</v>
      </c>
      <c r="C3495">
        <v>1169</v>
      </c>
      <c r="D3495" t="str">
        <f>IF(Tableau1[[#This Row],[Date]]="","",CHOOSE(MONTH(B3495),"janvier","février","mars","avril","mai","juin","juillet","aout","septembre","octobre","novembre","décembre"))</f>
        <v>octobre</v>
      </c>
      <c r="E3495" s="105">
        <f>IF(ISERROR(VLOOKUP($C3495,tarifs!$A$4:$D$105,2,0)),"",VLOOKUP($C3495,tarifs!$A$4:$D$105,2,0))</f>
        <v>115</v>
      </c>
      <c r="F3495" s="105">
        <f t="shared" si="54"/>
        <v>138</v>
      </c>
    </row>
    <row r="3496" spans="1:6" x14ac:dyDescent="0.25">
      <c r="A3496" t="s">
        <v>12</v>
      </c>
      <c r="B3496" s="107">
        <v>44466</v>
      </c>
      <c r="C3496">
        <v>1312</v>
      </c>
      <c r="D3496" t="str">
        <f>IF(Tableau1[[#This Row],[Date]]="","",CHOOSE(MONTH(B3496),"janvier","février","mars","avril","mai","juin","juillet","aout","septembre","octobre","novembre","décembre"))</f>
        <v>septembre</v>
      </c>
      <c r="E3496" s="105">
        <f>IF(ISERROR(VLOOKUP($C3496,tarifs!$A$4:$D$105,2,0)),"",VLOOKUP($C3496,tarifs!$A$4:$D$105,2,0))</f>
        <v>108</v>
      </c>
      <c r="F3496" s="105">
        <f t="shared" si="54"/>
        <v>129.6</v>
      </c>
    </row>
    <row r="3497" spans="1:6" x14ac:dyDescent="0.25">
      <c r="A3497" t="s">
        <v>12</v>
      </c>
      <c r="B3497" s="107">
        <v>44467</v>
      </c>
      <c r="C3497">
        <v>1312</v>
      </c>
      <c r="D3497" t="str">
        <f>IF(Tableau1[[#This Row],[Date]]="","",CHOOSE(MONTH(B3497),"janvier","février","mars","avril","mai","juin","juillet","aout","septembre","octobre","novembre","décembre"))</f>
        <v>septembre</v>
      </c>
      <c r="E3497" s="105">
        <f>IF(ISERROR(VLOOKUP($C3497,tarifs!$A$4:$D$105,2,0)),"",VLOOKUP($C3497,tarifs!$A$4:$D$105,2,0))</f>
        <v>108</v>
      </c>
      <c r="F3497" s="105">
        <f t="shared" si="54"/>
        <v>129.6</v>
      </c>
    </row>
    <row r="3498" spans="1:6" x14ac:dyDescent="0.25">
      <c r="A3498" t="s">
        <v>12</v>
      </c>
      <c r="B3498" s="107">
        <v>44468</v>
      </c>
      <c r="C3498">
        <v>1312</v>
      </c>
      <c r="D3498" t="str">
        <f>IF(Tableau1[[#This Row],[Date]]="","",CHOOSE(MONTH(B3498),"janvier","février","mars","avril","mai","juin","juillet","aout","septembre","octobre","novembre","décembre"))</f>
        <v>septembre</v>
      </c>
      <c r="E3498" s="105">
        <f>IF(ISERROR(VLOOKUP($C3498,tarifs!$A$4:$D$105,2,0)),"",VLOOKUP($C3498,tarifs!$A$4:$D$105,2,0))</f>
        <v>108</v>
      </c>
      <c r="F3498" s="105">
        <f t="shared" si="54"/>
        <v>129.6</v>
      </c>
    </row>
    <row r="3499" spans="1:6" x14ac:dyDescent="0.25">
      <c r="A3499" t="s">
        <v>12</v>
      </c>
      <c r="B3499" s="107">
        <v>44469</v>
      </c>
      <c r="C3499">
        <v>1312</v>
      </c>
      <c r="D3499" t="str">
        <f>IF(Tableau1[[#This Row],[Date]]="","",CHOOSE(MONTH(B3499),"janvier","février","mars","avril","mai","juin","juillet","aout","septembre","octobre","novembre","décembre"))</f>
        <v>septembre</v>
      </c>
      <c r="E3499" s="105">
        <f>IF(ISERROR(VLOOKUP($C3499,tarifs!$A$4:$D$105,2,0)),"",VLOOKUP($C3499,tarifs!$A$4:$D$105,2,0))</f>
        <v>108</v>
      </c>
      <c r="F3499" s="105">
        <f t="shared" si="54"/>
        <v>129.6</v>
      </c>
    </row>
    <row r="3500" spans="1:6" x14ac:dyDescent="0.25">
      <c r="A3500" t="s">
        <v>12</v>
      </c>
      <c r="B3500" s="107">
        <v>44470</v>
      </c>
      <c r="C3500">
        <v>1312</v>
      </c>
      <c r="D3500" t="str">
        <f>IF(Tableau1[[#This Row],[Date]]="","",CHOOSE(MONTH(B3500),"janvier","février","mars","avril","mai","juin","juillet","aout","septembre","octobre","novembre","décembre"))</f>
        <v>octobre</v>
      </c>
      <c r="E3500" s="105">
        <f>IF(ISERROR(VLOOKUP($C3500,tarifs!$A$4:$D$105,2,0)),"",VLOOKUP($C3500,tarifs!$A$4:$D$105,2,0))</f>
        <v>108</v>
      </c>
      <c r="F3500" s="105">
        <f t="shared" si="54"/>
        <v>129.6</v>
      </c>
    </row>
    <row r="3501" spans="1:6" x14ac:dyDescent="0.25">
      <c r="A3501" t="s">
        <v>12</v>
      </c>
      <c r="B3501" s="107">
        <v>44471</v>
      </c>
      <c r="C3501">
        <v>1289</v>
      </c>
      <c r="D3501" t="str">
        <f>IF(Tableau1[[#This Row],[Date]]="","",CHOOSE(MONTH(B3501),"janvier","février","mars","avril","mai","juin","juillet","aout","septembre","octobre","novembre","décembre"))</f>
        <v>octobre</v>
      </c>
      <c r="E3501" s="105">
        <f>IF(ISERROR(VLOOKUP($C3501,tarifs!$A$4:$D$105,2,0)),"",VLOOKUP($C3501,tarifs!$A$4:$D$105,2,0))</f>
        <v>88</v>
      </c>
      <c r="F3501" s="105">
        <f t="shared" si="54"/>
        <v>105.6</v>
      </c>
    </row>
    <row r="3502" spans="1:6" x14ac:dyDescent="0.25">
      <c r="A3502" t="s">
        <v>12</v>
      </c>
      <c r="B3502" s="107">
        <v>44466</v>
      </c>
      <c r="C3502">
        <v>1252</v>
      </c>
      <c r="D3502" t="str">
        <f>IF(Tableau1[[#This Row],[Date]]="","",CHOOSE(MONTH(B3502),"janvier","février","mars","avril","mai","juin","juillet","aout","septembre","octobre","novembre","décembre"))</f>
        <v>septembre</v>
      </c>
      <c r="E3502" s="105">
        <f>IF(ISERROR(VLOOKUP($C3502,tarifs!$A$4:$D$105,2,0)),"",VLOOKUP($C3502,tarifs!$A$4:$D$105,2,0))</f>
        <v>91.8</v>
      </c>
      <c r="F3502" s="105">
        <f t="shared" si="54"/>
        <v>110.16</v>
      </c>
    </row>
    <row r="3503" spans="1:6" x14ac:dyDescent="0.25">
      <c r="A3503" t="s">
        <v>12</v>
      </c>
      <c r="B3503" s="107">
        <v>44467</v>
      </c>
      <c r="C3503">
        <v>1252</v>
      </c>
      <c r="D3503" t="str">
        <f>IF(Tableau1[[#This Row],[Date]]="","",CHOOSE(MONTH(B3503),"janvier","février","mars","avril","mai","juin","juillet","aout","septembre","octobre","novembre","décembre"))</f>
        <v>septembre</v>
      </c>
      <c r="E3503" s="105">
        <f>IF(ISERROR(VLOOKUP($C3503,tarifs!$A$4:$D$105,2,0)),"",VLOOKUP($C3503,tarifs!$A$4:$D$105,2,0))</f>
        <v>91.8</v>
      </c>
      <c r="F3503" s="105">
        <f t="shared" si="54"/>
        <v>110.16</v>
      </c>
    </row>
    <row r="3504" spans="1:6" x14ac:dyDescent="0.25">
      <c r="A3504" t="s">
        <v>12</v>
      </c>
      <c r="B3504" s="107">
        <v>44468</v>
      </c>
      <c r="C3504">
        <v>1252</v>
      </c>
      <c r="D3504" t="str">
        <f>IF(Tableau1[[#This Row],[Date]]="","",CHOOSE(MONTH(B3504),"janvier","février","mars","avril","mai","juin","juillet","aout","septembre","octobre","novembre","décembre"))</f>
        <v>septembre</v>
      </c>
      <c r="E3504" s="105">
        <f>IF(ISERROR(VLOOKUP($C3504,tarifs!$A$4:$D$105,2,0)),"",VLOOKUP($C3504,tarifs!$A$4:$D$105,2,0))</f>
        <v>91.8</v>
      </c>
      <c r="F3504" s="105">
        <f t="shared" si="54"/>
        <v>110.16</v>
      </c>
    </row>
    <row r="3505" spans="1:6" x14ac:dyDescent="0.25">
      <c r="A3505" t="s">
        <v>12</v>
      </c>
      <c r="B3505" s="107">
        <v>44469</v>
      </c>
      <c r="C3505">
        <v>1252</v>
      </c>
      <c r="D3505" t="str">
        <f>IF(Tableau1[[#This Row],[Date]]="","",CHOOSE(MONTH(B3505),"janvier","février","mars","avril","mai","juin","juillet","aout","septembre","octobre","novembre","décembre"))</f>
        <v>septembre</v>
      </c>
      <c r="E3505" s="105">
        <f>IF(ISERROR(VLOOKUP($C3505,tarifs!$A$4:$D$105,2,0)),"",VLOOKUP($C3505,tarifs!$A$4:$D$105,2,0))</f>
        <v>91.8</v>
      </c>
      <c r="F3505" s="105">
        <f t="shared" si="54"/>
        <v>110.16</v>
      </c>
    </row>
    <row r="3506" spans="1:6" x14ac:dyDescent="0.25">
      <c r="A3506" t="s">
        <v>12</v>
      </c>
      <c r="B3506" s="107">
        <v>44470</v>
      </c>
      <c r="C3506">
        <v>1252</v>
      </c>
      <c r="D3506" t="str">
        <f>IF(Tableau1[[#This Row],[Date]]="","",CHOOSE(MONTH(B3506),"janvier","février","mars","avril","mai","juin","juillet","aout","septembre","octobre","novembre","décembre"))</f>
        <v>octobre</v>
      </c>
      <c r="E3506" s="105">
        <f>IF(ISERROR(VLOOKUP($C3506,tarifs!$A$4:$D$105,2,0)),"",VLOOKUP($C3506,tarifs!$A$4:$D$105,2,0))</f>
        <v>91.8</v>
      </c>
      <c r="F3506" s="105">
        <f t="shared" si="54"/>
        <v>110.16</v>
      </c>
    </row>
    <row r="3507" spans="1:6" x14ac:dyDescent="0.25">
      <c r="A3507" t="s">
        <v>12</v>
      </c>
      <c r="B3507" s="107">
        <v>44471</v>
      </c>
      <c r="C3507">
        <v>1319</v>
      </c>
      <c r="D3507" t="str">
        <f>IF(Tableau1[[#This Row],[Date]]="","",CHOOSE(MONTH(B3507),"janvier","février","mars","avril","mai","juin","juillet","aout","septembre","octobre","novembre","décembre"))</f>
        <v>octobre</v>
      </c>
      <c r="E3507" s="105">
        <f>IF(ISERROR(VLOOKUP($C3507,tarifs!$A$4:$D$105,2,0)),"",VLOOKUP($C3507,tarifs!$A$4:$D$105,2,0))</f>
        <v>95</v>
      </c>
      <c r="F3507" s="105">
        <f t="shared" si="54"/>
        <v>114</v>
      </c>
    </row>
    <row r="3508" spans="1:6" x14ac:dyDescent="0.25">
      <c r="A3508" t="s">
        <v>12</v>
      </c>
      <c r="B3508" s="107">
        <v>44471</v>
      </c>
      <c r="C3508">
        <v>1349</v>
      </c>
      <c r="D3508" t="str">
        <f>IF(Tableau1[[#This Row],[Date]]="","",CHOOSE(MONTH(B3508),"janvier","février","mars","avril","mai","juin","juillet","aout","septembre","octobre","novembre","décembre"))</f>
        <v>octobre</v>
      </c>
      <c r="E3508" s="105">
        <f>IF(ISERROR(VLOOKUP($C3508,tarifs!$A$4:$D$105,2,0)),"",VLOOKUP($C3508,tarifs!$A$4:$D$105,2,0))</f>
        <v>115</v>
      </c>
      <c r="F3508" s="105">
        <f t="shared" si="54"/>
        <v>138</v>
      </c>
    </row>
    <row r="3509" spans="1:6" x14ac:dyDescent="0.25">
      <c r="A3509" t="s">
        <v>13</v>
      </c>
      <c r="B3509" s="107">
        <v>44466</v>
      </c>
      <c r="C3509">
        <v>1640</v>
      </c>
      <c r="D3509" t="str">
        <f>IF(Tableau1[[#This Row],[Date]]="","",CHOOSE(MONTH(B3509),"janvier","février","mars","avril","mai","juin","juillet","aout","septembre","octobre","novembre","décembre"))</f>
        <v>septembre</v>
      </c>
      <c r="E3509" s="105">
        <f>IF(ISERROR(VLOOKUP($C3509,tarifs!$A$4:$D$105,2,0)),"",VLOOKUP($C3509,tarifs!$A$4:$D$105,2,0))</f>
        <v>156.75</v>
      </c>
      <c r="F3509" s="105">
        <f t="shared" si="54"/>
        <v>188.1</v>
      </c>
    </row>
    <row r="3510" spans="1:6" x14ac:dyDescent="0.25">
      <c r="A3510" t="s">
        <v>13</v>
      </c>
      <c r="B3510" s="107">
        <v>44471</v>
      </c>
      <c r="C3510">
        <v>1411</v>
      </c>
      <c r="D3510" t="str">
        <f>IF(Tableau1[[#This Row],[Date]]="","",CHOOSE(MONTH(B3510),"janvier","février","mars","avril","mai","juin","juillet","aout","septembre","octobre","novembre","décembre"))</f>
        <v>octobre</v>
      </c>
      <c r="E3510" s="105">
        <f>IF(ISERROR(VLOOKUP($C3510,tarifs!$A$4:$D$105,2,0)),"",VLOOKUP($C3510,tarifs!$A$4:$D$105,2,0))</f>
        <v>101</v>
      </c>
      <c r="F3510" s="105">
        <f t="shared" si="54"/>
        <v>121.19999999999999</v>
      </c>
    </row>
    <row r="3511" spans="1:6" x14ac:dyDescent="0.25">
      <c r="A3511" t="s">
        <v>13</v>
      </c>
      <c r="B3511" s="107">
        <v>44466</v>
      </c>
      <c r="C3511">
        <v>1680</v>
      </c>
      <c r="D3511" t="str">
        <f>IF(Tableau1[[#This Row],[Date]]="","",CHOOSE(MONTH(B3511),"janvier","février","mars","avril","mai","juin","juillet","aout","septembre","octobre","novembre","décembre"))</f>
        <v>septembre</v>
      </c>
      <c r="E3511" s="105">
        <f>IF(ISERROR(VLOOKUP($C3511,tarifs!$A$4:$D$105,2,0)),"",VLOOKUP($C3511,tarifs!$A$4:$D$105,2,0))</f>
        <v>149.75</v>
      </c>
      <c r="F3511" s="105">
        <f t="shared" si="54"/>
        <v>179.7</v>
      </c>
    </row>
    <row r="3512" spans="1:6" x14ac:dyDescent="0.25">
      <c r="A3512" t="s">
        <v>13</v>
      </c>
      <c r="B3512" s="107">
        <v>44471</v>
      </c>
      <c r="C3512">
        <v>1461</v>
      </c>
      <c r="D3512" t="str">
        <f>IF(Tableau1[[#This Row],[Date]]="","",CHOOSE(MONTH(B3512),"janvier","février","mars","avril","mai","juin","juillet","aout","septembre","octobre","novembre","décembre"))</f>
        <v>octobre</v>
      </c>
      <c r="E3512" s="105">
        <f>IF(ISERROR(VLOOKUP($C3512,tarifs!$A$4:$D$105,2,0)),"",VLOOKUP($C3512,tarifs!$A$4:$D$105,2,0))</f>
        <v>135</v>
      </c>
      <c r="F3512" s="105">
        <f t="shared" si="54"/>
        <v>162</v>
      </c>
    </row>
    <row r="3513" spans="1:6" x14ac:dyDescent="0.25">
      <c r="A3513" t="s">
        <v>13</v>
      </c>
      <c r="B3513" s="107">
        <v>44466</v>
      </c>
      <c r="C3513">
        <v>1152</v>
      </c>
      <c r="D3513" t="str">
        <f>IF(Tableau1[[#This Row],[Date]]="","",CHOOSE(MONTH(B3513),"janvier","février","mars","avril","mai","juin","juillet","aout","septembre","octobre","novembre","décembre"))</f>
        <v>septembre</v>
      </c>
      <c r="E3513" s="105">
        <f>IF(ISERROR(VLOOKUP($C3513,tarifs!$A$4:$D$105,2,0)),"",VLOOKUP($C3513,tarifs!$A$4:$D$105,2,0))</f>
        <v>128</v>
      </c>
      <c r="F3513" s="105">
        <f t="shared" si="54"/>
        <v>153.6</v>
      </c>
    </row>
    <row r="3514" spans="1:6" x14ac:dyDescent="0.25">
      <c r="A3514" t="s">
        <v>13</v>
      </c>
      <c r="B3514" s="107">
        <v>44471</v>
      </c>
      <c r="C3514">
        <v>1119</v>
      </c>
      <c r="D3514" t="str">
        <f>IF(Tableau1[[#This Row],[Date]]="","",CHOOSE(MONTH(B3514),"janvier","février","mars","avril","mai","juin","juillet","aout","septembre","octobre","novembre","décembre"))</f>
        <v>octobre</v>
      </c>
      <c r="E3514" s="105">
        <f>IF(ISERROR(VLOOKUP($C3514,tarifs!$A$4:$D$105,2,0)),"",VLOOKUP($C3514,tarifs!$A$4:$D$105,2,0))</f>
        <v>135</v>
      </c>
      <c r="F3514" s="105">
        <f t="shared" si="54"/>
        <v>162</v>
      </c>
    </row>
    <row r="3515" spans="1:6" x14ac:dyDescent="0.25">
      <c r="A3515" t="s">
        <v>13</v>
      </c>
      <c r="B3515" s="107">
        <v>44471</v>
      </c>
      <c r="C3515">
        <v>1049</v>
      </c>
      <c r="D3515" t="str">
        <f>IF(Tableau1[[#This Row],[Date]]="","",CHOOSE(MONTH(B3515),"janvier","février","mars","avril","mai","juin","juillet","aout","septembre","octobre","novembre","décembre"))</f>
        <v>octobre</v>
      </c>
      <c r="E3515" s="105">
        <f>IF(ISERROR(VLOOKUP($C3515,tarifs!$A$4:$D$105,2,0)),"",VLOOKUP($C3515,tarifs!$A$4:$D$105,2,0))</f>
        <v>95</v>
      </c>
      <c r="F3515" s="105">
        <f t="shared" si="54"/>
        <v>114</v>
      </c>
    </row>
    <row r="3516" spans="1:6" x14ac:dyDescent="0.25">
      <c r="A3516" t="s">
        <v>14</v>
      </c>
      <c r="B3516" s="107">
        <v>44466</v>
      </c>
      <c r="C3516">
        <v>1100</v>
      </c>
      <c r="D3516" t="str">
        <f>IF(Tableau1[[#This Row],[Date]]="","",CHOOSE(MONTH(B3516),"janvier","février","mars","avril","mai","juin","juillet","aout","septembre","octobre","novembre","décembre"))</f>
        <v>septembre</v>
      </c>
      <c r="E3516" s="105">
        <f>IF(ISERROR(VLOOKUP($C3516,tarifs!$A$4:$D$105,2,0)),"",VLOOKUP($C3516,tarifs!$A$4:$D$105,2,0))</f>
        <v>122</v>
      </c>
      <c r="F3516" s="105">
        <f t="shared" si="54"/>
        <v>146.4</v>
      </c>
    </row>
    <row r="3517" spans="1:6" x14ac:dyDescent="0.25">
      <c r="A3517" t="s">
        <v>14</v>
      </c>
      <c r="B3517" s="107">
        <v>44470</v>
      </c>
      <c r="C3517">
        <v>1112</v>
      </c>
      <c r="D3517" t="str">
        <f>IF(Tableau1[[#This Row],[Date]]="","",CHOOSE(MONTH(B3517),"janvier","février","mars","avril","mai","juin","juillet","aout","septembre","octobre","novembre","décembre"))</f>
        <v>octobre</v>
      </c>
      <c r="E3517" s="105">
        <f>IF(ISERROR(VLOOKUP($C3517,tarifs!$A$4:$D$105,2,0)),"",VLOOKUP($C3517,tarifs!$A$4:$D$105,2,0))</f>
        <v>135</v>
      </c>
      <c r="F3517" s="105">
        <f t="shared" si="54"/>
        <v>162</v>
      </c>
    </row>
    <row r="3518" spans="1:6" x14ac:dyDescent="0.25">
      <c r="A3518" t="s">
        <v>14</v>
      </c>
      <c r="B3518" s="107">
        <v>44471</v>
      </c>
      <c r="C3518">
        <v>1421</v>
      </c>
      <c r="D3518" t="str">
        <f>IF(Tableau1[[#This Row],[Date]]="","",CHOOSE(MONTH(B3518),"janvier","février","mars","avril","mai","juin","juillet","aout","septembre","octobre","novembre","décembre"))</f>
        <v>octobre</v>
      </c>
      <c r="E3518" s="105">
        <f>IF(ISERROR(VLOOKUP($C3518,tarifs!$A$4:$D$105,2,0)),"",VLOOKUP($C3518,tarifs!$A$4:$D$105,2,0))</f>
        <v>108</v>
      </c>
      <c r="F3518" s="105">
        <f t="shared" si="54"/>
        <v>129.6</v>
      </c>
    </row>
    <row r="3519" spans="1:6" x14ac:dyDescent="0.25">
      <c r="A3519" t="s">
        <v>14</v>
      </c>
      <c r="B3519" s="107">
        <v>44471</v>
      </c>
      <c r="C3519">
        <v>1629</v>
      </c>
      <c r="D3519" t="str">
        <f>IF(Tableau1[[#This Row],[Date]]="","",CHOOSE(MONTH(B3519),"janvier","février","mars","avril","mai","juin","juillet","aout","septembre","octobre","novembre","décembre"))</f>
        <v>octobre</v>
      </c>
      <c r="E3519" s="105">
        <f>IF(ISERROR(VLOOKUP($C3519,tarifs!$A$4:$D$105,2,0)),"",VLOOKUP($C3519,tarifs!$A$4:$D$105,2,0))</f>
        <v>121.5</v>
      </c>
      <c r="F3519" s="105">
        <f t="shared" si="54"/>
        <v>145.79999999999998</v>
      </c>
    </row>
    <row r="3520" spans="1:6" x14ac:dyDescent="0.25">
      <c r="A3520" t="s">
        <v>14</v>
      </c>
      <c r="B3520" s="107">
        <v>44471</v>
      </c>
      <c r="C3520">
        <v>1159</v>
      </c>
      <c r="D3520" t="str">
        <f>IF(Tableau1[[#This Row],[Date]]="","",CHOOSE(MONTH(B3520),"janvier","février","mars","avril","mai","juin","juillet","aout","septembre","octobre","novembre","décembre"))</f>
        <v>octobre</v>
      </c>
      <c r="E3520" s="105">
        <f>IF(ISERROR(VLOOKUP($C3520,tarifs!$A$4:$D$105,2,0)),"",VLOOKUP($C3520,tarifs!$A$4:$D$105,2,0))</f>
        <v>115</v>
      </c>
      <c r="F3520" s="105">
        <f t="shared" si="54"/>
        <v>138</v>
      </c>
    </row>
    <row r="3521" spans="1:6" x14ac:dyDescent="0.25">
      <c r="A3521" t="s">
        <v>14</v>
      </c>
      <c r="B3521" s="107">
        <v>44466</v>
      </c>
      <c r="C3521" t="s">
        <v>15</v>
      </c>
      <c r="D3521" t="str">
        <f>IF(Tableau1[[#This Row],[Date]]="","",CHOOSE(MONTH(B3521),"janvier","février","mars","avril","mai","juin","juillet","aout","septembre","octobre","novembre","décembre"))</f>
        <v>septembre</v>
      </c>
      <c r="E3521" s="105" t="str">
        <f>IF(ISERROR(VLOOKUP($C3521,tarifs!$A$4:$D$105,2,0)),"",VLOOKUP($C3521,tarifs!$A$4:$D$105,2,0))</f>
        <v/>
      </c>
      <c r="F3521" s="105" t="str">
        <f t="shared" si="54"/>
        <v/>
      </c>
    </row>
    <row r="3522" spans="1:6" x14ac:dyDescent="0.25">
      <c r="A3522" t="s">
        <v>14</v>
      </c>
      <c r="B3522" s="107">
        <v>44467</v>
      </c>
      <c r="C3522" t="s">
        <v>15</v>
      </c>
      <c r="D3522" t="str">
        <f>IF(Tableau1[[#This Row],[Date]]="","",CHOOSE(MONTH(B3522),"janvier","février","mars","avril","mai","juin","juillet","aout","septembre","octobre","novembre","décembre"))</f>
        <v>septembre</v>
      </c>
      <c r="E3522" s="105" t="str">
        <f>IF(ISERROR(VLOOKUP($C3522,tarifs!$A$4:$D$105,2,0)),"",VLOOKUP($C3522,tarifs!$A$4:$D$105,2,0))</f>
        <v/>
      </c>
      <c r="F3522" s="105" t="str">
        <f t="shared" si="54"/>
        <v/>
      </c>
    </row>
    <row r="3523" spans="1:6" x14ac:dyDescent="0.25">
      <c r="A3523" t="s">
        <v>14</v>
      </c>
      <c r="B3523" s="107">
        <v>44468</v>
      </c>
      <c r="C3523" t="s">
        <v>15</v>
      </c>
      <c r="D3523" t="str">
        <f>IF(Tableau1[[#This Row],[Date]]="","",CHOOSE(MONTH(B3523),"janvier","février","mars","avril","mai","juin","juillet","aout","septembre","octobre","novembre","décembre"))</f>
        <v>septembre</v>
      </c>
      <c r="E3523" s="105" t="str">
        <f>IF(ISERROR(VLOOKUP($C3523,tarifs!$A$4:$D$105,2,0)),"",VLOOKUP($C3523,tarifs!$A$4:$D$105,2,0))</f>
        <v/>
      </c>
      <c r="F3523" s="105" t="str">
        <f t="shared" si="54"/>
        <v/>
      </c>
    </row>
    <row r="3524" spans="1:6" x14ac:dyDescent="0.25">
      <c r="A3524" t="s">
        <v>14</v>
      </c>
      <c r="B3524" s="107">
        <v>44469</v>
      </c>
      <c r="C3524" t="s">
        <v>15</v>
      </c>
      <c r="D3524" t="str">
        <f>IF(Tableau1[[#This Row],[Date]]="","",CHOOSE(MONTH(B3524),"janvier","février","mars","avril","mai","juin","juillet","aout","septembre","octobre","novembre","décembre"))</f>
        <v>septembre</v>
      </c>
      <c r="E3524" s="105" t="str">
        <f>IF(ISERROR(VLOOKUP($C3524,tarifs!$A$4:$D$105,2,0)),"",VLOOKUP($C3524,tarifs!$A$4:$D$105,2,0))</f>
        <v/>
      </c>
      <c r="F3524" s="105" t="str">
        <f t="shared" ref="F3524:F3587" si="55">IF(ISERROR(E3524*1.2),"",E3524*1.2)</f>
        <v/>
      </c>
    </row>
    <row r="3525" spans="1:6" x14ac:dyDescent="0.25">
      <c r="A3525" t="s">
        <v>14</v>
      </c>
      <c r="B3525" s="107">
        <v>44470</v>
      </c>
      <c r="C3525" t="s">
        <v>15</v>
      </c>
      <c r="D3525" t="str">
        <f>IF(Tableau1[[#This Row],[Date]]="","",CHOOSE(MONTH(B3525),"janvier","février","mars","avril","mai","juin","juillet","aout","septembre","octobre","novembre","décembre"))</f>
        <v>octobre</v>
      </c>
      <c r="E3525" s="105" t="str">
        <f>IF(ISERROR(VLOOKUP($C3525,tarifs!$A$4:$D$105,2,0)),"",VLOOKUP($C3525,tarifs!$A$4:$D$105,2,0))</f>
        <v/>
      </c>
      <c r="F3525" s="105" t="str">
        <f t="shared" si="55"/>
        <v/>
      </c>
    </row>
    <row r="3526" spans="1:6" x14ac:dyDescent="0.25">
      <c r="A3526" t="s">
        <v>16</v>
      </c>
      <c r="B3526" s="107">
        <v>44466</v>
      </c>
      <c r="C3526">
        <v>1670</v>
      </c>
      <c r="D3526" t="str">
        <f>IF(Tableau1[[#This Row],[Date]]="","",CHOOSE(MONTH(B3526),"janvier","février","mars","avril","mai","juin","juillet","aout","septembre","octobre","novembre","décembre"))</f>
        <v>septembre</v>
      </c>
      <c r="E3526" s="105">
        <f>IF(ISERROR(VLOOKUP($C3526,tarifs!$A$4:$D$105,2,0)),"",VLOOKUP($C3526,tarifs!$A$4:$D$105,2,0))</f>
        <v>201</v>
      </c>
      <c r="F3526" s="105">
        <f t="shared" si="55"/>
        <v>241.2</v>
      </c>
    </row>
    <row r="3527" spans="1:6" x14ac:dyDescent="0.25">
      <c r="A3527" t="s">
        <v>16</v>
      </c>
      <c r="B3527" s="107">
        <v>44471</v>
      </c>
      <c r="C3527">
        <v>1401</v>
      </c>
      <c r="D3527" t="str">
        <f>IF(Tableau1[[#This Row],[Date]]="","",CHOOSE(MONTH(B3527),"janvier","février","mars","avril","mai","juin","juillet","aout","septembre","octobre","novembre","décembre"))</f>
        <v>octobre</v>
      </c>
      <c r="E3527" s="105">
        <f>IF(ISERROR(VLOOKUP($C3527,tarifs!$A$4:$D$105,2,0)),"",VLOOKUP($C3527,tarifs!$A$4:$D$105,2,0))</f>
        <v>129</v>
      </c>
      <c r="F3527" s="105">
        <f t="shared" si="55"/>
        <v>154.79999999999998</v>
      </c>
    </row>
    <row r="3528" spans="1:6" x14ac:dyDescent="0.25">
      <c r="A3528" t="s">
        <v>16</v>
      </c>
      <c r="B3528" s="107">
        <v>44471</v>
      </c>
      <c r="C3528">
        <v>1639</v>
      </c>
      <c r="D3528" t="str">
        <f>IF(Tableau1[[#This Row],[Date]]="","",CHOOSE(MONTH(B3528),"janvier","février","mars","avril","mai","juin","juillet","aout","septembre","octobre","novembre","décembre"))</f>
        <v>octobre</v>
      </c>
      <c r="E3528" s="105">
        <f>IF(ISERROR(VLOOKUP($C3528,tarifs!$A$4:$D$105,2,0)),"",VLOOKUP($C3528,tarifs!$A$4:$D$105,2,0))</f>
        <v>135</v>
      </c>
      <c r="F3528" s="105">
        <f t="shared" si="55"/>
        <v>162</v>
      </c>
    </row>
    <row r="3529" spans="1:6" x14ac:dyDescent="0.25">
      <c r="A3529" t="s">
        <v>17</v>
      </c>
      <c r="B3529" s="107">
        <v>44466</v>
      </c>
      <c r="C3529">
        <v>1050</v>
      </c>
      <c r="D3529" t="str">
        <f>IF(Tableau1[[#This Row],[Date]]="","",CHOOSE(MONTH(B3529),"janvier","février","mars","avril","mai","juin","juillet","aout","septembre","octobre","novembre","décembre"))</f>
        <v>septembre</v>
      </c>
      <c r="E3529" s="105">
        <f>IF(ISERROR(VLOOKUP($C3529,tarifs!$A$4:$D$105,2,0)),"",VLOOKUP($C3529,tarifs!$A$4:$D$105,2,0))</f>
        <v>108</v>
      </c>
      <c r="F3529" s="105">
        <f t="shared" si="55"/>
        <v>129.6</v>
      </c>
    </row>
    <row r="3530" spans="1:6" x14ac:dyDescent="0.25">
      <c r="A3530" t="s">
        <v>17</v>
      </c>
      <c r="B3530" s="107">
        <v>44471</v>
      </c>
      <c r="C3530">
        <v>1501</v>
      </c>
      <c r="D3530" t="str">
        <f>IF(Tableau1[[#This Row],[Date]]="","",CHOOSE(MONTH(B3530),"janvier","février","mars","avril","mai","juin","juillet","aout","septembre","octobre","novembre","décembre"))</f>
        <v>octobre</v>
      </c>
      <c r="E3530" s="105">
        <f>IF(ISERROR(VLOOKUP($C3530,tarifs!$A$4:$D$105,2,0)),"",VLOOKUP($C3530,tarifs!$A$4:$D$105,2,0))</f>
        <v>117</v>
      </c>
      <c r="F3530" s="105">
        <f t="shared" si="55"/>
        <v>140.4</v>
      </c>
    </row>
    <row r="3531" spans="1:6" x14ac:dyDescent="0.25">
      <c r="A3531" t="s">
        <v>17</v>
      </c>
      <c r="B3531" s="107">
        <v>44466</v>
      </c>
      <c r="C3531">
        <v>1232</v>
      </c>
      <c r="D3531" t="str">
        <f>IF(Tableau1[[#This Row],[Date]]="","",CHOOSE(MONTH(B3531),"janvier","février","mars","avril","mai","juin","juillet","aout","septembre","octobre","novembre","décembre"))</f>
        <v>septembre</v>
      </c>
      <c r="E3531" s="105">
        <f>IF(ISERROR(VLOOKUP($C3531,tarifs!$A$4:$D$105,2,0)),"",VLOOKUP($C3531,tarifs!$A$4:$D$105,2,0))</f>
        <v>101.25</v>
      </c>
      <c r="F3531" s="105">
        <f t="shared" si="55"/>
        <v>121.5</v>
      </c>
    </row>
    <row r="3532" spans="1:6" x14ac:dyDescent="0.25">
      <c r="A3532" t="s">
        <v>17</v>
      </c>
      <c r="B3532" s="107">
        <v>44468</v>
      </c>
      <c r="C3532">
        <v>1202</v>
      </c>
      <c r="D3532" t="str">
        <f>IF(Tableau1[[#This Row],[Date]]="","",CHOOSE(MONTH(B3532),"janvier","février","mars","avril","mai","juin","juillet","aout","septembre","octobre","novembre","décembre"))</f>
        <v>septembre</v>
      </c>
      <c r="E3532" s="105">
        <f>IF(ISERROR(VLOOKUP($C3532,tarifs!$A$4:$D$105,2,0)),"",VLOOKUP($C3532,tarifs!$A$4:$D$105,2,0))</f>
        <v>87.75</v>
      </c>
      <c r="F3532" s="105">
        <f t="shared" si="55"/>
        <v>105.3</v>
      </c>
    </row>
    <row r="3533" spans="1:6" x14ac:dyDescent="0.25">
      <c r="A3533" t="s">
        <v>17</v>
      </c>
      <c r="B3533" s="107">
        <v>44470</v>
      </c>
      <c r="C3533">
        <v>1072</v>
      </c>
      <c r="D3533" t="str">
        <f>IF(Tableau1[[#This Row],[Date]]="","",CHOOSE(MONTH(B3533),"janvier","février","mars","avril","mai","juin","juillet","aout","septembre","octobre","novembre","décembre"))</f>
        <v>octobre</v>
      </c>
      <c r="E3533" s="105">
        <f>IF(ISERROR(VLOOKUP($C3533,tarifs!$A$4:$D$105,2,0)),"",VLOOKUP($C3533,tarifs!$A$4:$D$105,2,0))</f>
        <v>108</v>
      </c>
      <c r="F3533" s="105">
        <f t="shared" si="55"/>
        <v>129.6</v>
      </c>
    </row>
    <row r="3534" spans="1:6" x14ac:dyDescent="0.25">
      <c r="A3534" t="s">
        <v>17</v>
      </c>
      <c r="B3534" s="107">
        <v>44471</v>
      </c>
      <c r="C3534">
        <v>1069</v>
      </c>
      <c r="D3534" t="str">
        <f>IF(Tableau1[[#This Row],[Date]]="","",CHOOSE(MONTH(B3534),"janvier","février","mars","avril","mai","juin","juillet","aout","septembre","octobre","novembre","décembre"))</f>
        <v>octobre</v>
      </c>
      <c r="E3534" s="105">
        <f>IF(ISERROR(VLOOKUP($C3534,tarifs!$A$4:$D$105,2,0)),"",VLOOKUP($C3534,tarifs!$A$4:$D$105,2,0))</f>
        <v>81</v>
      </c>
      <c r="F3534" s="105">
        <f t="shared" si="55"/>
        <v>97.2</v>
      </c>
    </row>
    <row r="3535" spans="1:6" x14ac:dyDescent="0.25">
      <c r="A3535" t="s">
        <v>18</v>
      </c>
      <c r="B3535" s="107">
        <v>44466</v>
      </c>
      <c r="C3535">
        <v>1280</v>
      </c>
      <c r="D3535" t="str">
        <f>IF(Tableau1[[#This Row],[Date]]="","",CHOOSE(MONTH(B3535),"janvier","février","mars","avril","mai","juin","juillet","aout","septembre","octobre","novembre","décembre"))</f>
        <v>septembre</v>
      </c>
      <c r="E3535" s="105">
        <f>IF(ISERROR(VLOOKUP($C3535,tarifs!$A$4:$D$105,2,0)),"",VLOOKUP($C3535,tarifs!$A$4:$D$105,2,0))</f>
        <v>114.4</v>
      </c>
      <c r="F3535" s="105">
        <f t="shared" si="55"/>
        <v>137.28</v>
      </c>
    </row>
    <row r="3536" spans="1:6" x14ac:dyDescent="0.25">
      <c r="A3536" t="s">
        <v>18</v>
      </c>
      <c r="B3536" s="107">
        <v>44470</v>
      </c>
      <c r="C3536">
        <v>1082</v>
      </c>
      <c r="D3536" t="str">
        <f>IF(Tableau1[[#This Row],[Date]]="","",CHOOSE(MONTH(B3536),"janvier","février","mars","avril","mai","juin","juillet","aout","septembre","octobre","novembre","décembre"))</f>
        <v>octobre</v>
      </c>
      <c r="E3536" s="105">
        <f>IF(ISERROR(VLOOKUP($C3536,tarifs!$A$4:$D$105,2,0)),"",VLOOKUP($C3536,tarifs!$A$4:$D$105,2,0))</f>
        <v>104.55</v>
      </c>
      <c r="F3536" s="105">
        <f t="shared" si="55"/>
        <v>125.46</v>
      </c>
    </row>
    <row r="3537" spans="1:6" x14ac:dyDescent="0.25">
      <c r="A3537" t="s">
        <v>18</v>
      </c>
      <c r="B3537" s="107">
        <v>44471</v>
      </c>
      <c r="C3537">
        <v>1219</v>
      </c>
      <c r="D3537" t="str">
        <f>IF(Tableau1[[#This Row],[Date]]="","",CHOOSE(MONTH(B3537),"janvier","février","mars","avril","mai","juin","juillet","aout","septembre","octobre","novembre","décembre"))</f>
        <v>octobre</v>
      </c>
      <c r="E3537" s="105">
        <f>IF(ISERROR(VLOOKUP($C3537,tarifs!$A$4:$D$105,2,0)),"",VLOOKUP($C3537,tarifs!$A$4:$D$105,2,0))</f>
        <v>135</v>
      </c>
      <c r="F3537" s="105">
        <f t="shared" si="55"/>
        <v>162</v>
      </c>
    </row>
    <row r="3538" spans="1:6" x14ac:dyDescent="0.25">
      <c r="A3538" t="s">
        <v>18</v>
      </c>
      <c r="B3538" s="107">
        <v>44471</v>
      </c>
      <c r="C3538">
        <v>1679</v>
      </c>
      <c r="D3538" t="str">
        <f>IF(Tableau1[[#This Row],[Date]]="","",CHOOSE(MONTH(B3538),"janvier","février","mars","avril","mai","juin","juillet","aout","septembre","octobre","novembre","décembre"))</f>
        <v>octobre</v>
      </c>
      <c r="E3538" s="105">
        <f>IF(ISERROR(VLOOKUP($C3538,tarifs!$A$4:$D$105,2,0)),"",VLOOKUP($C3538,tarifs!$A$4:$D$105,2,0))</f>
        <v>95</v>
      </c>
      <c r="F3538" s="105">
        <f t="shared" si="55"/>
        <v>114</v>
      </c>
    </row>
    <row r="3539" spans="1:6" x14ac:dyDescent="0.25">
      <c r="A3539" t="s">
        <v>19</v>
      </c>
      <c r="B3539" s="107">
        <v>44470</v>
      </c>
      <c r="C3539">
        <v>1182</v>
      </c>
      <c r="D3539" t="str">
        <f>IF(Tableau1[[#This Row],[Date]]="","",CHOOSE(MONTH(B3539),"janvier","février","mars","avril","mai","juin","juillet","aout","septembre","octobre","novembre","décembre"))</f>
        <v>octobre</v>
      </c>
      <c r="E3539" s="105">
        <f>IF(ISERROR(VLOOKUP($C3539,tarifs!$A$4:$D$105,2,0)),"",VLOOKUP($C3539,tarifs!$A$4:$D$105,2,0))</f>
        <v>127</v>
      </c>
      <c r="F3539" s="105">
        <f t="shared" si="55"/>
        <v>152.4</v>
      </c>
    </row>
    <row r="3540" spans="1:6" x14ac:dyDescent="0.25">
      <c r="A3540" t="s">
        <v>19</v>
      </c>
      <c r="B3540" s="107">
        <v>44471</v>
      </c>
      <c r="C3540">
        <v>1669</v>
      </c>
      <c r="D3540" t="str">
        <f>IF(Tableau1[[#This Row],[Date]]="","",CHOOSE(MONTH(B3540),"janvier","février","mars","avril","mai","juin","juillet","aout","septembre","octobre","novembre","décembre"))</f>
        <v>octobre</v>
      </c>
      <c r="E3540" s="105">
        <f>IF(ISERROR(VLOOKUP($C3540,tarifs!$A$4:$D$105,2,0)),"",VLOOKUP($C3540,tarifs!$A$4:$D$105,2,0))</f>
        <v>124</v>
      </c>
      <c r="F3540" s="105">
        <f t="shared" si="55"/>
        <v>148.79999999999998</v>
      </c>
    </row>
    <row r="3541" spans="1:6" x14ac:dyDescent="0.25">
      <c r="A3541" t="s">
        <v>19</v>
      </c>
      <c r="B3541" s="107">
        <v>44471</v>
      </c>
      <c r="C3541">
        <v>1129</v>
      </c>
      <c r="D3541" t="str">
        <f>IF(Tableau1[[#This Row],[Date]]="","",CHOOSE(MONTH(B3541),"janvier","février","mars","avril","mai","juin","juillet","aout","septembre","octobre","novembre","décembre"))</f>
        <v>octobre</v>
      </c>
      <c r="E3541" s="105">
        <f>IF(ISERROR(VLOOKUP($C3541,tarifs!$A$4:$D$105,2,0)),"",VLOOKUP($C3541,tarifs!$A$4:$D$105,2,0))</f>
        <v>115</v>
      </c>
      <c r="F3541" s="105">
        <f t="shared" si="55"/>
        <v>138</v>
      </c>
    </row>
    <row r="3542" spans="1:6" x14ac:dyDescent="0.25">
      <c r="A3542" t="s">
        <v>19</v>
      </c>
      <c r="B3542" s="107">
        <v>44471</v>
      </c>
      <c r="C3542">
        <v>1699</v>
      </c>
      <c r="D3542" t="str">
        <f>IF(Tableau1[[#This Row],[Date]]="","",CHOOSE(MONTH(B3542),"janvier","février","mars","avril","mai","juin","juillet","aout","septembre","octobre","novembre","décembre"))</f>
        <v>octobre</v>
      </c>
      <c r="E3542" s="105">
        <f>IF(ISERROR(VLOOKUP($C3542,tarifs!$A$4:$D$105,2,0)),"",VLOOKUP($C3542,tarifs!$A$4:$D$105,2,0))</f>
        <v>148</v>
      </c>
      <c r="F3542" s="105">
        <f t="shared" si="55"/>
        <v>177.6</v>
      </c>
    </row>
    <row r="3543" spans="1:6" x14ac:dyDescent="0.25">
      <c r="A3543" t="s">
        <v>8</v>
      </c>
      <c r="B3543" s="107">
        <v>44473</v>
      </c>
      <c r="C3543">
        <v>1330</v>
      </c>
      <c r="D3543" t="str">
        <f>IF(Tableau1[[#This Row],[Date]]="","",CHOOSE(MONTH(B3543),"janvier","février","mars","avril","mai","juin","juillet","aout","septembre","octobre","novembre","décembre"))</f>
        <v>octobre</v>
      </c>
      <c r="E3543" s="105">
        <f>IF(ISERROR(VLOOKUP($C3543,tarifs!$A$4:$D$105,2,0)),"",VLOOKUP($C3543,tarifs!$A$4:$D$105,2,0))</f>
        <v>95</v>
      </c>
      <c r="F3543" s="105">
        <f t="shared" si="55"/>
        <v>114</v>
      </c>
    </row>
    <row r="3544" spans="1:6" x14ac:dyDescent="0.25">
      <c r="A3544" t="s">
        <v>8</v>
      </c>
      <c r="B3544" s="107">
        <v>44478</v>
      </c>
      <c r="C3544">
        <v>1531</v>
      </c>
      <c r="D3544" t="str">
        <f>IF(Tableau1[[#This Row],[Date]]="","",CHOOSE(MONTH(B3544),"janvier","février","mars","avril","mai","juin","juillet","aout","septembre","octobre","novembre","décembre"))</f>
        <v>octobre</v>
      </c>
      <c r="E3544" s="105">
        <f>IF(ISERROR(VLOOKUP($C3544,tarifs!$A$4:$D$105,2,0)),"",VLOOKUP($C3544,tarifs!$A$4:$D$105,2,0))</f>
        <v>108</v>
      </c>
      <c r="F3544" s="105">
        <f t="shared" si="55"/>
        <v>129.6</v>
      </c>
    </row>
    <row r="3545" spans="1:6" x14ac:dyDescent="0.25">
      <c r="A3545" t="s">
        <v>8</v>
      </c>
      <c r="B3545" s="107">
        <v>44473</v>
      </c>
      <c r="C3545">
        <v>1242</v>
      </c>
      <c r="D3545" t="str">
        <f>IF(Tableau1[[#This Row],[Date]]="","",CHOOSE(MONTH(B3545),"janvier","février","mars","avril","mai","juin","juillet","aout","septembre","octobre","novembre","décembre"))</f>
        <v>octobre</v>
      </c>
      <c r="E3545" s="105">
        <f>IF(ISERROR(VLOOKUP($C3545,tarifs!$A$4:$D$105,2,0)),"",VLOOKUP($C3545,tarifs!$A$4:$D$105,2,0))</f>
        <v>101</v>
      </c>
      <c r="F3545" s="105">
        <f t="shared" si="55"/>
        <v>121.19999999999999</v>
      </c>
    </row>
    <row r="3546" spans="1:6" x14ac:dyDescent="0.25">
      <c r="A3546" t="s">
        <v>8</v>
      </c>
      <c r="B3546" s="107">
        <v>44477</v>
      </c>
      <c r="C3546">
        <v>1242</v>
      </c>
      <c r="D3546" t="str">
        <f>IF(Tableau1[[#This Row],[Date]]="","",CHOOSE(MONTH(B3546),"janvier","février","mars","avril","mai","juin","juillet","aout","septembre","octobre","novembre","décembre"))</f>
        <v>octobre</v>
      </c>
      <c r="E3546" s="105">
        <f>IF(ISERROR(VLOOKUP($C3546,tarifs!$A$4:$D$105,2,0)),"",VLOOKUP($C3546,tarifs!$A$4:$D$105,2,0))</f>
        <v>101</v>
      </c>
      <c r="F3546" s="105">
        <f t="shared" si="55"/>
        <v>121.19999999999999</v>
      </c>
    </row>
    <row r="3547" spans="1:6" x14ac:dyDescent="0.25">
      <c r="A3547" t="s">
        <v>8</v>
      </c>
      <c r="B3547" s="107">
        <v>44478</v>
      </c>
      <c r="C3547">
        <v>1689</v>
      </c>
      <c r="D3547" t="str">
        <f>IF(Tableau1[[#This Row],[Date]]="","",CHOOSE(MONTH(B3547),"janvier","février","mars","avril","mai","juin","juillet","aout","septembre","octobre","novembre","décembre"))</f>
        <v>octobre</v>
      </c>
      <c r="E3547" s="105">
        <f>IF(ISERROR(VLOOKUP($C3547,tarifs!$A$4:$D$105,2,0)),"",VLOOKUP($C3547,tarifs!$A$4:$D$105,2,0))</f>
        <v>155</v>
      </c>
      <c r="F3547" s="105">
        <f t="shared" si="55"/>
        <v>186</v>
      </c>
    </row>
    <row r="3548" spans="1:6" x14ac:dyDescent="0.25">
      <c r="A3548" t="s">
        <v>9</v>
      </c>
      <c r="B3548" s="107">
        <v>44473</v>
      </c>
      <c r="C3548">
        <v>1060</v>
      </c>
      <c r="D3548" t="str">
        <f>IF(Tableau1[[#This Row],[Date]]="","",CHOOSE(MONTH(B3548),"janvier","février","mars","avril","mai","juin","juillet","aout","septembre","octobre","novembre","décembre"))</f>
        <v>octobre</v>
      </c>
      <c r="E3548" s="105">
        <f>IF(ISERROR(VLOOKUP($C3548,tarifs!$A$4:$D$105,2,0)),"",VLOOKUP($C3548,tarifs!$A$4:$D$105,2,0))</f>
        <v>123.6</v>
      </c>
      <c r="F3548" s="105">
        <f t="shared" si="55"/>
        <v>148.32</v>
      </c>
    </row>
    <row r="3549" spans="1:6" x14ac:dyDescent="0.25">
      <c r="A3549" t="s">
        <v>9</v>
      </c>
      <c r="B3549" s="107">
        <v>44478</v>
      </c>
      <c r="C3549">
        <v>1431</v>
      </c>
      <c r="D3549" t="str">
        <f>IF(Tableau1[[#This Row],[Date]]="","",CHOOSE(MONTH(B3549),"janvier","février","mars","avril","mai","juin","juillet","aout","septembre","octobre","novembre","décembre"))</f>
        <v>octobre</v>
      </c>
      <c r="E3549" s="105">
        <f>IF(ISERROR(VLOOKUP($C3549,tarifs!$A$4:$D$105,2,0)),"",VLOOKUP($C3549,tarifs!$A$4:$D$105,2,0))</f>
        <v>108</v>
      </c>
      <c r="F3549" s="105">
        <f t="shared" si="55"/>
        <v>129.6</v>
      </c>
    </row>
    <row r="3550" spans="1:6" x14ac:dyDescent="0.25">
      <c r="A3550" t="s">
        <v>9</v>
      </c>
      <c r="B3550" s="107">
        <v>44473</v>
      </c>
      <c r="C3550">
        <v>1230</v>
      </c>
      <c r="D3550" t="str">
        <f>IF(Tableau1[[#This Row],[Date]]="","",CHOOSE(MONTH(B3550),"janvier","février","mars","avril","mai","juin","juillet","aout","septembre","octobre","novembre","décembre"))</f>
        <v>octobre</v>
      </c>
      <c r="E3550" s="105">
        <f>IF(ISERROR(VLOOKUP($C3550,tarifs!$A$4:$D$105,2,0)),"",VLOOKUP($C3550,tarifs!$A$4:$D$105,2,0))</f>
        <v>135.25</v>
      </c>
      <c r="F3550" s="105">
        <f t="shared" si="55"/>
        <v>162.29999999999998</v>
      </c>
    </row>
    <row r="3551" spans="1:6" x14ac:dyDescent="0.25">
      <c r="A3551" t="s">
        <v>9</v>
      </c>
      <c r="B3551" s="107">
        <v>44477</v>
      </c>
      <c r="C3551">
        <v>1282</v>
      </c>
      <c r="D3551" t="str">
        <f>IF(Tableau1[[#This Row],[Date]]="","",CHOOSE(MONTH(B3551),"janvier","février","mars","avril","mai","juin","juillet","aout","septembre","octobre","novembre","décembre"))</f>
        <v>octobre</v>
      </c>
      <c r="E3551" s="105">
        <f>IF(ISERROR(VLOOKUP($C3551,tarifs!$A$4:$D$105,2,0)),"",VLOOKUP($C3551,tarifs!$A$4:$D$105,2,0))</f>
        <v>87.75</v>
      </c>
      <c r="F3551" s="105">
        <f t="shared" si="55"/>
        <v>105.3</v>
      </c>
    </row>
    <row r="3552" spans="1:6" x14ac:dyDescent="0.25">
      <c r="A3552" t="s">
        <v>9</v>
      </c>
      <c r="B3552" s="107">
        <v>44478</v>
      </c>
      <c r="C3552">
        <v>1451</v>
      </c>
      <c r="D3552" t="str">
        <f>IF(Tableau1[[#This Row],[Date]]="","",CHOOSE(MONTH(B3552),"janvier","février","mars","avril","mai","juin","juillet","aout","septembre","octobre","novembre","décembre"))</f>
        <v>octobre</v>
      </c>
      <c r="E3552" s="105">
        <f>IF(ISERROR(VLOOKUP($C3552,tarifs!$A$4:$D$105,2,0)),"",VLOOKUP($C3552,tarifs!$A$4:$D$105,2,0))</f>
        <v>108</v>
      </c>
      <c r="F3552" s="105">
        <f t="shared" si="55"/>
        <v>129.6</v>
      </c>
    </row>
    <row r="3553" spans="1:6" x14ac:dyDescent="0.25">
      <c r="A3553" t="s">
        <v>9</v>
      </c>
      <c r="B3553" s="107">
        <v>44473</v>
      </c>
      <c r="C3553">
        <v>1062</v>
      </c>
      <c r="D3553" t="str">
        <f>IF(Tableau1[[#This Row],[Date]]="","",CHOOSE(MONTH(B3553),"janvier","février","mars","avril","mai","juin","juillet","aout","septembre","octobre","novembre","décembre"))</f>
        <v>octobre</v>
      </c>
      <c r="E3553" s="105">
        <f>IF(ISERROR(VLOOKUP($C3553,tarifs!$A$4:$D$105,2,0)),"",VLOOKUP($C3553,tarifs!$A$4:$D$105,2,0))</f>
        <v>81</v>
      </c>
      <c r="F3553" s="105">
        <f t="shared" si="55"/>
        <v>97.2</v>
      </c>
    </row>
    <row r="3554" spans="1:6" x14ac:dyDescent="0.25">
      <c r="A3554" t="s">
        <v>9</v>
      </c>
      <c r="B3554" s="107">
        <v>44474</v>
      </c>
      <c r="C3554">
        <v>1062</v>
      </c>
      <c r="D3554" t="str">
        <f>IF(Tableau1[[#This Row],[Date]]="","",CHOOSE(MONTH(B3554),"janvier","février","mars","avril","mai","juin","juillet","aout","septembre","octobre","novembre","décembre"))</f>
        <v>octobre</v>
      </c>
      <c r="E3554" s="105">
        <f>IF(ISERROR(VLOOKUP($C3554,tarifs!$A$4:$D$105,2,0)),"",VLOOKUP($C3554,tarifs!$A$4:$D$105,2,0))</f>
        <v>81</v>
      </c>
      <c r="F3554" s="105">
        <f t="shared" si="55"/>
        <v>97.2</v>
      </c>
    </row>
    <row r="3555" spans="1:6" x14ac:dyDescent="0.25">
      <c r="A3555" t="s">
        <v>9</v>
      </c>
      <c r="B3555" s="107">
        <v>44475</v>
      </c>
      <c r="C3555">
        <v>1062</v>
      </c>
      <c r="D3555" t="str">
        <f>IF(Tableau1[[#This Row],[Date]]="","",CHOOSE(MONTH(B3555),"janvier","février","mars","avril","mai","juin","juillet","aout","septembre","octobre","novembre","décembre"))</f>
        <v>octobre</v>
      </c>
      <c r="E3555" s="105">
        <f>IF(ISERROR(VLOOKUP($C3555,tarifs!$A$4:$D$105,2,0)),"",VLOOKUP($C3555,tarifs!$A$4:$D$105,2,0))</f>
        <v>81</v>
      </c>
      <c r="F3555" s="105">
        <f t="shared" si="55"/>
        <v>97.2</v>
      </c>
    </row>
    <row r="3556" spans="1:6" x14ac:dyDescent="0.25">
      <c r="A3556" t="s">
        <v>9</v>
      </c>
      <c r="B3556" s="107">
        <v>44476</v>
      </c>
      <c r="C3556">
        <v>1062</v>
      </c>
      <c r="D3556" t="str">
        <f>IF(Tableau1[[#This Row],[Date]]="","",CHOOSE(MONTH(B3556),"janvier","février","mars","avril","mai","juin","juillet","aout","septembre","octobre","novembre","décembre"))</f>
        <v>octobre</v>
      </c>
      <c r="E3556" s="105">
        <f>IF(ISERROR(VLOOKUP($C3556,tarifs!$A$4:$D$105,2,0)),"",VLOOKUP($C3556,tarifs!$A$4:$D$105,2,0))</f>
        <v>81</v>
      </c>
      <c r="F3556" s="105">
        <f t="shared" si="55"/>
        <v>97.2</v>
      </c>
    </row>
    <row r="3557" spans="1:6" x14ac:dyDescent="0.25">
      <c r="A3557" t="s">
        <v>9</v>
      </c>
      <c r="B3557" s="107">
        <v>44477</v>
      </c>
      <c r="C3557">
        <v>1062</v>
      </c>
      <c r="D3557" t="str">
        <f>IF(Tableau1[[#This Row],[Date]]="","",CHOOSE(MONTH(B3557),"janvier","février","mars","avril","mai","juin","juillet","aout","septembre","octobre","novembre","décembre"))</f>
        <v>octobre</v>
      </c>
      <c r="E3557" s="105">
        <f>IF(ISERROR(VLOOKUP($C3557,tarifs!$A$4:$D$105,2,0)),"",VLOOKUP($C3557,tarifs!$A$4:$D$105,2,0))</f>
        <v>81</v>
      </c>
      <c r="F3557" s="105">
        <f t="shared" si="55"/>
        <v>97.2</v>
      </c>
    </row>
    <row r="3558" spans="1:6" x14ac:dyDescent="0.25">
      <c r="A3558" t="s">
        <v>9</v>
      </c>
      <c r="B3558" s="107">
        <v>44478</v>
      </c>
      <c r="C3558">
        <v>1471</v>
      </c>
      <c r="D3558" t="str">
        <f>IF(Tableau1[[#This Row],[Date]]="","",CHOOSE(MONTH(B3558),"janvier","février","mars","avril","mai","juin","juillet","aout","septembre","octobre","novembre","décembre"))</f>
        <v>octobre</v>
      </c>
      <c r="E3558" s="105">
        <f>IF(ISERROR(VLOOKUP($C3558,tarifs!$A$4:$D$105,2,0)),"",VLOOKUP($C3558,tarifs!$A$4:$D$105,2,0))</f>
        <v>115</v>
      </c>
      <c r="F3558" s="105">
        <f t="shared" si="55"/>
        <v>138</v>
      </c>
    </row>
    <row r="3559" spans="1:6" x14ac:dyDescent="0.25">
      <c r="A3559" t="s">
        <v>9</v>
      </c>
      <c r="B3559" s="107">
        <v>44473</v>
      </c>
      <c r="C3559">
        <v>1262</v>
      </c>
      <c r="D3559" t="str">
        <f>IF(Tableau1[[#This Row],[Date]]="","",CHOOSE(MONTH(B3559),"janvier","février","mars","avril","mai","juin","juillet","aout","septembre","octobre","novembre","décembre"))</f>
        <v>octobre</v>
      </c>
      <c r="E3559" s="105">
        <f>IF(ISERROR(VLOOKUP($C3559,tarifs!$A$4:$D$105,2,0)),"",VLOOKUP($C3559,tarifs!$A$4:$D$105,2,0))</f>
        <v>108</v>
      </c>
      <c r="F3559" s="105">
        <f t="shared" si="55"/>
        <v>129.6</v>
      </c>
    </row>
    <row r="3560" spans="1:6" x14ac:dyDescent="0.25">
      <c r="A3560" t="s">
        <v>9</v>
      </c>
      <c r="B3560" s="107">
        <v>44474</v>
      </c>
      <c r="C3560">
        <v>1262</v>
      </c>
      <c r="D3560" t="str">
        <f>IF(Tableau1[[#This Row],[Date]]="","",CHOOSE(MONTH(B3560),"janvier","février","mars","avril","mai","juin","juillet","aout","septembre","octobre","novembre","décembre"))</f>
        <v>octobre</v>
      </c>
      <c r="E3560" s="105">
        <f>IF(ISERROR(VLOOKUP($C3560,tarifs!$A$4:$D$105,2,0)),"",VLOOKUP($C3560,tarifs!$A$4:$D$105,2,0))</f>
        <v>108</v>
      </c>
      <c r="F3560" s="105">
        <f t="shared" si="55"/>
        <v>129.6</v>
      </c>
    </row>
    <row r="3561" spans="1:6" x14ac:dyDescent="0.25">
      <c r="A3561" t="s">
        <v>9</v>
      </c>
      <c r="B3561" s="107">
        <v>44475</v>
      </c>
      <c r="C3561">
        <v>1262</v>
      </c>
      <c r="D3561" t="str">
        <f>IF(Tableau1[[#This Row],[Date]]="","",CHOOSE(MONTH(B3561),"janvier","février","mars","avril","mai","juin","juillet","aout","septembre","octobre","novembre","décembre"))</f>
        <v>octobre</v>
      </c>
      <c r="E3561" s="105">
        <f>IF(ISERROR(VLOOKUP($C3561,tarifs!$A$4:$D$105,2,0)),"",VLOOKUP($C3561,tarifs!$A$4:$D$105,2,0))</f>
        <v>108</v>
      </c>
      <c r="F3561" s="105">
        <f t="shared" si="55"/>
        <v>129.6</v>
      </c>
    </row>
    <row r="3562" spans="1:6" x14ac:dyDescent="0.25">
      <c r="A3562" t="s">
        <v>9</v>
      </c>
      <c r="B3562" s="107">
        <v>44476</v>
      </c>
      <c r="C3562">
        <v>1262</v>
      </c>
      <c r="D3562" t="str">
        <f>IF(Tableau1[[#This Row],[Date]]="","",CHOOSE(MONTH(B3562),"janvier","février","mars","avril","mai","juin","juillet","aout","septembre","octobre","novembre","décembre"))</f>
        <v>octobre</v>
      </c>
      <c r="E3562" s="105">
        <f>IF(ISERROR(VLOOKUP($C3562,tarifs!$A$4:$D$105,2,0)),"",VLOOKUP($C3562,tarifs!$A$4:$D$105,2,0))</f>
        <v>108</v>
      </c>
      <c r="F3562" s="105">
        <f t="shared" si="55"/>
        <v>129.6</v>
      </c>
    </row>
    <row r="3563" spans="1:6" x14ac:dyDescent="0.25">
      <c r="A3563" t="s">
        <v>9</v>
      </c>
      <c r="B3563" s="107">
        <v>44477</v>
      </c>
      <c r="C3563">
        <v>1262</v>
      </c>
      <c r="D3563" t="str">
        <f>IF(Tableau1[[#This Row],[Date]]="","",CHOOSE(MONTH(B3563),"janvier","février","mars","avril","mai","juin","juillet","aout","septembre","octobre","novembre","décembre"))</f>
        <v>octobre</v>
      </c>
      <c r="E3563" s="105">
        <f>IF(ISERROR(VLOOKUP($C3563,tarifs!$A$4:$D$105,2,0)),"",VLOOKUP($C3563,tarifs!$A$4:$D$105,2,0))</f>
        <v>108</v>
      </c>
      <c r="F3563" s="105">
        <f t="shared" si="55"/>
        <v>129.6</v>
      </c>
    </row>
    <row r="3564" spans="1:6" x14ac:dyDescent="0.25">
      <c r="A3564" t="s">
        <v>9</v>
      </c>
      <c r="B3564" s="107">
        <v>44478</v>
      </c>
      <c r="C3564">
        <v>1511</v>
      </c>
      <c r="D3564" t="str">
        <f>IF(Tableau1[[#This Row],[Date]]="","",CHOOSE(MONTH(B3564),"janvier","février","mars","avril","mai","juin","juillet","aout","septembre","octobre","novembre","décembre"))</f>
        <v>octobre</v>
      </c>
      <c r="E3564" s="105">
        <f>IF(ISERROR(VLOOKUP($C3564,tarifs!$A$4:$D$105,2,0)),"",VLOOKUP($C3564,tarifs!$A$4:$D$105,2,0))</f>
        <v>115</v>
      </c>
      <c r="F3564" s="105">
        <f t="shared" si="55"/>
        <v>138</v>
      </c>
    </row>
    <row r="3565" spans="1:6" x14ac:dyDescent="0.25">
      <c r="A3565" t="s">
        <v>9</v>
      </c>
      <c r="B3565" s="107">
        <v>44478</v>
      </c>
      <c r="C3565">
        <v>1521</v>
      </c>
      <c r="D3565" t="str">
        <f>IF(Tableau1[[#This Row],[Date]]="","",CHOOSE(MONTH(B3565),"janvier","février","mars","avril","mai","juin","juillet","aout","septembre","octobre","novembre","décembre"))</f>
        <v>octobre</v>
      </c>
      <c r="E3565" s="105">
        <f>IF(ISERROR(VLOOKUP($C3565,tarifs!$A$4:$D$105,2,0)),"",VLOOKUP($C3565,tarifs!$A$4:$D$105,2,0))</f>
        <v>155</v>
      </c>
      <c r="F3565" s="105">
        <f t="shared" si="55"/>
        <v>186</v>
      </c>
    </row>
    <row r="3566" spans="1:6" x14ac:dyDescent="0.25">
      <c r="A3566" t="s">
        <v>9</v>
      </c>
      <c r="B3566" s="107">
        <v>44478</v>
      </c>
      <c r="C3566">
        <v>1659</v>
      </c>
      <c r="D3566" t="str">
        <f>IF(Tableau1[[#This Row],[Date]]="","",CHOOSE(MONTH(B3566),"janvier","février","mars","avril","mai","juin","juillet","aout","septembre","octobre","novembre","décembre"))</f>
        <v>octobre</v>
      </c>
      <c r="E3566" s="105">
        <f>IF(ISERROR(VLOOKUP($C3566,tarifs!$A$4:$D$105,2,0)),"",VLOOKUP($C3566,tarifs!$A$4:$D$105,2,0))</f>
        <v>108</v>
      </c>
      <c r="F3566" s="105">
        <f t="shared" si="55"/>
        <v>129.6</v>
      </c>
    </row>
    <row r="3567" spans="1:6" x14ac:dyDescent="0.25">
      <c r="A3567" t="s">
        <v>9</v>
      </c>
      <c r="B3567" s="107">
        <v>44478</v>
      </c>
      <c r="C3567">
        <v>1139</v>
      </c>
      <c r="D3567" t="str">
        <f>IF(Tableau1[[#This Row],[Date]]="","",CHOOSE(MONTH(B3567),"janvier","février","mars","avril","mai","juin","juillet","aout","septembre","octobre","novembre","décembre"))</f>
        <v>octobre</v>
      </c>
      <c r="E3567" s="105">
        <f>IF(ISERROR(VLOOKUP($C3567,tarifs!$A$4:$D$105,2,0)),"",VLOOKUP($C3567,tarifs!$A$4:$D$105,2,0))</f>
        <v>135</v>
      </c>
      <c r="F3567" s="105">
        <f t="shared" si="55"/>
        <v>162</v>
      </c>
    </row>
    <row r="3568" spans="1:6" x14ac:dyDescent="0.25">
      <c r="A3568" t="s">
        <v>9</v>
      </c>
      <c r="B3568" s="107">
        <v>44478</v>
      </c>
      <c r="C3568">
        <v>1079</v>
      </c>
      <c r="D3568" t="str">
        <f>IF(Tableau1[[#This Row],[Date]]="","",CHOOSE(MONTH(B3568),"janvier","février","mars","avril","mai","juin","juillet","aout","septembre","octobre","novembre","décembre"))</f>
        <v>octobre</v>
      </c>
      <c r="E3568" s="105">
        <f>IF(ISERROR(VLOOKUP($C3568,tarifs!$A$4:$D$105,2,0)),"",VLOOKUP($C3568,tarifs!$A$4:$D$105,2,0))</f>
        <v>101</v>
      </c>
      <c r="F3568" s="105">
        <f t="shared" si="55"/>
        <v>121.19999999999999</v>
      </c>
    </row>
    <row r="3569" spans="1:6" x14ac:dyDescent="0.25">
      <c r="A3569" t="s">
        <v>9</v>
      </c>
      <c r="B3569" s="107">
        <v>44478</v>
      </c>
      <c r="C3569">
        <v>1099</v>
      </c>
      <c r="D3569" t="str">
        <f>IF(Tableau1[[#This Row],[Date]]="","",CHOOSE(MONTH(B3569),"janvier","février","mars","avril","mai","juin","juillet","aout","septembre","octobre","novembre","décembre"))</f>
        <v>octobre</v>
      </c>
      <c r="E3569" s="105">
        <f>IF(ISERROR(VLOOKUP($C3569,tarifs!$A$4:$D$105,2,0)),"",VLOOKUP($C3569,tarifs!$A$4:$D$105,2,0))</f>
        <v>77</v>
      </c>
      <c r="F3569" s="105">
        <f t="shared" si="55"/>
        <v>92.399999999999991</v>
      </c>
    </row>
    <row r="3570" spans="1:6" x14ac:dyDescent="0.25">
      <c r="A3570" t="s">
        <v>9</v>
      </c>
      <c r="B3570" s="107">
        <v>44478</v>
      </c>
      <c r="C3570">
        <v>1269</v>
      </c>
      <c r="D3570" t="str">
        <f>IF(Tableau1[[#This Row],[Date]]="","",CHOOSE(MONTH(B3570),"janvier","février","mars","avril","mai","juin","juillet","aout","septembre","octobre","novembre","décembre"))</f>
        <v>octobre</v>
      </c>
      <c r="E3570" s="105">
        <f>IF(ISERROR(VLOOKUP($C3570,tarifs!$A$4:$D$105,2,0)),"",VLOOKUP($C3570,tarifs!$A$4:$D$105,2,0))</f>
        <v>95</v>
      </c>
      <c r="F3570" s="105">
        <f t="shared" si="55"/>
        <v>114</v>
      </c>
    </row>
    <row r="3571" spans="1:6" x14ac:dyDescent="0.25">
      <c r="A3571" t="s">
        <v>10</v>
      </c>
      <c r="B3571" s="107">
        <v>44473</v>
      </c>
      <c r="C3571">
        <v>1650</v>
      </c>
      <c r="D3571" t="str">
        <f>IF(Tableau1[[#This Row],[Date]]="","",CHOOSE(MONTH(B3571),"janvier","février","mars","avril","mai","juin","juillet","aout","septembre","octobre","novembre","décembre"))</f>
        <v>octobre</v>
      </c>
      <c r="E3571" s="105">
        <f>IF(ISERROR(VLOOKUP($C3571,tarifs!$A$4:$D$105,2,0)),"",VLOOKUP($C3571,tarifs!$A$4:$D$105,2,0))</f>
        <v>162</v>
      </c>
      <c r="F3571" s="105">
        <f t="shared" si="55"/>
        <v>194.4</v>
      </c>
    </row>
    <row r="3572" spans="1:6" x14ac:dyDescent="0.25">
      <c r="A3572" t="s">
        <v>10</v>
      </c>
      <c r="B3572" s="107">
        <v>44478</v>
      </c>
      <c r="C3572">
        <v>1109</v>
      </c>
      <c r="D3572" t="str">
        <f>IF(Tableau1[[#This Row],[Date]]="","",CHOOSE(MONTH(B3572),"janvier","février","mars","avril","mai","juin","juillet","aout","septembre","octobre","novembre","décembre"))</f>
        <v>octobre</v>
      </c>
      <c r="E3572" s="105">
        <f>IF(ISERROR(VLOOKUP($C3572,tarifs!$A$4:$D$105,2,0)),"",VLOOKUP($C3572,tarifs!$A$4:$D$105,2,0))</f>
        <v>122</v>
      </c>
      <c r="F3572" s="105">
        <f t="shared" si="55"/>
        <v>146.4</v>
      </c>
    </row>
    <row r="3573" spans="1:6" x14ac:dyDescent="0.25">
      <c r="A3573" t="s">
        <v>10</v>
      </c>
      <c r="B3573" s="107">
        <v>44474</v>
      </c>
      <c r="C3573">
        <v>1521</v>
      </c>
      <c r="D3573" t="str">
        <f>IF(Tableau1[[#This Row],[Date]]="","",CHOOSE(MONTH(B3573),"janvier","février","mars","avril","mai","juin","juillet","aout","septembre","octobre","novembre","décembre"))</f>
        <v>octobre</v>
      </c>
      <c r="E3573" s="105">
        <f>IF(ISERROR(VLOOKUP($C3573,tarifs!$A$4:$D$105,2,0)),"",VLOOKUP($C3573,tarifs!$A$4:$D$105,2,0))</f>
        <v>155</v>
      </c>
      <c r="F3573" s="105">
        <f t="shared" si="55"/>
        <v>186</v>
      </c>
    </row>
    <row r="3574" spans="1:6" x14ac:dyDescent="0.25">
      <c r="A3574" t="s">
        <v>10</v>
      </c>
      <c r="B3574" s="107">
        <v>44475</v>
      </c>
      <c r="C3574">
        <v>1521</v>
      </c>
      <c r="D3574" t="str">
        <f>IF(Tableau1[[#This Row],[Date]]="","",CHOOSE(MONTH(B3574),"janvier","février","mars","avril","mai","juin","juillet","aout","septembre","octobre","novembre","décembre"))</f>
        <v>octobre</v>
      </c>
      <c r="E3574" s="105">
        <f>IF(ISERROR(VLOOKUP($C3574,tarifs!$A$4:$D$105,2,0)),"",VLOOKUP($C3574,tarifs!$A$4:$D$105,2,0))</f>
        <v>155</v>
      </c>
      <c r="F3574" s="105">
        <f t="shared" si="55"/>
        <v>186</v>
      </c>
    </row>
    <row r="3575" spans="1:6" x14ac:dyDescent="0.25">
      <c r="A3575" t="s">
        <v>10</v>
      </c>
      <c r="B3575" s="107">
        <v>44476</v>
      </c>
      <c r="C3575">
        <v>1521</v>
      </c>
      <c r="D3575" t="str">
        <f>IF(Tableau1[[#This Row],[Date]]="","",CHOOSE(MONTH(B3575),"janvier","février","mars","avril","mai","juin","juillet","aout","septembre","octobre","novembre","décembre"))</f>
        <v>octobre</v>
      </c>
      <c r="E3575" s="105">
        <f>IF(ISERROR(VLOOKUP($C3575,tarifs!$A$4:$D$105,2,0)),"",VLOOKUP($C3575,tarifs!$A$4:$D$105,2,0))</f>
        <v>155</v>
      </c>
      <c r="F3575" s="105">
        <f t="shared" si="55"/>
        <v>186</v>
      </c>
    </row>
    <row r="3576" spans="1:6" x14ac:dyDescent="0.25">
      <c r="A3576" t="s">
        <v>10</v>
      </c>
      <c r="B3576" s="107">
        <v>44477</v>
      </c>
      <c r="C3576">
        <v>1521</v>
      </c>
      <c r="D3576" t="str">
        <f>IF(Tableau1[[#This Row],[Date]]="","",CHOOSE(MONTH(B3576),"janvier","février","mars","avril","mai","juin","juillet","aout","septembre","octobre","novembre","décembre"))</f>
        <v>octobre</v>
      </c>
      <c r="E3576" s="105">
        <f>IF(ISERROR(VLOOKUP($C3576,tarifs!$A$4:$D$105,2,0)),"",VLOOKUP($C3576,tarifs!$A$4:$D$105,2,0))</f>
        <v>155</v>
      </c>
      <c r="F3576" s="105">
        <f t="shared" si="55"/>
        <v>186</v>
      </c>
    </row>
    <row r="3577" spans="1:6" x14ac:dyDescent="0.25">
      <c r="A3577" t="s">
        <v>10</v>
      </c>
      <c r="B3577" s="107">
        <v>44473</v>
      </c>
      <c r="C3577">
        <v>1162</v>
      </c>
      <c r="D3577" t="str">
        <f>IF(Tableau1[[#This Row],[Date]]="","",CHOOSE(MONTH(B3577),"janvier","février","mars","avril","mai","juin","juillet","aout","septembre","octobre","novembre","décembre"))</f>
        <v>octobre</v>
      </c>
      <c r="E3577" s="105">
        <f>IF(ISERROR(VLOOKUP($C3577,tarifs!$A$4:$D$105,2,0)),"",VLOOKUP($C3577,tarifs!$A$4:$D$105,2,0))</f>
        <v>108</v>
      </c>
      <c r="F3577" s="105">
        <f t="shared" si="55"/>
        <v>129.6</v>
      </c>
    </row>
    <row r="3578" spans="1:6" x14ac:dyDescent="0.25">
      <c r="A3578" t="s">
        <v>10</v>
      </c>
      <c r="B3578" s="107">
        <v>44474</v>
      </c>
      <c r="C3578">
        <v>1162</v>
      </c>
      <c r="D3578" t="str">
        <f>IF(Tableau1[[#This Row],[Date]]="","",CHOOSE(MONTH(B3578),"janvier","février","mars","avril","mai","juin","juillet","aout","septembre","octobre","novembre","décembre"))</f>
        <v>octobre</v>
      </c>
      <c r="E3578" s="105">
        <f>IF(ISERROR(VLOOKUP($C3578,tarifs!$A$4:$D$105,2,0)),"",VLOOKUP($C3578,tarifs!$A$4:$D$105,2,0))</f>
        <v>108</v>
      </c>
      <c r="F3578" s="105">
        <f t="shared" si="55"/>
        <v>129.6</v>
      </c>
    </row>
    <row r="3579" spans="1:6" x14ac:dyDescent="0.25">
      <c r="A3579" t="s">
        <v>10</v>
      </c>
      <c r="B3579" s="107">
        <v>44475</v>
      </c>
      <c r="C3579">
        <v>1162</v>
      </c>
      <c r="D3579" t="str">
        <f>IF(Tableau1[[#This Row],[Date]]="","",CHOOSE(MONTH(B3579),"janvier","février","mars","avril","mai","juin","juillet","aout","septembre","octobre","novembre","décembre"))</f>
        <v>octobre</v>
      </c>
      <c r="E3579" s="105">
        <f>IF(ISERROR(VLOOKUP($C3579,tarifs!$A$4:$D$105,2,0)),"",VLOOKUP($C3579,tarifs!$A$4:$D$105,2,0))</f>
        <v>108</v>
      </c>
      <c r="F3579" s="105">
        <f t="shared" si="55"/>
        <v>129.6</v>
      </c>
    </row>
    <row r="3580" spans="1:6" x14ac:dyDescent="0.25">
      <c r="A3580" t="s">
        <v>10</v>
      </c>
      <c r="B3580" s="107">
        <v>44476</v>
      </c>
      <c r="C3580">
        <v>1162</v>
      </c>
      <c r="D3580" t="str">
        <f>IF(Tableau1[[#This Row],[Date]]="","",CHOOSE(MONTH(B3580),"janvier","février","mars","avril","mai","juin","juillet","aout","septembre","octobre","novembre","décembre"))</f>
        <v>octobre</v>
      </c>
      <c r="E3580" s="105">
        <f>IF(ISERROR(VLOOKUP($C3580,tarifs!$A$4:$D$105,2,0)),"",VLOOKUP($C3580,tarifs!$A$4:$D$105,2,0))</f>
        <v>108</v>
      </c>
      <c r="F3580" s="105">
        <f t="shared" si="55"/>
        <v>129.6</v>
      </c>
    </row>
    <row r="3581" spans="1:6" x14ac:dyDescent="0.25">
      <c r="A3581" t="s">
        <v>10</v>
      </c>
      <c r="B3581" s="107">
        <v>44477</v>
      </c>
      <c r="C3581">
        <v>1162</v>
      </c>
      <c r="D3581" t="str">
        <f>IF(Tableau1[[#This Row],[Date]]="","",CHOOSE(MONTH(B3581),"janvier","février","mars","avril","mai","juin","juillet","aout","septembre","octobre","novembre","décembre"))</f>
        <v>octobre</v>
      </c>
      <c r="E3581" s="105">
        <f>IF(ISERROR(VLOOKUP($C3581,tarifs!$A$4:$D$105,2,0)),"",VLOOKUP($C3581,tarifs!$A$4:$D$105,2,0))</f>
        <v>108</v>
      </c>
      <c r="F3581" s="105">
        <f t="shared" si="55"/>
        <v>129.6</v>
      </c>
    </row>
    <row r="3582" spans="1:6" x14ac:dyDescent="0.25">
      <c r="A3582" t="s">
        <v>10</v>
      </c>
      <c r="B3582" s="107">
        <v>44473</v>
      </c>
      <c r="C3582" t="s">
        <v>11</v>
      </c>
      <c r="D3582" t="str">
        <f>IF(Tableau1[[#This Row],[Date]]="","",CHOOSE(MONTH(B3582),"janvier","février","mars","avril","mai","juin","juillet","aout","septembre","octobre","novembre","décembre"))</f>
        <v>octobre</v>
      </c>
      <c r="E3582" s="105" t="str">
        <f>IF(ISERROR(VLOOKUP($C3582,tarifs!$A$4:$D$105,2,0)),"",VLOOKUP($C3582,tarifs!$A$4:$D$105,2,0))</f>
        <v/>
      </c>
      <c r="F3582" s="105" t="str">
        <f t="shared" si="55"/>
        <v/>
      </c>
    </row>
    <row r="3583" spans="1:6" x14ac:dyDescent="0.25">
      <c r="A3583" t="s">
        <v>10</v>
      </c>
      <c r="B3583" s="107">
        <v>44474</v>
      </c>
      <c r="C3583" t="s">
        <v>11</v>
      </c>
      <c r="D3583" t="str">
        <f>IF(Tableau1[[#This Row],[Date]]="","",CHOOSE(MONTH(B3583),"janvier","février","mars","avril","mai","juin","juillet","aout","septembre","octobre","novembre","décembre"))</f>
        <v>octobre</v>
      </c>
      <c r="E3583" s="105" t="str">
        <f>IF(ISERROR(VLOOKUP($C3583,tarifs!$A$4:$D$105,2,0)),"",VLOOKUP($C3583,tarifs!$A$4:$D$105,2,0))</f>
        <v/>
      </c>
      <c r="F3583" s="105" t="str">
        <f t="shared" si="55"/>
        <v/>
      </c>
    </row>
    <row r="3584" spans="1:6" x14ac:dyDescent="0.25">
      <c r="A3584" t="s">
        <v>10</v>
      </c>
      <c r="B3584" s="107">
        <v>44475</v>
      </c>
      <c r="C3584" t="s">
        <v>11</v>
      </c>
      <c r="D3584" t="str">
        <f>IF(Tableau1[[#This Row],[Date]]="","",CHOOSE(MONTH(B3584),"janvier","février","mars","avril","mai","juin","juillet","aout","septembre","octobre","novembre","décembre"))</f>
        <v>octobre</v>
      </c>
      <c r="E3584" s="105" t="str">
        <f>IF(ISERROR(VLOOKUP($C3584,tarifs!$A$4:$D$105,2,0)),"",VLOOKUP($C3584,tarifs!$A$4:$D$105,2,0))</f>
        <v/>
      </c>
      <c r="F3584" s="105" t="str">
        <f t="shared" si="55"/>
        <v/>
      </c>
    </row>
    <row r="3585" spans="1:6" x14ac:dyDescent="0.25">
      <c r="A3585" t="s">
        <v>10</v>
      </c>
      <c r="B3585" s="107">
        <v>44476</v>
      </c>
      <c r="C3585" t="s">
        <v>11</v>
      </c>
      <c r="D3585" t="str">
        <f>IF(Tableau1[[#This Row],[Date]]="","",CHOOSE(MONTH(B3585),"janvier","février","mars","avril","mai","juin","juillet","aout","septembre","octobre","novembre","décembre"))</f>
        <v>octobre</v>
      </c>
      <c r="E3585" s="105" t="str">
        <f>IF(ISERROR(VLOOKUP($C3585,tarifs!$A$4:$D$105,2,0)),"",VLOOKUP($C3585,tarifs!$A$4:$D$105,2,0))</f>
        <v/>
      </c>
      <c r="F3585" s="105" t="str">
        <f t="shared" si="55"/>
        <v/>
      </c>
    </row>
    <row r="3586" spans="1:6" x14ac:dyDescent="0.25">
      <c r="A3586" t="s">
        <v>10</v>
      </c>
      <c r="B3586" s="107">
        <v>44477</v>
      </c>
      <c r="C3586" t="s">
        <v>11</v>
      </c>
      <c r="D3586" t="str">
        <f>IF(Tableau1[[#This Row],[Date]]="","",CHOOSE(MONTH(B3586),"janvier","février","mars","avril","mai","juin","juillet","aout","septembre","octobre","novembre","décembre"))</f>
        <v>octobre</v>
      </c>
      <c r="E3586" s="105" t="str">
        <f>IF(ISERROR(VLOOKUP($C3586,tarifs!$A$4:$D$105,2,0)),"",VLOOKUP($C3586,tarifs!$A$4:$D$105,2,0))</f>
        <v/>
      </c>
      <c r="F3586" s="105" t="str">
        <f t="shared" si="55"/>
        <v/>
      </c>
    </row>
    <row r="3587" spans="1:6" x14ac:dyDescent="0.25">
      <c r="A3587" t="s">
        <v>12</v>
      </c>
      <c r="B3587" s="107">
        <v>44473</v>
      </c>
      <c r="C3587">
        <v>1010</v>
      </c>
      <c r="D3587" t="str">
        <f>IF(Tableau1[[#This Row],[Date]]="","",CHOOSE(MONTH(B3587),"janvier","février","mars","avril","mai","juin","juillet","aout","septembre","octobre","novembre","décembre"))</f>
        <v>octobre</v>
      </c>
      <c r="E3587" s="105">
        <f>IF(ISERROR(VLOOKUP($C3587,tarifs!$A$4:$D$105,2,0)),"",VLOOKUP($C3587,tarifs!$A$4:$D$105,2,0))</f>
        <v>95</v>
      </c>
      <c r="F3587" s="105">
        <f t="shared" si="55"/>
        <v>114</v>
      </c>
    </row>
    <row r="3588" spans="1:6" x14ac:dyDescent="0.25">
      <c r="A3588" t="s">
        <v>12</v>
      </c>
      <c r="B3588" s="107">
        <v>44478</v>
      </c>
      <c r="C3588">
        <v>1441</v>
      </c>
      <c r="D3588" t="str">
        <f>IF(Tableau1[[#This Row],[Date]]="","",CHOOSE(MONTH(B3588),"janvier","février","mars","avril","mai","juin","juillet","aout","septembre","octobre","novembre","décembre"))</f>
        <v>octobre</v>
      </c>
      <c r="E3588" s="105">
        <f>IF(ISERROR(VLOOKUP($C3588,tarifs!$A$4:$D$105,2,0)),"",VLOOKUP($C3588,tarifs!$A$4:$D$105,2,0))</f>
        <v>108</v>
      </c>
      <c r="F3588" s="105">
        <f t="shared" ref="F3588:F3651" si="56">IF(ISERROR(E3588*1.2),"",E3588*1.2)</f>
        <v>129.6</v>
      </c>
    </row>
    <row r="3589" spans="1:6" x14ac:dyDescent="0.25">
      <c r="A3589" t="s">
        <v>12</v>
      </c>
      <c r="B3589" s="107">
        <v>44478</v>
      </c>
      <c r="C3589">
        <v>1169</v>
      </c>
      <c r="D3589" t="str">
        <f>IF(Tableau1[[#This Row],[Date]]="","",CHOOSE(MONTH(B3589),"janvier","février","mars","avril","mai","juin","juillet","aout","septembre","octobre","novembre","décembre"))</f>
        <v>octobre</v>
      </c>
      <c r="E3589" s="105">
        <f>IF(ISERROR(VLOOKUP($C3589,tarifs!$A$4:$D$105,2,0)),"",VLOOKUP($C3589,tarifs!$A$4:$D$105,2,0))</f>
        <v>115</v>
      </c>
      <c r="F3589" s="105">
        <f t="shared" si="56"/>
        <v>138</v>
      </c>
    </row>
    <row r="3590" spans="1:6" x14ac:dyDescent="0.25">
      <c r="A3590" t="s">
        <v>12</v>
      </c>
      <c r="B3590" s="107">
        <v>44473</v>
      </c>
      <c r="C3590">
        <v>1312</v>
      </c>
      <c r="D3590" t="str">
        <f>IF(Tableau1[[#This Row],[Date]]="","",CHOOSE(MONTH(B3590),"janvier","février","mars","avril","mai","juin","juillet","aout","septembre","octobre","novembre","décembre"))</f>
        <v>octobre</v>
      </c>
      <c r="E3590" s="105">
        <f>IF(ISERROR(VLOOKUP($C3590,tarifs!$A$4:$D$105,2,0)),"",VLOOKUP($C3590,tarifs!$A$4:$D$105,2,0))</f>
        <v>108</v>
      </c>
      <c r="F3590" s="105">
        <f t="shared" si="56"/>
        <v>129.6</v>
      </c>
    </row>
    <row r="3591" spans="1:6" x14ac:dyDescent="0.25">
      <c r="A3591" t="s">
        <v>12</v>
      </c>
      <c r="B3591" s="107">
        <v>44474</v>
      </c>
      <c r="C3591">
        <v>1312</v>
      </c>
      <c r="D3591" t="str">
        <f>IF(Tableau1[[#This Row],[Date]]="","",CHOOSE(MONTH(B3591),"janvier","février","mars","avril","mai","juin","juillet","aout","septembre","octobre","novembre","décembre"))</f>
        <v>octobre</v>
      </c>
      <c r="E3591" s="105">
        <f>IF(ISERROR(VLOOKUP($C3591,tarifs!$A$4:$D$105,2,0)),"",VLOOKUP($C3591,tarifs!$A$4:$D$105,2,0))</f>
        <v>108</v>
      </c>
      <c r="F3591" s="105">
        <f t="shared" si="56"/>
        <v>129.6</v>
      </c>
    </row>
    <row r="3592" spans="1:6" x14ac:dyDescent="0.25">
      <c r="A3592" t="s">
        <v>12</v>
      </c>
      <c r="B3592" s="107">
        <v>44475</v>
      </c>
      <c r="C3592">
        <v>1312</v>
      </c>
      <c r="D3592" t="str">
        <f>IF(Tableau1[[#This Row],[Date]]="","",CHOOSE(MONTH(B3592),"janvier","février","mars","avril","mai","juin","juillet","aout","septembre","octobre","novembre","décembre"))</f>
        <v>octobre</v>
      </c>
      <c r="E3592" s="105">
        <f>IF(ISERROR(VLOOKUP($C3592,tarifs!$A$4:$D$105,2,0)),"",VLOOKUP($C3592,tarifs!$A$4:$D$105,2,0))</f>
        <v>108</v>
      </c>
      <c r="F3592" s="105">
        <f t="shared" si="56"/>
        <v>129.6</v>
      </c>
    </row>
    <row r="3593" spans="1:6" x14ac:dyDescent="0.25">
      <c r="A3593" t="s">
        <v>12</v>
      </c>
      <c r="B3593" s="107">
        <v>44476</v>
      </c>
      <c r="C3593">
        <v>1312</v>
      </c>
      <c r="D3593" t="str">
        <f>IF(Tableau1[[#This Row],[Date]]="","",CHOOSE(MONTH(B3593),"janvier","février","mars","avril","mai","juin","juillet","aout","septembre","octobre","novembre","décembre"))</f>
        <v>octobre</v>
      </c>
      <c r="E3593" s="105">
        <f>IF(ISERROR(VLOOKUP($C3593,tarifs!$A$4:$D$105,2,0)),"",VLOOKUP($C3593,tarifs!$A$4:$D$105,2,0))</f>
        <v>108</v>
      </c>
      <c r="F3593" s="105">
        <f t="shared" si="56"/>
        <v>129.6</v>
      </c>
    </row>
    <row r="3594" spans="1:6" x14ac:dyDescent="0.25">
      <c r="A3594" t="s">
        <v>12</v>
      </c>
      <c r="B3594" s="107">
        <v>44477</v>
      </c>
      <c r="C3594">
        <v>1312</v>
      </c>
      <c r="D3594" t="str">
        <f>IF(Tableau1[[#This Row],[Date]]="","",CHOOSE(MONTH(B3594),"janvier","février","mars","avril","mai","juin","juillet","aout","septembre","octobre","novembre","décembre"))</f>
        <v>octobre</v>
      </c>
      <c r="E3594" s="105">
        <f>IF(ISERROR(VLOOKUP($C3594,tarifs!$A$4:$D$105,2,0)),"",VLOOKUP($C3594,tarifs!$A$4:$D$105,2,0))</f>
        <v>108</v>
      </c>
      <c r="F3594" s="105">
        <f t="shared" si="56"/>
        <v>129.6</v>
      </c>
    </row>
    <row r="3595" spans="1:6" x14ac:dyDescent="0.25">
      <c r="A3595" t="s">
        <v>12</v>
      </c>
      <c r="B3595" s="107">
        <v>44478</v>
      </c>
      <c r="C3595">
        <v>1289</v>
      </c>
      <c r="D3595" t="str">
        <f>IF(Tableau1[[#This Row],[Date]]="","",CHOOSE(MONTH(B3595),"janvier","février","mars","avril","mai","juin","juillet","aout","septembre","octobre","novembre","décembre"))</f>
        <v>octobre</v>
      </c>
      <c r="E3595" s="105">
        <f>IF(ISERROR(VLOOKUP($C3595,tarifs!$A$4:$D$105,2,0)),"",VLOOKUP($C3595,tarifs!$A$4:$D$105,2,0))</f>
        <v>88</v>
      </c>
      <c r="F3595" s="105">
        <f t="shared" si="56"/>
        <v>105.6</v>
      </c>
    </row>
    <row r="3596" spans="1:6" x14ac:dyDescent="0.25">
      <c r="A3596" t="s">
        <v>12</v>
      </c>
      <c r="B3596" s="107">
        <v>44473</v>
      </c>
      <c r="C3596">
        <v>1252</v>
      </c>
      <c r="D3596" t="str">
        <f>IF(Tableau1[[#This Row],[Date]]="","",CHOOSE(MONTH(B3596),"janvier","février","mars","avril","mai","juin","juillet","aout","septembre","octobre","novembre","décembre"))</f>
        <v>octobre</v>
      </c>
      <c r="E3596" s="105">
        <f>IF(ISERROR(VLOOKUP($C3596,tarifs!$A$4:$D$105,2,0)),"",VLOOKUP($C3596,tarifs!$A$4:$D$105,2,0))</f>
        <v>91.8</v>
      </c>
      <c r="F3596" s="105">
        <f t="shared" si="56"/>
        <v>110.16</v>
      </c>
    </row>
    <row r="3597" spans="1:6" x14ac:dyDescent="0.25">
      <c r="A3597" t="s">
        <v>12</v>
      </c>
      <c r="B3597" s="107">
        <v>44474</v>
      </c>
      <c r="C3597">
        <v>1252</v>
      </c>
      <c r="D3597" t="str">
        <f>IF(Tableau1[[#This Row],[Date]]="","",CHOOSE(MONTH(B3597),"janvier","février","mars","avril","mai","juin","juillet","aout","septembre","octobre","novembre","décembre"))</f>
        <v>octobre</v>
      </c>
      <c r="E3597" s="105">
        <f>IF(ISERROR(VLOOKUP($C3597,tarifs!$A$4:$D$105,2,0)),"",VLOOKUP($C3597,tarifs!$A$4:$D$105,2,0))</f>
        <v>91.8</v>
      </c>
      <c r="F3597" s="105">
        <f t="shared" si="56"/>
        <v>110.16</v>
      </c>
    </row>
    <row r="3598" spans="1:6" x14ac:dyDescent="0.25">
      <c r="A3598" t="s">
        <v>12</v>
      </c>
      <c r="B3598" s="107">
        <v>44475</v>
      </c>
      <c r="C3598">
        <v>1252</v>
      </c>
      <c r="D3598" t="str">
        <f>IF(Tableau1[[#This Row],[Date]]="","",CHOOSE(MONTH(B3598),"janvier","février","mars","avril","mai","juin","juillet","aout","septembre","octobre","novembre","décembre"))</f>
        <v>octobre</v>
      </c>
      <c r="E3598" s="105">
        <f>IF(ISERROR(VLOOKUP($C3598,tarifs!$A$4:$D$105,2,0)),"",VLOOKUP($C3598,tarifs!$A$4:$D$105,2,0))</f>
        <v>91.8</v>
      </c>
      <c r="F3598" s="105">
        <f t="shared" si="56"/>
        <v>110.16</v>
      </c>
    </row>
    <row r="3599" spans="1:6" x14ac:dyDescent="0.25">
      <c r="A3599" t="s">
        <v>12</v>
      </c>
      <c r="B3599" s="107">
        <v>44476</v>
      </c>
      <c r="C3599">
        <v>1252</v>
      </c>
      <c r="D3599" t="str">
        <f>IF(Tableau1[[#This Row],[Date]]="","",CHOOSE(MONTH(B3599),"janvier","février","mars","avril","mai","juin","juillet","aout","septembre","octobre","novembre","décembre"))</f>
        <v>octobre</v>
      </c>
      <c r="E3599" s="105">
        <f>IF(ISERROR(VLOOKUP($C3599,tarifs!$A$4:$D$105,2,0)),"",VLOOKUP($C3599,tarifs!$A$4:$D$105,2,0))</f>
        <v>91.8</v>
      </c>
      <c r="F3599" s="105">
        <f t="shared" si="56"/>
        <v>110.16</v>
      </c>
    </row>
    <row r="3600" spans="1:6" x14ac:dyDescent="0.25">
      <c r="A3600" t="s">
        <v>12</v>
      </c>
      <c r="B3600" s="107">
        <v>44477</v>
      </c>
      <c r="C3600">
        <v>1252</v>
      </c>
      <c r="D3600" t="str">
        <f>IF(Tableau1[[#This Row],[Date]]="","",CHOOSE(MONTH(B3600),"janvier","février","mars","avril","mai","juin","juillet","aout","septembre","octobre","novembre","décembre"))</f>
        <v>octobre</v>
      </c>
      <c r="E3600" s="105">
        <f>IF(ISERROR(VLOOKUP($C3600,tarifs!$A$4:$D$105,2,0)),"",VLOOKUP($C3600,tarifs!$A$4:$D$105,2,0))</f>
        <v>91.8</v>
      </c>
      <c r="F3600" s="105">
        <f t="shared" si="56"/>
        <v>110.16</v>
      </c>
    </row>
    <row r="3601" spans="1:6" x14ac:dyDescent="0.25">
      <c r="A3601" t="s">
        <v>12</v>
      </c>
      <c r="B3601" s="107">
        <v>44478</v>
      </c>
      <c r="C3601">
        <v>1319</v>
      </c>
      <c r="D3601" t="str">
        <f>IF(Tableau1[[#This Row],[Date]]="","",CHOOSE(MONTH(B3601),"janvier","février","mars","avril","mai","juin","juillet","aout","septembre","octobre","novembre","décembre"))</f>
        <v>octobre</v>
      </c>
      <c r="E3601" s="105">
        <f>IF(ISERROR(VLOOKUP($C3601,tarifs!$A$4:$D$105,2,0)),"",VLOOKUP($C3601,tarifs!$A$4:$D$105,2,0))</f>
        <v>95</v>
      </c>
      <c r="F3601" s="105">
        <f t="shared" si="56"/>
        <v>114</v>
      </c>
    </row>
    <row r="3602" spans="1:6" x14ac:dyDescent="0.25">
      <c r="A3602" t="s">
        <v>12</v>
      </c>
      <c r="B3602" s="107">
        <v>44478</v>
      </c>
      <c r="C3602">
        <v>1349</v>
      </c>
      <c r="D3602" t="str">
        <f>IF(Tableau1[[#This Row],[Date]]="","",CHOOSE(MONTH(B3602),"janvier","février","mars","avril","mai","juin","juillet","aout","septembre","octobre","novembre","décembre"))</f>
        <v>octobre</v>
      </c>
      <c r="E3602" s="105">
        <f>IF(ISERROR(VLOOKUP($C3602,tarifs!$A$4:$D$105,2,0)),"",VLOOKUP($C3602,tarifs!$A$4:$D$105,2,0))</f>
        <v>115</v>
      </c>
      <c r="F3602" s="105">
        <f t="shared" si="56"/>
        <v>138</v>
      </c>
    </row>
    <row r="3603" spans="1:6" x14ac:dyDescent="0.25">
      <c r="A3603" t="s">
        <v>13</v>
      </c>
      <c r="B3603" s="107">
        <v>44473</v>
      </c>
      <c r="C3603">
        <v>1640</v>
      </c>
      <c r="D3603" t="str">
        <f>IF(Tableau1[[#This Row],[Date]]="","",CHOOSE(MONTH(B3603),"janvier","février","mars","avril","mai","juin","juillet","aout","septembre","octobre","novembre","décembre"))</f>
        <v>octobre</v>
      </c>
      <c r="E3603" s="105">
        <f>IF(ISERROR(VLOOKUP($C3603,tarifs!$A$4:$D$105,2,0)),"",VLOOKUP($C3603,tarifs!$A$4:$D$105,2,0))</f>
        <v>156.75</v>
      </c>
      <c r="F3603" s="105">
        <f t="shared" si="56"/>
        <v>188.1</v>
      </c>
    </row>
    <row r="3604" spans="1:6" x14ac:dyDescent="0.25">
      <c r="A3604" t="s">
        <v>13</v>
      </c>
      <c r="B3604" s="107">
        <v>44478</v>
      </c>
      <c r="C3604">
        <v>1411</v>
      </c>
      <c r="D3604" t="str">
        <f>IF(Tableau1[[#This Row],[Date]]="","",CHOOSE(MONTH(B3604),"janvier","février","mars","avril","mai","juin","juillet","aout","septembre","octobre","novembre","décembre"))</f>
        <v>octobre</v>
      </c>
      <c r="E3604" s="105">
        <f>IF(ISERROR(VLOOKUP($C3604,tarifs!$A$4:$D$105,2,0)),"",VLOOKUP($C3604,tarifs!$A$4:$D$105,2,0))</f>
        <v>101</v>
      </c>
      <c r="F3604" s="105">
        <f t="shared" si="56"/>
        <v>121.19999999999999</v>
      </c>
    </row>
    <row r="3605" spans="1:6" x14ac:dyDescent="0.25">
      <c r="A3605" t="s">
        <v>13</v>
      </c>
      <c r="B3605" s="107">
        <v>44473</v>
      </c>
      <c r="C3605">
        <v>1680</v>
      </c>
      <c r="D3605" t="str">
        <f>IF(Tableau1[[#This Row],[Date]]="","",CHOOSE(MONTH(B3605),"janvier","février","mars","avril","mai","juin","juillet","aout","septembre","octobre","novembre","décembre"))</f>
        <v>octobre</v>
      </c>
      <c r="E3605" s="105">
        <f>IF(ISERROR(VLOOKUP($C3605,tarifs!$A$4:$D$105,2,0)),"",VLOOKUP($C3605,tarifs!$A$4:$D$105,2,0))</f>
        <v>149.75</v>
      </c>
      <c r="F3605" s="105">
        <f t="shared" si="56"/>
        <v>179.7</v>
      </c>
    </row>
    <row r="3606" spans="1:6" x14ac:dyDescent="0.25">
      <c r="A3606" t="s">
        <v>13</v>
      </c>
      <c r="B3606" s="107">
        <v>44478</v>
      </c>
      <c r="C3606">
        <v>1461</v>
      </c>
      <c r="D3606" t="str">
        <f>IF(Tableau1[[#This Row],[Date]]="","",CHOOSE(MONTH(B3606),"janvier","février","mars","avril","mai","juin","juillet","aout","septembre","octobre","novembre","décembre"))</f>
        <v>octobre</v>
      </c>
      <c r="E3606" s="105">
        <f>IF(ISERROR(VLOOKUP($C3606,tarifs!$A$4:$D$105,2,0)),"",VLOOKUP($C3606,tarifs!$A$4:$D$105,2,0))</f>
        <v>135</v>
      </c>
      <c r="F3606" s="105">
        <f t="shared" si="56"/>
        <v>162</v>
      </c>
    </row>
    <row r="3607" spans="1:6" x14ac:dyDescent="0.25">
      <c r="A3607" t="s">
        <v>13</v>
      </c>
      <c r="B3607" s="107">
        <v>44473</v>
      </c>
      <c r="C3607">
        <v>1152</v>
      </c>
      <c r="D3607" t="str">
        <f>IF(Tableau1[[#This Row],[Date]]="","",CHOOSE(MONTH(B3607),"janvier","février","mars","avril","mai","juin","juillet","aout","septembre","octobre","novembre","décembre"))</f>
        <v>octobre</v>
      </c>
      <c r="E3607" s="105">
        <f>IF(ISERROR(VLOOKUP($C3607,tarifs!$A$4:$D$105,2,0)),"",VLOOKUP($C3607,tarifs!$A$4:$D$105,2,0))</f>
        <v>128</v>
      </c>
      <c r="F3607" s="105">
        <f t="shared" si="56"/>
        <v>153.6</v>
      </c>
    </row>
    <row r="3608" spans="1:6" x14ac:dyDescent="0.25">
      <c r="A3608" t="s">
        <v>13</v>
      </c>
      <c r="B3608" s="107">
        <v>44478</v>
      </c>
      <c r="C3608">
        <v>1119</v>
      </c>
      <c r="D3608" t="str">
        <f>IF(Tableau1[[#This Row],[Date]]="","",CHOOSE(MONTH(B3608),"janvier","février","mars","avril","mai","juin","juillet","aout","septembre","octobre","novembre","décembre"))</f>
        <v>octobre</v>
      </c>
      <c r="E3608" s="105">
        <f>IF(ISERROR(VLOOKUP($C3608,tarifs!$A$4:$D$105,2,0)),"",VLOOKUP($C3608,tarifs!$A$4:$D$105,2,0))</f>
        <v>135</v>
      </c>
      <c r="F3608" s="105">
        <f t="shared" si="56"/>
        <v>162</v>
      </c>
    </row>
    <row r="3609" spans="1:6" x14ac:dyDescent="0.25">
      <c r="A3609" t="s">
        <v>13</v>
      </c>
      <c r="B3609" s="107">
        <v>44478</v>
      </c>
      <c r="C3609">
        <v>1049</v>
      </c>
      <c r="D3609" t="str">
        <f>IF(Tableau1[[#This Row],[Date]]="","",CHOOSE(MONTH(B3609),"janvier","février","mars","avril","mai","juin","juillet","aout","septembre","octobre","novembre","décembre"))</f>
        <v>octobre</v>
      </c>
      <c r="E3609" s="105">
        <f>IF(ISERROR(VLOOKUP($C3609,tarifs!$A$4:$D$105,2,0)),"",VLOOKUP($C3609,tarifs!$A$4:$D$105,2,0))</f>
        <v>95</v>
      </c>
      <c r="F3609" s="105">
        <f t="shared" si="56"/>
        <v>114</v>
      </c>
    </row>
    <row r="3610" spans="1:6" x14ac:dyDescent="0.25">
      <c r="A3610" t="s">
        <v>14</v>
      </c>
      <c r="B3610" s="107">
        <v>44473</v>
      </c>
      <c r="C3610">
        <v>1100</v>
      </c>
      <c r="D3610" t="str">
        <f>IF(Tableau1[[#This Row],[Date]]="","",CHOOSE(MONTH(B3610),"janvier","février","mars","avril","mai","juin","juillet","aout","septembre","octobre","novembre","décembre"))</f>
        <v>octobre</v>
      </c>
      <c r="E3610" s="105">
        <f>IF(ISERROR(VLOOKUP($C3610,tarifs!$A$4:$D$105,2,0)),"",VLOOKUP($C3610,tarifs!$A$4:$D$105,2,0))</f>
        <v>122</v>
      </c>
      <c r="F3610" s="105">
        <f t="shared" si="56"/>
        <v>146.4</v>
      </c>
    </row>
    <row r="3611" spans="1:6" x14ac:dyDescent="0.25">
      <c r="A3611" t="s">
        <v>14</v>
      </c>
      <c r="B3611" s="107">
        <v>44477</v>
      </c>
      <c r="C3611">
        <v>1112</v>
      </c>
      <c r="D3611" t="str">
        <f>IF(Tableau1[[#This Row],[Date]]="","",CHOOSE(MONTH(B3611),"janvier","février","mars","avril","mai","juin","juillet","aout","septembre","octobre","novembre","décembre"))</f>
        <v>octobre</v>
      </c>
      <c r="E3611" s="105">
        <f>IF(ISERROR(VLOOKUP($C3611,tarifs!$A$4:$D$105,2,0)),"",VLOOKUP($C3611,tarifs!$A$4:$D$105,2,0))</f>
        <v>135</v>
      </c>
      <c r="F3611" s="105">
        <f t="shared" si="56"/>
        <v>162</v>
      </c>
    </row>
    <row r="3612" spans="1:6" x14ac:dyDescent="0.25">
      <c r="A3612" t="s">
        <v>14</v>
      </c>
      <c r="B3612" s="107">
        <v>44478</v>
      </c>
      <c r="C3612">
        <v>1421</v>
      </c>
      <c r="D3612" t="str">
        <f>IF(Tableau1[[#This Row],[Date]]="","",CHOOSE(MONTH(B3612),"janvier","février","mars","avril","mai","juin","juillet","aout","septembre","octobre","novembre","décembre"))</f>
        <v>octobre</v>
      </c>
      <c r="E3612" s="105">
        <f>IF(ISERROR(VLOOKUP($C3612,tarifs!$A$4:$D$105,2,0)),"",VLOOKUP($C3612,tarifs!$A$4:$D$105,2,0))</f>
        <v>108</v>
      </c>
      <c r="F3612" s="105">
        <f t="shared" si="56"/>
        <v>129.6</v>
      </c>
    </row>
    <row r="3613" spans="1:6" x14ac:dyDescent="0.25">
      <c r="A3613" t="s">
        <v>14</v>
      </c>
      <c r="B3613" s="107">
        <v>44478</v>
      </c>
      <c r="C3613">
        <v>1629</v>
      </c>
      <c r="D3613" t="str">
        <f>IF(Tableau1[[#This Row],[Date]]="","",CHOOSE(MONTH(B3613),"janvier","février","mars","avril","mai","juin","juillet","aout","septembre","octobre","novembre","décembre"))</f>
        <v>octobre</v>
      </c>
      <c r="E3613" s="105">
        <f>IF(ISERROR(VLOOKUP($C3613,tarifs!$A$4:$D$105,2,0)),"",VLOOKUP($C3613,tarifs!$A$4:$D$105,2,0))</f>
        <v>121.5</v>
      </c>
      <c r="F3613" s="105">
        <f t="shared" si="56"/>
        <v>145.79999999999998</v>
      </c>
    </row>
    <row r="3614" spans="1:6" x14ac:dyDescent="0.25">
      <c r="A3614" t="s">
        <v>14</v>
      </c>
      <c r="B3614" s="107">
        <v>44478</v>
      </c>
      <c r="C3614">
        <v>1159</v>
      </c>
      <c r="D3614" t="str">
        <f>IF(Tableau1[[#This Row],[Date]]="","",CHOOSE(MONTH(B3614),"janvier","février","mars","avril","mai","juin","juillet","aout","septembre","octobre","novembre","décembre"))</f>
        <v>octobre</v>
      </c>
      <c r="E3614" s="105">
        <f>IF(ISERROR(VLOOKUP($C3614,tarifs!$A$4:$D$105,2,0)),"",VLOOKUP($C3614,tarifs!$A$4:$D$105,2,0))</f>
        <v>115</v>
      </c>
      <c r="F3614" s="105">
        <f t="shared" si="56"/>
        <v>138</v>
      </c>
    </row>
    <row r="3615" spans="1:6" x14ac:dyDescent="0.25">
      <c r="A3615" t="s">
        <v>14</v>
      </c>
      <c r="B3615" s="107">
        <v>44473</v>
      </c>
      <c r="C3615" t="s">
        <v>15</v>
      </c>
      <c r="D3615" t="str">
        <f>IF(Tableau1[[#This Row],[Date]]="","",CHOOSE(MONTH(B3615),"janvier","février","mars","avril","mai","juin","juillet","aout","septembre","octobre","novembre","décembre"))</f>
        <v>octobre</v>
      </c>
      <c r="E3615" s="105" t="str">
        <f>IF(ISERROR(VLOOKUP($C3615,tarifs!$A$4:$D$105,2,0)),"",VLOOKUP($C3615,tarifs!$A$4:$D$105,2,0))</f>
        <v/>
      </c>
      <c r="F3615" s="105" t="str">
        <f t="shared" si="56"/>
        <v/>
      </c>
    </row>
    <row r="3616" spans="1:6" x14ac:dyDescent="0.25">
      <c r="A3616" t="s">
        <v>14</v>
      </c>
      <c r="B3616" s="107">
        <v>44474</v>
      </c>
      <c r="C3616" t="s">
        <v>15</v>
      </c>
      <c r="D3616" t="str">
        <f>IF(Tableau1[[#This Row],[Date]]="","",CHOOSE(MONTH(B3616),"janvier","février","mars","avril","mai","juin","juillet","aout","septembre","octobre","novembre","décembre"))</f>
        <v>octobre</v>
      </c>
      <c r="E3616" s="105" t="str">
        <f>IF(ISERROR(VLOOKUP($C3616,tarifs!$A$4:$D$105,2,0)),"",VLOOKUP($C3616,tarifs!$A$4:$D$105,2,0))</f>
        <v/>
      </c>
      <c r="F3616" s="105" t="str">
        <f t="shared" si="56"/>
        <v/>
      </c>
    </row>
    <row r="3617" spans="1:6" x14ac:dyDescent="0.25">
      <c r="A3617" t="s">
        <v>14</v>
      </c>
      <c r="B3617" s="107">
        <v>44475</v>
      </c>
      <c r="C3617" t="s">
        <v>15</v>
      </c>
      <c r="D3617" t="str">
        <f>IF(Tableau1[[#This Row],[Date]]="","",CHOOSE(MONTH(B3617),"janvier","février","mars","avril","mai","juin","juillet","aout","septembre","octobre","novembre","décembre"))</f>
        <v>octobre</v>
      </c>
      <c r="E3617" s="105" t="str">
        <f>IF(ISERROR(VLOOKUP($C3617,tarifs!$A$4:$D$105,2,0)),"",VLOOKUP($C3617,tarifs!$A$4:$D$105,2,0))</f>
        <v/>
      </c>
      <c r="F3617" s="105" t="str">
        <f t="shared" si="56"/>
        <v/>
      </c>
    </row>
    <row r="3618" spans="1:6" x14ac:dyDescent="0.25">
      <c r="A3618" t="s">
        <v>14</v>
      </c>
      <c r="B3618" s="107">
        <v>44476</v>
      </c>
      <c r="C3618" t="s">
        <v>15</v>
      </c>
      <c r="D3618" t="str">
        <f>IF(Tableau1[[#This Row],[Date]]="","",CHOOSE(MONTH(B3618),"janvier","février","mars","avril","mai","juin","juillet","aout","septembre","octobre","novembre","décembre"))</f>
        <v>octobre</v>
      </c>
      <c r="E3618" s="105" t="str">
        <f>IF(ISERROR(VLOOKUP($C3618,tarifs!$A$4:$D$105,2,0)),"",VLOOKUP($C3618,tarifs!$A$4:$D$105,2,0))</f>
        <v/>
      </c>
      <c r="F3618" s="105" t="str">
        <f t="shared" si="56"/>
        <v/>
      </c>
    </row>
    <row r="3619" spans="1:6" x14ac:dyDescent="0.25">
      <c r="A3619" t="s">
        <v>14</v>
      </c>
      <c r="B3619" s="107">
        <v>44477</v>
      </c>
      <c r="C3619" t="s">
        <v>15</v>
      </c>
      <c r="D3619" t="str">
        <f>IF(Tableau1[[#This Row],[Date]]="","",CHOOSE(MONTH(B3619),"janvier","février","mars","avril","mai","juin","juillet","aout","septembre","octobre","novembre","décembre"))</f>
        <v>octobre</v>
      </c>
      <c r="E3619" s="105" t="str">
        <f>IF(ISERROR(VLOOKUP($C3619,tarifs!$A$4:$D$105,2,0)),"",VLOOKUP($C3619,tarifs!$A$4:$D$105,2,0))</f>
        <v/>
      </c>
      <c r="F3619" s="105" t="str">
        <f t="shared" si="56"/>
        <v/>
      </c>
    </row>
    <row r="3620" spans="1:6" x14ac:dyDescent="0.25">
      <c r="A3620" t="s">
        <v>16</v>
      </c>
      <c r="B3620" s="107">
        <v>44473</v>
      </c>
      <c r="C3620">
        <v>1670</v>
      </c>
      <c r="D3620" t="str">
        <f>IF(Tableau1[[#This Row],[Date]]="","",CHOOSE(MONTH(B3620),"janvier","février","mars","avril","mai","juin","juillet","aout","septembre","octobre","novembre","décembre"))</f>
        <v>octobre</v>
      </c>
      <c r="E3620" s="105">
        <f>IF(ISERROR(VLOOKUP($C3620,tarifs!$A$4:$D$105,2,0)),"",VLOOKUP($C3620,tarifs!$A$4:$D$105,2,0))</f>
        <v>201</v>
      </c>
      <c r="F3620" s="105">
        <f t="shared" si="56"/>
        <v>241.2</v>
      </c>
    </row>
    <row r="3621" spans="1:6" x14ac:dyDescent="0.25">
      <c r="A3621" t="s">
        <v>16</v>
      </c>
      <c r="B3621" s="107">
        <v>44478</v>
      </c>
      <c r="C3621">
        <v>1401</v>
      </c>
      <c r="D3621" t="str">
        <f>IF(Tableau1[[#This Row],[Date]]="","",CHOOSE(MONTH(B3621),"janvier","février","mars","avril","mai","juin","juillet","aout","septembre","octobre","novembre","décembre"))</f>
        <v>octobre</v>
      </c>
      <c r="E3621" s="105">
        <f>IF(ISERROR(VLOOKUP($C3621,tarifs!$A$4:$D$105,2,0)),"",VLOOKUP($C3621,tarifs!$A$4:$D$105,2,0))</f>
        <v>129</v>
      </c>
      <c r="F3621" s="105">
        <f t="shared" si="56"/>
        <v>154.79999999999998</v>
      </c>
    </row>
    <row r="3622" spans="1:6" x14ac:dyDescent="0.25">
      <c r="A3622" t="s">
        <v>16</v>
      </c>
      <c r="B3622" s="107">
        <v>44478</v>
      </c>
      <c r="C3622">
        <v>1639</v>
      </c>
      <c r="D3622" t="str">
        <f>IF(Tableau1[[#This Row],[Date]]="","",CHOOSE(MONTH(B3622),"janvier","février","mars","avril","mai","juin","juillet","aout","septembre","octobre","novembre","décembre"))</f>
        <v>octobre</v>
      </c>
      <c r="E3622" s="105">
        <f>IF(ISERROR(VLOOKUP($C3622,tarifs!$A$4:$D$105,2,0)),"",VLOOKUP($C3622,tarifs!$A$4:$D$105,2,0))</f>
        <v>135</v>
      </c>
      <c r="F3622" s="105">
        <f t="shared" si="56"/>
        <v>162</v>
      </c>
    </row>
    <row r="3623" spans="1:6" x14ac:dyDescent="0.25">
      <c r="A3623" t="s">
        <v>17</v>
      </c>
      <c r="B3623" s="107">
        <v>44473</v>
      </c>
      <c r="C3623">
        <v>1050</v>
      </c>
      <c r="D3623" t="str">
        <f>IF(Tableau1[[#This Row],[Date]]="","",CHOOSE(MONTH(B3623),"janvier","février","mars","avril","mai","juin","juillet","aout","septembre","octobre","novembre","décembre"))</f>
        <v>octobre</v>
      </c>
      <c r="E3623" s="105">
        <f>IF(ISERROR(VLOOKUP($C3623,tarifs!$A$4:$D$105,2,0)),"",VLOOKUP($C3623,tarifs!$A$4:$D$105,2,0))</f>
        <v>108</v>
      </c>
      <c r="F3623" s="105">
        <f t="shared" si="56"/>
        <v>129.6</v>
      </c>
    </row>
    <row r="3624" spans="1:6" x14ac:dyDescent="0.25">
      <c r="A3624" t="s">
        <v>17</v>
      </c>
      <c r="B3624" s="107">
        <v>44478</v>
      </c>
      <c r="C3624">
        <v>1501</v>
      </c>
      <c r="D3624" t="str">
        <f>IF(Tableau1[[#This Row],[Date]]="","",CHOOSE(MONTH(B3624),"janvier","février","mars","avril","mai","juin","juillet","aout","septembre","octobre","novembre","décembre"))</f>
        <v>octobre</v>
      </c>
      <c r="E3624" s="105">
        <f>IF(ISERROR(VLOOKUP($C3624,tarifs!$A$4:$D$105,2,0)),"",VLOOKUP($C3624,tarifs!$A$4:$D$105,2,0))</f>
        <v>117</v>
      </c>
      <c r="F3624" s="105">
        <f t="shared" si="56"/>
        <v>140.4</v>
      </c>
    </row>
    <row r="3625" spans="1:6" x14ac:dyDescent="0.25">
      <c r="A3625" t="s">
        <v>17</v>
      </c>
      <c r="B3625" s="107">
        <v>44473</v>
      </c>
      <c r="C3625">
        <v>1232</v>
      </c>
      <c r="D3625" t="str">
        <f>IF(Tableau1[[#This Row],[Date]]="","",CHOOSE(MONTH(B3625),"janvier","février","mars","avril","mai","juin","juillet","aout","septembre","octobre","novembre","décembre"))</f>
        <v>octobre</v>
      </c>
      <c r="E3625" s="105">
        <f>IF(ISERROR(VLOOKUP($C3625,tarifs!$A$4:$D$105,2,0)),"",VLOOKUP($C3625,tarifs!$A$4:$D$105,2,0))</f>
        <v>101.25</v>
      </c>
      <c r="F3625" s="105">
        <f t="shared" si="56"/>
        <v>121.5</v>
      </c>
    </row>
    <row r="3626" spans="1:6" x14ac:dyDescent="0.25">
      <c r="A3626" t="s">
        <v>17</v>
      </c>
      <c r="B3626" s="107">
        <v>44475</v>
      </c>
      <c r="C3626">
        <v>1202</v>
      </c>
      <c r="D3626" t="str">
        <f>IF(Tableau1[[#This Row],[Date]]="","",CHOOSE(MONTH(B3626),"janvier","février","mars","avril","mai","juin","juillet","aout","septembre","octobre","novembre","décembre"))</f>
        <v>octobre</v>
      </c>
      <c r="E3626" s="105">
        <f>IF(ISERROR(VLOOKUP($C3626,tarifs!$A$4:$D$105,2,0)),"",VLOOKUP($C3626,tarifs!$A$4:$D$105,2,0))</f>
        <v>87.75</v>
      </c>
      <c r="F3626" s="105">
        <f t="shared" si="56"/>
        <v>105.3</v>
      </c>
    </row>
    <row r="3627" spans="1:6" x14ac:dyDescent="0.25">
      <c r="A3627" t="s">
        <v>17</v>
      </c>
      <c r="B3627" s="107">
        <v>44477</v>
      </c>
      <c r="C3627">
        <v>1072</v>
      </c>
      <c r="D3627" t="str">
        <f>IF(Tableau1[[#This Row],[Date]]="","",CHOOSE(MONTH(B3627),"janvier","février","mars","avril","mai","juin","juillet","aout","septembre","octobre","novembre","décembre"))</f>
        <v>octobre</v>
      </c>
      <c r="E3627" s="105">
        <f>IF(ISERROR(VLOOKUP($C3627,tarifs!$A$4:$D$105,2,0)),"",VLOOKUP($C3627,tarifs!$A$4:$D$105,2,0))</f>
        <v>108</v>
      </c>
      <c r="F3627" s="105">
        <f t="shared" si="56"/>
        <v>129.6</v>
      </c>
    </row>
    <row r="3628" spans="1:6" x14ac:dyDescent="0.25">
      <c r="A3628" t="s">
        <v>17</v>
      </c>
      <c r="B3628" s="107">
        <v>44478</v>
      </c>
      <c r="C3628">
        <v>1069</v>
      </c>
      <c r="D3628" t="str">
        <f>IF(Tableau1[[#This Row],[Date]]="","",CHOOSE(MONTH(B3628),"janvier","février","mars","avril","mai","juin","juillet","aout","septembre","octobre","novembre","décembre"))</f>
        <v>octobre</v>
      </c>
      <c r="E3628" s="105">
        <f>IF(ISERROR(VLOOKUP($C3628,tarifs!$A$4:$D$105,2,0)),"",VLOOKUP($C3628,tarifs!$A$4:$D$105,2,0))</f>
        <v>81</v>
      </c>
      <c r="F3628" s="105">
        <f t="shared" si="56"/>
        <v>97.2</v>
      </c>
    </row>
    <row r="3629" spans="1:6" x14ac:dyDescent="0.25">
      <c r="A3629" t="s">
        <v>18</v>
      </c>
      <c r="B3629" s="107">
        <v>44473</v>
      </c>
      <c r="C3629">
        <v>1280</v>
      </c>
      <c r="D3629" t="str">
        <f>IF(Tableau1[[#This Row],[Date]]="","",CHOOSE(MONTH(B3629),"janvier","février","mars","avril","mai","juin","juillet","aout","septembre","octobre","novembre","décembre"))</f>
        <v>octobre</v>
      </c>
      <c r="E3629" s="105">
        <f>IF(ISERROR(VLOOKUP($C3629,tarifs!$A$4:$D$105,2,0)),"",VLOOKUP($C3629,tarifs!$A$4:$D$105,2,0))</f>
        <v>114.4</v>
      </c>
      <c r="F3629" s="105">
        <f t="shared" si="56"/>
        <v>137.28</v>
      </c>
    </row>
    <row r="3630" spans="1:6" x14ac:dyDescent="0.25">
      <c r="A3630" t="s">
        <v>18</v>
      </c>
      <c r="B3630" s="107">
        <v>44477</v>
      </c>
      <c r="C3630">
        <v>1082</v>
      </c>
      <c r="D3630" t="str">
        <f>IF(Tableau1[[#This Row],[Date]]="","",CHOOSE(MONTH(B3630),"janvier","février","mars","avril","mai","juin","juillet","aout","septembre","octobre","novembre","décembre"))</f>
        <v>octobre</v>
      </c>
      <c r="E3630" s="105">
        <f>IF(ISERROR(VLOOKUP($C3630,tarifs!$A$4:$D$105,2,0)),"",VLOOKUP($C3630,tarifs!$A$4:$D$105,2,0))</f>
        <v>104.55</v>
      </c>
      <c r="F3630" s="105">
        <f t="shared" si="56"/>
        <v>125.46</v>
      </c>
    </row>
    <row r="3631" spans="1:6" x14ac:dyDescent="0.25">
      <c r="A3631" t="s">
        <v>18</v>
      </c>
      <c r="B3631" s="107">
        <v>44478</v>
      </c>
      <c r="C3631">
        <v>1219</v>
      </c>
      <c r="D3631" t="str">
        <f>IF(Tableau1[[#This Row],[Date]]="","",CHOOSE(MONTH(B3631),"janvier","février","mars","avril","mai","juin","juillet","aout","septembre","octobre","novembre","décembre"))</f>
        <v>octobre</v>
      </c>
      <c r="E3631" s="105">
        <f>IF(ISERROR(VLOOKUP($C3631,tarifs!$A$4:$D$105,2,0)),"",VLOOKUP($C3631,tarifs!$A$4:$D$105,2,0))</f>
        <v>135</v>
      </c>
      <c r="F3631" s="105">
        <f t="shared" si="56"/>
        <v>162</v>
      </c>
    </row>
    <row r="3632" spans="1:6" x14ac:dyDescent="0.25">
      <c r="A3632" t="s">
        <v>18</v>
      </c>
      <c r="B3632" s="107">
        <v>44478</v>
      </c>
      <c r="C3632">
        <v>1679</v>
      </c>
      <c r="D3632" t="str">
        <f>IF(Tableau1[[#This Row],[Date]]="","",CHOOSE(MONTH(B3632),"janvier","février","mars","avril","mai","juin","juillet","aout","septembre","octobre","novembre","décembre"))</f>
        <v>octobre</v>
      </c>
      <c r="E3632" s="105">
        <f>IF(ISERROR(VLOOKUP($C3632,tarifs!$A$4:$D$105,2,0)),"",VLOOKUP($C3632,tarifs!$A$4:$D$105,2,0))</f>
        <v>95</v>
      </c>
      <c r="F3632" s="105">
        <f t="shared" si="56"/>
        <v>114</v>
      </c>
    </row>
    <row r="3633" spans="1:6" x14ac:dyDescent="0.25">
      <c r="A3633" t="s">
        <v>19</v>
      </c>
      <c r="B3633" s="107">
        <v>44477</v>
      </c>
      <c r="C3633">
        <v>1182</v>
      </c>
      <c r="D3633" t="str">
        <f>IF(Tableau1[[#This Row],[Date]]="","",CHOOSE(MONTH(B3633),"janvier","février","mars","avril","mai","juin","juillet","aout","septembre","octobre","novembre","décembre"))</f>
        <v>octobre</v>
      </c>
      <c r="E3633" s="105">
        <f>IF(ISERROR(VLOOKUP($C3633,tarifs!$A$4:$D$105,2,0)),"",VLOOKUP($C3633,tarifs!$A$4:$D$105,2,0))</f>
        <v>127</v>
      </c>
      <c r="F3633" s="105">
        <f t="shared" si="56"/>
        <v>152.4</v>
      </c>
    </row>
    <row r="3634" spans="1:6" x14ac:dyDescent="0.25">
      <c r="A3634" t="s">
        <v>19</v>
      </c>
      <c r="B3634" s="107">
        <v>44478</v>
      </c>
      <c r="C3634">
        <v>1669</v>
      </c>
      <c r="D3634" t="str">
        <f>IF(Tableau1[[#This Row],[Date]]="","",CHOOSE(MONTH(B3634),"janvier","février","mars","avril","mai","juin","juillet","aout","septembre","octobre","novembre","décembre"))</f>
        <v>octobre</v>
      </c>
      <c r="E3634" s="105">
        <f>IF(ISERROR(VLOOKUP($C3634,tarifs!$A$4:$D$105,2,0)),"",VLOOKUP($C3634,tarifs!$A$4:$D$105,2,0))</f>
        <v>124</v>
      </c>
      <c r="F3634" s="105">
        <f t="shared" si="56"/>
        <v>148.79999999999998</v>
      </c>
    </row>
    <row r="3635" spans="1:6" x14ac:dyDescent="0.25">
      <c r="A3635" t="s">
        <v>19</v>
      </c>
      <c r="B3635" s="107">
        <v>44478</v>
      </c>
      <c r="C3635">
        <v>1129</v>
      </c>
      <c r="D3635" t="str">
        <f>IF(Tableau1[[#This Row],[Date]]="","",CHOOSE(MONTH(B3635),"janvier","février","mars","avril","mai","juin","juillet","aout","septembre","octobre","novembre","décembre"))</f>
        <v>octobre</v>
      </c>
      <c r="E3635" s="105">
        <f>IF(ISERROR(VLOOKUP($C3635,tarifs!$A$4:$D$105,2,0)),"",VLOOKUP($C3635,tarifs!$A$4:$D$105,2,0))</f>
        <v>115</v>
      </c>
      <c r="F3635" s="105">
        <f t="shared" si="56"/>
        <v>138</v>
      </c>
    </row>
    <row r="3636" spans="1:6" x14ac:dyDescent="0.25">
      <c r="A3636" t="s">
        <v>19</v>
      </c>
      <c r="B3636" s="107">
        <v>44478</v>
      </c>
      <c r="C3636">
        <v>1699</v>
      </c>
      <c r="D3636" t="str">
        <f>IF(Tableau1[[#This Row],[Date]]="","",CHOOSE(MONTH(B3636),"janvier","février","mars","avril","mai","juin","juillet","aout","septembre","octobre","novembre","décembre"))</f>
        <v>octobre</v>
      </c>
      <c r="E3636" s="105">
        <f>IF(ISERROR(VLOOKUP($C3636,tarifs!$A$4:$D$105,2,0)),"",VLOOKUP($C3636,tarifs!$A$4:$D$105,2,0))</f>
        <v>148</v>
      </c>
      <c r="F3636" s="105">
        <f t="shared" si="56"/>
        <v>177.6</v>
      </c>
    </row>
    <row r="3637" spans="1:6" x14ac:dyDescent="0.25">
      <c r="A3637" t="s">
        <v>8</v>
      </c>
      <c r="B3637" s="107">
        <v>44480</v>
      </c>
      <c r="C3637">
        <v>1330</v>
      </c>
      <c r="D3637" t="str">
        <f>IF(Tableau1[[#This Row],[Date]]="","",CHOOSE(MONTH(B3637),"janvier","février","mars","avril","mai","juin","juillet","aout","septembre","octobre","novembre","décembre"))</f>
        <v>octobre</v>
      </c>
      <c r="E3637" s="105">
        <f>IF(ISERROR(VLOOKUP($C3637,tarifs!$A$4:$D$105,2,0)),"",VLOOKUP($C3637,tarifs!$A$4:$D$105,2,0))</f>
        <v>95</v>
      </c>
      <c r="F3637" s="105">
        <f t="shared" si="56"/>
        <v>114</v>
      </c>
    </row>
    <row r="3638" spans="1:6" x14ac:dyDescent="0.25">
      <c r="A3638" t="s">
        <v>8</v>
      </c>
      <c r="B3638" s="107">
        <v>44485</v>
      </c>
      <c r="C3638">
        <v>1531</v>
      </c>
      <c r="D3638" t="str">
        <f>IF(Tableau1[[#This Row],[Date]]="","",CHOOSE(MONTH(B3638),"janvier","février","mars","avril","mai","juin","juillet","aout","septembre","octobre","novembre","décembre"))</f>
        <v>octobre</v>
      </c>
      <c r="E3638" s="105">
        <f>IF(ISERROR(VLOOKUP($C3638,tarifs!$A$4:$D$105,2,0)),"",VLOOKUP($C3638,tarifs!$A$4:$D$105,2,0))</f>
        <v>108</v>
      </c>
      <c r="F3638" s="105">
        <f t="shared" si="56"/>
        <v>129.6</v>
      </c>
    </row>
    <row r="3639" spans="1:6" x14ac:dyDescent="0.25">
      <c r="A3639" t="s">
        <v>8</v>
      </c>
      <c r="B3639" s="107">
        <v>44480</v>
      </c>
      <c r="C3639">
        <v>1242</v>
      </c>
      <c r="D3639" t="str">
        <f>IF(Tableau1[[#This Row],[Date]]="","",CHOOSE(MONTH(B3639),"janvier","février","mars","avril","mai","juin","juillet","aout","septembre","octobre","novembre","décembre"))</f>
        <v>octobre</v>
      </c>
      <c r="E3639" s="105">
        <f>IF(ISERROR(VLOOKUP($C3639,tarifs!$A$4:$D$105,2,0)),"",VLOOKUP($C3639,tarifs!$A$4:$D$105,2,0))</f>
        <v>101</v>
      </c>
      <c r="F3639" s="105">
        <f t="shared" si="56"/>
        <v>121.19999999999999</v>
      </c>
    </row>
    <row r="3640" spans="1:6" x14ac:dyDescent="0.25">
      <c r="A3640" t="s">
        <v>8</v>
      </c>
      <c r="B3640" s="107">
        <v>44484</v>
      </c>
      <c r="C3640">
        <v>1242</v>
      </c>
      <c r="D3640" t="str">
        <f>IF(Tableau1[[#This Row],[Date]]="","",CHOOSE(MONTH(B3640),"janvier","février","mars","avril","mai","juin","juillet","aout","septembre","octobre","novembre","décembre"))</f>
        <v>octobre</v>
      </c>
      <c r="E3640" s="105">
        <f>IF(ISERROR(VLOOKUP($C3640,tarifs!$A$4:$D$105,2,0)),"",VLOOKUP($C3640,tarifs!$A$4:$D$105,2,0))</f>
        <v>101</v>
      </c>
      <c r="F3640" s="105">
        <f t="shared" si="56"/>
        <v>121.19999999999999</v>
      </c>
    </row>
    <row r="3641" spans="1:6" x14ac:dyDescent="0.25">
      <c r="A3641" t="s">
        <v>8</v>
      </c>
      <c r="B3641" s="107">
        <v>44485</v>
      </c>
      <c r="C3641">
        <v>1689</v>
      </c>
      <c r="D3641" t="str">
        <f>IF(Tableau1[[#This Row],[Date]]="","",CHOOSE(MONTH(B3641),"janvier","février","mars","avril","mai","juin","juillet","aout","septembre","octobre","novembre","décembre"))</f>
        <v>octobre</v>
      </c>
      <c r="E3641" s="105">
        <f>IF(ISERROR(VLOOKUP($C3641,tarifs!$A$4:$D$105,2,0)),"",VLOOKUP($C3641,tarifs!$A$4:$D$105,2,0))</f>
        <v>155</v>
      </c>
      <c r="F3641" s="105">
        <f t="shared" si="56"/>
        <v>186</v>
      </c>
    </row>
    <row r="3642" spans="1:6" x14ac:dyDescent="0.25">
      <c r="A3642" t="s">
        <v>9</v>
      </c>
      <c r="B3642" s="107">
        <v>44480</v>
      </c>
      <c r="C3642">
        <v>1060</v>
      </c>
      <c r="D3642" t="str">
        <f>IF(Tableau1[[#This Row],[Date]]="","",CHOOSE(MONTH(B3642),"janvier","février","mars","avril","mai","juin","juillet","aout","septembre","octobre","novembre","décembre"))</f>
        <v>octobre</v>
      </c>
      <c r="E3642" s="105">
        <f>IF(ISERROR(VLOOKUP($C3642,tarifs!$A$4:$D$105,2,0)),"",VLOOKUP($C3642,tarifs!$A$4:$D$105,2,0))</f>
        <v>123.6</v>
      </c>
      <c r="F3642" s="105">
        <f t="shared" si="56"/>
        <v>148.32</v>
      </c>
    </row>
    <row r="3643" spans="1:6" x14ac:dyDescent="0.25">
      <c r="A3643" t="s">
        <v>9</v>
      </c>
      <c r="B3643" s="107">
        <v>44485</v>
      </c>
      <c r="C3643">
        <v>1431</v>
      </c>
      <c r="D3643" t="str">
        <f>IF(Tableau1[[#This Row],[Date]]="","",CHOOSE(MONTH(B3643),"janvier","février","mars","avril","mai","juin","juillet","aout","septembre","octobre","novembre","décembre"))</f>
        <v>octobre</v>
      </c>
      <c r="E3643" s="105">
        <f>IF(ISERROR(VLOOKUP($C3643,tarifs!$A$4:$D$105,2,0)),"",VLOOKUP($C3643,tarifs!$A$4:$D$105,2,0))</f>
        <v>108</v>
      </c>
      <c r="F3643" s="105">
        <f t="shared" si="56"/>
        <v>129.6</v>
      </c>
    </row>
    <row r="3644" spans="1:6" x14ac:dyDescent="0.25">
      <c r="A3644" t="s">
        <v>9</v>
      </c>
      <c r="B3644" s="107">
        <v>44480</v>
      </c>
      <c r="C3644">
        <v>1230</v>
      </c>
      <c r="D3644" t="str">
        <f>IF(Tableau1[[#This Row],[Date]]="","",CHOOSE(MONTH(B3644),"janvier","février","mars","avril","mai","juin","juillet","aout","septembre","octobre","novembre","décembre"))</f>
        <v>octobre</v>
      </c>
      <c r="E3644" s="105">
        <f>IF(ISERROR(VLOOKUP($C3644,tarifs!$A$4:$D$105,2,0)),"",VLOOKUP($C3644,tarifs!$A$4:$D$105,2,0))</f>
        <v>135.25</v>
      </c>
      <c r="F3644" s="105">
        <f t="shared" si="56"/>
        <v>162.29999999999998</v>
      </c>
    </row>
    <row r="3645" spans="1:6" x14ac:dyDescent="0.25">
      <c r="A3645" t="s">
        <v>9</v>
      </c>
      <c r="B3645" s="107">
        <v>44484</v>
      </c>
      <c r="C3645">
        <v>1282</v>
      </c>
      <c r="D3645" t="str">
        <f>IF(Tableau1[[#This Row],[Date]]="","",CHOOSE(MONTH(B3645),"janvier","février","mars","avril","mai","juin","juillet","aout","septembre","octobre","novembre","décembre"))</f>
        <v>octobre</v>
      </c>
      <c r="E3645" s="105">
        <f>IF(ISERROR(VLOOKUP($C3645,tarifs!$A$4:$D$105,2,0)),"",VLOOKUP($C3645,tarifs!$A$4:$D$105,2,0))</f>
        <v>87.75</v>
      </c>
      <c r="F3645" s="105">
        <f t="shared" si="56"/>
        <v>105.3</v>
      </c>
    </row>
    <row r="3646" spans="1:6" x14ac:dyDescent="0.25">
      <c r="A3646" t="s">
        <v>9</v>
      </c>
      <c r="B3646" s="107">
        <v>44485</v>
      </c>
      <c r="C3646">
        <v>1451</v>
      </c>
      <c r="D3646" t="str">
        <f>IF(Tableau1[[#This Row],[Date]]="","",CHOOSE(MONTH(B3646),"janvier","février","mars","avril","mai","juin","juillet","aout","septembre","octobre","novembre","décembre"))</f>
        <v>octobre</v>
      </c>
      <c r="E3646" s="105">
        <f>IF(ISERROR(VLOOKUP($C3646,tarifs!$A$4:$D$105,2,0)),"",VLOOKUP($C3646,tarifs!$A$4:$D$105,2,0))</f>
        <v>108</v>
      </c>
      <c r="F3646" s="105">
        <f t="shared" si="56"/>
        <v>129.6</v>
      </c>
    </row>
    <row r="3647" spans="1:6" x14ac:dyDescent="0.25">
      <c r="A3647" t="s">
        <v>9</v>
      </c>
      <c r="B3647" s="107">
        <v>44480</v>
      </c>
      <c r="C3647">
        <v>1062</v>
      </c>
      <c r="D3647" t="str">
        <f>IF(Tableau1[[#This Row],[Date]]="","",CHOOSE(MONTH(B3647),"janvier","février","mars","avril","mai","juin","juillet","aout","septembre","octobre","novembre","décembre"))</f>
        <v>octobre</v>
      </c>
      <c r="E3647" s="105">
        <f>IF(ISERROR(VLOOKUP($C3647,tarifs!$A$4:$D$105,2,0)),"",VLOOKUP($C3647,tarifs!$A$4:$D$105,2,0))</f>
        <v>81</v>
      </c>
      <c r="F3647" s="105">
        <f t="shared" si="56"/>
        <v>97.2</v>
      </c>
    </row>
    <row r="3648" spans="1:6" x14ac:dyDescent="0.25">
      <c r="A3648" t="s">
        <v>9</v>
      </c>
      <c r="B3648" s="107">
        <v>44481</v>
      </c>
      <c r="C3648">
        <v>1062</v>
      </c>
      <c r="D3648" t="str">
        <f>IF(Tableau1[[#This Row],[Date]]="","",CHOOSE(MONTH(B3648),"janvier","février","mars","avril","mai","juin","juillet","aout","septembre","octobre","novembre","décembre"))</f>
        <v>octobre</v>
      </c>
      <c r="E3648" s="105">
        <f>IF(ISERROR(VLOOKUP($C3648,tarifs!$A$4:$D$105,2,0)),"",VLOOKUP($C3648,tarifs!$A$4:$D$105,2,0))</f>
        <v>81</v>
      </c>
      <c r="F3648" s="105">
        <f t="shared" si="56"/>
        <v>97.2</v>
      </c>
    </row>
    <row r="3649" spans="1:6" x14ac:dyDescent="0.25">
      <c r="A3649" t="s">
        <v>9</v>
      </c>
      <c r="B3649" s="107">
        <v>44482</v>
      </c>
      <c r="C3649">
        <v>1062</v>
      </c>
      <c r="D3649" t="str">
        <f>IF(Tableau1[[#This Row],[Date]]="","",CHOOSE(MONTH(B3649),"janvier","février","mars","avril","mai","juin","juillet","aout","septembre","octobre","novembre","décembre"))</f>
        <v>octobre</v>
      </c>
      <c r="E3649" s="105">
        <f>IF(ISERROR(VLOOKUP($C3649,tarifs!$A$4:$D$105,2,0)),"",VLOOKUP($C3649,tarifs!$A$4:$D$105,2,0))</f>
        <v>81</v>
      </c>
      <c r="F3649" s="105">
        <f t="shared" si="56"/>
        <v>97.2</v>
      </c>
    </row>
    <row r="3650" spans="1:6" x14ac:dyDescent="0.25">
      <c r="A3650" t="s">
        <v>9</v>
      </c>
      <c r="B3650" s="107">
        <v>44483</v>
      </c>
      <c r="C3650">
        <v>1062</v>
      </c>
      <c r="D3650" t="str">
        <f>IF(Tableau1[[#This Row],[Date]]="","",CHOOSE(MONTH(B3650),"janvier","février","mars","avril","mai","juin","juillet","aout","septembre","octobre","novembre","décembre"))</f>
        <v>octobre</v>
      </c>
      <c r="E3650" s="105">
        <f>IF(ISERROR(VLOOKUP($C3650,tarifs!$A$4:$D$105,2,0)),"",VLOOKUP($C3650,tarifs!$A$4:$D$105,2,0))</f>
        <v>81</v>
      </c>
      <c r="F3650" s="105">
        <f t="shared" si="56"/>
        <v>97.2</v>
      </c>
    </row>
    <row r="3651" spans="1:6" x14ac:dyDescent="0.25">
      <c r="A3651" t="s">
        <v>9</v>
      </c>
      <c r="B3651" s="107">
        <v>44484</v>
      </c>
      <c r="C3651">
        <v>1062</v>
      </c>
      <c r="D3651" t="str">
        <f>IF(Tableau1[[#This Row],[Date]]="","",CHOOSE(MONTH(B3651),"janvier","février","mars","avril","mai","juin","juillet","aout","septembre","octobre","novembre","décembre"))</f>
        <v>octobre</v>
      </c>
      <c r="E3651" s="105">
        <f>IF(ISERROR(VLOOKUP($C3651,tarifs!$A$4:$D$105,2,0)),"",VLOOKUP($C3651,tarifs!$A$4:$D$105,2,0))</f>
        <v>81</v>
      </c>
      <c r="F3651" s="105">
        <f t="shared" si="56"/>
        <v>97.2</v>
      </c>
    </row>
    <row r="3652" spans="1:6" x14ac:dyDescent="0.25">
      <c r="A3652" t="s">
        <v>9</v>
      </c>
      <c r="B3652" s="107">
        <v>44485</v>
      </c>
      <c r="C3652">
        <v>1471</v>
      </c>
      <c r="D3652" t="str">
        <f>IF(Tableau1[[#This Row],[Date]]="","",CHOOSE(MONTH(B3652),"janvier","février","mars","avril","mai","juin","juillet","aout","septembre","octobre","novembre","décembre"))</f>
        <v>octobre</v>
      </c>
      <c r="E3652" s="105">
        <f>IF(ISERROR(VLOOKUP($C3652,tarifs!$A$4:$D$105,2,0)),"",VLOOKUP($C3652,tarifs!$A$4:$D$105,2,0))</f>
        <v>115</v>
      </c>
      <c r="F3652" s="105">
        <f t="shared" ref="F3652:F3715" si="57">IF(ISERROR(E3652*1.2),"",E3652*1.2)</f>
        <v>138</v>
      </c>
    </row>
    <row r="3653" spans="1:6" x14ac:dyDescent="0.25">
      <c r="A3653" t="s">
        <v>9</v>
      </c>
      <c r="B3653" s="107">
        <v>44480</v>
      </c>
      <c r="C3653">
        <v>1262</v>
      </c>
      <c r="D3653" t="str">
        <f>IF(Tableau1[[#This Row],[Date]]="","",CHOOSE(MONTH(B3653),"janvier","février","mars","avril","mai","juin","juillet","aout","septembre","octobre","novembre","décembre"))</f>
        <v>octobre</v>
      </c>
      <c r="E3653" s="105">
        <f>IF(ISERROR(VLOOKUP($C3653,tarifs!$A$4:$D$105,2,0)),"",VLOOKUP($C3653,tarifs!$A$4:$D$105,2,0))</f>
        <v>108</v>
      </c>
      <c r="F3653" s="105">
        <f t="shared" si="57"/>
        <v>129.6</v>
      </c>
    </row>
    <row r="3654" spans="1:6" x14ac:dyDescent="0.25">
      <c r="A3654" t="s">
        <v>9</v>
      </c>
      <c r="B3654" s="107">
        <v>44481</v>
      </c>
      <c r="C3654">
        <v>1262</v>
      </c>
      <c r="D3654" t="str">
        <f>IF(Tableau1[[#This Row],[Date]]="","",CHOOSE(MONTH(B3654),"janvier","février","mars","avril","mai","juin","juillet","aout","septembre","octobre","novembre","décembre"))</f>
        <v>octobre</v>
      </c>
      <c r="E3654" s="105">
        <f>IF(ISERROR(VLOOKUP($C3654,tarifs!$A$4:$D$105,2,0)),"",VLOOKUP($C3654,tarifs!$A$4:$D$105,2,0))</f>
        <v>108</v>
      </c>
      <c r="F3654" s="105">
        <f t="shared" si="57"/>
        <v>129.6</v>
      </c>
    </row>
    <row r="3655" spans="1:6" x14ac:dyDescent="0.25">
      <c r="A3655" t="s">
        <v>9</v>
      </c>
      <c r="B3655" s="107">
        <v>44482</v>
      </c>
      <c r="C3655">
        <v>1262</v>
      </c>
      <c r="D3655" t="str">
        <f>IF(Tableau1[[#This Row],[Date]]="","",CHOOSE(MONTH(B3655),"janvier","février","mars","avril","mai","juin","juillet","aout","septembre","octobre","novembre","décembre"))</f>
        <v>octobre</v>
      </c>
      <c r="E3655" s="105">
        <f>IF(ISERROR(VLOOKUP($C3655,tarifs!$A$4:$D$105,2,0)),"",VLOOKUP($C3655,tarifs!$A$4:$D$105,2,0))</f>
        <v>108</v>
      </c>
      <c r="F3655" s="105">
        <f t="shared" si="57"/>
        <v>129.6</v>
      </c>
    </row>
    <row r="3656" spans="1:6" x14ac:dyDescent="0.25">
      <c r="A3656" t="s">
        <v>9</v>
      </c>
      <c r="B3656" s="107">
        <v>44483</v>
      </c>
      <c r="C3656">
        <v>1262</v>
      </c>
      <c r="D3656" t="str">
        <f>IF(Tableau1[[#This Row],[Date]]="","",CHOOSE(MONTH(B3656),"janvier","février","mars","avril","mai","juin","juillet","aout","septembre","octobre","novembre","décembre"))</f>
        <v>octobre</v>
      </c>
      <c r="E3656" s="105">
        <f>IF(ISERROR(VLOOKUP($C3656,tarifs!$A$4:$D$105,2,0)),"",VLOOKUP($C3656,tarifs!$A$4:$D$105,2,0))</f>
        <v>108</v>
      </c>
      <c r="F3656" s="105">
        <f t="shared" si="57"/>
        <v>129.6</v>
      </c>
    </row>
    <row r="3657" spans="1:6" x14ac:dyDescent="0.25">
      <c r="A3657" t="s">
        <v>9</v>
      </c>
      <c r="B3657" s="107">
        <v>44484</v>
      </c>
      <c r="C3657">
        <v>1262</v>
      </c>
      <c r="D3657" t="str">
        <f>IF(Tableau1[[#This Row],[Date]]="","",CHOOSE(MONTH(B3657),"janvier","février","mars","avril","mai","juin","juillet","aout","septembre","octobre","novembre","décembre"))</f>
        <v>octobre</v>
      </c>
      <c r="E3657" s="105">
        <f>IF(ISERROR(VLOOKUP($C3657,tarifs!$A$4:$D$105,2,0)),"",VLOOKUP($C3657,tarifs!$A$4:$D$105,2,0))</f>
        <v>108</v>
      </c>
      <c r="F3657" s="105">
        <f t="shared" si="57"/>
        <v>129.6</v>
      </c>
    </row>
    <row r="3658" spans="1:6" x14ac:dyDescent="0.25">
      <c r="A3658" t="s">
        <v>9</v>
      </c>
      <c r="B3658" s="107">
        <v>44485</v>
      </c>
      <c r="C3658">
        <v>1511</v>
      </c>
      <c r="D3658" t="str">
        <f>IF(Tableau1[[#This Row],[Date]]="","",CHOOSE(MONTH(B3658),"janvier","février","mars","avril","mai","juin","juillet","aout","septembre","octobre","novembre","décembre"))</f>
        <v>octobre</v>
      </c>
      <c r="E3658" s="105">
        <f>IF(ISERROR(VLOOKUP($C3658,tarifs!$A$4:$D$105,2,0)),"",VLOOKUP($C3658,tarifs!$A$4:$D$105,2,0))</f>
        <v>115</v>
      </c>
      <c r="F3658" s="105">
        <f t="shared" si="57"/>
        <v>138</v>
      </c>
    </row>
    <row r="3659" spans="1:6" x14ac:dyDescent="0.25">
      <c r="A3659" t="s">
        <v>9</v>
      </c>
      <c r="B3659" s="107">
        <v>44485</v>
      </c>
      <c r="C3659">
        <v>1521</v>
      </c>
      <c r="D3659" t="str">
        <f>IF(Tableau1[[#This Row],[Date]]="","",CHOOSE(MONTH(B3659),"janvier","février","mars","avril","mai","juin","juillet","aout","septembre","octobre","novembre","décembre"))</f>
        <v>octobre</v>
      </c>
      <c r="E3659" s="105">
        <f>IF(ISERROR(VLOOKUP($C3659,tarifs!$A$4:$D$105,2,0)),"",VLOOKUP($C3659,tarifs!$A$4:$D$105,2,0))</f>
        <v>155</v>
      </c>
      <c r="F3659" s="105">
        <f t="shared" si="57"/>
        <v>186</v>
      </c>
    </row>
    <row r="3660" spans="1:6" x14ac:dyDescent="0.25">
      <c r="A3660" t="s">
        <v>9</v>
      </c>
      <c r="B3660" s="107">
        <v>44485</v>
      </c>
      <c r="C3660">
        <v>1659</v>
      </c>
      <c r="D3660" t="str">
        <f>IF(Tableau1[[#This Row],[Date]]="","",CHOOSE(MONTH(B3660),"janvier","février","mars","avril","mai","juin","juillet","aout","septembre","octobre","novembre","décembre"))</f>
        <v>octobre</v>
      </c>
      <c r="E3660" s="105">
        <f>IF(ISERROR(VLOOKUP($C3660,tarifs!$A$4:$D$105,2,0)),"",VLOOKUP($C3660,tarifs!$A$4:$D$105,2,0))</f>
        <v>108</v>
      </c>
      <c r="F3660" s="105">
        <f t="shared" si="57"/>
        <v>129.6</v>
      </c>
    </row>
    <row r="3661" spans="1:6" x14ac:dyDescent="0.25">
      <c r="A3661" t="s">
        <v>9</v>
      </c>
      <c r="B3661" s="107">
        <v>44485</v>
      </c>
      <c r="C3661">
        <v>1139</v>
      </c>
      <c r="D3661" t="str">
        <f>IF(Tableau1[[#This Row],[Date]]="","",CHOOSE(MONTH(B3661),"janvier","février","mars","avril","mai","juin","juillet","aout","septembre","octobre","novembre","décembre"))</f>
        <v>octobre</v>
      </c>
      <c r="E3661" s="105">
        <f>IF(ISERROR(VLOOKUP($C3661,tarifs!$A$4:$D$105,2,0)),"",VLOOKUP($C3661,tarifs!$A$4:$D$105,2,0))</f>
        <v>135</v>
      </c>
      <c r="F3661" s="105">
        <f t="shared" si="57"/>
        <v>162</v>
      </c>
    </row>
    <row r="3662" spans="1:6" x14ac:dyDescent="0.25">
      <c r="A3662" t="s">
        <v>9</v>
      </c>
      <c r="B3662" s="107">
        <v>44485</v>
      </c>
      <c r="C3662">
        <v>1079</v>
      </c>
      <c r="D3662" t="str">
        <f>IF(Tableau1[[#This Row],[Date]]="","",CHOOSE(MONTH(B3662),"janvier","février","mars","avril","mai","juin","juillet","aout","septembre","octobre","novembre","décembre"))</f>
        <v>octobre</v>
      </c>
      <c r="E3662" s="105">
        <f>IF(ISERROR(VLOOKUP($C3662,tarifs!$A$4:$D$105,2,0)),"",VLOOKUP($C3662,tarifs!$A$4:$D$105,2,0))</f>
        <v>101</v>
      </c>
      <c r="F3662" s="105">
        <f t="shared" si="57"/>
        <v>121.19999999999999</v>
      </c>
    </row>
    <row r="3663" spans="1:6" x14ac:dyDescent="0.25">
      <c r="A3663" t="s">
        <v>9</v>
      </c>
      <c r="B3663" s="107">
        <v>44485</v>
      </c>
      <c r="C3663">
        <v>1099</v>
      </c>
      <c r="D3663" t="str">
        <f>IF(Tableau1[[#This Row],[Date]]="","",CHOOSE(MONTH(B3663),"janvier","février","mars","avril","mai","juin","juillet","aout","septembre","octobre","novembre","décembre"))</f>
        <v>octobre</v>
      </c>
      <c r="E3663" s="105">
        <f>IF(ISERROR(VLOOKUP($C3663,tarifs!$A$4:$D$105,2,0)),"",VLOOKUP($C3663,tarifs!$A$4:$D$105,2,0))</f>
        <v>77</v>
      </c>
      <c r="F3663" s="105">
        <f t="shared" si="57"/>
        <v>92.399999999999991</v>
      </c>
    </row>
    <row r="3664" spans="1:6" x14ac:dyDescent="0.25">
      <c r="A3664" t="s">
        <v>9</v>
      </c>
      <c r="B3664" s="107">
        <v>44485</v>
      </c>
      <c r="C3664">
        <v>1269</v>
      </c>
      <c r="D3664" t="str">
        <f>IF(Tableau1[[#This Row],[Date]]="","",CHOOSE(MONTH(B3664),"janvier","février","mars","avril","mai","juin","juillet","aout","septembre","octobre","novembre","décembre"))</f>
        <v>octobre</v>
      </c>
      <c r="E3664" s="105">
        <f>IF(ISERROR(VLOOKUP($C3664,tarifs!$A$4:$D$105,2,0)),"",VLOOKUP($C3664,tarifs!$A$4:$D$105,2,0))</f>
        <v>95</v>
      </c>
      <c r="F3664" s="105">
        <f t="shared" si="57"/>
        <v>114</v>
      </c>
    </row>
    <row r="3665" spans="1:6" x14ac:dyDescent="0.25">
      <c r="A3665" t="s">
        <v>10</v>
      </c>
      <c r="B3665" s="107">
        <v>44480</v>
      </c>
      <c r="C3665">
        <v>1650</v>
      </c>
      <c r="D3665" t="str">
        <f>IF(Tableau1[[#This Row],[Date]]="","",CHOOSE(MONTH(B3665),"janvier","février","mars","avril","mai","juin","juillet","aout","septembre","octobre","novembre","décembre"))</f>
        <v>octobre</v>
      </c>
      <c r="E3665" s="105">
        <f>IF(ISERROR(VLOOKUP($C3665,tarifs!$A$4:$D$105,2,0)),"",VLOOKUP($C3665,tarifs!$A$4:$D$105,2,0))</f>
        <v>162</v>
      </c>
      <c r="F3665" s="105">
        <f t="shared" si="57"/>
        <v>194.4</v>
      </c>
    </row>
    <row r="3666" spans="1:6" x14ac:dyDescent="0.25">
      <c r="A3666" t="s">
        <v>10</v>
      </c>
      <c r="B3666" s="107">
        <v>44485</v>
      </c>
      <c r="C3666">
        <v>1109</v>
      </c>
      <c r="D3666" t="str">
        <f>IF(Tableau1[[#This Row],[Date]]="","",CHOOSE(MONTH(B3666),"janvier","février","mars","avril","mai","juin","juillet","aout","septembre","octobre","novembre","décembre"))</f>
        <v>octobre</v>
      </c>
      <c r="E3666" s="105">
        <f>IF(ISERROR(VLOOKUP($C3666,tarifs!$A$4:$D$105,2,0)),"",VLOOKUP($C3666,tarifs!$A$4:$D$105,2,0))</f>
        <v>122</v>
      </c>
      <c r="F3666" s="105">
        <f t="shared" si="57"/>
        <v>146.4</v>
      </c>
    </row>
    <row r="3667" spans="1:6" x14ac:dyDescent="0.25">
      <c r="A3667" t="s">
        <v>10</v>
      </c>
      <c r="B3667" s="107">
        <v>44481</v>
      </c>
      <c r="C3667">
        <v>1521</v>
      </c>
      <c r="D3667" t="str">
        <f>IF(Tableau1[[#This Row],[Date]]="","",CHOOSE(MONTH(B3667),"janvier","février","mars","avril","mai","juin","juillet","aout","septembre","octobre","novembre","décembre"))</f>
        <v>octobre</v>
      </c>
      <c r="E3667" s="105">
        <f>IF(ISERROR(VLOOKUP($C3667,tarifs!$A$4:$D$105,2,0)),"",VLOOKUP($C3667,tarifs!$A$4:$D$105,2,0))</f>
        <v>155</v>
      </c>
      <c r="F3667" s="105">
        <f t="shared" si="57"/>
        <v>186</v>
      </c>
    </row>
    <row r="3668" spans="1:6" x14ac:dyDescent="0.25">
      <c r="A3668" t="s">
        <v>10</v>
      </c>
      <c r="B3668" s="107">
        <v>44482</v>
      </c>
      <c r="C3668">
        <v>1521</v>
      </c>
      <c r="D3668" t="str">
        <f>IF(Tableau1[[#This Row],[Date]]="","",CHOOSE(MONTH(B3668),"janvier","février","mars","avril","mai","juin","juillet","aout","septembre","octobre","novembre","décembre"))</f>
        <v>octobre</v>
      </c>
      <c r="E3668" s="105">
        <f>IF(ISERROR(VLOOKUP($C3668,tarifs!$A$4:$D$105,2,0)),"",VLOOKUP($C3668,tarifs!$A$4:$D$105,2,0))</f>
        <v>155</v>
      </c>
      <c r="F3668" s="105">
        <f t="shared" si="57"/>
        <v>186</v>
      </c>
    </row>
    <row r="3669" spans="1:6" x14ac:dyDescent="0.25">
      <c r="A3669" t="s">
        <v>10</v>
      </c>
      <c r="B3669" s="107">
        <v>44483</v>
      </c>
      <c r="C3669">
        <v>1521</v>
      </c>
      <c r="D3669" t="str">
        <f>IF(Tableau1[[#This Row],[Date]]="","",CHOOSE(MONTH(B3669),"janvier","février","mars","avril","mai","juin","juillet","aout","septembre","octobre","novembre","décembre"))</f>
        <v>octobre</v>
      </c>
      <c r="E3669" s="105">
        <f>IF(ISERROR(VLOOKUP($C3669,tarifs!$A$4:$D$105,2,0)),"",VLOOKUP($C3669,tarifs!$A$4:$D$105,2,0))</f>
        <v>155</v>
      </c>
      <c r="F3669" s="105">
        <f t="shared" si="57"/>
        <v>186</v>
      </c>
    </row>
    <row r="3670" spans="1:6" x14ac:dyDescent="0.25">
      <c r="A3670" t="s">
        <v>10</v>
      </c>
      <c r="B3670" s="107">
        <v>44484</v>
      </c>
      <c r="C3670">
        <v>1521</v>
      </c>
      <c r="D3670" t="str">
        <f>IF(Tableau1[[#This Row],[Date]]="","",CHOOSE(MONTH(B3670),"janvier","février","mars","avril","mai","juin","juillet","aout","septembre","octobre","novembre","décembre"))</f>
        <v>octobre</v>
      </c>
      <c r="E3670" s="105">
        <f>IF(ISERROR(VLOOKUP($C3670,tarifs!$A$4:$D$105,2,0)),"",VLOOKUP($C3670,tarifs!$A$4:$D$105,2,0))</f>
        <v>155</v>
      </c>
      <c r="F3670" s="105">
        <f t="shared" si="57"/>
        <v>186</v>
      </c>
    </row>
    <row r="3671" spans="1:6" x14ac:dyDescent="0.25">
      <c r="A3671" t="s">
        <v>10</v>
      </c>
      <c r="B3671" s="107">
        <v>44480</v>
      </c>
      <c r="C3671">
        <v>1162</v>
      </c>
      <c r="D3671" t="str">
        <f>IF(Tableau1[[#This Row],[Date]]="","",CHOOSE(MONTH(B3671),"janvier","février","mars","avril","mai","juin","juillet","aout","septembre","octobre","novembre","décembre"))</f>
        <v>octobre</v>
      </c>
      <c r="E3671" s="105">
        <f>IF(ISERROR(VLOOKUP($C3671,tarifs!$A$4:$D$105,2,0)),"",VLOOKUP($C3671,tarifs!$A$4:$D$105,2,0))</f>
        <v>108</v>
      </c>
      <c r="F3671" s="105">
        <f t="shared" si="57"/>
        <v>129.6</v>
      </c>
    </row>
    <row r="3672" spans="1:6" x14ac:dyDescent="0.25">
      <c r="A3672" t="s">
        <v>10</v>
      </c>
      <c r="B3672" s="107">
        <v>44481</v>
      </c>
      <c r="C3672">
        <v>1162</v>
      </c>
      <c r="D3672" t="str">
        <f>IF(Tableau1[[#This Row],[Date]]="","",CHOOSE(MONTH(B3672),"janvier","février","mars","avril","mai","juin","juillet","aout","septembre","octobre","novembre","décembre"))</f>
        <v>octobre</v>
      </c>
      <c r="E3672" s="105">
        <f>IF(ISERROR(VLOOKUP($C3672,tarifs!$A$4:$D$105,2,0)),"",VLOOKUP($C3672,tarifs!$A$4:$D$105,2,0))</f>
        <v>108</v>
      </c>
      <c r="F3672" s="105">
        <f t="shared" si="57"/>
        <v>129.6</v>
      </c>
    </row>
    <row r="3673" spans="1:6" x14ac:dyDescent="0.25">
      <c r="A3673" t="s">
        <v>10</v>
      </c>
      <c r="B3673" s="107">
        <v>44482</v>
      </c>
      <c r="C3673">
        <v>1162</v>
      </c>
      <c r="D3673" t="str">
        <f>IF(Tableau1[[#This Row],[Date]]="","",CHOOSE(MONTH(B3673),"janvier","février","mars","avril","mai","juin","juillet","aout","septembre","octobre","novembre","décembre"))</f>
        <v>octobre</v>
      </c>
      <c r="E3673" s="105">
        <f>IF(ISERROR(VLOOKUP($C3673,tarifs!$A$4:$D$105,2,0)),"",VLOOKUP($C3673,tarifs!$A$4:$D$105,2,0))</f>
        <v>108</v>
      </c>
      <c r="F3673" s="105">
        <f t="shared" si="57"/>
        <v>129.6</v>
      </c>
    </row>
    <row r="3674" spans="1:6" x14ac:dyDescent="0.25">
      <c r="A3674" t="s">
        <v>10</v>
      </c>
      <c r="B3674" s="107">
        <v>44483</v>
      </c>
      <c r="C3674">
        <v>1162</v>
      </c>
      <c r="D3674" t="str">
        <f>IF(Tableau1[[#This Row],[Date]]="","",CHOOSE(MONTH(B3674),"janvier","février","mars","avril","mai","juin","juillet","aout","septembre","octobre","novembre","décembre"))</f>
        <v>octobre</v>
      </c>
      <c r="E3674" s="105">
        <f>IF(ISERROR(VLOOKUP($C3674,tarifs!$A$4:$D$105,2,0)),"",VLOOKUP($C3674,tarifs!$A$4:$D$105,2,0))</f>
        <v>108</v>
      </c>
      <c r="F3674" s="105">
        <f t="shared" si="57"/>
        <v>129.6</v>
      </c>
    </row>
    <row r="3675" spans="1:6" x14ac:dyDescent="0.25">
      <c r="A3675" t="s">
        <v>10</v>
      </c>
      <c r="B3675" s="107">
        <v>44484</v>
      </c>
      <c r="C3675">
        <v>1162</v>
      </c>
      <c r="D3675" t="str">
        <f>IF(Tableau1[[#This Row],[Date]]="","",CHOOSE(MONTH(B3675),"janvier","février","mars","avril","mai","juin","juillet","aout","septembre","octobre","novembre","décembre"))</f>
        <v>octobre</v>
      </c>
      <c r="E3675" s="105">
        <f>IF(ISERROR(VLOOKUP($C3675,tarifs!$A$4:$D$105,2,0)),"",VLOOKUP($C3675,tarifs!$A$4:$D$105,2,0))</f>
        <v>108</v>
      </c>
      <c r="F3675" s="105">
        <f t="shared" si="57"/>
        <v>129.6</v>
      </c>
    </row>
    <row r="3676" spans="1:6" x14ac:dyDescent="0.25">
      <c r="A3676" t="s">
        <v>10</v>
      </c>
      <c r="B3676" s="107">
        <v>44480</v>
      </c>
      <c r="C3676" t="s">
        <v>11</v>
      </c>
      <c r="D3676" t="str">
        <f>IF(Tableau1[[#This Row],[Date]]="","",CHOOSE(MONTH(B3676),"janvier","février","mars","avril","mai","juin","juillet","aout","septembre","octobre","novembre","décembre"))</f>
        <v>octobre</v>
      </c>
      <c r="E3676" s="105" t="str">
        <f>IF(ISERROR(VLOOKUP($C3676,tarifs!$A$4:$D$105,2,0)),"",VLOOKUP($C3676,tarifs!$A$4:$D$105,2,0))</f>
        <v/>
      </c>
      <c r="F3676" s="105" t="str">
        <f t="shared" si="57"/>
        <v/>
      </c>
    </row>
    <row r="3677" spans="1:6" x14ac:dyDescent="0.25">
      <c r="A3677" t="s">
        <v>10</v>
      </c>
      <c r="B3677" s="107">
        <v>44481</v>
      </c>
      <c r="C3677" t="s">
        <v>11</v>
      </c>
      <c r="D3677" t="str">
        <f>IF(Tableau1[[#This Row],[Date]]="","",CHOOSE(MONTH(B3677),"janvier","février","mars","avril","mai","juin","juillet","aout","septembre","octobre","novembre","décembre"))</f>
        <v>octobre</v>
      </c>
      <c r="E3677" s="105" t="str">
        <f>IF(ISERROR(VLOOKUP($C3677,tarifs!$A$4:$D$105,2,0)),"",VLOOKUP($C3677,tarifs!$A$4:$D$105,2,0))</f>
        <v/>
      </c>
      <c r="F3677" s="105" t="str">
        <f t="shared" si="57"/>
        <v/>
      </c>
    </row>
    <row r="3678" spans="1:6" x14ac:dyDescent="0.25">
      <c r="A3678" t="s">
        <v>10</v>
      </c>
      <c r="B3678" s="107">
        <v>44482</v>
      </c>
      <c r="C3678" t="s">
        <v>11</v>
      </c>
      <c r="D3678" t="str">
        <f>IF(Tableau1[[#This Row],[Date]]="","",CHOOSE(MONTH(B3678),"janvier","février","mars","avril","mai","juin","juillet","aout","septembre","octobre","novembre","décembre"))</f>
        <v>octobre</v>
      </c>
      <c r="E3678" s="105" t="str">
        <f>IF(ISERROR(VLOOKUP($C3678,tarifs!$A$4:$D$105,2,0)),"",VLOOKUP($C3678,tarifs!$A$4:$D$105,2,0))</f>
        <v/>
      </c>
      <c r="F3678" s="105" t="str">
        <f t="shared" si="57"/>
        <v/>
      </c>
    </row>
    <row r="3679" spans="1:6" x14ac:dyDescent="0.25">
      <c r="A3679" t="s">
        <v>10</v>
      </c>
      <c r="B3679" s="107">
        <v>44483</v>
      </c>
      <c r="C3679" t="s">
        <v>11</v>
      </c>
      <c r="D3679" t="str">
        <f>IF(Tableau1[[#This Row],[Date]]="","",CHOOSE(MONTH(B3679),"janvier","février","mars","avril","mai","juin","juillet","aout","septembre","octobre","novembre","décembre"))</f>
        <v>octobre</v>
      </c>
      <c r="E3679" s="105" t="str">
        <f>IF(ISERROR(VLOOKUP($C3679,tarifs!$A$4:$D$105,2,0)),"",VLOOKUP($C3679,tarifs!$A$4:$D$105,2,0))</f>
        <v/>
      </c>
      <c r="F3679" s="105" t="str">
        <f t="shared" si="57"/>
        <v/>
      </c>
    </row>
    <row r="3680" spans="1:6" x14ac:dyDescent="0.25">
      <c r="A3680" t="s">
        <v>10</v>
      </c>
      <c r="B3680" s="107">
        <v>44484</v>
      </c>
      <c r="C3680" t="s">
        <v>11</v>
      </c>
      <c r="D3680" t="str">
        <f>IF(Tableau1[[#This Row],[Date]]="","",CHOOSE(MONTH(B3680),"janvier","février","mars","avril","mai","juin","juillet","aout","septembre","octobre","novembre","décembre"))</f>
        <v>octobre</v>
      </c>
      <c r="E3680" s="105" t="str">
        <f>IF(ISERROR(VLOOKUP($C3680,tarifs!$A$4:$D$105,2,0)),"",VLOOKUP($C3680,tarifs!$A$4:$D$105,2,0))</f>
        <v/>
      </c>
      <c r="F3680" s="105" t="str">
        <f t="shared" si="57"/>
        <v/>
      </c>
    </row>
    <row r="3681" spans="1:6" x14ac:dyDescent="0.25">
      <c r="A3681" t="s">
        <v>12</v>
      </c>
      <c r="B3681" s="107">
        <v>44480</v>
      </c>
      <c r="C3681">
        <v>1010</v>
      </c>
      <c r="D3681" t="str">
        <f>IF(Tableau1[[#This Row],[Date]]="","",CHOOSE(MONTH(B3681),"janvier","février","mars","avril","mai","juin","juillet","aout","septembre","octobre","novembre","décembre"))</f>
        <v>octobre</v>
      </c>
      <c r="E3681" s="105">
        <f>IF(ISERROR(VLOOKUP($C3681,tarifs!$A$4:$D$105,2,0)),"",VLOOKUP($C3681,tarifs!$A$4:$D$105,2,0))</f>
        <v>95</v>
      </c>
      <c r="F3681" s="105">
        <f t="shared" si="57"/>
        <v>114</v>
      </c>
    </row>
    <row r="3682" spans="1:6" x14ac:dyDescent="0.25">
      <c r="A3682" t="s">
        <v>12</v>
      </c>
      <c r="B3682" s="107">
        <v>44485</v>
      </c>
      <c r="C3682">
        <v>1441</v>
      </c>
      <c r="D3682" t="str">
        <f>IF(Tableau1[[#This Row],[Date]]="","",CHOOSE(MONTH(B3682),"janvier","février","mars","avril","mai","juin","juillet","aout","septembre","octobre","novembre","décembre"))</f>
        <v>octobre</v>
      </c>
      <c r="E3682" s="105">
        <f>IF(ISERROR(VLOOKUP($C3682,tarifs!$A$4:$D$105,2,0)),"",VLOOKUP($C3682,tarifs!$A$4:$D$105,2,0))</f>
        <v>108</v>
      </c>
      <c r="F3682" s="105">
        <f t="shared" si="57"/>
        <v>129.6</v>
      </c>
    </row>
    <row r="3683" spans="1:6" x14ac:dyDescent="0.25">
      <c r="A3683" t="s">
        <v>12</v>
      </c>
      <c r="B3683" s="107">
        <v>44485</v>
      </c>
      <c r="C3683">
        <v>1169</v>
      </c>
      <c r="D3683" t="str">
        <f>IF(Tableau1[[#This Row],[Date]]="","",CHOOSE(MONTH(B3683),"janvier","février","mars","avril","mai","juin","juillet","aout","septembre","octobre","novembre","décembre"))</f>
        <v>octobre</v>
      </c>
      <c r="E3683" s="105">
        <f>IF(ISERROR(VLOOKUP($C3683,tarifs!$A$4:$D$105,2,0)),"",VLOOKUP($C3683,tarifs!$A$4:$D$105,2,0))</f>
        <v>115</v>
      </c>
      <c r="F3683" s="105">
        <f t="shared" si="57"/>
        <v>138</v>
      </c>
    </row>
    <row r="3684" spans="1:6" x14ac:dyDescent="0.25">
      <c r="A3684" t="s">
        <v>12</v>
      </c>
      <c r="B3684" s="107">
        <v>44480</v>
      </c>
      <c r="C3684">
        <v>1312</v>
      </c>
      <c r="D3684" t="str">
        <f>IF(Tableau1[[#This Row],[Date]]="","",CHOOSE(MONTH(B3684),"janvier","février","mars","avril","mai","juin","juillet","aout","septembre","octobre","novembre","décembre"))</f>
        <v>octobre</v>
      </c>
      <c r="E3684" s="105">
        <f>IF(ISERROR(VLOOKUP($C3684,tarifs!$A$4:$D$105,2,0)),"",VLOOKUP($C3684,tarifs!$A$4:$D$105,2,0))</f>
        <v>108</v>
      </c>
      <c r="F3684" s="105">
        <f t="shared" si="57"/>
        <v>129.6</v>
      </c>
    </row>
    <row r="3685" spans="1:6" x14ac:dyDescent="0.25">
      <c r="A3685" t="s">
        <v>12</v>
      </c>
      <c r="B3685" s="107">
        <v>44481</v>
      </c>
      <c r="C3685">
        <v>1312</v>
      </c>
      <c r="D3685" t="str">
        <f>IF(Tableau1[[#This Row],[Date]]="","",CHOOSE(MONTH(B3685),"janvier","février","mars","avril","mai","juin","juillet","aout","septembre","octobre","novembre","décembre"))</f>
        <v>octobre</v>
      </c>
      <c r="E3685" s="105">
        <f>IF(ISERROR(VLOOKUP($C3685,tarifs!$A$4:$D$105,2,0)),"",VLOOKUP($C3685,tarifs!$A$4:$D$105,2,0))</f>
        <v>108</v>
      </c>
      <c r="F3685" s="105">
        <f t="shared" si="57"/>
        <v>129.6</v>
      </c>
    </row>
    <row r="3686" spans="1:6" x14ac:dyDescent="0.25">
      <c r="A3686" t="s">
        <v>12</v>
      </c>
      <c r="B3686" s="107">
        <v>44482</v>
      </c>
      <c r="C3686">
        <v>1312</v>
      </c>
      <c r="D3686" t="str">
        <f>IF(Tableau1[[#This Row],[Date]]="","",CHOOSE(MONTH(B3686),"janvier","février","mars","avril","mai","juin","juillet","aout","septembre","octobre","novembre","décembre"))</f>
        <v>octobre</v>
      </c>
      <c r="E3686" s="105">
        <f>IF(ISERROR(VLOOKUP($C3686,tarifs!$A$4:$D$105,2,0)),"",VLOOKUP($C3686,tarifs!$A$4:$D$105,2,0))</f>
        <v>108</v>
      </c>
      <c r="F3686" s="105">
        <f t="shared" si="57"/>
        <v>129.6</v>
      </c>
    </row>
    <row r="3687" spans="1:6" x14ac:dyDescent="0.25">
      <c r="A3687" t="s">
        <v>12</v>
      </c>
      <c r="B3687" s="107">
        <v>44483</v>
      </c>
      <c r="C3687">
        <v>1312</v>
      </c>
      <c r="D3687" t="str">
        <f>IF(Tableau1[[#This Row],[Date]]="","",CHOOSE(MONTH(B3687),"janvier","février","mars","avril","mai","juin","juillet","aout","septembre","octobre","novembre","décembre"))</f>
        <v>octobre</v>
      </c>
      <c r="E3687" s="105">
        <f>IF(ISERROR(VLOOKUP($C3687,tarifs!$A$4:$D$105,2,0)),"",VLOOKUP($C3687,tarifs!$A$4:$D$105,2,0))</f>
        <v>108</v>
      </c>
      <c r="F3687" s="105">
        <f t="shared" si="57"/>
        <v>129.6</v>
      </c>
    </row>
    <row r="3688" spans="1:6" x14ac:dyDescent="0.25">
      <c r="A3688" t="s">
        <v>12</v>
      </c>
      <c r="B3688" s="107">
        <v>44484</v>
      </c>
      <c r="C3688">
        <v>1312</v>
      </c>
      <c r="D3688" t="str">
        <f>IF(Tableau1[[#This Row],[Date]]="","",CHOOSE(MONTH(B3688),"janvier","février","mars","avril","mai","juin","juillet","aout","septembre","octobre","novembre","décembre"))</f>
        <v>octobre</v>
      </c>
      <c r="E3688" s="105">
        <f>IF(ISERROR(VLOOKUP($C3688,tarifs!$A$4:$D$105,2,0)),"",VLOOKUP($C3688,tarifs!$A$4:$D$105,2,0))</f>
        <v>108</v>
      </c>
      <c r="F3688" s="105">
        <f t="shared" si="57"/>
        <v>129.6</v>
      </c>
    </row>
    <row r="3689" spans="1:6" x14ac:dyDescent="0.25">
      <c r="A3689" t="s">
        <v>12</v>
      </c>
      <c r="B3689" s="107">
        <v>44485</v>
      </c>
      <c r="C3689">
        <v>1289</v>
      </c>
      <c r="D3689" t="str">
        <f>IF(Tableau1[[#This Row],[Date]]="","",CHOOSE(MONTH(B3689),"janvier","février","mars","avril","mai","juin","juillet","aout","septembre","octobre","novembre","décembre"))</f>
        <v>octobre</v>
      </c>
      <c r="E3689" s="105">
        <f>IF(ISERROR(VLOOKUP($C3689,tarifs!$A$4:$D$105,2,0)),"",VLOOKUP($C3689,tarifs!$A$4:$D$105,2,0))</f>
        <v>88</v>
      </c>
      <c r="F3689" s="105">
        <f t="shared" si="57"/>
        <v>105.6</v>
      </c>
    </row>
    <row r="3690" spans="1:6" x14ac:dyDescent="0.25">
      <c r="A3690" t="s">
        <v>12</v>
      </c>
      <c r="B3690" s="107">
        <v>44480</v>
      </c>
      <c r="C3690">
        <v>1252</v>
      </c>
      <c r="D3690" t="str">
        <f>IF(Tableau1[[#This Row],[Date]]="","",CHOOSE(MONTH(B3690),"janvier","février","mars","avril","mai","juin","juillet","aout","septembre","octobre","novembre","décembre"))</f>
        <v>octobre</v>
      </c>
      <c r="E3690" s="105">
        <f>IF(ISERROR(VLOOKUP($C3690,tarifs!$A$4:$D$105,2,0)),"",VLOOKUP($C3690,tarifs!$A$4:$D$105,2,0))</f>
        <v>91.8</v>
      </c>
      <c r="F3690" s="105">
        <f t="shared" si="57"/>
        <v>110.16</v>
      </c>
    </row>
    <row r="3691" spans="1:6" x14ac:dyDescent="0.25">
      <c r="A3691" t="s">
        <v>12</v>
      </c>
      <c r="B3691" s="107">
        <v>44481</v>
      </c>
      <c r="C3691">
        <v>1252</v>
      </c>
      <c r="D3691" t="str">
        <f>IF(Tableau1[[#This Row],[Date]]="","",CHOOSE(MONTH(B3691),"janvier","février","mars","avril","mai","juin","juillet","aout","septembre","octobre","novembre","décembre"))</f>
        <v>octobre</v>
      </c>
      <c r="E3691" s="105">
        <f>IF(ISERROR(VLOOKUP($C3691,tarifs!$A$4:$D$105,2,0)),"",VLOOKUP($C3691,tarifs!$A$4:$D$105,2,0))</f>
        <v>91.8</v>
      </c>
      <c r="F3691" s="105">
        <f t="shared" si="57"/>
        <v>110.16</v>
      </c>
    </row>
    <row r="3692" spans="1:6" x14ac:dyDescent="0.25">
      <c r="A3692" t="s">
        <v>12</v>
      </c>
      <c r="B3692" s="107">
        <v>44482</v>
      </c>
      <c r="C3692">
        <v>1252</v>
      </c>
      <c r="D3692" t="str">
        <f>IF(Tableau1[[#This Row],[Date]]="","",CHOOSE(MONTH(B3692),"janvier","février","mars","avril","mai","juin","juillet","aout","septembre","octobre","novembre","décembre"))</f>
        <v>octobre</v>
      </c>
      <c r="E3692" s="105">
        <f>IF(ISERROR(VLOOKUP($C3692,tarifs!$A$4:$D$105,2,0)),"",VLOOKUP($C3692,tarifs!$A$4:$D$105,2,0))</f>
        <v>91.8</v>
      </c>
      <c r="F3692" s="105">
        <f t="shared" si="57"/>
        <v>110.16</v>
      </c>
    </row>
    <row r="3693" spans="1:6" x14ac:dyDescent="0.25">
      <c r="A3693" t="s">
        <v>12</v>
      </c>
      <c r="B3693" s="107">
        <v>44483</v>
      </c>
      <c r="C3693">
        <v>1252</v>
      </c>
      <c r="D3693" t="str">
        <f>IF(Tableau1[[#This Row],[Date]]="","",CHOOSE(MONTH(B3693),"janvier","février","mars","avril","mai","juin","juillet","aout","septembre","octobre","novembre","décembre"))</f>
        <v>octobre</v>
      </c>
      <c r="E3693" s="105">
        <f>IF(ISERROR(VLOOKUP($C3693,tarifs!$A$4:$D$105,2,0)),"",VLOOKUP($C3693,tarifs!$A$4:$D$105,2,0))</f>
        <v>91.8</v>
      </c>
      <c r="F3693" s="105">
        <f t="shared" si="57"/>
        <v>110.16</v>
      </c>
    </row>
    <row r="3694" spans="1:6" x14ac:dyDescent="0.25">
      <c r="A3694" t="s">
        <v>12</v>
      </c>
      <c r="B3694" s="107">
        <v>44484</v>
      </c>
      <c r="C3694">
        <v>1252</v>
      </c>
      <c r="D3694" t="str">
        <f>IF(Tableau1[[#This Row],[Date]]="","",CHOOSE(MONTH(B3694),"janvier","février","mars","avril","mai","juin","juillet","aout","septembre","octobre","novembre","décembre"))</f>
        <v>octobre</v>
      </c>
      <c r="E3694" s="105">
        <f>IF(ISERROR(VLOOKUP($C3694,tarifs!$A$4:$D$105,2,0)),"",VLOOKUP($C3694,tarifs!$A$4:$D$105,2,0))</f>
        <v>91.8</v>
      </c>
      <c r="F3694" s="105">
        <f t="shared" si="57"/>
        <v>110.16</v>
      </c>
    </row>
    <row r="3695" spans="1:6" x14ac:dyDescent="0.25">
      <c r="A3695" t="s">
        <v>12</v>
      </c>
      <c r="B3695" s="107">
        <v>44485</v>
      </c>
      <c r="C3695">
        <v>1319</v>
      </c>
      <c r="D3695" t="str">
        <f>IF(Tableau1[[#This Row],[Date]]="","",CHOOSE(MONTH(B3695),"janvier","février","mars","avril","mai","juin","juillet","aout","septembre","octobre","novembre","décembre"))</f>
        <v>octobre</v>
      </c>
      <c r="E3695" s="105">
        <f>IF(ISERROR(VLOOKUP($C3695,tarifs!$A$4:$D$105,2,0)),"",VLOOKUP($C3695,tarifs!$A$4:$D$105,2,0))</f>
        <v>95</v>
      </c>
      <c r="F3695" s="105">
        <f t="shared" si="57"/>
        <v>114</v>
      </c>
    </row>
    <row r="3696" spans="1:6" x14ac:dyDescent="0.25">
      <c r="A3696" t="s">
        <v>12</v>
      </c>
      <c r="B3696" s="107">
        <v>44485</v>
      </c>
      <c r="C3696">
        <v>1349</v>
      </c>
      <c r="D3696" t="str">
        <f>IF(Tableau1[[#This Row],[Date]]="","",CHOOSE(MONTH(B3696),"janvier","février","mars","avril","mai","juin","juillet","aout","septembre","octobre","novembre","décembre"))</f>
        <v>octobre</v>
      </c>
      <c r="E3696" s="105">
        <f>IF(ISERROR(VLOOKUP($C3696,tarifs!$A$4:$D$105,2,0)),"",VLOOKUP($C3696,tarifs!$A$4:$D$105,2,0))</f>
        <v>115</v>
      </c>
      <c r="F3696" s="105">
        <f t="shared" si="57"/>
        <v>138</v>
      </c>
    </row>
    <row r="3697" spans="1:6" x14ac:dyDescent="0.25">
      <c r="A3697" t="s">
        <v>13</v>
      </c>
      <c r="B3697" s="107">
        <v>44480</v>
      </c>
      <c r="C3697">
        <v>1640</v>
      </c>
      <c r="D3697" t="str">
        <f>IF(Tableau1[[#This Row],[Date]]="","",CHOOSE(MONTH(B3697),"janvier","février","mars","avril","mai","juin","juillet","aout","septembre","octobre","novembre","décembre"))</f>
        <v>octobre</v>
      </c>
      <c r="E3697" s="105">
        <f>IF(ISERROR(VLOOKUP($C3697,tarifs!$A$4:$D$105,2,0)),"",VLOOKUP($C3697,tarifs!$A$4:$D$105,2,0))</f>
        <v>156.75</v>
      </c>
      <c r="F3697" s="105">
        <f t="shared" si="57"/>
        <v>188.1</v>
      </c>
    </row>
    <row r="3698" spans="1:6" x14ac:dyDescent="0.25">
      <c r="A3698" t="s">
        <v>13</v>
      </c>
      <c r="B3698" s="107">
        <v>44485</v>
      </c>
      <c r="C3698">
        <v>1411</v>
      </c>
      <c r="D3698" t="str">
        <f>IF(Tableau1[[#This Row],[Date]]="","",CHOOSE(MONTH(B3698),"janvier","février","mars","avril","mai","juin","juillet","aout","septembre","octobre","novembre","décembre"))</f>
        <v>octobre</v>
      </c>
      <c r="E3698" s="105">
        <f>IF(ISERROR(VLOOKUP($C3698,tarifs!$A$4:$D$105,2,0)),"",VLOOKUP($C3698,tarifs!$A$4:$D$105,2,0))</f>
        <v>101</v>
      </c>
      <c r="F3698" s="105">
        <f t="shared" si="57"/>
        <v>121.19999999999999</v>
      </c>
    </row>
    <row r="3699" spans="1:6" x14ac:dyDescent="0.25">
      <c r="A3699" t="s">
        <v>13</v>
      </c>
      <c r="B3699" s="107">
        <v>44480</v>
      </c>
      <c r="C3699">
        <v>1680</v>
      </c>
      <c r="D3699" t="str">
        <f>IF(Tableau1[[#This Row],[Date]]="","",CHOOSE(MONTH(B3699),"janvier","février","mars","avril","mai","juin","juillet","aout","septembre","octobre","novembre","décembre"))</f>
        <v>octobre</v>
      </c>
      <c r="E3699" s="105">
        <f>IF(ISERROR(VLOOKUP($C3699,tarifs!$A$4:$D$105,2,0)),"",VLOOKUP($C3699,tarifs!$A$4:$D$105,2,0))</f>
        <v>149.75</v>
      </c>
      <c r="F3699" s="105">
        <f t="shared" si="57"/>
        <v>179.7</v>
      </c>
    </row>
    <row r="3700" spans="1:6" x14ac:dyDescent="0.25">
      <c r="A3700" t="s">
        <v>13</v>
      </c>
      <c r="B3700" s="107">
        <v>44485</v>
      </c>
      <c r="C3700">
        <v>1461</v>
      </c>
      <c r="D3700" t="str">
        <f>IF(Tableau1[[#This Row],[Date]]="","",CHOOSE(MONTH(B3700),"janvier","février","mars","avril","mai","juin","juillet","aout","septembre","octobre","novembre","décembre"))</f>
        <v>octobre</v>
      </c>
      <c r="E3700" s="105">
        <f>IF(ISERROR(VLOOKUP($C3700,tarifs!$A$4:$D$105,2,0)),"",VLOOKUP($C3700,tarifs!$A$4:$D$105,2,0))</f>
        <v>135</v>
      </c>
      <c r="F3700" s="105">
        <f t="shared" si="57"/>
        <v>162</v>
      </c>
    </row>
    <row r="3701" spans="1:6" x14ac:dyDescent="0.25">
      <c r="A3701" t="s">
        <v>13</v>
      </c>
      <c r="B3701" s="107">
        <v>44480</v>
      </c>
      <c r="C3701">
        <v>1152</v>
      </c>
      <c r="D3701" t="str">
        <f>IF(Tableau1[[#This Row],[Date]]="","",CHOOSE(MONTH(B3701),"janvier","février","mars","avril","mai","juin","juillet","aout","septembre","octobre","novembre","décembre"))</f>
        <v>octobre</v>
      </c>
      <c r="E3701" s="105">
        <f>IF(ISERROR(VLOOKUP($C3701,tarifs!$A$4:$D$105,2,0)),"",VLOOKUP($C3701,tarifs!$A$4:$D$105,2,0))</f>
        <v>128</v>
      </c>
      <c r="F3701" s="105">
        <f t="shared" si="57"/>
        <v>153.6</v>
      </c>
    </row>
    <row r="3702" spans="1:6" x14ac:dyDescent="0.25">
      <c r="A3702" t="s">
        <v>13</v>
      </c>
      <c r="B3702" s="107">
        <v>44485</v>
      </c>
      <c r="C3702">
        <v>1119</v>
      </c>
      <c r="D3702" t="str">
        <f>IF(Tableau1[[#This Row],[Date]]="","",CHOOSE(MONTH(B3702),"janvier","février","mars","avril","mai","juin","juillet","aout","septembre","octobre","novembre","décembre"))</f>
        <v>octobre</v>
      </c>
      <c r="E3702" s="105">
        <f>IF(ISERROR(VLOOKUP($C3702,tarifs!$A$4:$D$105,2,0)),"",VLOOKUP($C3702,tarifs!$A$4:$D$105,2,0))</f>
        <v>135</v>
      </c>
      <c r="F3702" s="105">
        <f t="shared" si="57"/>
        <v>162</v>
      </c>
    </row>
    <row r="3703" spans="1:6" x14ac:dyDescent="0.25">
      <c r="A3703" t="s">
        <v>13</v>
      </c>
      <c r="B3703" s="107">
        <v>44485</v>
      </c>
      <c r="C3703">
        <v>1049</v>
      </c>
      <c r="D3703" t="str">
        <f>IF(Tableau1[[#This Row],[Date]]="","",CHOOSE(MONTH(B3703),"janvier","février","mars","avril","mai","juin","juillet","aout","septembre","octobre","novembre","décembre"))</f>
        <v>octobre</v>
      </c>
      <c r="E3703" s="105">
        <f>IF(ISERROR(VLOOKUP($C3703,tarifs!$A$4:$D$105,2,0)),"",VLOOKUP($C3703,tarifs!$A$4:$D$105,2,0))</f>
        <v>95</v>
      </c>
      <c r="F3703" s="105">
        <f t="shared" si="57"/>
        <v>114</v>
      </c>
    </row>
    <row r="3704" spans="1:6" x14ac:dyDescent="0.25">
      <c r="A3704" t="s">
        <v>14</v>
      </c>
      <c r="B3704" s="107">
        <v>44480</v>
      </c>
      <c r="C3704">
        <v>1100</v>
      </c>
      <c r="D3704" t="str">
        <f>IF(Tableau1[[#This Row],[Date]]="","",CHOOSE(MONTH(B3704),"janvier","février","mars","avril","mai","juin","juillet","aout","septembre","octobre","novembre","décembre"))</f>
        <v>octobre</v>
      </c>
      <c r="E3704" s="105">
        <f>IF(ISERROR(VLOOKUP($C3704,tarifs!$A$4:$D$105,2,0)),"",VLOOKUP($C3704,tarifs!$A$4:$D$105,2,0))</f>
        <v>122</v>
      </c>
      <c r="F3704" s="105">
        <f t="shared" si="57"/>
        <v>146.4</v>
      </c>
    </row>
    <row r="3705" spans="1:6" x14ac:dyDescent="0.25">
      <c r="A3705" t="s">
        <v>14</v>
      </c>
      <c r="B3705" s="107">
        <v>44484</v>
      </c>
      <c r="C3705">
        <v>1112</v>
      </c>
      <c r="D3705" t="str">
        <f>IF(Tableau1[[#This Row],[Date]]="","",CHOOSE(MONTH(B3705),"janvier","février","mars","avril","mai","juin","juillet","aout","septembre","octobre","novembre","décembre"))</f>
        <v>octobre</v>
      </c>
      <c r="E3705" s="105">
        <f>IF(ISERROR(VLOOKUP($C3705,tarifs!$A$4:$D$105,2,0)),"",VLOOKUP($C3705,tarifs!$A$4:$D$105,2,0))</f>
        <v>135</v>
      </c>
      <c r="F3705" s="105">
        <f t="shared" si="57"/>
        <v>162</v>
      </c>
    </row>
    <row r="3706" spans="1:6" x14ac:dyDescent="0.25">
      <c r="A3706" t="s">
        <v>14</v>
      </c>
      <c r="B3706" s="107">
        <v>44485</v>
      </c>
      <c r="C3706">
        <v>1421</v>
      </c>
      <c r="D3706" t="str">
        <f>IF(Tableau1[[#This Row],[Date]]="","",CHOOSE(MONTH(B3706),"janvier","février","mars","avril","mai","juin","juillet","aout","septembre","octobre","novembre","décembre"))</f>
        <v>octobre</v>
      </c>
      <c r="E3706" s="105">
        <f>IF(ISERROR(VLOOKUP($C3706,tarifs!$A$4:$D$105,2,0)),"",VLOOKUP($C3706,tarifs!$A$4:$D$105,2,0))</f>
        <v>108</v>
      </c>
      <c r="F3706" s="105">
        <f t="shared" si="57"/>
        <v>129.6</v>
      </c>
    </row>
    <row r="3707" spans="1:6" x14ac:dyDescent="0.25">
      <c r="A3707" t="s">
        <v>14</v>
      </c>
      <c r="B3707" s="107">
        <v>44485</v>
      </c>
      <c r="C3707">
        <v>1629</v>
      </c>
      <c r="D3707" t="str">
        <f>IF(Tableau1[[#This Row],[Date]]="","",CHOOSE(MONTH(B3707),"janvier","février","mars","avril","mai","juin","juillet","aout","septembre","octobre","novembre","décembre"))</f>
        <v>octobre</v>
      </c>
      <c r="E3707" s="105">
        <f>IF(ISERROR(VLOOKUP($C3707,tarifs!$A$4:$D$105,2,0)),"",VLOOKUP($C3707,tarifs!$A$4:$D$105,2,0))</f>
        <v>121.5</v>
      </c>
      <c r="F3707" s="105">
        <f t="shared" si="57"/>
        <v>145.79999999999998</v>
      </c>
    </row>
    <row r="3708" spans="1:6" x14ac:dyDescent="0.25">
      <c r="A3708" t="s">
        <v>14</v>
      </c>
      <c r="B3708" s="107">
        <v>44485</v>
      </c>
      <c r="C3708">
        <v>1159</v>
      </c>
      <c r="D3708" t="str">
        <f>IF(Tableau1[[#This Row],[Date]]="","",CHOOSE(MONTH(B3708),"janvier","février","mars","avril","mai","juin","juillet","aout","septembre","octobre","novembre","décembre"))</f>
        <v>octobre</v>
      </c>
      <c r="E3708" s="105">
        <f>IF(ISERROR(VLOOKUP($C3708,tarifs!$A$4:$D$105,2,0)),"",VLOOKUP($C3708,tarifs!$A$4:$D$105,2,0))</f>
        <v>115</v>
      </c>
      <c r="F3708" s="105">
        <f t="shared" si="57"/>
        <v>138</v>
      </c>
    </row>
    <row r="3709" spans="1:6" x14ac:dyDescent="0.25">
      <c r="A3709" t="s">
        <v>14</v>
      </c>
      <c r="B3709" s="107">
        <v>44480</v>
      </c>
      <c r="C3709" t="s">
        <v>15</v>
      </c>
      <c r="D3709" t="str">
        <f>IF(Tableau1[[#This Row],[Date]]="","",CHOOSE(MONTH(B3709),"janvier","février","mars","avril","mai","juin","juillet","aout","septembre","octobre","novembre","décembre"))</f>
        <v>octobre</v>
      </c>
      <c r="E3709" s="105" t="str">
        <f>IF(ISERROR(VLOOKUP($C3709,tarifs!$A$4:$D$105,2,0)),"",VLOOKUP($C3709,tarifs!$A$4:$D$105,2,0))</f>
        <v/>
      </c>
      <c r="F3709" s="105" t="str">
        <f t="shared" si="57"/>
        <v/>
      </c>
    </row>
    <row r="3710" spans="1:6" x14ac:dyDescent="0.25">
      <c r="A3710" t="s">
        <v>14</v>
      </c>
      <c r="B3710" s="107">
        <v>44481</v>
      </c>
      <c r="C3710" t="s">
        <v>15</v>
      </c>
      <c r="D3710" t="str">
        <f>IF(Tableau1[[#This Row],[Date]]="","",CHOOSE(MONTH(B3710),"janvier","février","mars","avril","mai","juin","juillet","aout","septembre","octobre","novembre","décembre"))</f>
        <v>octobre</v>
      </c>
      <c r="E3710" s="105" t="str">
        <f>IF(ISERROR(VLOOKUP($C3710,tarifs!$A$4:$D$105,2,0)),"",VLOOKUP($C3710,tarifs!$A$4:$D$105,2,0))</f>
        <v/>
      </c>
      <c r="F3710" s="105" t="str">
        <f t="shared" si="57"/>
        <v/>
      </c>
    </row>
    <row r="3711" spans="1:6" x14ac:dyDescent="0.25">
      <c r="A3711" t="s">
        <v>14</v>
      </c>
      <c r="B3711" s="107">
        <v>44482</v>
      </c>
      <c r="C3711" t="s">
        <v>15</v>
      </c>
      <c r="D3711" t="str">
        <f>IF(Tableau1[[#This Row],[Date]]="","",CHOOSE(MONTH(B3711),"janvier","février","mars","avril","mai","juin","juillet","aout","septembre","octobre","novembre","décembre"))</f>
        <v>octobre</v>
      </c>
      <c r="E3711" s="105" t="str">
        <f>IF(ISERROR(VLOOKUP($C3711,tarifs!$A$4:$D$105,2,0)),"",VLOOKUP($C3711,tarifs!$A$4:$D$105,2,0))</f>
        <v/>
      </c>
      <c r="F3711" s="105" t="str">
        <f t="shared" si="57"/>
        <v/>
      </c>
    </row>
    <row r="3712" spans="1:6" x14ac:dyDescent="0.25">
      <c r="A3712" t="s">
        <v>14</v>
      </c>
      <c r="B3712" s="107">
        <v>44483</v>
      </c>
      <c r="C3712" t="s">
        <v>15</v>
      </c>
      <c r="D3712" t="str">
        <f>IF(Tableau1[[#This Row],[Date]]="","",CHOOSE(MONTH(B3712),"janvier","février","mars","avril","mai","juin","juillet","aout","septembre","octobre","novembre","décembre"))</f>
        <v>octobre</v>
      </c>
      <c r="E3712" s="105" t="str">
        <f>IF(ISERROR(VLOOKUP($C3712,tarifs!$A$4:$D$105,2,0)),"",VLOOKUP($C3712,tarifs!$A$4:$D$105,2,0))</f>
        <v/>
      </c>
      <c r="F3712" s="105" t="str">
        <f t="shared" si="57"/>
        <v/>
      </c>
    </row>
    <row r="3713" spans="1:6" x14ac:dyDescent="0.25">
      <c r="A3713" t="s">
        <v>14</v>
      </c>
      <c r="B3713" s="107">
        <v>44484</v>
      </c>
      <c r="C3713" t="s">
        <v>15</v>
      </c>
      <c r="D3713" t="str">
        <f>IF(Tableau1[[#This Row],[Date]]="","",CHOOSE(MONTH(B3713),"janvier","février","mars","avril","mai","juin","juillet","aout","septembre","octobre","novembre","décembre"))</f>
        <v>octobre</v>
      </c>
      <c r="E3713" s="105" t="str">
        <f>IF(ISERROR(VLOOKUP($C3713,tarifs!$A$4:$D$105,2,0)),"",VLOOKUP($C3713,tarifs!$A$4:$D$105,2,0))</f>
        <v/>
      </c>
      <c r="F3713" s="105" t="str">
        <f t="shared" si="57"/>
        <v/>
      </c>
    </row>
    <row r="3714" spans="1:6" x14ac:dyDescent="0.25">
      <c r="A3714" t="s">
        <v>16</v>
      </c>
      <c r="B3714" s="107">
        <v>44480</v>
      </c>
      <c r="C3714">
        <v>1670</v>
      </c>
      <c r="D3714" t="str">
        <f>IF(Tableau1[[#This Row],[Date]]="","",CHOOSE(MONTH(B3714),"janvier","février","mars","avril","mai","juin","juillet","aout","septembre","octobre","novembre","décembre"))</f>
        <v>octobre</v>
      </c>
      <c r="E3714" s="105">
        <f>IF(ISERROR(VLOOKUP($C3714,tarifs!$A$4:$D$105,2,0)),"",VLOOKUP($C3714,tarifs!$A$4:$D$105,2,0))</f>
        <v>201</v>
      </c>
      <c r="F3714" s="105">
        <f t="shared" si="57"/>
        <v>241.2</v>
      </c>
    </row>
    <row r="3715" spans="1:6" x14ac:dyDescent="0.25">
      <c r="A3715" t="s">
        <v>16</v>
      </c>
      <c r="B3715" s="107">
        <v>44485</v>
      </c>
      <c r="C3715">
        <v>1401</v>
      </c>
      <c r="D3715" t="str">
        <f>IF(Tableau1[[#This Row],[Date]]="","",CHOOSE(MONTH(B3715),"janvier","février","mars","avril","mai","juin","juillet","aout","septembre","octobre","novembre","décembre"))</f>
        <v>octobre</v>
      </c>
      <c r="E3715" s="105">
        <f>IF(ISERROR(VLOOKUP($C3715,tarifs!$A$4:$D$105,2,0)),"",VLOOKUP($C3715,tarifs!$A$4:$D$105,2,0))</f>
        <v>129</v>
      </c>
      <c r="F3715" s="105">
        <f t="shared" si="57"/>
        <v>154.79999999999998</v>
      </c>
    </row>
    <row r="3716" spans="1:6" x14ac:dyDescent="0.25">
      <c r="A3716" t="s">
        <v>16</v>
      </c>
      <c r="B3716" s="107">
        <v>44485</v>
      </c>
      <c r="C3716">
        <v>1639</v>
      </c>
      <c r="D3716" t="str">
        <f>IF(Tableau1[[#This Row],[Date]]="","",CHOOSE(MONTH(B3716),"janvier","février","mars","avril","mai","juin","juillet","aout","septembre","octobre","novembre","décembre"))</f>
        <v>octobre</v>
      </c>
      <c r="E3716" s="105">
        <f>IF(ISERROR(VLOOKUP($C3716,tarifs!$A$4:$D$105,2,0)),"",VLOOKUP($C3716,tarifs!$A$4:$D$105,2,0))</f>
        <v>135</v>
      </c>
      <c r="F3716" s="105">
        <f t="shared" ref="F3716:F3779" si="58">IF(ISERROR(E3716*1.2),"",E3716*1.2)</f>
        <v>162</v>
      </c>
    </row>
    <row r="3717" spans="1:6" x14ac:dyDescent="0.25">
      <c r="A3717" t="s">
        <v>17</v>
      </c>
      <c r="B3717" s="107">
        <v>44480</v>
      </c>
      <c r="C3717">
        <v>1050</v>
      </c>
      <c r="D3717" t="str">
        <f>IF(Tableau1[[#This Row],[Date]]="","",CHOOSE(MONTH(B3717),"janvier","février","mars","avril","mai","juin","juillet","aout","septembre","octobre","novembre","décembre"))</f>
        <v>octobre</v>
      </c>
      <c r="E3717" s="105">
        <f>IF(ISERROR(VLOOKUP($C3717,tarifs!$A$4:$D$105,2,0)),"",VLOOKUP($C3717,tarifs!$A$4:$D$105,2,0))</f>
        <v>108</v>
      </c>
      <c r="F3717" s="105">
        <f t="shared" si="58"/>
        <v>129.6</v>
      </c>
    </row>
    <row r="3718" spans="1:6" x14ac:dyDescent="0.25">
      <c r="A3718" t="s">
        <v>17</v>
      </c>
      <c r="B3718" s="107">
        <v>44485</v>
      </c>
      <c r="C3718">
        <v>1501</v>
      </c>
      <c r="D3718" t="str">
        <f>IF(Tableau1[[#This Row],[Date]]="","",CHOOSE(MONTH(B3718),"janvier","février","mars","avril","mai","juin","juillet","aout","septembre","octobre","novembre","décembre"))</f>
        <v>octobre</v>
      </c>
      <c r="E3718" s="105">
        <f>IF(ISERROR(VLOOKUP($C3718,tarifs!$A$4:$D$105,2,0)),"",VLOOKUP($C3718,tarifs!$A$4:$D$105,2,0))</f>
        <v>117</v>
      </c>
      <c r="F3718" s="105">
        <f t="shared" si="58"/>
        <v>140.4</v>
      </c>
    </row>
    <row r="3719" spans="1:6" x14ac:dyDescent="0.25">
      <c r="A3719" t="s">
        <v>17</v>
      </c>
      <c r="B3719" s="107">
        <v>44480</v>
      </c>
      <c r="C3719">
        <v>1232</v>
      </c>
      <c r="D3719" t="str">
        <f>IF(Tableau1[[#This Row],[Date]]="","",CHOOSE(MONTH(B3719),"janvier","février","mars","avril","mai","juin","juillet","aout","septembre","octobre","novembre","décembre"))</f>
        <v>octobre</v>
      </c>
      <c r="E3719" s="105">
        <f>IF(ISERROR(VLOOKUP($C3719,tarifs!$A$4:$D$105,2,0)),"",VLOOKUP($C3719,tarifs!$A$4:$D$105,2,0))</f>
        <v>101.25</v>
      </c>
      <c r="F3719" s="105">
        <f t="shared" si="58"/>
        <v>121.5</v>
      </c>
    </row>
    <row r="3720" spans="1:6" x14ac:dyDescent="0.25">
      <c r="A3720" t="s">
        <v>17</v>
      </c>
      <c r="B3720" s="107">
        <v>44482</v>
      </c>
      <c r="C3720">
        <v>1202</v>
      </c>
      <c r="D3720" t="str">
        <f>IF(Tableau1[[#This Row],[Date]]="","",CHOOSE(MONTH(B3720),"janvier","février","mars","avril","mai","juin","juillet","aout","septembre","octobre","novembre","décembre"))</f>
        <v>octobre</v>
      </c>
      <c r="E3720" s="105">
        <f>IF(ISERROR(VLOOKUP($C3720,tarifs!$A$4:$D$105,2,0)),"",VLOOKUP($C3720,tarifs!$A$4:$D$105,2,0))</f>
        <v>87.75</v>
      </c>
      <c r="F3720" s="105">
        <f t="shared" si="58"/>
        <v>105.3</v>
      </c>
    </row>
    <row r="3721" spans="1:6" x14ac:dyDescent="0.25">
      <c r="A3721" t="s">
        <v>17</v>
      </c>
      <c r="B3721" s="107">
        <v>44484</v>
      </c>
      <c r="C3721">
        <v>1072</v>
      </c>
      <c r="D3721" t="str">
        <f>IF(Tableau1[[#This Row],[Date]]="","",CHOOSE(MONTH(B3721),"janvier","février","mars","avril","mai","juin","juillet","aout","septembre","octobre","novembre","décembre"))</f>
        <v>octobre</v>
      </c>
      <c r="E3721" s="105">
        <f>IF(ISERROR(VLOOKUP($C3721,tarifs!$A$4:$D$105,2,0)),"",VLOOKUP($C3721,tarifs!$A$4:$D$105,2,0))</f>
        <v>108</v>
      </c>
      <c r="F3721" s="105">
        <f t="shared" si="58"/>
        <v>129.6</v>
      </c>
    </row>
    <row r="3722" spans="1:6" x14ac:dyDescent="0.25">
      <c r="A3722" t="s">
        <v>17</v>
      </c>
      <c r="B3722" s="107">
        <v>44485</v>
      </c>
      <c r="C3722">
        <v>1069</v>
      </c>
      <c r="D3722" t="str">
        <f>IF(Tableau1[[#This Row],[Date]]="","",CHOOSE(MONTH(B3722),"janvier","février","mars","avril","mai","juin","juillet","aout","septembre","octobre","novembre","décembre"))</f>
        <v>octobre</v>
      </c>
      <c r="E3722" s="105">
        <f>IF(ISERROR(VLOOKUP($C3722,tarifs!$A$4:$D$105,2,0)),"",VLOOKUP($C3722,tarifs!$A$4:$D$105,2,0))</f>
        <v>81</v>
      </c>
      <c r="F3722" s="105">
        <f t="shared" si="58"/>
        <v>97.2</v>
      </c>
    </row>
    <row r="3723" spans="1:6" x14ac:dyDescent="0.25">
      <c r="A3723" t="s">
        <v>18</v>
      </c>
      <c r="B3723" s="107">
        <v>44480</v>
      </c>
      <c r="C3723">
        <v>1280</v>
      </c>
      <c r="D3723" t="str">
        <f>IF(Tableau1[[#This Row],[Date]]="","",CHOOSE(MONTH(B3723),"janvier","février","mars","avril","mai","juin","juillet","aout","septembre","octobre","novembre","décembre"))</f>
        <v>octobre</v>
      </c>
      <c r="E3723" s="105">
        <f>IF(ISERROR(VLOOKUP($C3723,tarifs!$A$4:$D$105,2,0)),"",VLOOKUP($C3723,tarifs!$A$4:$D$105,2,0))</f>
        <v>114.4</v>
      </c>
      <c r="F3723" s="105">
        <f t="shared" si="58"/>
        <v>137.28</v>
      </c>
    </row>
    <row r="3724" spans="1:6" x14ac:dyDescent="0.25">
      <c r="A3724" t="s">
        <v>18</v>
      </c>
      <c r="B3724" s="107">
        <v>44484</v>
      </c>
      <c r="C3724">
        <v>1082</v>
      </c>
      <c r="D3724" t="str">
        <f>IF(Tableau1[[#This Row],[Date]]="","",CHOOSE(MONTH(B3724),"janvier","février","mars","avril","mai","juin","juillet","aout","septembre","octobre","novembre","décembre"))</f>
        <v>octobre</v>
      </c>
      <c r="E3724" s="105">
        <f>IF(ISERROR(VLOOKUP($C3724,tarifs!$A$4:$D$105,2,0)),"",VLOOKUP($C3724,tarifs!$A$4:$D$105,2,0))</f>
        <v>104.55</v>
      </c>
      <c r="F3724" s="105">
        <f t="shared" si="58"/>
        <v>125.46</v>
      </c>
    </row>
    <row r="3725" spans="1:6" x14ac:dyDescent="0.25">
      <c r="A3725" t="s">
        <v>18</v>
      </c>
      <c r="B3725" s="107">
        <v>44485</v>
      </c>
      <c r="C3725">
        <v>1219</v>
      </c>
      <c r="D3725" t="str">
        <f>IF(Tableau1[[#This Row],[Date]]="","",CHOOSE(MONTH(B3725),"janvier","février","mars","avril","mai","juin","juillet","aout","septembre","octobre","novembre","décembre"))</f>
        <v>octobre</v>
      </c>
      <c r="E3725" s="105">
        <f>IF(ISERROR(VLOOKUP($C3725,tarifs!$A$4:$D$105,2,0)),"",VLOOKUP($C3725,tarifs!$A$4:$D$105,2,0))</f>
        <v>135</v>
      </c>
      <c r="F3725" s="105">
        <f t="shared" si="58"/>
        <v>162</v>
      </c>
    </row>
    <row r="3726" spans="1:6" x14ac:dyDescent="0.25">
      <c r="A3726" t="s">
        <v>18</v>
      </c>
      <c r="B3726" s="107">
        <v>44485</v>
      </c>
      <c r="C3726">
        <v>1679</v>
      </c>
      <c r="D3726" t="str">
        <f>IF(Tableau1[[#This Row],[Date]]="","",CHOOSE(MONTH(B3726),"janvier","février","mars","avril","mai","juin","juillet","aout","septembre","octobre","novembre","décembre"))</f>
        <v>octobre</v>
      </c>
      <c r="E3726" s="105">
        <f>IF(ISERROR(VLOOKUP($C3726,tarifs!$A$4:$D$105,2,0)),"",VLOOKUP($C3726,tarifs!$A$4:$D$105,2,0))</f>
        <v>95</v>
      </c>
      <c r="F3726" s="105">
        <f t="shared" si="58"/>
        <v>114</v>
      </c>
    </row>
    <row r="3727" spans="1:6" x14ac:dyDescent="0.25">
      <c r="A3727" t="s">
        <v>19</v>
      </c>
      <c r="B3727" s="107">
        <v>44484</v>
      </c>
      <c r="C3727">
        <v>1182</v>
      </c>
      <c r="D3727" t="str">
        <f>IF(Tableau1[[#This Row],[Date]]="","",CHOOSE(MONTH(B3727),"janvier","février","mars","avril","mai","juin","juillet","aout","septembre","octobre","novembre","décembre"))</f>
        <v>octobre</v>
      </c>
      <c r="E3727" s="105">
        <f>IF(ISERROR(VLOOKUP($C3727,tarifs!$A$4:$D$105,2,0)),"",VLOOKUP($C3727,tarifs!$A$4:$D$105,2,0))</f>
        <v>127</v>
      </c>
      <c r="F3727" s="105">
        <f t="shared" si="58"/>
        <v>152.4</v>
      </c>
    </row>
    <row r="3728" spans="1:6" x14ac:dyDescent="0.25">
      <c r="A3728" t="s">
        <v>19</v>
      </c>
      <c r="B3728" s="107">
        <v>44485</v>
      </c>
      <c r="C3728">
        <v>1669</v>
      </c>
      <c r="D3728" t="str">
        <f>IF(Tableau1[[#This Row],[Date]]="","",CHOOSE(MONTH(B3728),"janvier","février","mars","avril","mai","juin","juillet","aout","septembre","octobre","novembre","décembre"))</f>
        <v>octobre</v>
      </c>
      <c r="E3728" s="105">
        <f>IF(ISERROR(VLOOKUP($C3728,tarifs!$A$4:$D$105,2,0)),"",VLOOKUP($C3728,tarifs!$A$4:$D$105,2,0))</f>
        <v>124</v>
      </c>
      <c r="F3728" s="105">
        <f t="shared" si="58"/>
        <v>148.79999999999998</v>
      </c>
    </row>
    <row r="3729" spans="1:6" x14ac:dyDescent="0.25">
      <c r="A3729" t="s">
        <v>19</v>
      </c>
      <c r="B3729" s="107">
        <v>44485</v>
      </c>
      <c r="C3729">
        <v>1129</v>
      </c>
      <c r="D3729" t="str">
        <f>IF(Tableau1[[#This Row],[Date]]="","",CHOOSE(MONTH(B3729),"janvier","février","mars","avril","mai","juin","juillet","aout","septembre","octobre","novembre","décembre"))</f>
        <v>octobre</v>
      </c>
      <c r="E3729" s="105">
        <f>IF(ISERROR(VLOOKUP($C3729,tarifs!$A$4:$D$105,2,0)),"",VLOOKUP($C3729,tarifs!$A$4:$D$105,2,0))</f>
        <v>115</v>
      </c>
      <c r="F3729" s="105">
        <f t="shared" si="58"/>
        <v>138</v>
      </c>
    </row>
    <row r="3730" spans="1:6" x14ac:dyDescent="0.25">
      <c r="A3730" t="s">
        <v>19</v>
      </c>
      <c r="B3730" s="107">
        <v>44485</v>
      </c>
      <c r="C3730">
        <v>1699</v>
      </c>
      <c r="D3730" t="str">
        <f>IF(Tableau1[[#This Row],[Date]]="","",CHOOSE(MONTH(B3730),"janvier","février","mars","avril","mai","juin","juillet","aout","septembre","octobre","novembre","décembre"))</f>
        <v>octobre</v>
      </c>
      <c r="E3730" s="105">
        <f>IF(ISERROR(VLOOKUP($C3730,tarifs!$A$4:$D$105,2,0)),"",VLOOKUP($C3730,tarifs!$A$4:$D$105,2,0))</f>
        <v>148</v>
      </c>
      <c r="F3730" s="105">
        <f t="shared" si="58"/>
        <v>177.6</v>
      </c>
    </row>
    <row r="3731" spans="1:6" x14ac:dyDescent="0.25">
      <c r="A3731" t="s">
        <v>8</v>
      </c>
      <c r="B3731" s="107">
        <v>44487</v>
      </c>
      <c r="C3731">
        <v>1330</v>
      </c>
      <c r="D3731" t="str">
        <f>IF(Tableau1[[#This Row],[Date]]="","",CHOOSE(MONTH(B3731),"janvier","février","mars","avril","mai","juin","juillet","aout","septembre","octobre","novembre","décembre"))</f>
        <v>octobre</v>
      </c>
      <c r="E3731" s="105">
        <f>IF(ISERROR(VLOOKUP($C3731,tarifs!$A$4:$D$105,2,0)),"",VLOOKUP($C3731,tarifs!$A$4:$D$105,2,0))</f>
        <v>95</v>
      </c>
      <c r="F3731" s="105">
        <f t="shared" si="58"/>
        <v>114</v>
      </c>
    </row>
    <row r="3732" spans="1:6" x14ac:dyDescent="0.25">
      <c r="A3732" t="s">
        <v>8</v>
      </c>
      <c r="B3732" s="107">
        <v>44492</v>
      </c>
      <c r="C3732">
        <v>1531</v>
      </c>
      <c r="D3732" t="str">
        <f>IF(Tableau1[[#This Row],[Date]]="","",CHOOSE(MONTH(B3732),"janvier","février","mars","avril","mai","juin","juillet","aout","septembre","octobre","novembre","décembre"))</f>
        <v>octobre</v>
      </c>
      <c r="E3732" s="105">
        <f>IF(ISERROR(VLOOKUP($C3732,tarifs!$A$4:$D$105,2,0)),"",VLOOKUP($C3732,tarifs!$A$4:$D$105,2,0))</f>
        <v>108</v>
      </c>
      <c r="F3732" s="105">
        <f t="shared" si="58"/>
        <v>129.6</v>
      </c>
    </row>
    <row r="3733" spans="1:6" x14ac:dyDescent="0.25">
      <c r="A3733" t="s">
        <v>8</v>
      </c>
      <c r="B3733" s="107">
        <v>44487</v>
      </c>
      <c r="C3733">
        <v>1242</v>
      </c>
      <c r="D3733" t="str">
        <f>IF(Tableau1[[#This Row],[Date]]="","",CHOOSE(MONTH(B3733),"janvier","février","mars","avril","mai","juin","juillet","aout","septembre","octobre","novembre","décembre"))</f>
        <v>octobre</v>
      </c>
      <c r="E3733" s="105">
        <f>IF(ISERROR(VLOOKUP($C3733,tarifs!$A$4:$D$105,2,0)),"",VLOOKUP($C3733,tarifs!$A$4:$D$105,2,0))</f>
        <v>101</v>
      </c>
      <c r="F3733" s="105">
        <f t="shared" si="58"/>
        <v>121.19999999999999</v>
      </c>
    </row>
    <row r="3734" spans="1:6" x14ac:dyDescent="0.25">
      <c r="A3734" t="s">
        <v>8</v>
      </c>
      <c r="B3734" s="107">
        <v>44491</v>
      </c>
      <c r="C3734">
        <v>1242</v>
      </c>
      <c r="D3734" t="str">
        <f>IF(Tableau1[[#This Row],[Date]]="","",CHOOSE(MONTH(B3734),"janvier","février","mars","avril","mai","juin","juillet","aout","septembre","octobre","novembre","décembre"))</f>
        <v>octobre</v>
      </c>
      <c r="E3734" s="105">
        <f>IF(ISERROR(VLOOKUP($C3734,tarifs!$A$4:$D$105,2,0)),"",VLOOKUP($C3734,tarifs!$A$4:$D$105,2,0))</f>
        <v>101</v>
      </c>
      <c r="F3734" s="105">
        <f t="shared" si="58"/>
        <v>121.19999999999999</v>
      </c>
    </row>
    <row r="3735" spans="1:6" x14ac:dyDescent="0.25">
      <c r="A3735" t="s">
        <v>8</v>
      </c>
      <c r="B3735" s="107">
        <v>44492</v>
      </c>
      <c r="C3735">
        <v>1689</v>
      </c>
      <c r="D3735" t="str">
        <f>IF(Tableau1[[#This Row],[Date]]="","",CHOOSE(MONTH(B3735),"janvier","février","mars","avril","mai","juin","juillet","aout","septembre","octobre","novembre","décembre"))</f>
        <v>octobre</v>
      </c>
      <c r="E3735" s="105">
        <f>IF(ISERROR(VLOOKUP($C3735,tarifs!$A$4:$D$105,2,0)),"",VLOOKUP($C3735,tarifs!$A$4:$D$105,2,0))</f>
        <v>155</v>
      </c>
      <c r="F3735" s="105">
        <f t="shared" si="58"/>
        <v>186</v>
      </c>
    </row>
    <row r="3736" spans="1:6" x14ac:dyDescent="0.25">
      <c r="A3736" t="s">
        <v>9</v>
      </c>
      <c r="B3736" s="107">
        <v>44487</v>
      </c>
      <c r="C3736">
        <v>1060</v>
      </c>
      <c r="D3736" t="str">
        <f>IF(Tableau1[[#This Row],[Date]]="","",CHOOSE(MONTH(B3736),"janvier","février","mars","avril","mai","juin","juillet","aout","septembre","octobre","novembre","décembre"))</f>
        <v>octobre</v>
      </c>
      <c r="E3736" s="105">
        <f>IF(ISERROR(VLOOKUP($C3736,tarifs!$A$4:$D$105,2,0)),"",VLOOKUP($C3736,tarifs!$A$4:$D$105,2,0))</f>
        <v>123.6</v>
      </c>
      <c r="F3736" s="105">
        <f t="shared" si="58"/>
        <v>148.32</v>
      </c>
    </row>
    <row r="3737" spans="1:6" x14ac:dyDescent="0.25">
      <c r="A3737" t="s">
        <v>9</v>
      </c>
      <c r="B3737" s="107">
        <v>44492</v>
      </c>
      <c r="C3737">
        <v>1431</v>
      </c>
      <c r="D3737" t="str">
        <f>IF(Tableau1[[#This Row],[Date]]="","",CHOOSE(MONTH(B3737),"janvier","février","mars","avril","mai","juin","juillet","aout","septembre","octobre","novembre","décembre"))</f>
        <v>octobre</v>
      </c>
      <c r="E3737" s="105">
        <f>IF(ISERROR(VLOOKUP($C3737,tarifs!$A$4:$D$105,2,0)),"",VLOOKUP($C3737,tarifs!$A$4:$D$105,2,0))</f>
        <v>108</v>
      </c>
      <c r="F3737" s="105">
        <f t="shared" si="58"/>
        <v>129.6</v>
      </c>
    </row>
    <row r="3738" spans="1:6" x14ac:dyDescent="0.25">
      <c r="A3738" t="s">
        <v>9</v>
      </c>
      <c r="B3738" s="107">
        <v>44487</v>
      </c>
      <c r="C3738">
        <v>1230</v>
      </c>
      <c r="D3738" t="str">
        <f>IF(Tableau1[[#This Row],[Date]]="","",CHOOSE(MONTH(B3738),"janvier","février","mars","avril","mai","juin","juillet","aout","septembre","octobre","novembre","décembre"))</f>
        <v>octobre</v>
      </c>
      <c r="E3738" s="105">
        <f>IF(ISERROR(VLOOKUP($C3738,tarifs!$A$4:$D$105,2,0)),"",VLOOKUP($C3738,tarifs!$A$4:$D$105,2,0))</f>
        <v>135.25</v>
      </c>
      <c r="F3738" s="105">
        <f t="shared" si="58"/>
        <v>162.29999999999998</v>
      </c>
    </row>
    <row r="3739" spans="1:6" x14ac:dyDescent="0.25">
      <c r="A3739" t="s">
        <v>9</v>
      </c>
      <c r="B3739" s="107">
        <v>44491</v>
      </c>
      <c r="C3739">
        <v>1282</v>
      </c>
      <c r="D3739" t="str">
        <f>IF(Tableau1[[#This Row],[Date]]="","",CHOOSE(MONTH(B3739),"janvier","février","mars","avril","mai","juin","juillet","aout","septembre","octobre","novembre","décembre"))</f>
        <v>octobre</v>
      </c>
      <c r="E3739" s="105">
        <f>IF(ISERROR(VLOOKUP($C3739,tarifs!$A$4:$D$105,2,0)),"",VLOOKUP($C3739,tarifs!$A$4:$D$105,2,0))</f>
        <v>87.75</v>
      </c>
      <c r="F3739" s="105">
        <f t="shared" si="58"/>
        <v>105.3</v>
      </c>
    </row>
    <row r="3740" spans="1:6" x14ac:dyDescent="0.25">
      <c r="A3740" t="s">
        <v>9</v>
      </c>
      <c r="B3740" s="107">
        <v>44492</v>
      </c>
      <c r="C3740">
        <v>1451</v>
      </c>
      <c r="D3740" t="str">
        <f>IF(Tableau1[[#This Row],[Date]]="","",CHOOSE(MONTH(B3740),"janvier","février","mars","avril","mai","juin","juillet","aout","septembre","octobre","novembre","décembre"))</f>
        <v>octobre</v>
      </c>
      <c r="E3740" s="105">
        <f>IF(ISERROR(VLOOKUP($C3740,tarifs!$A$4:$D$105,2,0)),"",VLOOKUP($C3740,tarifs!$A$4:$D$105,2,0))</f>
        <v>108</v>
      </c>
      <c r="F3740" s="105">
        <f t="shared" si="58"/>
        <v>129.6</v>
      </c>
    </row>
    <row r="3741" spans="1:6" x14ac:dyDescent="0.25">
      <c r="A3741" t="s">
        <v>9</v>
      </c>
      <c r="B3741" s="107">
        <v>44487</v>
      </c>
      <c r="C3741">
        <v>1062</v>
      </c>
      <c r="D3741" t="str">
        <f>IF(Tableau1[[#This Row],[Date]]="","",CHOOSE(MONTH(B3741),"janvier","février","mars","avril","mai","juin","juillet","aout","septembre","octobre","novembre","décembre"))</f>
        <v>octobre</v>
      </c>
      <c r="E3741" s="105">
        <f>IF(ISERROR(VLOOKUP($C3741,tarifs!$A$4:$D$105,2,0)),"",VLOOKUP($C3741,tarifs!$A$4:$D$105,2,0))</f>
        <v>81</v>
      </c>
      <c r="F3741" s="105">
        <f t="shared" si="58"/>
        <v>97.2</v>
      </c>
    </row>
    <row r="3742" spans="1:6" x14ac:dyDescent="0.25">
      <c r="A3742" t="s">
        <v>9</v>
      </c>
      <c r="B3742" s="107">
        <v>44488</v>
      </c>
      <c r="C3742">
        <v>1062</v>
      </c>
      <c r="D3742" t="str">
        <f>IF(Tableau1[[#This Row],[Date]]="","",CHOOSE(MONTH(B3742),"janvier","février","mars","avril","mai","juin","juillet","aout","septembre","octobre","novembre","décembre"))</f>
        <v>octobre</v>
      </c>
      <c r="E3742" s="105">
        <f>IF(ISERROR(VLOOKUP($C3742,tarifs!$A$4:$D$105,2,0)),"",VLOOKUP($C3742,tarifs!$A$4:$D$105,2,0))</f>
        <v>81</v>
      </c>
      <c r="F3742" s="105">
        <f t="shared" si="58"/>
        <v>97.2</v>
      </c>
    </row>
    <row r="3743" spans="1:6" x14ac:dyDescent="0.25">
      <c r="A3743" t="s">
        <v>9</v>
      </c>
      <c r="B3743" s="107">
        <v>44489</v>
      </c>
      <c r="C3743">
        <v>1062</v>
      </c>
      <c r="D3743" t="str">
        <f>IF(Tableau1[[#This Row],[Date]]="","",CHOOSE(MONTH(B3743),"janvier","février","mars","avril","mai","juin","juillet","aout","septembre","octobre","novembre","décembre"))</f>
        <v>octobre</v>
      </c>
      <c r="E3743" s="105">
        <f>IF(ISERROR(VLOOKUP($C3743,tarifs!$A$4:$D$105,2,0)),"",VLOOKUP($C3743,tarifs!$A$4:$D$105,2,0))</f>
        <v>81</v>
      </c>
      <c r="F3743" s="105">
        <f t="shared" si="58"/>
        <v>97.2</v>
      </c>
    </row>
    <row r="3744" spans="1:6" x14ac:dyDescent="0.25">
      <c r="A3744" t="s">
        <v>9</v>
      </c>
      <c r="B3744" s="107">
        <v>44490</v>
      </c>
      <c r="C3744">
        <v>1062</v>
      </c>
      <c r="D3744" t="str">
        <f>IF(Tableau1[[#This Row],[Date]]="","",CHOOSE(MONTH(B3744),"janvier","février","mars","avril","mai","juin","juillet","aout","septembre","octobre","novembre","décembre"))</f>
        <v>octobre</v>
      </c>
      <c r="E3744" s="105">
        <f>IF(ISERROR(VLOOKUP($C3744,tarifs!$A$4:$D$105,2,0)),"",VLOOKUP($C3744,tarifs!$A$4:$D$105,2,0))</f>
        <v>81</v>
      </c>
      <c r="F3744" s="105">
        <f t="shared" si="58"/>
        <v>97.2</v>
      </c>
    </row>
    <row r="3745" spans="1:6" x14ac:dyDescent="0.25">
      <c r="A3745" t="s">
        <v>9</v>
      </c>
      <c r="B3745" s="107">
        <v>44491</v>
      </c>
      <c r="C3745">
        <v>1062</v>
      </c>
      <c r="D3745" t="str">
        <f>IF(Tableau1[[#This Row],[Date]]="","",CHOOSE(MONTH(B3745),"janvier","février","mars","avril","mai","juin","juillet","aout","septembre","octobre","novembre","décembre"))</f>
        <v>octobre</v>
      </c>
      <c r="E3745" s="105">
        <f>IF(ISERROR(VLOOKUP($C3745,tarifs!$A$4:$D$105,2,0)),"",VLOOKUP($C3745,tarifs!$A$4:$D$105,2,0))</f>
        <v>81</v>
      </c>
      <c r="F3745" s="105">
        <f t="shared" si="58"/>
        <v>97.2</v>
      </c>
    </row>
    <row r="3746" spans="1:6" x14ac:dyDescent="0.25">
      <c r="A3746" t="s">
        <v>9</v>
      </c>
      <c r="B3746" s="107">
        <v>44492</v>
      </c>
      <c r="C3746">
        <v>1471</v>
      </c>
      <c r="D3746" t="str">
        <f>IF(Tableau1[[#This Row],[Date]]="","",CHOOSE(MONTH(B3746),"janvier","février","mars","avril","mai","juin","juillet","aout","septembre","octobre","novembre","décembre"))</f>
        <v>octobre</v>
      </c>
      <c r="E3746" s="105">
        <f>IF(ISERROR(VLOOKUP($C3746,tarifs!$A$4:$D$105,2,0)),"",VLOOKUP($C3746,tarifs!$A$4:$D$105,2,0))</f>
        <v>115</v>
      </c>
      <c r="F3746" s="105">
        <f t="shared" si="58"/>
        <v>138</v>
      </c>
    </row>
    <row r="3747" spans="1:6" x14ac:dyDescent="0.25">
      <c r="A3747" t="s">
        <v>9</v>
      </c>
      <c r="B3747" s="107">
        <v>44487</v>
      </c>
      <c r="C3747">
        <v>1262</v>
      </c>
      <c r="D3747" t="str">
        <f>IF(Tableau1[[#This Row],[Date]]="","",CHOOSE(MONTH(B3747),"janvier","février","mars","avril","mai","juin","juillet","aout","septembre","octobre","novembre","décembre"))</f>
        <v>octobre</v>
      </c>
      <c r="E3747" s="105">
        <f>IF(ISERROR(VLOOKUP($C3747,tarifs!$A$4:$D$105,2,0)),"",VLOOKUP($C3747,tarifs!$A$4:$D$105,2,0))</f>
        <v>108</v>
      </c>
      <c r="F3747" s="105">
        <f t="shared" si="58"/>
        <v>129.6</v>
      </c>
    </row>
    <row r="3748" spans="1:6" x14ac:dyDescent="0.25">
      <c r="A3748" t="s">
        <v>9</v>
      </c>
      <c r="B3748" s="107">
        <v>44488</v>
      </c>
      <c r="C3748">
        <v>1262</v>
      </c>
      <c r="D3748" t="str">
        <f>IF(Tableau1[[#This Row],[Date]]="","",CHOOSE(MONTH(B3748),"janvier","février","mars","avril","mai","juin","juillet","aout","septembre","octobre","novembre","décembre"))</f>
        <v>octobre</v>
      </c>
      <c r="E3748" s="105">
        <f>IF(ISERROR(VLOOKUP($C3748,tarifs!$A$4:$D$105,2,0)),"",VLOOKUP($C3748,tarifs!$A$4:$D$105,2,0))</f>
        <v>108</v>
      </c>
      <c r="F3748" s="105">
        <f t="shared" si="58"/>
        <v>129.6</v>
      </c>
    </row>
    <row r="3749" spans="1:6" x14ac:dyDescent="0.25">
      <c r="A3749" t="s">
        <v>9</v>
      </c>
      <c r="B3749" s="107">
        <v>44489</v>
      </c>
      <c r="C3749">
        <v>1262</v>
      </c>
      <c r="D3749" t="str">
        <f>IF(Tableau1[[#This Row],[Date]]="","",CHOOSE(MONTH(B3749),"janvier","février","mars","avril","mai","juin","juillet","aout","septembre","octobre","novembre","décembre"))</f>
        <v>octobre</v>
      </c>
      <c r="E3749" s="105">
        <f>IF(ISERROR(VLOOKUP($C3749,tarifs!$A$4:$D$105,2,0)),"",VLOOKUP($C3749,tarifs!$A$4:$D$105,2,0))</f>
        <v>108</v>
      </c>
      <c r="F3749" s="105">
        <f t="shared" si="58"/>
        <v>129.6</v>
      </c>
    </row>
    <row r="3750" spans="1:6" x14ac:dyDescent="0.25">
      <c r="A3750" t="s">
        <v>9</v>
      </c>
      <c r="B3750" s="107">
        <v>44490</v>
      </c>
      <c r="C3750">
        <v>1262</v>
      </c>
      <c r="D3750" t="str">
        <f>IF(Tableau1[[#This Row],[Date]]="","",CHOOSE(MONTH(B3750),"janvier","février","mars","avril","mai","juin","juillet","aout","septembre","octobre","novembre","décembre"))</f>
        <v>octobre</v>
      </c>
      <c r="E3750" s="105">
        <f>IF(ISERROR(VLOOKUP($C3750,tarifs!$A$4:$D$105,2,0)),"",VLOOKUP($C3750,tarifs!$A$4:$D$105,2,0))</f>
        <v>108</v>
      </c>
      <c r="F3750" s="105">
        <f t="shared" si="58"/>
        <v>129.6</v>
      </c>
    </row>
    <row r="3751" spans="1:6" x14ac:dyDescent="0.25">
      <c r="A3751" t="s">
        <v>9</v>
      </c>
      <c r="B3751" s="107">
        <v>44491</v>
      </c>
      <c r="C3751">
        <v>1262</v>
      </c>
      <c r="D3751" t="str">
        <f>IF(Tableau1[[#This Row],[Date]]="","",CHOOSE(MONTH(B3751),"janvier","février","mars","avril","mai","juin","juillet","aout","septembre","octobre","novembre","décembre"))</f>
        <v>octobre</v>
      </c>
      <c r="E3751" s="105">
        <f>IF(ISERROR(VLOOKUP($C3751,tarifs!$A$4:$D$105,2,0)),"",VLOOKUP($C3751,tarifs!$A$4:$D$105,2,0))</f>
        <v>108</v>
      </c>
      <c r="F3751" s="105">
        <f t="shared" si="58"/>
        <v>129.6</v>
      </c>
    </row>
    <row r="3752" spans="1:6" x14ac:dyDescent="0.25">
      <c r="A3752" t="s">
        <v>9</v>
      </c>
      <c r="B3752" s="107">
        <v>44492</v>
      </c>
      <c r="C3752">
        <v>1511</v>
      </c>
      <c r="D3752" t="str">
        <f>IF(Tableau1[[#This Row],[Date]]="","",CHOOSE(MONTH(B3752),"janvier","février","mars","avril","mai","juin","juillet","aout","septembre","octobre","novembre","décembre"))</f>
        <v>octobre</v>
      </c>
      <c r="E3752" s="105">
        <f>IF(ISERROR(VLOOKUP($C3752,tarifs!$A$4:$D$105,2,0)),"",VLOOKUP($C3752,tarifs!$A$4:$D$105,2,0))</f>
        <v>115</v>
      </c>
      <c r="F3752" s="105">
        <f t="shared" si="58"/>
        <v>138</v>
      </c>
    </row>
    <row r="3753" spans="1:6" x14ac:dyDescent="0.25">
      <c r="A3753" t="s">
        <v>9</v>
      </c>
      <c r="B3753" s="107">
        <v>44492</v>
      </c>
      <c r="C3753">
        <v>1521</v>
      </c>
      <c r="D3753" t="str">
        <f>IF(Tableau1[[#This Row],[Date]]="","",CHOOSE(MONTH(B3753),"janvier","février","mars","avril","mai","juin","juillet","aout","septembre","octobre","novembre","décembre"))</f>
        <v>octobre</v>
      </c>
      <c r="E3753" s="105">
        <f>IF(ISERROR(VLOOKUP($C3753,tarifs!$A$4:$D$105,2,0)),"",VLOOKUP($C3753,tarifs!$A$4:$D$105,2,0))</f>
        <v>155</v>
      </c>
      <c r="F3753" s="105">
        <f t="shared" si="58"/>
        <v>186</v>
      </c>
    </row>
    <row r="3754" spans="1:6" x14ac:dyDescent="0.25">
      <c r="A3754" t="s">
        <v>9</v>
      </c>
      <c r="B3754" s="107">
        <v>44492</v>
      </c>
      <c r="C3754">
        <v>1659</v>
      </c>
      <c r="D3754" t="str">
        <f>IF(Tableau1[[#This Row],[Date]]="","",CHOOSE(MONTH(B3754),"janvier","février","mars","avril","mai","juin","juillet","aout","septembre","octobre","novembre","décembre"))</f>
        <v>octobre</v>
      </c>
      <c r="E3754" s="105">
        <f>IF(ISERROR(VLOOKUP($C3754,tarifs!$A$4:$D$105,2,0)),"",VLOOKUP($C3754,tarifs!$A$4:$D$105,2,0))</f>
        <v>108</v>
      </c>
      <c r="F3754" s="105">
        <f t="shared" si="58"/>
        <v>129.6</v>
      </c>
    </row>
    <row r="3755" spans="1:6" x14ac:dyDescent="0.25">
      <c r="A3755" t="s">
        <v>9</v>
      </c>
      <c r="B3755" s="107">
        <v>44492</v>
      </c>
      <c r="C3755">
        <v>1139</v>
      </c>
      <c r="D3755" t="str">
        <f>IF(Tableau1[[#This Row],[Date]]="","",CHOOSE(MONTH(B3755),"janvier","février","mars","avril","mai","juin","juillet","aout","septembre","octobre","novembre","décembre"))</f>
        <v>octobre</v>
      </c>
      <c r="E3755" s="105">
        <f>IF(ISERROR(VLOOKUP($C3755,tarifs!$A$4:$D$105,2,0)),"",VLOOKUP($C3755,tarifs!$A$4:$D$105,2,0))</f>
        <v>135</v>
      </c>
      <c r="F3755" s="105">
        <f t="shared" si="58"/>
        <v>162</v>
      </c>
    </row>
    <row r="3756" spans="1:6" x14ac:dyDescent="0.25">
      <c r="A3756" t="s">
        <v>9</v>
      </c>
      <c r="B3756" s="107">
        <v>44492</v>
      </c>
      <c r="C3756">
        <v>1079</v>
      </c>
      <c r="D3756" t="str">
        <f>IF(Tableau1[[#This Row],[Date]]="","",CHOOSE(MONTH(B3756),"janvier","février","mars","avril","mai","juin","juillet","aout","septembre","octobre","novembre","décembre"))</f>
        <v>octobre</v>
      </c>
      <c r="E3756" s="105">
        <f>IF(ISERROR(VLOOKUP($C3756,tarifs!$A$4:$D$105,2,0)),"",VLOOKUP($C3756,tarifs!$A$4:$D$105,2,0))</f>
        <v>101</v>
      </c>
      <c r="F3756" s="105">
        <f t="shared" si="58"/>
        <v>121.19999999999999</v>
      </c>
    </row>
    <row r="3757" spans="1:6" x14ac:dyDescent="0.25">
      <c r="A3757" t="s">
        <v>9</v>
      </c>
      <c r="B3757" s="107">
        <v>44492</v>
      </c>
      <c r="C3757">
        <v>1099</v>
      </c>
      <c r="D3757" t="str">
        <f>IF(Tableau1[[#This Row],[Date]]="","",CHOOSE(MONTH(B3757),"janvier","février","mars","avril","mai","juin","juillet","aout","septembre","octobre","novembre","décembre"))</f>
        <v>octobre</v>
      </c>
      <c r="E3757" s="105">
        <f>IF(ISERROR(VLOOKUP($C3757,tarifs!$A$4:$D$105,2,0)),"",VLOOKUP($C3757,tarifs!$A$4:$D$105,2,0))</f>
        <v>77</v>
      </c>
      <c r="F3757" s="105">
        <f t="shared" si="58"/>
        <v>92.399999999999991</v>
      </c>
    </row>
    <row r="3758" spans="1:6" x14ac:dyDescent="0.25">
      <c r="A3758" t="s">
        <v>9</v>
      </c>
      <c r="B3758" s="107">
        <v>44492</v>
      </c>
      <c r="C3758">
        <v>1269</v>
      </c>
      <c r="D3758" t="str">
        <f>IF(Tableau1[[#This Row],[Date]]="","",CHOOSE(MONTH(B3758),"janvier","février","mars","avril","mai","juin","juillet","aout","septembre","octobre","novembre","décembre"))</f>
        <v>octobre</v>
      </c>
      <c r="E3758" s="105">
        <f>IF(ISERROR(VLOOKUP($C3758,tarifs!$A$4:$D$105,2,0)),"",VLOOKUP($C3758,tarifs!$A$4:$D$105,2,0))</f>
        <v>95</v>
      </c>
      <c r="F3758" s="105">
        <f t="shared" si="58"/>
        <v>114</v>
      </c>
    </row>
    <row r="3759" spans="1:6" x14ac:dyDescent="0.25">
      <c r="A3759" t="s">
        <v>10</v>
      </c>
      <c r="B3759" s="107">
        <v>44487</v>
      </c>
      <c r="C3759">
        <v>1650</v>
      </c>
      <c r="D3759" t="str">
        <f>IF(Tableau1[[#This Row],[Date]]="","",CHOOSE(MONTH(B3759),"janvier","février","mars","avril","mai","juin","juillet","aout","septembre","octobre","novembre","décembre"))</f>
        <v>octobre</v>
      </c>
      <c r="E3759" s="105">
        <f>IF(ISERROR(VLOOKUP($C3759,tarifs!$A$4:$D$105,2,0)),"",VLOOKUP($C3759,tarifs!$A$4:$D$105,2,0))</f>
        <v>162</v>
      </c>
      <c r="F3759" s="105">
        <f t="shared" si="58"/>
        <v>194.4</v>
      </c>
    </row>
    <row r="3760" spans="1:6" x14ac:dyDescent="0.25">
      <c r="A3760" t="s">
        <v>10</v>
      </c>
      <c r="B3760" s="107">
        <v>44492</v>
      </c>
      <c r="C3760">
        <v>1109</v>
      </c>
      <c r="D3760" t="str">
        <f>IF(Tableau1[[#This Row],[Date]]="","",CHOOSE(MONTH(B3760),"janvier","février","mars","avril","mai","juin","juillet","aout","septembre","octobre","novembre","décembre"))</f>
        <v>octobre</v>
      </c>
      <c r="E3760" s="105">
        <f>IF(ISERROR(VLOOKUP($C3760,tarifs!$A$4:$D$105,2,0)),"",VLOOKUP($C3760,tarifs!$A$4:$D$105,2,0))</f>
        <v>122</v>
      </c>
      <c r="F3760" s="105">
        <f t="shared" si="58"/>
        <v>146.4</v>
      </c>
    </row>
    <row r="3761" spans="1:6" x14ac:dyDescent="0.25">
      <c r="A3761" t="s">
        <v>10</v>
      </c>
      <c r="B3761" s="107">
        <v>44488</v>
      </c>
      <c r="C3761">
        <v>1521</v>
      </c>
      <c r="D3761" t="str">
        <f>IF(Tableau1[[#This Row],[Date]]="","",CHOOSE(MONTH(B3761),"janvier","février","mars","avril","mai","juin","juillet","aout","septembre","octobre","novembre","décembre"))</f>
        <v>octobre</v>
      </c>
      <c r="E3761" s="105">
        <f>IF(ISERROR(VLOOKUP($C3761,tarifs!$A$4:$D$105,2,0)),"",VLOOKUP($C3761,tarifs!$A$4:$D$105,2,0))</f>
        <v>155</v>
      </c>
      <c r="F3761" s="105">
        <f t="shared" si="58"/>
        <v>186</v>
      </c>
    </row>
    <row r="3762" spans="1:6" x14ac:dyDescent="0.25">
      <c r="A3762" t="s">
        <v>10</v>
      </c>
      <c r="B3762" s="107">
        <v>44489</v>
      </c>
      <c r="C3762">
        <v>1521</v>
      </c>
      <c r="D3762" t="str">
        <f>IF(Tableau1[[#This Row],[Date]]="","",CHOOSE(MONTH(B3762),"janvier","février","mars","avril","mai","juin","juillet","aout","septembre","octobre","novembre","décembre"))</f>
        <v>octobre</v>
      </c>
      <c r="E3762" s="105">
        <f>IF(ISERROR(VLOOKUP($C3762,tarifs!$A$4:$D$105,2,0)),"",VLOOKUP($C3762,tarifs!$A$4:$D$105,2,0))</f>
        <v>155</v>
      </c>
      <c r="F3762" s="105">
        <f t="shared" si="58"/>
        <v>186</v>
      </c>
    </row>
    <row r="3763" spans="1:6" x14ac:dyDescent="0.25">
      <c r="A3763" t="s">
        <v>10</v>
      </c>
      <c r="B3763" s="107">
        <v>44490</v>
      </c>
      <c r="C3763">
        <v>1521</v>
      </c>
      <c r="D3763" t="str">
        <f>IF(Tableau1[[#This Row],[Date]]="","",CHOOSE(MONTH(B3763),"janvier","février","mars","avril","mai","juin","juillet","aout","septembre","octobre","novembre","décembre"))</f>
        <v>octobre</v>
      </c>
      <c r="E3763" s="105">
        <f>IF(ISERROR(VLOOKUP($C3763,tarifs!$A$4:$D$105,2,0)),"",VLOOKUP($C3763,tarifs!$A$4:$D$105,2,0))</f>
        <v>155</v>
      </c>
      <c r="F3763" s="105">
        <f t="shared" si="58"/>
        <v>186</v>
      </c>
    </row>
    <row r="3764" spans="1:6" x14ac:dyDescent="0.25">
      <c r="A3764" t="s">
        <v>10</v>
      </c>
      <c r="B3764" s="107">
        <v>44491</v>
      </c>
      <c r="C3764">
        <v>1521</v>
      </c>
      <c r="D3764" t="str">
        <f>IF(Tableau1[[#This Row],[Date]]="","",CHOOSE(MONTH(B3764),"janvier","février","mars","avril","mai","juin","juillet","aout","septembre","octobre","novembre","décembre"))</f>
        <v>octobre</v>
      </c>
      <c r="E3764" s="105">
        <f>IF(ISERROR(VLOOKUP($C3764,tarifs!$A$4:$D$105,2,0)),"",VLOOKUP($C3764,tarifs!$A$4:$D$105,2,0))</f>
        <v>155</v>
      </c>
      <c r="F3764" s="105">
        <f t="shared" si="58"/>
        <v>186</v>
      </c>
    </row>
    <row r="3765" spans="1:6" x14ac:dyDescent="0.25">
      <c r="A3765" t="s">
        <v>10</v>
      </c>
      <c r="B3765" s="107">
        <v>44487</v>
      </c>
      <c r="C3765">
        <v>1162</v>
      </c>
      <c r="D3765" t="str">
        <f>IF(Tableau1[[#This Row],[Date]]="","",CHOOSE(MONTH(B3765),"janvier","février","mars","avril","mai","juin","juillet","aout","septembre","octobre","novembre","décembre"))</f>
        <v>octobre</v>
      </c>
      <c r="E3765" s="105">
        <f>IF(ISERROR(VLOOKUP($C3765,tarifs!$A$4:$D$105,2,0)),"",VLOOKUP($C3765,tarifs!$A$4:$D$105,2,0))</f>
        <v>108</v>
      </c>
      <c r="F3765" s="105">
        <f t="shared" si="58"/>
        <v>129.6</v>
      </c>
    </row>
    <row r="3766" spans="1:6" x14ac:dyDescent="0.25">
      <c r="A3766" t="s">
        <v>10</v>
      </c>
      <c r="B3766" s="107">
        <v>44488</v>
      </c>
      <c r="C3766">
        <v>1162</v>
      </c>
      <c r="D3766" t="str">
        <f>IF(Tableau1[[#This Row],[Date]]="","",CHOOSE(MONTH(B3766),"janvier","février","mars","avril","mai","juin","juillet","aout","septembre","octobre","novembre","décembre"))</f>
        <v>octobre</v>
      </c>
      <c r="E3766" s="105">
        <f>IF(ISERROR(VLOOKUP($C3766,tarifs!$A$4:$D$105,2,0)),"",VLOOKUP($C3766,tarifs!$A$4:$D$105,2,0))</f>
        <v>108</v>
      </c>
      <c r="F3766" s="105">
        <f t="shared" si="58"/>
        <v>129.6</v>
      </c>
    </row>
    <row r="3767" spans="1:6" x14ac:dyDescent="0.25">
      <c r="A3767" t="s">
        <v>10</v>
      </c>
      <c r="B3767" s="107">
        <v>44489</v>
      </c>
      <c r="C3767">
        <v>1162</v>
      </c>
      <c r="D3767" t="str">
        <f>IF(Tableau1[[#This Row],[Date]]="","",CHOOSE(MONTH(B3767),"janvier","février","mars","avril","mai","juin","juillet","aout","septembre","octobre","novembre","décembre"))</f>
        <v>octobre</v>
      </c>
      <c r="E3767" s="105">
        <f>IF(ISERROR(VLOOKUP($C3767,tarifs!$A$4:$D$105,2,0)),"",VLOOKUP($C3767,tarifs!$A$4:$D$105,2,0))</f>
        <v>108</v>
      </c>
      <c r="F3767" s="105">
        <f t="shared" si="58"/>
        <v>129.6</v>
      </c>
    </row>
    <row r="3768" spans="1:6" x14ac:dyDescent="0.25">
      <c r="A3768" t="s">
        <v>10</v>
      </c>
      <c r="B3768" s="107">
        <v>44490</v>
      </c>
      <c r="C3768">
        <v>1162</v>
      </c>
      <c r="D3768" t="str">
        <f>IF(Tableau1[[#This Row],[Date]]="","",CHOOSE(MONTH(B3768),"janvier","février","mars","avril","mai","juin","juillet","aout","septembre","octobre","novembre","décembre"))</f>
        <v>octobre</v>
      </c>
      <c r="E3768" s="105">
        <f>IF(ISERROR(VLOOKUP($C3768,tarifs!$A$4:$D$105,2,0)),"",VLOOKUP($C3768,tarifs!$A$4:$D$105,2,0))</f>
        <v>108</v>
      </c>
      <c r="F3768" s="105">
        <f t="shared" si="58"/>
        <v>129.6</v>
      </c>
    </row>
    <row r="3769" spans="1:6" x14ac:dyDescent="0.25">
      <c r="A3769" t="s">
        <v>10</v>
      </c>
      <c r="B3769" s="107">
        <v>44491</v>
      </c>
      <c r="C3769">
        <v>1162</v>
      </c>
      <c r="D3769" t="str">
        <f>IF(Tableau1[[#This Row],[Date]]="","",CHOOSE(MONTH(B3769),"janvier","février","mars","avril","mai","juin","juillet","aout","septembre","octobre","novembre","décembre"))</f>
        <v>octobre</v>
      </c>
      <c r="E3769" s="105">
        <f>IF(ISERROR(VLOOKUP($C3769,tarifs!$A$4:$D$105,2,0)),"",VLOOKUP($C3769,tarifs!$A$4:$D$105,2,0))</f>
        <v>108</v>
      </c>
      <c r="F3769" s="105">
        <f t="shared" si="58"/>
        <v>129.6</v>
      </c>
    </row>
    <row r="3770" spans="1:6" x14ac:dyDescent="0.25">
      <c r="A3770" t="s">
        <v>10</v>
      </c>
      <c r="B3770" s="107">
        <v>44487</v>
      </c>
      <c r="C3770" t="s">
        <v>11</v>
      </c>
      <c r="D3770" t="str">
        <f>IF(Tableau1[[#This Row],[Date]]="","",CHOOSE(MONTH(B3770),"janvier","février","mars","avril","mai","juin","juillet","aout","septembre","octobre","novembre","décembre"))</f>
        <v>octobre</v>
      </c>
      <c r="E3770" s="105" t="str">
        <f>IF(ISERROR(VLOOKUP($C3770,tarifs!$A$4:$D$105,2,0)),"",VLOOKUP($C3770,tarifs!$A$4:$D$105,2,0))</f>
        <v/>
      </c>
      <c r="F3770" s="105" t="str">
        <f t="shared" si="58"/>
        <v/>
      </c>
    </row>
    <row r="3771" spans="1:6" x14ac:dyDescent="0.25">
      <c r="A3771" t="s">
        <v>10</v>
      </c>
      <c r="B3771" s="107">
        <v>44488</v>
      </c>
      <c r="C3771" t="s">
        <v>11</v>
      </c>
      <c r="D3771" t="str">
        <f>IF(Tableau1[[#This Row],[Date]]="","",CHOOSE(MONTH(B3771),"janvier","février","mars","avril","mai","juin","juillet","aout","septembre","octobre","novembre","décembre"))</f>
        <v>octobre</v>
      </c>
      <c r="E3771" s="105" t="str">
        <f>IF(ISERROR(VLOOKUP($C3771,tarifs!$A$4:$D$105,2,0)),"",VLOOKUP($C3771,tarifs!$A$4:$D$105,2,0))</f>
        <v/>
      </c>
      <c r="F3771" s="105" t="str">
        <f t="shared" si="58"/>
        <v/>
      </c>
    </row>
    <row r="3772" spans="1:6" x14ac:dyDescent="0.25">
      <c r="A3772" t="s">
        <v>10</v>
      </c>
      <c r="B3772" s="107">
        <v>44489</v>
      </c>
      <c r="C3772" t="s">
        <v>11</v>
      </c>
      <c r="D3772" t="str">
        <f>IF(Tableau1[[#This Row],[Date]]="","",CHOOSE(MONTH(B3772),"janvier","février","mars","avril","mai","juin","juillet","aout","septembre","octobre","novembre","décembre"))</f>
        <v>octobre</v>
      </c>
      <c r="E3772" s="105" t="str">
        <f>IF(ISERROR(VLOOKUP($C3772,tarifs!$A$4:$D$105,2,0)),"",VLOOKUP($C3772,tarifs!$A$4:$D$105,2,0))</f>
        <v/>
      </c>
      <c r="F3772" s="105" t="str">
        <f t="shared" si="58"/>
        <v/>
      </c>
    </row>
    <row r="3773" spans="1:6" x14ac:dyDescent="0.25">
      <c r="A3773" t="s">
        <v>10</v>
      </c>
      <c r="B3773" s="107">
        <v>44490</v>
      </c>
      <c r="C3773" t="s">
        <v>11</v>
      </c>
      <c r="D3773" t="str">
        <f>IF(Tableau1[[#This Row],[Date]]="","",CHOOSE(MONTH(B3773),"janvier","février","mars","avril","mai","juin","juillet","aout","septembre","octobre","novembre","décembre"))</f>
        <v>octobre</v>
      </c>
      <c r="E3773" s="105" t="str">
        <f>IF(ISERROR(VLOOKUP($C3773,tarifs!$A$4:$D$105,2,0)),"",VLOOKUP($C3773,tarifs!$A$4:$D$105,2,0))</f>
        <v/>
      </c>
      <c r="F3773" s="105" t="str">
        <f t="shared" si="58"/>
        <v/>
      </c>
    </row>
    <row r="3774" spans="1:6" x14ac:dyDescent="0.25">
      <c r="A3774" t="s">
        <v>10</v>
      </c>
      <c r="B3774" s="107">
        <v>44491</v>
      </c>
      <c r="C3774" t="s">
        <v>11</v>
      </c>
      <c r="D3774" t="str">
        <f>IF(Tableau1[[#This Row],[Date]]="","",CHOOSE(MONTH(B3774),"janvier","février","mars","avril","mai","juin","juillet","aout","septembre","octobre","novembre","décembre"))</f>
        <v>octobre</v>
      </c>
      <c r="E3774" s="105" t="str">
        <f>IF(ISERROR(VLOOKUP($C3774,tarifs!$A$4:$D$105,2,0)),"",VLOOKUP($C3774,tarifs!$A$4:$D$105,2,0))</f>
        <v/>
      </c>
      <c r="F3774" s="105" t="str">
        <f t="shared" si="58"/>
        <v/>
      </c>
    </row>
    <row r="3775" spans="1:6" x14ac:dyDescent="0.25">
      <c r="A3775" t="s">
        <v>12</v>
      </c>
      <c r="B3775" s="107">
        <v>44487</v>
      </c>
      <c r="C3775">
        <v>1010</v>
      </c>
      <c r="D3775" t="str">
        <f>IF(Tableau1[[#This Row],[Date]]="","",CHOOSE(MONTH(B3775),"janvier","février","mars","avril","mai","juin","juillet","aout","septembre","octobre","novembre","décembre"))</f>
        <v>octobre</v>
      </c>
      <c r="E3775" s="105">
        <f>IF(ISERROR(VLOOKUP($C3775,tarifs!$A$4:$D$105,2,0)),"",VLOOKUP($C3775,tarifs!$A$4:$D$105,2,0))</f>
        <v>95</v>
      </c>
      <c r="F3775" s="105">
        <f t="shared" si="58"/>
        <v>114</v>
      </c>
    </row>
    <row r="3776" spans="1:6" x14ac:dyDescent="0.25">
      <c r="A3776" t="s">
        <v>12</v>
      </c>
      <c r="B3776" s="107">
        <v>44492</v>
      </c>
      <c r="C3776">
        <v>1441</v>
      </c>
      <c r="D3776" t="str">
        <f>IF(Tableau1[[#This Row],[Date]]="","",CHOOSE(MONTH(B3776),"janvier","février","mars","avril","mai","juin","juillet","aout","septembre","octobre","novembre","décembre"))</f>
        <v>octobre</v>
      </c>
      <c r="E3776" s="105">
        <f>IF(ISERROR(VLOOKUP($C3776,tarifs!$A$4:$D$105,2,0)),"",VLOOKUP($C3776,tarifs!$A$4:$D$105,2,0))</f>
        <v>108</v>
      </c>
      <c r="F3776" s="105">
        <f t="shared" si="58"/>
        <v>129.6</v>
      </c>
    </row>
    <row r="3777" spans="1:6" x14ac:dyDescent="0.25">
      <c r="A3777" t="s">
        <v>12</v>
      </c>
      <c r="B3777" s="107">
        <v>44492</v>
      </c>
      <c r="C3777">
        <v>1169</v>
      </c>
      <c r="D3777" t="str">
        <f>IF(Tableau1[[#This Row],[Date]]="","",CHOOSE(MONTH(B3777),"janvier","février","mars","avril","mai","juin","juillet","aout","septembre","octobre","novembre","décembre"))</f>
        <v>octobre</v>
      </c>
      <c r="E3777" s="105">
        <f>IF(ISERROR(VLOOKUP($C3777,tarifs!$A$4:$D$105,2,0)),"",VLOOKUP($C3777,tarifs!$A$4:$D$105,2,0))</f>
        <v>115</v>
      </c>
      <c r="F3777" s="105">
        <f t="shared" si="58"/>
        <v>138</v>
      </c>
    </row>
    <row r="3778" spans="1:6" x14ac:dyDescent="0.25">
      <c r="A3778" t="s">
        <v>12</v>
      </c>
      <c r="B3778" s="107">
        <v>44487</v>
      </c>
      <c r="C3778">
        <v>1312</v>
      </c>
      <c r="D3778" t="str">
        <f>IF(Tableau1[[#This Row],[Date]]="","",CHOOSE(MONTH(B3778),"janvier","février","mars","avril","mai","juin","juillet","aout","septembre","octobre","novembre","décembre"))</f>
        <v>octobre</v>
      </c>
      <c r="E3778" s="105">
        <f>IF(ISERROR(VLOOKUP($C3778,tarifs!$A$4:$D$105,2,0)),"",VLOOKUP($C3778,tarifs!$A$4:$D$105,2,0))</f>
        <v>108</v>
      </c>
      <c r="F3778" s="105">
        <f t="shared" si="58"/>
        <v>129.6</v>
      </c>
    </row>
    <row r="3779" spans="1:6" x14ac:dyDescent="0.25">
      <c r="A3779" t="s">
        <v>12</v>
      </c>
      <c r="B3779" s="107">
        <v>44488</v>
      </c>
      <c r="C3779">
        <v>1312</v>
      </c>
      <c r="D3779" t="str">
        <f>IF(Tableau1[[#This Row],[Date]]="","",CHOOSE(MONTH(B3779),"janvier","février","mars","avril","mai","juin","juillet","aout","septembre","octobre","novembre","décembre"))</f>
        <v>octobre</v>
      </c>
      <c r="E3779" s="105">
        <f>IF(ISERROR(VLOOKUP($C3779,tarifs!$A$4:$D$105,2,0)),"",VLOOKUP($C3779,tarifs!$A$4:$D$105,2,0))</f>
        <v>108</v>
      </c>
      <c r="F3779" s="105">
        <f t="shared" si="58"/>
        <v>129.6</v>
      </c>
    </row>
    <row r="3780" spans="1:6" x14ac:dyDescent="0.25">
      <c r="A3780" t="s">
        <v>12</v>
      </c>
      <c r="B3780" s="107">
        <v>44489</v>
      </c>
      <c r="C3780">
        <v>1312</v>
      </c>
      <c r="D3780" t="str">
        <f>IF(Tableau1[[#This Row],[Date]]="","",CHOOSE(MONTH(B3780),"janvier","février","mars","avril","mai","juin","juillet","aout","septembre","octobre","novembre","décembre"))</f>
        <v>octobre</v>
      </c>
      <c r="E3780" s="105">
        <f>IF(ISERROR(VLOOKUP($C3780,tarifs!$A$4:$D$105,2,0)),"",VLOOKUP($C3780,tarifs!$A$4:$D$105,2,0))</f>
        <v>108</v>
      </c>
      <c r="F3780" s="105">
        <f t="shared" ref="F3780:F3843" si="59">IF(ISERROR(E3780*1.2),"",E3780*1.2)</f>
        <v>129.6</v>
      </c>
    </row>
    <row r="3781" spans="1:6" x14ac:dyDescent="0.25">
      <c r="A3781" t="s">
        <v>12</v>
      </c>
      <c r="B3781" s="107">
        <v>44490</v>
      </c>
      <c r="C3781">
        <v>1312</v>
      </c>
      <c r="D3781" t="str">
        <f>IF(Tableau1[[#This Row],[Date]]="","",CHOOSE(MONTH(B3781),"janvier","février","mars","avril","mai","juin","juillet","aout","septembre","octobre","novembre","décembre"))</f>
        <v>octobre</v>
      </c>
      <c r="E3781" s="105">
        <f>IF(ISERROR(VLOOKUP($C3781,tarifs!$A$4:$D$105,2,0)),"",VLOOKUP($C3781,tarifs!$A$4:$D$105,2,0))</f>
        <v>108</v>
      </c>
      <c r="F3781" s="105">
        <f t="shared" si="59"/>
        <v>129.6</v>
      </c>
    </row>
    <row r="3782" spans="1:6" x14ac:dyDescent="0.25">
      <c r="A3782" t="s">
        <v>12</v>
      </c>
      <c r="B3782" s="107">
        <v>44491</v>
      </c>
      <c r="C3782">
        <v>1312</v>
      </c>
      <c r="D3782" t="str">
        <f>IF(Tableau1[[#This Row],[Date]]="","",CHOOSE(MONTH(B3782),"janvier","février","mars","avril","mai","juin","juillet","aout","septembre","octobre","novembre","décembre"))</f>
        <v>octobre</v>
      </c>
      <c r="E3782" s="105">
        <f>IF(ISERROR(VLOOKUP($C3782,tarifs!$A$4:$D$105,2,0)),"",VLOOKUP($C3782,tarifs!$A$4:$D$105,2,0))</f>
        <v>108</v>
      </c>
      <c r="F3782" s="105">
        <f t="shared" si="59"/>
        <v>129.6</v>
      </c>
    </row>
    <row r="3783" spans="1:6" x14ac:dyDescent="0.25">
      <c r="A3783" t="s">
        <v>12</v>
      </c>
      <c r="B3783" s="107">
        <v>44492</v>
      </c>
      <c r="C3783">
        <v>1289</v>
      </c>
      <c r="D3783" t="str">
        <f>IF(Tableau1[[#This Row],[Date]]="","",CHOOSE(MONTH(B3783),"janvier","février","mars","avril","mai","juin","juillet","aout","septembre","octobre","novembre","décembre"))</f>
        <v>octobre</v>
      </c>
      <c r="E3783" s="105">
        <f>IF(ISERROR(VLOOKUP($C3783,tarifs!$A$4:$D$105,2,0)),"",VLOOKUP($C3783,tarifs!$A$4:$D$105,2,0))</f>
        <v>88</v>
      </c>
      <c r="F3783" s="105">
        <f t="shared" si="59"/>
        <v>105.6</v>
      </c>
    </row>
    <row r="3784" spans="1:6" x14ac:dyDescent="0.25">
      <c r="A3784" t="s">
        <v>12</v>
      </c>
      <c r="B3784" s="107">
        <v>44487</v>
      </c>
      <c r="C3784">
        <v>1252</v>
      </c>
      <c r="D3784" t="str">
        <f>IF(Tableau1[[#This Row],[Date]]="","",CHOOSE(MONTH(B3784),"janvier","février","mars","avril","mai","juin","juillet","aout","septembre","octobre","novembre","décembre"))</f>
        <v>octobre</v>
      </c>
      <c r="E3784" s="105">
        <f>IF(ISERROR(VLOOKUP($C3784,tarifs!$A$4:$D$105,2,0)),"",VLOOKUP($C3784,tarifs!$A$4:$D$105,2,0))</f>
        <v>91.8</v>
      </c>
      <c r="F3784" s="105">
        <f t="shared" si="59"/>
        <v>110.16</v>
      </c>
    </row>
    <row r="3785" spans="1:6" x14ac:dyDescent="0.25">
      <c r="A3785" t="s">
        <v>12</v>
      </c>
      <c r="B3785" s="107">
        <v>44488</v>
      </c>
      <c r="C3785">
        <v>1252</v>
      </c>
      <c r="D3785" t="str">
        <f>IF(Tableau1[[#This Row],[Date]]="","",CHOOSE(MONTH(B3785),"janvier","février","mars","avril","mai","juin","juillet","aout","septembre","octobre","novembre","décembre"))</f>
        <v>octobre</v>
      </c>
      <c r="E3785" s="105">
        <f>IF(ISERROR(VLOOKUP($C3785,tarifs!$A$4:$D$105,2,0)),"",VLOOKUP($C3785,tarifs!$A$4:$D$105,2,0))</f>
        <v>91.8</v>
      </c>
      <c r="F3785" s="105">
        <f t="shared" si="59"/>
        <v>110.16</v>
      </c>
    </row>
    <row r="3786" spans="1:6" x14ac:dyDescent="0.25">
      <c r="A3786" t="s">
        <v>12</v>
      </c>
      <c r="B3786" s="107">
        <v>44489</v>
      </c>
      <c r="C3786">
        <v>1252</v>
      </c>
      <c r="D3786" t="str">
        <f>IF(Tableau1[[#This Row],[Date]]="","",CHOOSE(MONTH(B3786),"janvier","février","mars","avril","mai","juin","juillet","aout","septembre","octobre","novembre","décembre"))</f>
        <v>octobre</v>
      </c>
      <c r="E3786" s="105">
        <f>IF(ISERROR(VLOOKUP($C3786,tarifs!$A$4:$D$105,2,0)),"",VLOOKUP($C3786,tarifs!$A$4:$D$105,2,0))</f>
        <v>91.8</v>
      </c>
      <c r="F3786" s="105">
        <f t="shared" si="59"/>
        <v>110.16</v>
      </c>
    </row>
    <row r="3787" spans="1:6" x14ac:dyDescent="0.25">
      <c r="A3787" t="s">
        <v>12</v>
      </c>
      <c r="B3787" s="107">
        <v>44490</v>
      </c>
      <c r="C3787">
        <v>1252</v>
      </c>
      <c r="D3787" t="str">
        <f>IF(Tableau1[[#This Row],[Date]]="","",CHOOSE(MONTH(B3787),"janvier","février","mars","avril","mai","juin","juillet","aout","septembre","octobre","novembre","décembre"))</f>
        <v>octobre</v>
      </c>
      <c r="E3787" s="105">
        <f>IF(ISERROR(VLOOKUP($C3787,tarifs!$A$4:$D$105,2,0)),"",VLOOKUP($C3787,tarifs!$A$4:$D$105,2,0))</f>
        <v>91.8</v>
      </c>
      <c r="F3787" s="105">
        <f t="shared" si="59"/>
        <v>110.16</v>
      </c>
    </row>
    <row r="3788" spans="1:6" x14ac:dyDescent="0.25">
      <c r="A3788" t="s">
        <v>12</v>
      </c>
      <c r="B3788" s="107">
        <v>44491</v>
      </c>
      <c r="C3788">
        <v>1252</v>
      </c>
      <c r="D3788" t="str">
        <f>IF(Tableau1[[#This Row],[Date]]="","",CHOOSE(MONTH(B3788),"janvier","février","mars","avril","mai","juin","juillet","aout","septembre","octobre","novembre","décembre"))</f>
        <v>octobre</v>
      </c>
      <c r="E3788" s="105">
        <f>IF(ISERROR(VLOOKUP($C3788,tarifs!$A$4:$D$105,2,0)),"",VLOOKUP($C3788,tarifs!$A$4:$D$105,2,0))</f>
        <v>91.8</v>
      </c>
      <c r="F3788" s="105">
        <f t="shared" si="59"/>
        <v>110.16</v>
      </c>
    </row>
    <row r="3789" spans="1:6" x14ac:dyDescent="0.25">
      <c r="A3789" t="s">
        <v>12</v>
      </c>
      <c r="B3789" s="107">
        <v>44492</v>
      </c>
      <c r="C3789">
        <v>1319</v>
      </c>
      <c r="D3789" t="str">
        <f>IF(Tableau1[[#This Row],[Date]]="","",CHOOSE(MONTH(B3789),"janvier","février","mars","avril","mai","juin","juillet","aout","septembre","octobre","novembre","décembre"))</f>
        <v>octobre</v>
      </c>
      <c r="E3789" s="105">
        <f>IF(ISERROR(VLOOKUP($C3789,tarifs!$A$4:$D$105,2,0)),"",VLOOKUP($C3789,tarifs!$A$4:$D$105,2,0))</f>
        <v>95</v>
      </c>
      <c r="F3789" s="105">
        <f t="shared" si="59"/>
        <v>114</v>
      </c>
    </row>
    <row r="3790" spans="1:6" x14ac:dyDescent="0.25">
      <c r="A3790" t="s">
        <v>12</v>
      </c>
      <c r="B3790" s="107">
        <v>44492</v>
      </c>
      <c r="C3790">
        <v>1349</v>
      </c>
      <c r="D3790" t="str">
        <f>IF(Tableau1[[#This Row],[Date]]="","",CHOOSE(MONTH(B3790),"janvier","février","mars","avril","mai","juin","juillet","aout","septembre","octobre","novembre","décembre"))</f>
        <v>octobre</v>
      </c>
      <c r="E3790" s="105">
        <f>IF(ISERROR(VLOOKUP($C3790,tarifs!$A$4:$D$105,2,0)),"",VLOOKUP($C3790,tarifs!$A$4:$D$105,2,0))</f>
        <v>115</v>
      </c>
      <c r="F3790" s="105">
        <f t="shared" si="59"/>
        <v>138</v>
      </c>
    </row>
    <row r="3791" spans="1:6" x14ac:dyDescent="0.25">
      <c r="A3791" t="s">
        <v>13</v>
      </c>
      <c r="B3791" s="107">
        <v>44487</v>
      </c>
      <c r="C3791">
        <v>1640</v>
      </c>
      <c r="D3791" t="str">
        <f>IF(Tableau1[[#This Row],[Date]]="","",CHOOSE(MONTH(B3791),"janvier","février","mars","avril","mai","juin","juillet","aout","septembre","octobre","novembre","décembre"))</f>
        <v>octobre</v>
      </c>
      <c r="E3791" s="105">
        <f>IF(ISERROR(VLOOKUP($C3791,tarifs!$A$4:$D$105,2,0)),"",VLOOKUP($C3791,tarifs!$A$4:$D$105,2,0))</f>
        <v>156.75</v>
      </c>
      <c r="F3791" s="105">
        <f t="shared" si="59"/>
        <v>188.1</v>
      </c>
    </row>
    <row r="3792" spans="1:6" x14ac:dyDescent="0.25">
      <c r="A3792" t="s">
        <v>13</v>
      </c>
      <c r="B3792" s="107">
        <v>44492</v>
      </c>
      <c r="C3792">
        <v>1411</v>
      </c>
      <c r="D3792" t="str">
        <f>IF(Tableau1[[#This Row],[Date]]="","",CHOOSE(MONTH(B3792),"janvier","février","mars","avril","mai","juin","juillet","aout","septembre","octobre","novembre","décembre"))</f>
        <v>octobre</v>
      </c>
      <c r="E3792" s="105">
        <f>IF(ISERROR(VLOOKUP($C3792,tarifs!$A$4:$D$105,2,0)),"",VLOOKUP($C3792,tarifs!$A$4:$D$105,2,0))</f>
        <v>101</v>
      </c>
      <c r="F3792" s="105">
        <f t="shared" si="59"/>
        <v>121.19999999999999</v>
      </c>
    </row>
    <row r="3793" spans="1:6" x14ac:dyDescent="0.25">
      <c r="A3793" t="s">
        <v>13</v>
      </c>
      <c r="B3793" s="107">
        <v>44487</v>
      </c>
      <c r="C3793">
        <v>1680</v>
      </c>
      <c r="D3793" t="str">
        <f>IF(Tableau1[[#This Row],[Date]]="","",CHOOSE(MONTH(B3793),"janvier","février","mars","avril","mai","juin","juillet","aout","septembre","octobre","novembre","décembre"))</f>
        <v>octobre</v>
      </c>
      <c r="E3793" s="105">
        <f>IF(ISERROR(VLOOKUP($C3793,tarifs!$A$4:$D$105,2,0)),"",VLOOKUP($C3793,tarifs!$A$4:$D$105,2,0))</f>
        <v>149.75</v>
      </c>
      <c r="F3793" s="105">
        <f t="shared" si="59"/>
        <v>179.7</v>
      </c>
    </row>
    <row r="3794" spans="1:6" x14ac:dyDescent="0.25">
      <c r="A3794" t="s">
        <v>13</v>
      </c>
      <c r="B3794" s="107">
        <v>44492</v>
      </c>
      <c r="C3794">
        <v>1461</v>
      </c>
      <c r="D3794" t="str">
        <f>IF(Tableau1[[#This Row],[Date]]="","",CHOOSE(MONTH(B3794),"janvier","février","mars","avril","mai","juin","juillet","aout","septembre","octobre","novembre","décembre"))</f>
        <v>octobre</v>
      </c>
      <c r="E3794" s="105">
        <f>IF(ISERROR(VLOOKUP($C3794,tarifs!$A$4:$D$105,2,0)),"",VLOOKUP($C3794,tarifs!$A$4:$D$105,2,0))</f>
        <v>135</v>
      </c>
      <c r="F3794" s="105">
        <f t="shared" si="59"/>
        <v>162</v>
      </c>
    </row>
    <row r="3795" spans="1:6" x14ac:dyDescent="0.25">
      <c r="A3795" t="s">
        <v>13</v>
      </c>
      <c r="B3795" s="107">
        <v>44487</v>
      </c>
      <c r="C3795">
        <v>1152</v>
      </c>
      <c r="D3795" t="str">
        <f>IF(Tableau1[[#This Row],[Date]]="","",CHOOSE(MONTH(B3795),"janvier","février","mars","avril","mai","juin","juillet","aout","septembre","octobre","novembre","décembre"))</f>
        <v>octobre</v>
      </c>
      <c r="E3795" s="105">
        <f>IF(ISERROR(VLOOKUP($C3795,tarifs!$A$4:$D$105,2,0)),"",VLOOKUP($C3795,tarifs!$A$4:$D$105,2,0))</f>
        <v>128</v>
      </c>
      <c r="F3795" s="105">
        <f t="shared" si="59"/>
        <v>153.6</v>
      </c>
    </row>
    <row r="3796" spans="1:6" x14ac:dyDescent="0.25">
      <c r="A3796" t="s">
        <v>13</v>
      </c>
      <c r="B3796" s="107">
        <v>44492</v>
      </c>
      <c r="C3796">
        <v>1119</v>
      </c>
      <c r="D3796" t="str">
        <f>IF(Tableau1[[#This Row],[Date]]="","",CHOOSE(MONTH(B3796),"janvier","février","mars","avril","mai","juin","juillet","aout","septembre","octobre","novembre","décembre"))</f>
        <v>octobre</v>
      </c>
      <c r="E3796" s="105">
        <f>IF(ISERROR(VLOOKUP($C3796,tarifs!$A$4:$D$105,2,0)),"",VLOOKUP($C3796,tarifs!$A$4:$D$105,2,0))</f>
        <v>135</v>
      </c>
      <c r="F3796" s="105">
        <f t="shared" si="59"/>
        <v>162</v>
      </c>
    </row>
    <row r="3797" spans="1:6" x14ac:dyDescent="0.25">
      <c r="A3797" t="s">
        <v>13</v>
      </c>
      <c r="B3797" s="107">
        <v>44492</v>
      </c>
      <c r="C3797">
        <v>1049</v>
      </c>
      <c r="D3797" t="str">
        <f>IF(Tableau1[[#This Row],[Date]]="","",CHOOSE(MONTH(B3797),"janvier","février","mars","avril","mai","juin","juillet","aout","septembre","octobre","novembre","décembre"))</f>
        <v>octobre</v>
      </c>
      <c r="E3797" s="105">
        <f>IF(ISERROR(VLOOKUP($C3797,tarifs!$A$4:$D$105,2,0)),"",VLOOKUP($C3797,tarifs!$A$4:$D$105,2,0))</f>
        <v>95</v>
      </c>
      <c r="F3797" s="105">
        <f t="shared" si="59"/>
        <v>114</v>
      </c>
    </row>
    <row r="3798" spans="1:6" x14ac:dyDescent="0.25">
      <c r="A3798" t="s">
        <v>14</v>
      </c>
      <c r="B3798" s="107">
        <v>44487</v>
      </c>
      <c r="C3798">
        <v>1100</v>
      </c>
      <c r="D3798" t="str">
        <f>IF(Tableau1[[#This Row],[Date]]="","",CHOOSE(MONTH(B3798),"janvier","février","mars","avril","mai","juin","juillet","aout","septembre","octobre","novembre","décembre"))</f>
        <v>octobre</v>
      </c>
      <c r="E3798" s="105">
        <f>IF(ISERROR(VLOOKUP($C3798,tarifs!$A$4:$D$105,2,0)),"",VLOOKUP($C3798,tarifs!$A$4:$D$105,2,0))</f>
        <v>122</v>
      </c>
      <c r="F3798" s="105">
        <f t="shared" si="59"/>
        <v>146.4</v>
      </c>
    </row>
    <row r="3799" spans="1:6" x14ac:dyDescent="0.25">
      <c r="A3799" t="s">
        <v>14</v>
      </c>
      <c r="B3799" s="107">
        <v>44491</v>
      </c>
      <c r="C3799">
        <v>1112</v>
      </c>
      <c r="D3799" t="str">
        <f>IF(Tableau1[[#This Row],[Date]]="","",CHOOSE(MONTH(B3799),"janvier","février","mars","avril","mai","juin","juillet","aout","septembre","octobre","novembre","décembre"))</f>
        <v>octobre</v>
      </c>
      <c r="E3799" s="105">
        <f>IF(ISERROR(VLOOKUP($C3799,tarifs!$A$4:$D$105,2,0)),"",VLOOKUP($C3799,tarifs!$A$4:$D$105,2,0))</f>
        <v>135</v>
      </c>
      <c r="F3799" s="105">
        <f t="shared" si="59"/>
        <v>162</v>
      </c>
    </row>
    <row r="3800" spans="1:6" x14ac:dyDescent="0.25">
      <c r="A3800" t="s">
        <v>14</v>
      </c>
      <c r="B3800" s="107">
        <v>44492</v>
      </c>
      <c r="C3800">
        <v>1421</v>
      </c>
      <c r="D3800" t="str">
        <f>IF(Tableau1[[#This Row],[Date]]="","",CHOOSE(MONTH(B3800),"janvier","février","mars","avril","mai","juin","juillet","aout","septembre","octobre","novembre","décembre"))</f>
        <v>octobre</v>
      </c>
      <c r="E3800" s="105">
        <f>IF(ISERROR(VLOOKUP($C3800,tarifs!$A$4:$D$105,2,0)),"",VLOOKUP($C3800,tarifs!$A$4:$D$105,2,0))</f>
        <v>108</v>
      </c>
      <c r="F3800" s="105">
        <f t="shared" si="59"/>
        <v>129.6</v>
      </c>
    </row>
    <row r="3801" spans="1:6" x14ac:dyDescent="0.25">
      <c r="A3801" t="s">
        <v>14</v>
      </c>
      <c r="B3801" s="107">
        <v>44492</v>
      </c>
      <c r="C3801">
        <v>1629</v>
      </c>
      <c r="D3801" t="str">
        <f>IF(Tableau1[[#This Row],[Date]]="","",CHOOSE(MONTH(B3801),"janvier","février","mars","avril","mai","juin","juillet","aout","septembre","octobre","novembre","décembre"))</f>
        <v>octobre</v>
      </c>
      <c r="E3801" s="105">
        <f>IF(ISERROR(VLOOKUP($C3801,tarifs!$A$4:$D$105,2,0)),"",VLOOKUP($C3801,tarifs!$A$4:$D$105,2,0))</f>
        <v>121.5</v>
      </c>
      <c r="F3801" s="105">
        <f t="shared" si="59"/>
        <v>145.79999999999998</v>
      </c>
    </row>
    <row r="3802" spans="1:6" x14ac:dyDescent="0.25">
      <c r="A3802" t="s">
        <v>14</v>
      </c>
      <c r="B3802" s="107">
        <v>44492</v>
      </c>
      <c r="C3802">
        <v>1159</v>
      </c>
      <c r="D3802" t="str">
        <f>IF(Tableau1[[#This Row],[Date]]="","",CHOOSE(MONTH(B3802),"janvier","février","mars","avril","mai","juin","juillet","aout","septembre","octobre","novembre","décembre"))</f>
        <v>octobre</v>
      </c>
      <c r="E3802" s="105">
        <f>IF(ISERROR(VLOOKUP($C3802,tarifs!$A$4:$D$105,2,0)),"",VLOOKUP($C3802,tarifs!$A$4:$D$105,2,0))</f>
        <v>115</v>
      </c>
      <c r="F3802" s="105">
        <f t="shared" si="59"/>
        <v>138</v>
      </c>
    </row>
    <row r="3803" spans="1:6" x14ac:dyDescent="0.25">
      <c r="A3803" t="s">
        <v>14</v>
      </c>
      <c r="B3803" s="107">
        <v>44487</v>
      </c>
      <c r="C3803" t="s">
        <v>15</v>
      </c>
      <c r="D3803" t="str">
        <f>IF(Tableau1[[#This Row],[Date]]="","",CHOOSE(MONTH(B3803),"janvier","février","mars","avril","mai","juin","juillet","aout","septembre","octobre","novembre","décembre"))</f>
        <v>octobre</v>
      </c>
      <c r="E3803" s="105" t="str">
        <f>IF(ISERROR(VLOOKUP($C3803,tarifs!$A$4:$D$105,2,0)),"",VLOOKUP($C3803,tarifs!$A$4:$D$105,2,0))</f>
        <v/>
      </c>
      <c r="F3803" s="105" t="str">
        <f t="shared" si="59"/>
        <v/>
      </c>
    </row>
    <row r="3804" spans="1:6" x14ac:dyDescent="0.25">
      <c r="A3804" t="s">
        <v>14</v>
      </c>
      <c r="B3804" s="107">
        <v>44488</v>
      </c>
      <c r="C3804" t="s">
        <v>15</v>
      </c>
      <c r="D3804" t="str">
        <f>IF(Tableau1[[#This Row],[Date]]="","",CHOOSE(MONTH(B3804),"janvier","février","mars","avril","mai","juin","juillet","aout","septembre","octobre","novembre","décembre"))</f>
        <v>octobre</v>
      </c>
      <c r="E3804" s="105" t="str">
        <f>IF(ISERROR(VLOOKUP($C3804,tarifs!$A$4:$D$105,2,0)),"",VLOOKUP($C3804,tarifs!$A$4:$D$105,2,0))</f>
        <v/>
      </c>
      <c r="F3804" s="105" t="str">
        <f t="shared" si="59"/>
        <v/>
      </c>
    </row>
    <row r="3805" spans="1:6" x14ac:dyDescent="0.25">
      <c r="A3805" t="s">
        <v>14</v>
      </c>
      <c r="B3805" s="107">
        <v>44489</v>
      </c>
      <c r="C3805" t="s">
        <v>15</v>
      </c>
      <c r="D3805" t="str">
        <f>IF(Tableau1[[#This Row],[Date]]="","",CHOOSE(MONTH(B3805),"janvier","février","mars","avril","mai","juin","juillet","aout","septembre","octobre","novembre","décembre"))</f>
        <v>octobre</v>
      </c>
      <c r="E3805" s="105" t="str">
        <f>IF(ISERROR(VLOOKUP($C3805,tarifs!$A$4:$D$105,2,0)),"",VLOOKUP($C3805,tarifs!$A$4:$D$105,2,0))</f>
        <v/>
      </c>
      <c r="F3805" s="105" t="str">
        <f t="shared" si="59"/>
        <v/>
      </c>
    </row>
    <row r="3806" spans="1:6" x14ac:dyDescent="0.25">
      <c r="A3806" t="s">
        <v>14</v>
      </c>
      <c r="B3806" s="107">
        <v>44490</v>
      </c>
      <c r="C3806" t="s">
        <v>15</v>
      </c>
      <c r="D3806" t="str">
        <f>IF(Tableau1[[#This Row],[Date]]="","",CHOOSE(MONTH(B3806),"janvier","février","mars","avril","mai","juin","juillet","aout","septembre","octobre","novembre","décembre"))</f>
        <v>octobre</v>
      </c>
      <c r="E3806" s="105" t="str">
        <f>IF(ISERROR(VLOOKUP($C3806,tarifs!$A$4:$D$105,2,0)),"",VLOOKUP($C3806,tarifs!$A$4:$D$105,2,0))</f>
        <v/>
      </c>
      <c r="F3806" s="105" t="str">
        <f t="shared" si="59"/>
        <v/>
      </c>
    </row>
    <row r="3807" spans="1:6" x14ac:dyDescent="0.25">
      <c r="A3807" t="s">
        <v>14</v>
      </c>
      <c r="B3807" s="107">
        <v>44491</v>
      </c>
      <c r="C3807" t="s">
        <v>15</v>
      </c>
      <c r="D3807" t="str">
        <f>IF(Tableau1[[#This Row],[Date]]="","",CHOOSE(MONTH(B3807),"janvier","février","mars","avril","mai","juin","juillet","aout","septembre","octobre","novembre","décembre"))</f>
        <v>octobre</v>
      </c>
      <c r="E3807" s="105" t="str">
        <f>IF(ISERROR(VLOOKUP($C3807,tarifs!$A$4:$D$105,2,0)),"",VLOOKUP($C3807,tarifs!$A$4:$D$105,2,0))</f>
        <v/>
      </c>
      <c r="F3807" s="105" t="str">
        <f t="shared" si="59"/>
        <v/>
      </c>
    </row>
    <row r="3808" spans="1:6" x14ac:dyDescent="0.25">
      <c r="A3808" t="s">
        <v>16</v>
      </c>
      <c r="B3808" s="107">
        <v>44487</v>
      </c>
      <c r="C3808">
        <v>1670</v>
      </c>
      <c r="D3808" t="str">
        <f>IF(Tableau1[[#This Row],[Date]]="","",CHOOSE(MONTH(B3808),"janvier","février","mars","avril","mai","juin","juillet","aout","septembre","octobre","novembre","décembre"))</f>
        <v>octobre</v>
      </c>
      <c r="E3808" s="105">
        <f>IF(ISERROR(VLOOKUP($C3808,tarifs!$A$4:$D$105,2,0)),"",VLOOKUP($C3808,tarifs!$A$4:$D$105,2,0))</f>
        <v>201</v>
      </c>
      <c r="F3808" s="105">
        <f t="shared" si="59"/>
        <v>241.2</v>
      </c>
    </row>
    <row r="3809" spans="1:6" x14ac:dyDescent="0.25">
      <c r="A3809" t="s">
        <v>16</v>
      </c>
      <c r="B3809" s="107">
        <v>44492</v>
      </c>
      <c r="C3809">
        <v>1401</v>
      </c>
      <c r="D3809" t="str">
        <f>IF(Tableau1[[#This Row],[Date]]="","",CHOOSE(MONTH(B3809),"janvier","février","mars","avril","mai","juin","juillet","aout","septembre","octobre","novembre","décembre"))</f>
        <v>octobre</v>
      </c>
      <c r="E3809" s="105">
        <f>IF(ISERROR(VLOOKUP($C3809,tarifs!$A$4:$D$105,2,0)),"",VLOOKUP($C3809,tarifs!$A$4:$D$105,2,0))</f>
        <v>129</v>
      </c>
      <c r="F3809" s="105">
        <f t="shared" si="59"/>
        <v>154.79999999999998</v>
      </c>
    </row>
    <row r="3810" spans="1:6" x14ac:dyDescent="0.25">
      <c r="A3810" t="s">
        <v>16</v>
      </c>
      <c r="B3810" s="107">
        <v>44492</v>
      </c>
      <c r="C3810">
        <v>1639</v>
      </c>
      <c r="D3810" t="str">
        <f>IF(Tableau1[[#This Row],[Date]]="","",CHOOSE(MONTH(B3810),"janvier","février","mars","avril","mai","juin","juillet","aout","septembre","octobre","novembre","décembre"))</f>
        <v>octobre</v>
      </c>
      <c r="E3810" s="105">
        <f>IF(ISERROR(VLOOKUP($C3810,tarifs!$A$4:$D$105,2,0)),"",VLOOKUP($C3810,tarifs!$A$4:$D$105,2,0))</f>
        <v>135</v>
      </c>
      <c r="F3810" s="105">
        <f t="shared" si="59"/>
        <v>162</v>
      </c>
    </row>
    <row r="3811" spans="1:6" x14ac:dyDescent="0.25">
      <c r="A3811" t="s">
        <v>17</v>
      </c>
      <c r="B3811" s="107">
        <v>44487</v>
      </c>
      <c r="C3811">
        <v>1050</v>
      </c>
      <c r="D3811" t="str">
        <f>IF(Tableau1[[#This Row],[Date]]="","",CHOOSE(MONTH(B3811),"janvier","février","mars","avril","mai","juin","juillet","aout","septembre","octobre","novembre","décembre"))</f>
        <v>octobre</v>
      </c>
      <c r="E3811" s="105">
        <f>IF(ISERROR(VLOOKUP($C3811,tarifs!$A$4:$D$105,2,0)),"",VLOOKUP($C3811,tarifs!$A$4:$D$105,2,0))</f>
        <v>108</v>
      </c>
      <c r="F3811" s="105">
        <f t="shared" si="59"/>
        <v>129.6</v>
      </c>
    </row>
    <row r="3812" spans="1:6" x14ac:dyDescent="0.25">
      <c r="A3812" t="s">
        <v>17</v>
      </c>
      <c r="B3812" s="107">
        <v>44492</v>
      </c>
      <c r="C3812">
        <v>1501</v>
      </c>
      <c r="D3812" t="str">
        <f>IF(Tableau1[[#This Row],[Date]]="","",CHOOSE(MONTH(B3812),"janvier","février","mars","avril","mai","juin","juillet","aout","septembre","octobre","novembre","décembre"))</f>
        <v>octobre</v>
      </c>
      <c r="E3812" s="105">
        <f>IF(ISERROR(VLOOKUP($C3812,tarifs!$A$4:$D$105,2,0)),"",VLOOKUP($C3812,tarifs!$A$4:$D$105,2,0))</f>
        <v>117</v>
      </c>
      <c r="F3812" s="105">
        <f t="shared" si="59"/>
        <v>140.4</v>
      </c>
    </row>
    <row r="3813" spans="1:6" x14ac:dyDescent="0.25">
      <c r="A3813" t="s">
        <v>17</v>
      </c>
      <c r="B3813" s="107">
        <v>44487</v>
      </c>
      <c r="C3813">
        <v>1232</v>
      </c>
      <c r="D3813" t="str">
        <f>IF(Tableau1[[#This Row],[Date]]="","",CHOOSE(MONTH(B3813),"janvier","février","mars","avril","mai","juin","juillet","aout","septembre","octobre","novembre","décembre"))</f>
        <v>octobre</v>
      </c>
      <c r="E3813" s="105">
        <f>IF(ISERROR(VLOOKUP($C3813,tarifs!$A$4:$D$105,2,0)),"",VLOOKUP($C3813,tarifs!$A$4:$D$105,2,0))</f>
        <v>101.25</v>
      </c>
      <c r="F3813" s="105">
        <f t="shared" si="59"/>
        <v>121.5</v>
      </c>
    </row>
    <row r="3814" spans="1:6" x14ac:dyDescent="0.25">
      <c r="A3814" t="s">
        <v>17</v>
      </c>
      <c r="B3814" s="107">
        <v>44489</v>
      </c>
      <c r="C3814">
        <v>1202</v>
      </c>
      <c r="D3814" t="str">
        <f>IF(Tableau1[[#This Row],[Date]]="","",CHOOSE(MONTH(B3814),"janvier","février","mars","avril","mai","juin","juillet","aout","septembre","octobre","novembre","décembre"))</f>
        <v>octobre</v>
      </c>
      <c r="E3814" s="105">
        <f>IF(ISERROR(VLOOKUP($C3814,tarifs!$A$4:$D$105,2,0)),"",VLOOKUP($C3814,tarifs!$A$4:$D$105,2,0))</f>
        <v>87.75</v>
      </c>
      <c r="F3814" s="105">
        <f t="shared" si="59"/>
        <v>105.3</v>
      </c>
    </row>
    <row r="3815" spans="1:6" x14ac:dyDescent="0.25">
      <c r="A3815" t="s">
        <v>17</v>
      </c>
      <c r="B3815" s="107">
        <v>44491</v>
      </c>
      <c r="C3815">
        <v>1072</v>
      </c>
      <c r="D3815" t="str">
        <f>IF(Tableau1[[#This Row],[Date]]="","",CHOOSE(MONTH(B3815),"janvier","février","mars","avril","mai","juin","juillet","aout","septembre","octobre","novembre","décembre"))</f>
        <v>octobre</v>
      </c>
      <c r="E3815" s="105">
        <f>IF(ISERROR(VLOOKUP($C3815,tarifs!$A$4:$D$105,2,0)),"",VLOOKUP($C3815,tarifs!$A$4:$D$105,2,0))</f>
        <v>108</v>
      </c>
      <c r="F3815" s="105">
        <f t="shared" si="59"/>
        <v>129.6</v>
      </c>
    </row>
    <row r="3816" spans="1:6" x14ac:dyDescent="0.25">
      <c r="A3816" t="s">
        <v>17</v>
      </c>
      <c r="B3816" s="107">
        <v>44492</v>
      </c>
      <c r="C3816">
        <v>1069</v>
      </c>
      <c r="D3816" t="str">
        <f>IF(Tableau1[[#This Row],[Date]]="","",CHOOSE(MONTH(B3816),"janvier","février","mars","avril","mai","juin","juillet","aout","septembre","octobre","novembre","décembre"))</f>
        <v>octobre</v>
      </c>
      <c r="E3816" s="105">
        <f>IF(ISERROR(VLOOKUP($C3816,tarifs!$A$4:$D$105,2,0)),"",VLOOKUP($C3816,tarifs!$A$4:$D$105,2,0))</f>
        <v>81</v>
      </c>
      <c r="F3816" s="105">
        <f t="shared" si="59"/>
        <v>97.2</v>
      </c>
    </row>
    <row r="3817" spans="1:6" x14ac:dyDescent="0.25">
      <c r="A3817" t="s">
        <v>18</v>
      </c>
      <c r="B3817" s="107">
        <v>44487</v>
      </c>
      <c r="C3817">
        <v>1280</v>
      </c>
      <c r="D3817" t="str">
        <f>IF(Tableau1[[#This Row],[Date]]="","",CHOOSE(MONTH(B3817),"janvier","février","mars","avril","mai","juin","juillet","aout","septembre","octobre","novembre","décembre"))</f>
        <v>octobre</v>
      </c>
      <c r="E3817" s="105">
        <f>IF(ISERROR(VLOOKUP($C3817,tarifs!$A$4:$D$105,2,0)),"",VLOOKUP($C3817,tarifs!$A$4:$D$105,2,0))</f>
        <v>114.4</v>
      </c>
      <c r="F3817" s="105">
        <f t="shared" si="59"/>
        <v>137.28</v>
      </c>
    </row>
    <row r="3818" spans="1:6" x14ac:dyDescent="0.25">
      <c r="A3818" t="s">
        <v>18</v>
      </c>
      <c r="B3818" s="107">
        <v>44491</v>
      </c>
      <c r="C3818">
        <v>1082</v>
      </c>
      <c r="D3818" t="str">
        <f>IF(Tableau1[[#This Row],[Date]]="","",CHOOSE(MONTH(B3818),"janvier","février","mars","avril","mai","juin","juillet","aout","septembre","octobre","novembre","décembre"))</f>
        <v>octobre</v>
      </c>
      <c r="E3818" s="105">
        <f>IF(ISERROR(VLOOKUP($C3818,tarifs!$A$4:$D$105,2,0)),"",VLOOKUP($C3818,tarifs!$A$4:$D$105,2,0))</f>
        <v>104.55</v>
      </c>
      <c r="F3818" s="105">
        <f t="shared" si="59"/>
        <v>125.46</v>
      </c>
    </row>
    <row r="3819" spans="1:6" x14ac:dyDescent="0.25">
      <c r="A3819" t="s">
        <v>18</v>
      </c>
      <c r="B3819" s="107">
        <v>44492</v>
      </c>
      <c r="C3819">
        <v>1219</v>
      </c>
      <c r="D3819" t="str">
        <f>IF(Tableau1[[#This Row],[Date]]="","",CHOOSE(MONTH(B3819),"janvier","février","mars","avril","mai","juin","juillet","aout","septembre","octobre","novembre","décembre"))</f>
        <v>octobre</v>
      </c>
      <c r="E3819" s="105">
        <f>IF(ISERROR(VLOOKUP($C3819,tarifs!$A$4:$D$105,2,0)),"",VLOOKUP($C3819,tarifs!$A$4:$D$105,2,0))</f>
        <v>135</v>
      </c>
      <c r="F3819" s="105">
        <f t="shared" si="59"/>
        <v>162</v>
      </c>
    </row>
    <row r="3820" spans="1:6" x14ac:dyDescent="0.25">
      <c r="A3820" t="s">
        <v>18</v>
      </c>
      <c r="B3820" s="107">
        <v>44492</v>
      </c>
      <c r="C3820">
        <v>1679</v>
      </c>
      <c r="D3820" t="str">
        <f>IF(Tableau1[[#This Row],[Date]]="","",CHOOSE(MONTH(B3820),"janvier","février","mars","avril","mai","juin","juillet","aout","septembre","octobre","novembre","décembre"))</f>
        <v>octobre</v>
      </c>
      <c r="E3820" s="105">
        <f>IF(ISERROR(VLOOKUP($C3820,tarifs!$A$4:$D$105,2,0)),"",VLOOKUP($C3820,tarifs!$A$4:$D$105,2,0))</f>
        <v>95</v>
      </c>
      <c r="F3820" s="105">
        <f t="shared" si="59"/>
        <v>114</v>
      </c>
    </row>
    <row r="3821" spans="1:6" x14ac:dyDescent="0.25">
      <c r="A3821" t="s">
        <v>19</v>
      </c>
      <c r="B3821" s="107">
        <v>44491</v>
      </c>
      <c r="C3821">
        <v>1182</v>
      </c>
      <c r="D3821" t="str">
        <f>IF(Tableau1[[#This Row],[Date]]="","",CHOOSE(MONTH(B3821),"janvier","février","mars","avril","mai","juin","juillet","aout","septembre","octobre","novembre","décembre"))</f>
        <v>octobre</v>
      </c>
      <c r="E3821" s="105">
        <f>IF(ISERROR(VLOOKUP($C3821,tarifs!$A$4:$D$105,2,0)),"",VLOOKUP($C3821,tarifs!$A$4:$D$105,2,0))</f>
        <v>127</v>
      </c>
      <c r="F3821" s="105">
        <f t="shared" si="59"/>
        <v>152.4</v>
      </c>
    </row>
    <row r="3822" spans="1:6" x14ac:dyDescent="0.25">
      <c r="A3822" t="s">
        <v>19</v>
      </c>
      <c r="B3822" s="107">
        <v>44492</v>
      </c>
      <c r="C3822">
        <v>1669</v>
      </c>
      <c r="D3822" t="str">
        <f>IF(Tableau1[[#This Row],[Date]]="","",CHOOSE(MONTH(B3822),"janvier","février","mars","avril","mai","juin","juillet","aout","septembre","octobre","novembre","décembre"))</f>
        <v>octobre</v>
      </c>
      <c r="E3822" s="105">
        <f>IF(ISERROR(VLOOKUP($C3822,tarifs!$A$4:$D$105,2,0)),"",VLOOKUP($C3822,tarifs!$A$4:$D$105,2,0))</f>
        <v>124</v>
      </c>
      <c r="F3822" s="105">
        <f t="shared" si="59"/>
        <v>148.79999999999998</v>
      </c>
    </row>
    <row r="3823" spans="1:6" x14ac:dyDescent="0.25">
      <c r="A3823" t="s">
        <v>19</v>
      </c>
      <c r="B3823" s="107">
        <v>44492</v>
      </c>
      <c r="C3823">
        <v>1129</v>
      </c>
      <c r="D3823" t="str">
        <f>IF(Tableau1[[#This Row],[Date]]="","",CHOOSE(MONTH(B3823),"janvier","février","mars","avril","mai","juin","juillet","aout","septembre","octobre","novembre","décembre"))</f>
        <v>octobre</v>
      </c>
      <c r="E3823" s="105">
        <f>IF(ISERROR(VLOOKUP($C3823,tarifs!$A$4:$D$105,2,0)),"",VLOOKUP($C3823,tarifs!$A$4:$D$105,2,0))</f>
        <v>115</v>
      </c>
      <c r="F3823" s="105">
        <f t="shared" si="59"/>
        <v>138</v>
      </c>
    </row>
    <row r="3824" spans="1:6" x14ac:dyDescent="0.25">
      <c r="A3824" t="s">
        <v>19</v>
      </c>
      <c r="B3824" s="107">
        <v>44492</v>
      </c>
      <c r="C3824">
        <v>1699</v>
      </c>
      <c r="D3824" t="str">
        <f>IF(Tableau1[[#This Row],[Date]]="","",CHOOSE(MONTH(B3824),"janvier","février","mars","avril","mai","juin","juillet","aout","septembre","octobre","novembre","décembre"))</f>
        <v>octobre</v>
      </c>
      <c r="E3824" s="105">
        <f>IF(ISERROR(VLOOKUP($C3824,tarifs!$A$4:$D$105,2,0)),"",VLOOKUP($C3824,tarifs!$A$4:$D$105,2,0))</f>
        <v>148</v>
      </c>
      <c r="F3824" s="105">
        <f t="shared" si="59"/>
        <v>177.6</v>
      </c>
    </row>
    <row r="3825" spans="1:6" x14ac:dyDescent="0.25">
      <c r="A3825" t="s">
        <v>8</v>
      </c>
      <c r="B3825" s="107">
        <v>44494</v>
      </c>
      <c r="C3825">
        <v>1330</v>
      </c>
      <c r="D3825" t="str">
        <f>IF(Tableau1[[#This Row],[Date]]="","",CHOOSE(MONTH(B3825),"janvier","février","mars","avril","mai","juin","juillet","aout","septembre","octobre","novembre","décembre"))</f>
        <v>octobre</v>
      </c>
      <c r="E3825" s="105">
        <f>IF(ISERROR(VLOOKUP($C3825,tarifs!$A$4:$D$105,2,0)),"",VLOOKUP($C3825,tarifs!$A$4:$D$105,2,0))</f>
        <v>95</v>
      </c>
      <c r="F3825" s="105">
        <f t="shared" si="59"/>
        <v>114</v>
      </c>
    </row>
    <row r="3826" spans="1:6" x14ac:dyDescent="0.25">
      <c r="A3826" t="s">
        <v>8</v>
      </c>
      <c r="B3826" s="107">
        <v>44499</v>
      </c>
      <c r="C3826">
        <v>1531</v>
      </c>
      <c r="D3826" t="str">
        <f>IF(Tableau1[[#This Row],[Date]]="","",CHOOSE(MONTH(B3826),"janvier","février","mars","avril","mai","juin","juillet","aout","septembre","octobre","novembre","décembre"))</f>
        <v>octobre</v>
      </c>
      <c r="E3826" s="105">
        <f>IF(ISERROR(VLOOKUP($C3826,tarifs!$A$4:$D$105,2,0)),"",VLOOKUP($C3826,tarifs!$A$4:$D$105,2,0))</f>
        <v>108</v>
      </c>
      <c r="F3826" s="105">
        <f t="shared" si="59"/>
        <v>129.6</v>
      </c>
    </row>
    <row r="3827" spans="1:6" x14ac:dyDescent="0.25">
      <c r="A3827" t="s">
        <v>8</v>
      </c>
      <c r="B3827" s="107">
        <v>44494</v>
      </c>
      <c r="C3827">
        <v>1242</v>
      </c>
      <c r="D3827" t="str">
        <f>IF(Tableau1[[#This Row],[Date]]="","",CHOOSE(MONTH(B3827),"janvier","février","mars","avril","mai","juin","juillet","aout","septembre","octobre","novembre","décembre"))</f>
        <v>octobre</v>
      </c>
      <c r="E3827" s="105">
        <f>IF(ISERROR(VLOOKUP($C3827,tarifs!$A$4:$D$105,2,0)),"",VLOOKUP($C3827,tarifs!$A$4:$D$105,2,0))</f>
        <v>101</v>
      </c>
      <c r="F3827" s="105">
        <f t="shared" si="59"/>
        <v>121.19999999999999</v>
      </c>
    </row>
    <row r="3828" spans="1:6" x14ac:dyDescent="0.25">
      <c r="A3828" t="s">
        <v>8</v>
      </c>
      <c r="B3828" s="107">
        <v>44498</v>
      </c>
      <c r="C3828">
        <v>1242</v>
      </c>
      <c r="D3828" t="str">
        <f>IF(Tableau1[[#This Row],[Date]]="","",CHOOSE(MONTH(B3828),"janvier","février","mars","avril","mai","juin","juillet","aout","septembre","octobre","novembre","décembre"))</f>
        <v>octobre</v>
      </c>
      <c r="E3828" s="105">
        <f>IF(ISERROR(VLOOKUP($C3828,tarifs!$A$4:$D$105,2,0)),"",VLOOKUP($C3828,tarifs!$A$4:$D$105,2,0))</f>
        <v>101</v>
      </c>
      <c r="F3828" s="105">
        <f t="shared" si="59"/>
        <v>121.19999999999999</v>
      </c>
    </row>
    <row r="3829" spans="1:6" x14ac:dyDescent="0.25">
      <c r="A3829" t="s">
        <v>8</v>
      </c>
      <c r="B3829" s="107">
        <v>44499</v>
      </c>
      <c r="C3829">
        <v>1689</v>
      </c>
      <c r="D3829" t="str">
        <f>IF(Tableau1[[#This Row],[Date]]="","",CHOOSE(MONTH(B3829),"janvier","février","mars","avril","mai","juin","juillet","aout","septembre","octobre","novembre","décembre"))</f>
        <v>octobre</v>
      </c>
      <c r="E3829" s="105">
        <f>IF(ISERROR(VLOOKUP($C3829,tarifs!$A$4:$D$105,2,0)),"",VLOOKUP($C3829,tarifs!$A$4:$D$105,2,0))</f>
        <v>155</v>
      </c>
      <c r="F3829" s="105">
        <f t="shared" si="59"/>
        <v>186</v>
      </c>
    </row>
    <row r="3830" spans="1:6" x14ac:dyDescent="0.25">
      <c r="A3830" t="s">
        <v>9</v>
      </c>
      <c r="B3830" s="107">
        <v>44494</v>
      </c>
      <c r="C3830">
        <v>1060</v>
      </c>
      <c r="D3830" t="str">
        <f>IF(Tableau1[[#This Row],[Date]]="","",CHOOSE(MONTH(B3830),"janvier","février","mars","avril","mai","juin","juillet","aout","septembre","octobre","novembre","décembre"))</f>
        <v>octobre</v>
      </c>
      <c r="E3830" s="105">
        <f>IF(ISERROR(VLOOKUP($C3830,tarifs!$A$4:$D$105,2,0)),"",VLOOKUP($C3830,tarifs!$A$4:$D$105,2,0))</f>
        <v>123.6</v>
      </c>
      <c r="F3830" s="105">
        <f t="shared" si="59"/>
        <v>148.32</v>
      </c>
    </row>
    <row r="3831" spans="1:6" x14ac:dyDescent="0.25">
      <c r="A3831" t="s">
        <v>9</v>
      </c>
      <c r="B3831" s="107">
        <v>44499</v>
      </c>
      <c r="C3831">
        <v>1431</v>
      </c>
      <c r="D3831" t="str">
        <f>IF(Tableau1[[#This Row],[Date]]="","",CHOOSE(MONTH(B3831),"janvier","février","mars","avril","mai","juin","juillet","aout","septembre","octobre","novembre","décembre"))</f>
        <v>octobre</v>
      </c>
      <c r="E3831" s="105">
        <f>IF(ISERROR(VLOOKUP($C3831,tarifs!$A$4:$D$105,2,0)),"",VLOOKUP($C3831,tarifs!$A$4:$D$105,2,0))</f>
        <v>108</v>
      </c>
      <c r="F3831" s="105">
        <f t="shared" si="59"/>
        <v>129.6</v>
      </c>
    </row>
    <row r="3832" spans="1:6" x14ac:dyDescent="0.25">
      <c r="A3832" t="s">
        <v>9</v>
      </c>
      <c r="B3832" s="107">
        <v>44494</v>
      </c>
      <c r="C3832">
        <v>1230</v>
      </c>
      <c r="D3832" t="str">
        <f>IF(Tableau1[[#This Row],[Date]]="","",CHOOSE(MONTH(B3832),"janvier","février","mars","avril","mai","juin","juillet","aout","septembre","octobre","novembre","décembre"))</f>
        <v>octobre</v>
      </c>
      <c r="E3832" s="105">
        <f>IF(ISERROR(VLOOKUP($C3832,tarifs!$A$4:$D$105,2,0)),"",VLOOKUP($C3832,tarifs!$A$4:$D$105,2,0))</f>
        <v>135.25</v>
      </c>
      <c r="F3832" s="105">
        <f t="shared" si="59"/>
        <v>162.29999999999998</v>
      </c>
    </row>
    <row r="3833" spans="1:6" x14ac:dyDescent="0.25">
      <c r="A3833" t="s">
        <v>9</v>
      </c>
      <c r="B3833" s="107">
        <v>44498</v>
      </c>
      <c r="C3833">
        <v>1282</v>
      </c>
      <c r="D3833" t="str">
        <f>IF(Tableau1[[#This Row],[Date]]="","",CHOOSE(MONTH(B3833),"janvier","février","mars","avril","mai","juin","juillet","aout","septembre","octobre","novembre","décembre"))</f>
        <v>octobre</v>
      </c>
      <c r="E3833" s="105">
        <f>IF(ISERROR(VLOOKUP($C3833,tarifs!$A$4:$D$105,2,0)),"",VLOOKUP($C3833,tarifs!$A$4:$D$105,2,0))</f>
        <v>87.75</v>
      </c>
      <c r="F3833" s="105">
        <f t="shared" si="59"/>
        <v>105.3</v>
      </c>
    </row>
    <row r="3834" spans="1:6" x14ac:dyDescent="0.25">
      <c r="A3834" t="s">
        <v>9</v>
      </c>
      <c r="B3834" s="107">
        <v>44499</v>
      </c>
      <c r="C3834">
        <v>1451</v>
      </c>
      <c r="D3834" t="str">
        <f>IF(Tableau1[[#This Row],[Date]]="","",CHOOSE(MONTH(B3834),"janvier","février","mars","avril","mai","juin","juillet","aout","septembre","octobre","novembre","décembre"))</f>
        <v>octobre</v>
      </c>
      <c r="E3834" s="105">
        <f>IF(ISERROR(VLOOKUP($C3834,tarifs!$A$4:$D$105,2,0)),"",VLOOKUP($C3834,tarifs!$A$4:$D$105,2,0))</f>
        <v>108</v>
      </c>
      <c r="F3834" s="105">
        <f t="shared" si="59"/>
        <v>129.6</v>
      </c>
    </row>
    <row r="3835" spans="1:6" x14ac:dyDescent="0.25">
      <c r="A3835" t="s">
        <v>9</v>
      </c>
      <c r="B3835" s="107">
        <v>44494</v>
      </c>
      <c r="C3835">
        <v>1062</v>
      </c>
      <c r="D3835" t="str">
        <f>IF(Tableau1[[#This Row],[Date]]="","",CHOOSE(MONTH(B3835),"janvier","février","mars","avril","mai","juin","juillet","aout","septembre","octobre","novembre","décembre"))</f>
        <v>octobre</v>
      </c>
      <c r="E3835" s="105">
        <f>IF(ISERROR(VLOOKUP($C3835,tarifs!$A$4:$D$105,2,0)),"",VLOOKUP($C3835,tarifs!$A$4:$D$105,2,0))</f>
        <v>81</v>
      </c>
      <c r="F3835" s="105">
        <f t="shared" si="59"/>
        <v>97.2</v>
      </c>
    </row>
    <row r="3836" spans="1:6" x14ac:dyDescent="0.25">
      <c r="A3836" t="s">
        <v>9</v>
      </c>
      <c r="B3836" s="107">
        <v>44495</v>
      </c>
      <c r="C3836">
        <v>1062</v>
      </c>
      <c r="D3836" t="str">
        <f>IF(Tableau1[[#This Row],[Date]]="","",CHOOSE(MONTH(B3836),"janvier","février","mars","avril","mai","juin","juillet","aout","septembre","octobre","novembre","décembre"))</f>
        <v>octobre</v>
      </c>
      <c r="E3836" s="105">
        <f>IF(ISERROR(VLOOKUP($C3836,tarifs!$A$4:$D$105,2,0)),"",VLOOKUP($C3836,tarifs!$A$4:$D$105,2,0))</f>
        <v>81</v>
      </c>
      <c r="F3836" s="105">
        <f t="shared" si="59"/>
        <v>97.2</v>
      </c>
    </row>
    <row r="3837" spans="1:6" x14ac:dyDescent="0.25">
      <c r="A3837" t="s">
        <v>9</v>
      </c>
      <c r="B3837" s="107">
        <v>44496</v>
      </c>
      <c r="C3837">
        <v>1062</v>
      </c>
      <c r="D3837" t="str">
        <f>IF(Tableau1[[#This Row],[Date]]="","",CHOOSE(MONTH(B3837),"janvier","février","mars","avril","mai","juin","juillet","aout","septembre","octobre","novembre","décembre"))</f>
        <v>octobre</v>
      </c>
      <c r="E3837" s="105">
        <f>IF(ISERROR(VLOOKUP($C3837,tarifs!$A$4:$D$105,2,0)),"",VLOOKUP($C3837,tarifs!$A$4:$D$105,2,0))</f>
        <v>81</v>
      </c>
      <c r="F3837" s="105">
        <f t="shared" si="59"/>
        <v>97.2</v>
      </c>
    </row>
    <row r="3838" spans="1:6" x14ac:dyDescent="0.25">
      <c r="A3838" t="s">
        <v>9</v>
      </c>
      <c r="B3838" s="107">
        <v>44497</v>
      </c>
      <c r="C3838">
        <v>1062</v>
      </c>
      <c r="D3838" t="str">
        <f>IF(Tableau1[[#This Row],[Date]]="","",CHOOSE(MONTH(B3838),"janvier","février","mars","avril","mai","juin","juillet","aout","septembre","octobre","novembre","décembre"))</f>
        <v>octobre</v>
      </c>
      <c r="E3838" s="105">
        <f>IF(ISERROR(VLOOKUP($C3838,tarifs!$A$4:$D$105,2,0)),"",VLOOKUP($C3838,tarifs!$A$4:$D$105,2,0))</f>
        <v>81</v>
      </c>
      <c r="F3838" s="105">
        <f t="shared" si="59"/>
        <v>97.2</v>
      </c>
    </row>
    <row r="3839" spans="1:6" x14ac:dyDescent="0.25">
      <c r="A3839" t="s">
        <v>9</v>
      </c>
      <c r="B3839" s="107">
        <v>44498</v>
      </c>
      <c r="C3839">
        <v>1062</v>
      </c>
      <c r="D3839" t="str">
        <f>IF(Tableau1[[#This Row],[Date]]="","",CHOOSE(MONTH(B3839),"janvier","février","mars","avril","mai","juin","juillet","aout","septembre","octobre","novembre","décembre"))</f>
        <v>octobre</v>
      </c>
      <c r="E3839" s="105">
        <f>IF(ISERROR(VLOOKUP($C3839,tarifs!$A$4:$D$105,2,0)),"",VLOOKUP($C3839,tarifs!$A$4:$D$105,2,0))</f>
        <v>81</v>
      </c>
      <c r="F3839" s="105">
        <f t="shared" si="59"/>
        <v>97.2</v>
      </c>
    </row>
    <row r="3840" spans="1:6" x14ac:dyDescent="0.25">
      <c r="A3840" t="s">
        <v>9</v>
      </c>
      <c r="B3840" s="107">
        <v>44499</v>
      </c>
      <c r="C3840">
        <v>1471</v>
      </c>
      <c r="D3840" t="str">
        <f>IF(Tableau1[[#This Row],[Date]]="","",CHOOSE(MONTH(B3840),"janvier","février","mars","avril","mai","juin","juillet","aout","septembre","octobre","novembre","décembre"))</f>
        <v>octobre</v>
      </c>
      <c r="E3840" s="105">
        <f>IF(ISERROR(VLOOKUP($C3840,tarifs!$A$4:$D$105,2,0)),"",VLOOKUP($C3840,tarifs!$A$4:$D$105,2,0))</f>
        <v>115</v>
      </c>
      <c r="F3840" s="105">
        <f t="shared" si="59"/>
        <v>138</v>
      </c>
    </row>
    <row r="3841" spans="1:6" x14ac:dyDescent="0.25">
      <c r="A3841" t="s">
        <v>9</v>
      </c>
      <c r="B3841" s="107">
        <v>44494</v>
      </c>
      <c r="C3841">
        <v>1262</v>
      </c>
      <c r="D3841" t="str">
        <f>IF(Tableau1[[#This Row],[Date]]="","",CHOOSE(MONTH(B3841),"janvier","février","mars","avril","mai","juin","juillet","aout","septembre","octobre","novembre","décembre"))</f>
        <v>octobre</v>
      </c>
      <c r="E3841" s="105">
        <f>IF(ISERROR(VLOOKUP($C3841,tarifs!$A$4:$D$105,2,0)),"",VLOOKUP($C3841,tarifs!$A$4:$D$105,2,0))</f>
        <v>108</v>
      </c>
      <c r="F3841" s="105">
        <f t="shared" si="59"/>
        <v>129.6</v>
      </c>
    </row>
    <row r="3842" spans="1:6" x14ac:dyDescent="0.25">
      <c r="A3842" t="s">
        <v>9</v>
      </c>
      <c r="B3842" s="107">
        <v>44495</v>
      </c>
      <c r="C3842">
        <v>1262</v>
      </c>
      <c r="D3842" t="str">
        <f>IF(Tableau1[[#This Row],[Date]]="","",CHOOSE(MONTH(B3842),"janvier","février","mars","avril","mai","juin","juillet","aout","septembre","octobre","novembre","décembre"))</f>
        <v>octobre</v>
      </c>
      <c r="E3842" s="105">
        <f>IF(ISERROR(VLOOKUP($C3842,tarifs!$A$4:$D$105,2,0)),"",VLOOKUP($C3842,tarifs!$A$4:$D$105,2,0))</f>
        <v>108</v>
      </c>
      <c r="F3842" s="105">
        <f t="shared" si="59"/>
        <v>129.6</v>
      </c>
    </row>
    <row r="3843" spans="1:6" x14ac:dyDescent="0.25">
      <c r="A3843" t="s">
        <v>9</v>
      </c>
      <c r="B3843" s="107">
        <v>44496</v>
      </c>
      <c r="C3843">
        <v>1262</v>
      </c>
      <c r="D3843" t="str">
        <f>IF(Tableau1[[#This Row],[Date]]="","",CHOOSE(MONTH(B3843),"janvier","février","mars","avril","mai","juin","juillet","aout","septembre","octobre","novembre","décembre"))</f>
        <v>octobre</v>
      </c>
      <c r="E3843" s="105">
        <f>IF(ISERROR(VLOOKUP($C3843,tarifs!$A$4:$D$105,2,0)),"",VLOOKUP($C3843,tarifs!$A$4:$D$105,2,0))</f>
        <v>108</v>
      </c>
      <c r="F3843" s="105">
        <f t="shared" si="59"/>
        <v>129.6</v>
      </c>
    </row>
    <row r="3844" spans="1:6" x14ac:dyDescent="0.25">
      <c r="A3844" t="s">
        <v>9</v>
      </c>
      <c r="B3844" s="107">
        <v>44497</v>
      </c>
      <c r="C3844">
        <v>1262</v>
      </c>
      <c r="D3844" t="str">
        <f>IF(Tableau1[[#This Row],[Date]]="","",CHOOSE(MONTH(B3844),"janvier","février","mars","avril","mai","juin","juillet","aout","septembre","octobre","novembre","décembre"))</f>
        <v>octobre</v>
      </c>
      <c r="E3844" s="105">
        <f>IF(ISERROR(VLOOKUP($C3844,tarifs!$A$4:$D$105,2,0)),"",VLOOKUP($C3844,tarifs!$A$4:$D$105,2,0))</f>
        <v>108</v>
      </c>
      <c r="F3844" s="105">
        <f t="shared" ref="F3844:F3907" si="60">IF(ISERROR(E3844*1.2),"",E3844*1.2)</f>
        <v>129.6</v>
      </c>
    </row>
    <row r="3845" spans="1:6" x14ac:dyDescent="0.25">
      <c r="A3845" t="s">
        <v>9</v>
      </c>
      <c r="B3845" s="107">
        <v>44498</v>
      </c>
      <c r="C3845">
        <v>1262</v>
      </c>
      <c r="D3845" t="str">
        <f>IF(Tableau1[[#This Row],[Date]]="","",CHOOSE(MONTH(B3845),"janvier","février","mars","avril","mai","juin","juillet","aout","septembre","octobre","novembre","décembre"))</f>
        <v>octobre</v>
      </c>
      <c r="E3845" s="105">
        <f>IF(ISERROR(VLOOKUP($C3845,tarifs!$A$4:$D$105,2,0)),"",VLOOKUP($C3845,tarifs!$A$4:$D$105,2,0))</f>
        <v>108</v>
      </c>
      <c r="F3845" s="105">
        <f t="shared" si="60"/>
        <v>129.6</v>
      </c>
    </row>
    <row r="3846" spans="1:6" x14ac:dyDescent="0.25">
      <c r="A3846" t="s">
        <v>9</v>
      </c>
      <c r="B3846" s="107">
        <v>44499</v>
      </c>
      <c r="C3846">
        <v>1511</v>
      </c>
      <c r="D3846" t="str">
        <f>IF(Tableau1[[#This Row],[Date]]="","",CHOOSE(MONTH(B3846),"janvier","février","mars","avril","mai","juin","juillet","aout","septembre","octobre","novembre","décembre"))</f>
        <v>octobre</v>
      </c>
      <c r="E3846" s="105">
        <f>IF(ISERROR(VLOOKUP($C3846,tarifs!$A$4:$D$105,2,0)),"",VLOOKUP($C3846,tarifs!$A$4:$D$105,2,0))</f>
        <v>115</v>
      </c>
      <c r="F3846" s="105">
        <f t="shared" si="60"/>
        <v>138</v>
      </c>
    </row>
    <row r="3847" spans="1:6" x14ac:dyDescent="0.25">
      <c r="A3847" t="s">
        <v>9</v>
      </c>
      <c r="B3847" s="107">
        <v>44499</v>
      </c>
      <c r="C3847">
        <v>1521</v>
      </c>
      <c r="D3847" t="str">
        <f>IF(Tableau1[[#This Row],[Date]]="","",CHOOSE(MONTH(B3847),"janvier","février","mars","avril","mai","juin","juillet","aout","septembre","octobre","novembre","décembre"))</f>
        <v>octobre</v>
      </c>
      <c r="E3847" s="105">
        <f>IF(ISERROR(VLOOKUP($C3847,tarifs!$A$4:$D$105,2,0)),"",VLOOKUP($C3847,tarifs!$A$4:$D$105,2,0))</f>
        <v>155</v>
      </c>
      <c r="F3847" s="105">
        <f t="shared" si="60"/>
        <v>186</v>
      </c>
    </row>
    <row r="3848" spans="1:6" x14ac:dyDescent="0.25">
      <c r="A3848" t="s">
        <v>9</v>
      </c>
      <c r="B3848" s="107">
        <v>44499</v>
      </c>
      <c r="C3848">
        <v>1659</v>
      </c>
      <c r="D3848" t="str">
        <f>IF(Tableau1[[#This Row],[Date]]="","",CHOOSE(MONTH(B3848),"janvier","février","mars","avril","mai","juin","juillet","aout","septembre","octobre","novembre","décembre"))</f>
        <v>octobre</v>
      </c>
      <c r="E3848" s="105">
        <f>IF(ISERROR(VLOOKUP($C3848,tarifs!$A$4:$D$105,2,0)),"",VLOOKUP($C3848,tarifs!$A$4:$D$105,2,0))</f>
        <v>108</v>
      </c>
      <c r="F3848" s="105">
        <f t="shared" si="60"/>
        <v>129.6</v>
      </c>
    </row>
    <row r="3849" spans="1:6" x14ac:dyDescent="0.25">
      <c r="A3849" t="s">
        <v>9</v>
      </c>
      <c r="B3849" s="107">
        <v>44499</v>
      </c>
      <c r="C3849">
        <v>1139</v>
      </c>
      <c r="D3849" t="str">
        <f>IF(Tableau1[[#This Row],[Date]]="","",CHOOSE(MONTH(B3849),"janvier","février","mars","avril","mai","juin","juillet","aout","septembre","octobre","novembre","décembre"))</f>
        <v>octobre</v>
      </c>
      <c r="E3849" s="105">
        <f>IF(ISERROR(VLOOKUP($C3849,tarifs!$A$4:$D$105,2,0)),"",VLOOKUP($C3849,tarifs!$A$4:$D$105,2,0))</f>
        <v>135</v>
      </c>
      <c r="F3849" s="105">
        <f t="shared" si="60"/>
        <v>162</v>
      </c>
    </row>
    <row r="3850" spans="1:6" x14ac:dyDescent="0.25">
      <c r="A3850" t="s">
        <v>9</v>
      </c>
      <c r="B3850" s="107">
        <v>44499</v>
      </c>
      <c r="C3850">
        <v>1079</v>
      </c>
      <c r="D3850" t="str">
        <f>IF(Tableau1[[#This Row],[Date]]="","",CHOOSE(MONTH(B3850),"janvier","février","mars","avril","mai","juin","juillet","aout","septembre","octobre","novembre","décembre"))</f>
        <v>octobre</v>
      </c>
      <c r="E3850" s="105">
        <f>IF(ISERROR(VLOOKUP($C3850,tarifs!$A$4:$D$105,2,0)),"",VLOOKUP($C3850,tarifs!$A$4:$D$105,2,0))</f>
        <v>101</v>
      </c>
      <c r="F3850" s="105">
        <f t="shared" si="60"/>
        <v>121.19999999999999</v>
      </c>
    </row>
    <row r="3851" spans="1:6" x14ac:dyDescent="0.25">
      <c r="A3851" t="s">
        <v>9</v>
      </c>
      <c r="B3851" s="107">
        <v>44499</v>
      </c>
      <c r="C3851">
        <v>1099</v>
      </c>
      <c r="D3851" t="str">
        <f>IF(Tableau1[[#This Row],[Date]]="","",CHOOSE(MONTH(B3851),"janvier","février","mars","avril","mai","juin","juillet","aout","septembre","octobre","novembre","décembre"))</f>
        <v>octobre</v>
      </c>
      <c r="E3851" s="105">
        <f>IF(ISERROR(VLOOKUP($C3851,tarifs!$A$4:$D$105,2,0)),"",VLOOKUP($C3851,tarifs!$A$4:$D$105,2,0))</f>
        <v>77</v>
      </c>
      <c r="F3851" s="105">
        <f t="shared" si="60"/>
        <v>92.399999999999991</v>
      </c>
    </row>
    <row r="3852" spans="1:6" x14ac:dyDescent="0.25">
      <c r="A3852" t="s">
        <v>9</v>
      </c>
      <c r="B3852" s="107">
        <v>44499</v>
      </c>
      <c r="C3852">
        <v>1269</v>
      </c>
      <c r="D3852" t="str">
        <f>IF(Tableau1[[#This Row],[Date]]="","",CHOOSE(MONTH(B3852),"janvier","février","mars","avril","mai","juin","juillet","aout","septembre","octobre","novembre","décembre"))</f>
        <v>octobre</v>
      </c>
      <c r="E3852" s="105">
        <f>IF(ISERROR(VLOOKUP($C3852,tarifs!$A$4:$D$105,2,0)),"",VLOOKUP($C3852,tarifs!$A$4:$D$105,2,0))</f>
        <v>95</v>
      </c>
      <c r="F3852" s="105">
        <f t="shared" si="60"/>
        <v>114</v>
      </c>
    </row>
    <row r="3853" spans="1:6" x14ac:dyDescent="0.25">
      <c r="A3853" t="s">
        <v>10</v>
      </c>
      <c r="B3853" s="107">
        <v>44494</v>
      </c>
      <c r="C3853">
        <v>1650</v>
      </c>
      <c r="D3853" t="str">
        <f>IF(Tableau1[[#This Row],[Date]]="","",CHOOSE(MONTH(B3853),"janvier","février","mars","avril","mai","juin","juillet","aout","septembre","octobre","novembre","décembre"))</f>
        <v>octobre</v>
      </c>
      <c r="E3853" s="105">
        <f>IF(ISERROR(VLOOKUP($C3853,tarifs!$A$4:$D$105,2,0)),"",VLOOKUP($C3853,tarifs!$A$4:$D$105,2,0))</f>
        <v>162</v>
      </c>
      <c r="F3853" s="105">
        <f t="shared" si="60"/>
        <v>194.4</v>
      </c>
    </row>
    <row r="3854" spans="1:6" x14ac:dyDescent="0.25">
      <c r="A3854" t="s">
        <v>10</v>
      </c>
      <c r="B3854" s="107">
        <v>44499</v>
      </c>
      <c r="C3854">
        <v>1109</v>
      </c>
      <c r="D3854" t="str">
        <f>IF(Tableau1[[#This Row],[Date]]="","",CHOOSE(MONTH(B3854),"janvier","février","mars","avril","mai","juin","juillet","aout","septembre","octobre","novembre","décembre"))</f>
        <v>octobre</v>
      </c>
      <c r="E3854" s="105">
        <f>IF(ISERROR(VLOOKUP($C3854,tarifs!$A$4:$D$105,2,0)),"",VLOOKUP($C3854,tarifs!$A$4:$D$105,2,0))</f>
        <v>122</v>
      </c>
      <c r="F3854" s="105">
        <f t="shared" si="60"/>
        <v>146.4</v>
      </c>
    </row>
    <row r="3855" spans="1:6" x14ac:dyDescent="0.25">
      <c r="A3855" t="s">
        <v>10</v>
      </c>
      <c r="B3855" s="107">
        <v>44495</v>
      </c>
      <c r="C3855">
        <v>1521</v>
      </c>
      <c r="D3855" t="str">
        <f>IF(Tableau1[[#This Row],[Date]]="","",CHOOSE(MONTH(B3855),"janvier","février","mars","avril","mai","juin","juillet","aout","septembre","octobre","novembre","décembre"))</f>
        <v>octobre</v>
      </c>
      <c r="E3855" s="105">
        <f>IF(ISERROR(VLOOKUP($C3855,tarifs!$A$4:$D$105,2,0)),"",VLOOKUP($C3855,tarifs!$A$4:$D$105,2,0))</f>
        <v>155</v>
      </c>
      <c r="F3855" s="105">
        <f t="shared" si="60"/>
        <v>186</v>
      </c>
    </row>
    <row r="3856" spans="1:6" x14ac:dyDescent="0.25">
      <c r="A3856" t="s">
        <v>10</v>
      </c>
      <c r="B3856" s="107">
        <v>44496</v>
      </c>
      <c r="C3856">
        <v>1521</v>
      </c>
      <c r="D3856" t="str">
        <f>IF(Tableau1[[#This Row],[Date]]="","",CHOOSE(MONTH(B3856),"janvier","février","mars","avril","mai","juin","juillet","aout","septembre","octobre","novembre","décembre"))</f>
        <v>octobre</v>
      </c>
      <c r="E3856" s="105">
        <f>IF(ISERROR(VLOOKUP($C3856,tarifs!$A$4:$D$105,2,0)),"",VLOOKUP($C3856,tarifs!$A$4:$D$105,2,0))</f>
        <v>155</v>
      </c>
      <c r="F3856" s="105">
        <f t="shared" si="60"/>
        <v>186</v>
      </c>
    </row>
    <row r="3857" spans="1:6" x14ac:dyDescent="0.25">
      <c r="A3857" t="s">
        <v>10</v>
      </c>
      <c r="B3857" s="107">
        <v>44497</v>
      </c>
      <c r="C3857">
        <v>1521</v>
      </c>
      <c r="D3857" t="str">
        <f>IF(Tableau1[[#This Row],[Date]]="","",CHOOSE(MONTH(B3857),"janvier","février","mars","avril","mai","juin","juillet","aout","septembre","octobre","novembre","décembre"))</f>
        <v>octobre</v>
      </c>
      <c r="E3857" s="105">
        <f>IF(ISERROR(VLOOKUP($C3857,tarifs!$A$4:$D$105,2,0)),"",VLOOKUP($C3857,tarifs!$A$4:$D$105,2,0))</f>
        <v>155</v>
      </c>
      <c r="F3857" s="105">
        <f t="shared" si="60"/>
        <v>186</v>
      </c>
    </row>
    <row r="3858" spans="1:6" x14ac:dyDescent="0.25">
      <c r="A3858" t="s">
        <v>10</v>
      </c>
      <c r="B3858" s="107">
        <v>44498</v>
      </c>
      <c r="C3858">
        <v>1521</v>
      </c>
      <c r="D3858" t="str">
        <f>IF(Tableau1[[#This Row],[Date]]="","",CHOOSE(MONTH(B3858),"janvier","février","mars","avril","mai","juin","juillet","aout","septembre","octobre","novembre","décembre"))</f>
        <v>octobre</v>
      </c>
      <c r="E3858" s="105">
        <f>IF(ISERROR(VLOOKUP($C3858,tarifs!$A$4:$D$105,2,0)),"",VLOOKUP($C3858,tarifs!$A$4:$D$105,2,0))</f>
        <v>155</v>
      </c>
      <c r="F3858" s="105">
        <f t="shared" si="60"/>
        <v>186</v>
      </c>
    </row>
    <row r="3859" spans="1:6" x14ac:dyDescent="0.25">
      <c r="A3859" t="s">
        <v>10</v>
      </c>
      <c r="B3859" s="107">
        <v>44494</v>
      </c>
      <c r="C3859">
        <v>1162</v>
      </c>
      <c r="D3859" t="str">
        <f>IF(Tableau1[[#This Row],[Date]]="","",CHOOSE(MONTH(B3859),"janvier","février","mars","avril","mai","juin","juillet","aout","septembre","octobre","novembre","décembre"))</f>
        <v>octobre</v>
      </c>
      <c r="E3859" s="105">
        <f>IF(ISERROR(VLOOKUP($C3859,tarifs!$A$4:$D$105,2,0)),"",VLOOKUP($C3859,tarifs!$A$4:$D$105,2,0))</f>
        <v>108</v>
      </c>
      <c r="F3859" s="105">
        <f t="shared" si="60"/>
        <v>129.6</v>
      </c>
    </row>
    <row r="3860" spans="1:6" x14ac:dyDescent="0.25">
      <c r="A3860" t="s">
        <v>10</v>
      </c>
      <c r="B3860" s="107">
        <v>44495</v>
      </c>
      <c r="C3860">
        <v>1162</v>
      </c>
      <c r="D3860" t="str">
        <f>IF(Tableau1[[#This Row],[Date]]="","",CHOOSE(MONTH(B3860),"janvier","février","mars","avril","mai","juin","juillet","aout","septembre","octobre","novembre","décembre"))</f>
        <v>octobre</v>
      </c>
      <c r="E3860" s="105">
        <f>IF(ISERROR(VLOOKUP($C3860,tarifs!$A$4:$D$105,2,0)),"",VLOOKUP($C3860,tarifs!$A$4:$D$105,2,0))</f>
        <v>108</v>
      </c>
      <c r="F3860" s="105">
        <f t="shared" si="60"/>
        <v>129.6</v>
      </c>
    </row>
    <row r="3861" spans="1:6" x14ac:dyDescent="0.25">
      <c r="A3861" t="s">
        <v>10</v>
      </c>
      <c r="B3861" s="107">
        <v>44496</v>
      </c>
      <c r="C3861">
        <v>1162</v>
      </c>
      <c r="D3861" t="str">
        <f>IF(Tableau1[[#This Row],[Date]]="","",CHOOSE(MONTH(B3861),"janvier","février","mars","avril","mai","juin","juillet","aout","septembre","octobre","novembre","décembre"))</f>
        <v>octobre</v>
      </c>
      <c r="E3861" s="105">
        <f>IF(ISERROR(VLOOKUP($C3861,tarifs!$A$4:$D$105,2,0)),"",VLOOKUP($C3861,tarifs!$A$4:$D$105,2,0))</f>
        <v>108</v>
      </c>
      <c r="F3861" s="105">
        <f t="shared" si="60"/>
        <v>129.6</v>
      </c>
    </row>
    <row r="3862" spans="1:6" x14ac:dyDescent="0.25">
      <c r="A3862" t="s">
        <v>10</v>
      </c>
      <c r="B3862" s="107">
        <v>44497</v>
      </c>
      <c r="C3862">
        <v>1162</v>
      </c>
      <c r="D3862" t="str">
        <f>IF(Tableau1[[#This Row],[Date]]="","",CHOOSE(MONTH(B3862),"janvier","février","mars","avril","mai","juin","juillet","aout","septembre","octobre","novembre","décembre"))</f>
        <v>octobre</v>
      </c>
      <c r="E3862" s="105">
        <f>IF(ISERROR(VLOOKUP($C3862,tarifs!$A$4:$D$105,2,0)),"",VLOOKUP($C3862,tarifs!$A$4:$D$105,2,0))</f>
        <v>108</v>
      </c>
      <c r="F3862" s="105">
        <f t="shared" si="60"/>
        <v>129.6</v>
      </c>
    </row>
    <row r="3863" spans="1:6" x14ac:dyDescent="0.25">
      <c r="A3863" t="s">
        <v>10</v>
      </c>
      <c r="B3863" s="107">
        <v>44498</v>
      </c>
      <c r="C3863">
        <v>1162</v>
      </c>
      <c r="D3863" t="str">
        <f>IF(Tableau1[[#This Row],[Date]]="","",CHOOSE(MONTH(B3863),"janvier","février","mars","avril","mai","juin","juillet","aout","septembre","octobre","novembre","décembre"))</f>
        <v>octobre</v>
      </c>
      <c r="E3863" s="105">
        <f>IF(ISERROR(VLOOKUP($C3863,tarifs!$A$4:$D$105,2,0)),"",VLOOKUP($C3863,tarifs!$A$4:$D$105,2,0))</f>
        <v>108</v>
      </c>
      <c r="F3863" s="105">
        <f t="shared" si="60"/>
        <v>129.6</v>
      </c>
    </row>
    <row r="3864" spans="1:6" x14ac:dyDescent="0.25">
      <c r="A3864" t="s">
        <v>10</v>
      </c>
      <c r="B3864" s="107">
        <v>44494</v>
      </c>
      <c r="C3864" t="s">
        <v>11</v>
      </c>
      <c r="D3864" t="str">
        <f>IF(Tableau1[[#This Row],[Date]]="","",CHOOSE(MONTH(B3864),"janvier","février","mars","avril","mai","juin","juillet","aout","septembre","octobre","novembre","décembre"))</f>
        <v>octobre</v>
      </c>
      <c r="E3864" s="105" t="str">
        <f>IF(ISERROR(VLOOKUP($C3864,tarifs!$A$4:$D$105,2,0)),"",VLOOKUP($C3864,tarifs!$A$4:$D$105,2,0))</f>
        <v/>
      </c>
      <c r="F3864" s="105" t="str">
        <f t="shared" si="60"/>
        <v/>
      </c>
    </row>
    <row r="3865" spans="1:6" x14ac:dyDescent="0.25">
      <c r="A3865" t="s">
        <v>10</v>
      </c>
      <c r="B3865" s="107">
        <v>44495</v>
      </c>
      <c r="C3865" t="s">
        <v>11</v>
      </c>
      <c r="D3865" t="str">
        <f>IF(Tableau1[[#This Row],[Date]]="","",CHOOSE(MONTH(B3865),"janvier","février","mars","avril","mai","juin","juillet","aout","septembre","octobre","novembre","décembre"))</f>
        <v>octobre</v>
      </c>
      <c r="E3865" s="105" t="str">
        <f>IF(ISERROR(VLOOKUP($C3865,tarifs!$A$4:$D$105,2,0)),"",VLOOKUP($C3865,tarifs!$A$4:$D$105,2,0))</f>
        <v/>
      </c>
      <c r="F3865" s="105" t="str">
        <f t="shared" si="60"/>
        <v/>
      </c>
    </row>
    <row r="3866" spans="1:6" x14ac:dyDescent="0.25">
      <c r="A3866" t="s">
        <v>10</v>
      </c>
      <c r="B3866" s="107">
        <v>44496</v>
      </c>
      <c r="C3866" t="s">
        <v>11</v>
      </c>
      <c r="D3866" t="str">
        <f>IF(Tableau1[[#This Row],[Date]]="","",CHOOSE(MONTH(B3866),"janvier","février","mars","avril","mai","juin","juillet","aout","septembre","octobre","novembre","décembre"))</f>
        <v>octobre</v>
      </c>
      <c r="E3866" s="105" t="str">
        <f>IF(ISERROR(VLOOKUP($C3866,tarifs!$A$4:$D$105,2,0)),"",VLOOKUP($C3866,tarifs!$A$4:$D$105,2,0))</f>
        <v/>
      </c>
      <c r="F3866" s="105" t="str">
        <f t="shared" si="60"/>
        <v/>
      </c>
    </row>
    <row r="3867" spans="1:6" x14ac:dyDescent="0.25">
      <c r="A3867" t="s">
        <v>10</v>
      </c>
      <c r="B3867" s="107">
        <v>44497</v>
      </c>
      <c r="C3867" t="s">
        <v>11</v>
      </c>
      <c r="D3867" t="str">
        <f>IF(Tableau1[[#This Row],[Date]]="","",CHOOSE(MONTH(B3867),"janvier","février","mars","avril","mai","juin","juillet","aout","septembre","octobre","novembre","décembre"))</f>
        <v>octobre</v>
      </c>
      <c r="E3867" s="105" t="str">
        <f>IF(ISERROR(VLOOKUP($C3867,tarifs!$A$4:$D$105,2,0)),"",VLOOKUP($C3867,tarifs!$A$4:$D$105,2,0))</f>
        <v/>
      </c>
      <c r="F3867" s="105" t="str">
        <f t="shared" si="60"/>
        <v/>
      </c>
    </row>
    <row r="3868" spans="1:6" x14ac:dyDescent="0.25">
      <c r="A3868" t="s">
        <v>10</v>
      </c>
      <c r="B3868" s="107">
        <v>44498</v>
      </c>
      <c r="C3868" t="s">
        <v>11</v>
      </c>
      <c r="D3868" t="str">
        <f>IF(Tableau1[[#This Row],[Date]]="","",CHOOSE(MONTH(B3868),"janvier","février","mars","avril","mai","juin","juillet","aout","septembre","octobre","novembre","décembre"))</f>
        <v>octobre</v>
      </c>
      <c r="E3868" s="105" t="str">
        <f>IF(ISERROR(VLOOKUP($C3868,tarifs!$A$4:$D$105,2,0)),"",VLOOKUP($C3868,tarifs!$A$4:$D$105,2,0))</f>
        <v/>
      </c>
      <c r="F3868" s="105" t="str">
        <f t="shared" si="60"/>
        <v/>
      </c>
    </row>
    <row r="3869" spans="1:6" x14ac:dyDescent="0.25">
      <c r="A3869" t="s">
        <v>12</v>
      </c>
      <c r="B3869" s="107">
        <v>44494</v>
      </c>
      <c r="C3869">
        <v>1010</v>
      </c>
      <c r="D3869" t="str">
        <f>IF(Tableau1[[#This Row],[Date]]="","",CHOOSE(MONTH(B3869),"janvier","février","mars","avril","mai","juin","juillet","aout","septembre","octobre","novembre","décembre"))</f>
        <v>octobre</v>
      </c>
      <c r="E3869" s="105">
        <f>IF(ISERROR(VLOOKUP($C3869,tarifs!$A$4:$D$105,2,0)),"",VLOOKUP($C3869,tarifs!$A$4:$D$105,2,0))</f>
        <v>95</v>
      </c>
      <c r="F3869" s="105">
        <f t="shared" si="60"/>
        <v>114</v>
      </c>
    </row>
    <row r="3870" spans="1:6" x14ac:dyDescent="0.25">
      <c r="A3870" t="s">
        <v>12</v>
      </c>
      <c r="B3870" s="107">
        <v>44499</v>
      </c>
      <c r="C3870">
        <v>1441</v>
      </c>
      <c r="D3870" t="str">
        <f>IF(Tableau1[[#This Row],[Date]]="","",CHOOSE(MONTH(B3870),"janvier","février","mars","avril","mai","juin","juillet","aout","septembre","octobre","novembre","décembre"))</f>
        <v>octobre</v>
      </c>
      <c r="E3870" s="105">
        <f>IF(ISERROR(VLOOKUP($C3870,tarifs!$A$4:$D$105,2,0)),"",VLOOKUP($C3870,tarifs!$A$4:$D$105,2,0))</f>
        <v>108</v>
      </c>
      <c r="F3870" s="105">
        <f t="shared" si="60"/>
        <v>129.6</v>
      </c>
    </row>
    <row r="3871" spans="1:6" x14ac:dyDescent="0.25">
      <c r="A3871" t="s">
        <v>12</v>
      </c>
      <c r="B3871" s="107">
        <v>44499</v>
      </c>
      <c r="C3871">
        <v>1169</v>
      </c>
      <c r="D3871" t="str">
        <f>IF(Tableau1[[#This Row],[Date]]="","",CHOOSE(MONTH(B3871),"janvier","février","mars","avril","mai","juin","juillet","aout","septembre","octobre","novembre","décembre"))</f>
        <v>octobre</v>
      </c>
      <c r="E3871" s="105">
        <f>IF(ISERROR(VLOOKUP($C3871,tarifs!$A$4:$D$105,2,0)),"",VLOOKUP($C3871,tarifs!$A$4:$D$105,2,0))</f>
        <v>115</v>
      </c>
      <c r="F3871" s="105">
        <f t="shared" si="60"/>
        <v>138</v>
      </c>
    </row>
    <row r="3872" spans="1:6" x14ac:dyDescent="0.25">
      <c r="A3872" t="s">
        <v>12</v>
      </c>
      <c r="B3872" s="107">
        <v>44494</v>
      </c>
      <c r="C3872">
        <v>1312</v>
      </c>
      <c r="D3872" t="str">
        <f>IF(Tableau1[[#This Row],[Date]]="","",CHOOSE(MONTH(B3872),"janvier","février","mars","avril","mai","juin","juillet","aout","septembre","octobre","novembre","décembre"))</f>
        <v>octobre</v>
      </c>
      <c r="E3872" s="105">
        <f>IF(ISERROR(VLOOKUP($C3872,tarifs!$A$4:$D$105,2,0)),"",VLOOKUP($C3872,tarifs!$A$4:$D$105,2,0))</f>
        <v>108</v>
      </c>
      <c r="F3872" s="105">
        <f t="shared" si="60"/>
        <v>129.6</v>
      </c>
    </row>
    <row r="3873" spans="1:6" x14ac:dyDescent="0.25">
      <c r="A3873" t="s">
        <v>12</v>
      </c>
      <c r="B3873" s="107">
        <v>44495</v>
      </c>
      <c r="C3873">
        <v>1312</v>
      </c>
      <c r="D3873" t="str">
        <f>IF(Tableau1[[#This Row],[Date]]="","",CHOOSE(MONTH(B3873),"janvier","février","mars","avril","mai","juin","juillet","aout","septembre","octobre","novembre","décembre"))</f>
        <v>octobre</v>
      </c>
      <c r="E3873" s="105">
        <f>IF(ISERROR(VLOOKUP($C3873,tarifs!$A$4:$D$105,2,0)),"",VLOOKUP($C3873,tarifs!$A$4:$D$105,2,0))</f>
        <v>108</v>
      </c>
      <c r="F3873" s="105">
        <f t="shared" si="60"/>
        <v>129.6</v>
      </c>
    </row>
    <row r="3874" spans="1:6" x14ac:dyDescent="0.25">
      <c r="A3874" t="s">
        <v>12</v>
      </c>
      <c r="B3874" s="107">
        <v>44496</v>
      </c>
      <c r="C3874">
        <v>1312</v>
      </c>
      <c r="D3874" t="str">
        <f>IF(Tableau1[[#This Row],[Date]]="","",CHOOSE(MONTH(B3874),"janvier","février","mars","avril","mai","juin","juillet","aout","septembre","octobre","novembre","décembre"))</f>
        <v>octobre</v>
      </c>
      <c r="E3874" s="105">
        <f>IF(ISERROR(VLOOKUP($C3874,tarifs!$A$4:$D$105,2,0)),"",VLOOKUP($C3874,tarifs!$A$4:$D$105,2,0))</f>
        <v>108</v>
      </c>
      <c r="F3874" s="105">
        <f t="shared" si="60"/>
        <v>129.6</v>
      </c>
    </row>
    <row r="3875" spans="1:6" x14ac:dyDescent="0.25">
      <c r="A3875" t="s">
        <v>12</v>
      </c>
      <c r="B3875" s="107">
        <v>44497</v>
      </c>
      <c r="C3875">
        <v>1312</v>
      </c>
      <c r="D3875" t="str">
        <f>IF(Tableau1[[#This Row],[Date]]="","",CHOOSE(MONTH(B3875),"janvier","février","mars","avril","mai","juin","juillet","aout","septembre","octobre","novembre","décembre"))</f>
        <v>octobre</v>
      </c>
      <c r="E3875" s="105">
        <f>IF(ISERROR(VLOOKUP($C3875,tarifs!$A$4:$D$105,2,0)),"",VLOOKUP($C3875,tarifs!$A$4:$D$105,2,0))</f>
        <v>108</v>
      </c>
      <c r="F3875" s="105">
        <f t="shared" si="60"/>
        <v>129.6</v>
      </c>
    </row>
    <row r="3876" spans="1:6" x14ac:dyDescent="0.25">
      <c r="A3876" t="s">
        <v>12</v>
      </c>
      <c r="B3876" s="107">
        <v>44498</v>
      </c>
      <c r="C3876">
        <v>1312</v>
      </c>
      <c r="D3876" t="str">
        <f>IF(Tableau1[[#This Row],[Date]]="","",CHOOSE(MONTH(B3876),"janvier","février","mars","avril","mai","juin","juillet","aout","septembre","octobre","novembre","décembre"))</f>
        <v>octobre</v>
      </c>
      <c r="E3876" s="105">
        <f>IF(ISERROR(VLOOKUP($C3876,tarifs!$A$4:$D$105,2,0)),"",VLOOKUP($C3876,tarifs!$A$4:$D$105,2,0))</f>
        <v>108</v>
      </c>
      <c r="F3876" s="105">
        <f t="shared" si="60"/>
        <v>129.6</v>
      </c>
    </row>
    <row r="3877" spans="1:6" x14ac:dyDescent="0.25">
      <c r="A3877" t="s">
        <v>12</v>
      </c>
      <c r="B3877" s="107">
        <v>44499</v>
      </c>
      <c r="C3877">
        <v>1289</v>
      </c>
      <c r="D3877" t="str">
        <f>IF(Tableau1[[#This Row],[Date]]="","",CHOOSE(MONTH(B3877),"janvier","février","mars","avril","mai","juin","juillet","aout","septembre","octobre","novembre","décembre"))</f>
        <v>octobre</v>
      </c>
      <c r="E3877" s="105">
        <f>IF(ISERROR(VLOOKUP($C3877,tarifs!$A$4:$D$105,2,0)),"",VLOOKUP($C3877,tarifs!$A$4:$D$105,2,0))</f>
        <v>88</v>
      </c>
      <c r="F3877" s="105">
        <f t="shared" si="60"/>
        <v>105.6</v>
      </c>
    </row>
    <row r="3878" spans="1:6" x14ac:dyDescent="0.25">
      <c r="A3878" t="s">
        <v>12</v>
      </c>
      <c r="B3878" s="107">
        <v>44494</v>
      </c>
      <c r="C3878">
        <v>1252</v>
      </c>
      <c r="D3878" t="str">
        <f>IF(Tableau1[[#This Row],[Date]]="","",CHOOSE(MONTH(B3878),"janvier","février","mars","avril","mai","juin","juillet","aout","septembre","octobre","novembre","décembre"))</f>
        <v>octobre</v>
      </c>
      <c r="E3878" s="105">
        <f>IF(ISERROR(VLOOKUP($C3878,tarifs!$A$4:$D$105,2,0)),"",VLOOKUP($C3878,tarifs!$A$4:$D$105,2,0))</f>
        <v>91.8</v>
      </c>
      <c r="F3878" s="105">
        <f t="shared" si="60"/>
        <v>110.16</v>
      </c>
    </row>
    <row r="3879" spans="1:6" x14ac:dyDescent="0.25">
      <c r="A3879" t="s">
        <v>12</v>
      </c>
      <c r="B3879" s="107">
        <v>44495</v>
      </c>
      <c r="C3879">
        <v>1252</v>
      </c>
      <c r="D3879" t="str">
        <f>IF(Tableau1[[#This Row],[Date]]="","",CHOOSE(MONTH(B3879),"janvier","février","mars","avril","mai","juin","juillet","aout","septembre","octobre","novembre","décembre"))</f>
        <v>octobre</v>
      </c>
      <c r="E3879" s="105">
        <f>IF(ISERROR(VLOOKUP($C3879,tarifs!$A$4:$D$105,2,0)),"",VLOOKUP($C3879,tarifs!$A$4:$D$105,2,0))</f>
        <v>91.8</v>
      </c>
      <c r="F3879" s="105">
        <f t="shared" si="60"/>
        <v>110.16</v>
      </c>
    </row>
    <row r="3880" spans="1:6" x14ac:dyDescent="0.25">
      <c r="A3880" t="s">
        <v>12</v>
      </c>
      <c r="B3880" s="107">
        <v>44496</v>
      </c>
      <c r="C3880">
        <v>1252</v>
      </c>
      <c r="D3880" t="str">
        <f>IF(Tableau1[[#This Row],[Date]]="","",CHOOSE(MONTH(B3880),"janvier","février","mars","avril","mai","juin","juillet","aout","septembre","octobre","novembre","décembre"))</f>
        <v>octobre</v>
      </c>
      <c r="E3880" s="105">
        <f>IF(ISERROR(VLOOKUP($C3880,tarifs!$A$4:$D$105,2,0)),"",VLOOKUP($C3880,tarifs!$A$4:$D$105,2,0))</f>
        <v>91.8</v>
      </c>
      <c r="F3880" s="105">
        <f t="shared" si="60"/>
        <v>110.16</v>
      </c>
    </row>
    <row r="3881" spans="1:6" x14ac:dyDescent="0.25">
      <c r="A3881" t="s">
        <v>12</v>
      </c>
      <c r="B3881" s="107">
        <v>44497</v>
      </c>
      <c r="C3881">
        <v>1252</v>
      </c>
      <c r="D3881" t="str">
        <f>IF(Tableau1[[#This Row],[Date]]="","",CHOOSE(MONTH(B3881),"janvier","février","mars","avril","mai","juin","juillet","aout","septembre","octobre","novembre","décembre"))</f>
        <v>octobre</v>
      </c>
      <c r="E3881" s="105">
        <f>IF(ISERROR(VLOOKUP($C3881,tarifs!$A$4:$D$105,2,0)),"",VLOOKUP($C3881,tarifs!$A$4:$D$105,2,0))</f>
        <v>91.8</v>
      </c>
      <c r="F3881" s="105">
        <f t="shared" si="60"/>
        <v>110.16</v>
      </c>
    </row>
    <row r="3882" spans="1:6" x14ac:dyDescent="0.25">
      <c r="A3882" t="s">
        <v>12</v>
      </c>
      <c r="B3882" s="107">
        <v>44498</v>
      </c>
      <c r="C3882">
        <v>1252</v>
      </c>
      <c r="D3882" t="str">
        <f>IF(Tableau1[[#This Row],[Date]]="","",CHOOSE(MONTH(B3882),"janvier","février","mars","avril","mai","juin","juillet","aout","septembre","octobre","novembre","décembre"))</f>
        <v>octobre</v>
      </c>
      <c r="E3882" s="105">
        <f>IF(ISERROR(VLOOKUP($C3882,tarifs!$A$4:$D$105,2,0)),"",VLOOKUP($C3882,tarifs!$A$4:$D$105,2,0))</f>
        <v>91.8</v>
      </c>
      <c r="F3882" s="105">
        <f t="shared" si="60"/>
        <v>110.16</v>
      </c>
    </row>
    <row r="3883" spans="1:6" x14ac:dyDescent="0.25">
      <c r="A3883" t="s">
        <v>12</v>
      </c>
      <c r="B3883" s="107">
        <v>44499</v>
      </c>
      <c r="C3883">
        <v>1319</v>
      </c>
      <c r="D3883" t="str">
        <f>IF(Tableau1[[#This Row],[Date]]="","",CHOOSE(MONTH(B3883),"janvier","février","mars","avril","mai","juin","juillet","aout","septembre","octobre","novembre","décembre"))</f>
        <v>octobre</v>
      </c>
      <c r="E3883" s="105">
        <f>IF(ISERROR(VLOOKUP($C3883,tarifs!$A$4:$D$105,2,0)),"",VLOOKUP($C3883,tarifs!$A$4:$D$105,2,0))</f>
        <v>95</v>
      </c>
      <c r="F3883" s="105">
        <f t="shared" si="60"/>
        <v>114</v>
      </c>
    </row>
    <row r="3884" spans="1:6" x14ac:dyDescent="0.25">
      <c r="A3884" t="s">
        <v>12</v>
      </c>
      <c r="B3884" s="107">
        <v>44499</v>
      </c>
      <c r="C3884">
        <v>1349</v>
      </c>
      <c r="D3884" t="str">
        <f>IF(Tableau1[[#This Row],[Date]]="","",CHOOSE(MONTH(B3884),"janvier","février","mars","avril","mai","juin","juillet","aout","septembre","octobre","novembre","décembre"))</f>
        <v>octobre</v>
      </c>
      <c r="E3884" s="105">
        <f>IF(ISERROR(VLOOKUP($C3884,tarifs!$A$4:$D$105,2,0)),"",VLOOKUP($C3884,tarifs!$A$4:$D$105,2,0))</f>
        <v>115</v>
      </c>
      <c r="F3884" s="105">
        <f t="shared" si="60"/>
        <v>138</v>
      </c>
    </row>
    <row r="3885" spans="1:6" x14ac:dyDescent="0.25">
      <c r="A3885" t="s">
        <v>13</v>
      </c>
      <c r="B3885" s="107">
        <v>44494</v>
      </c>
      <c r="C3885">
        <v>1640</v>
      </c>
      <c r="D3885" t="str">
        <f>IF(Tableau1[[#This Row],[Date]]="","",CHOOSE(MONTH(B3885),"janvier","février","mars","avril","mai","juin","juillet","aout","septembre","octobre","novembre","décembre"))</f>
        <v>octobre</v>
      </c>
      <c r="E3885" s="105">
        <f>IF(ISERROR(VLOOKUP($C3885,tarifs!$A$4:$D$105,2,0)),"",VLOOKUP($C3885,tarifs!$A$4:$D$105,2,0))</f>
        <v>156.75</v>
      </c>
      <c r="F3885" s="105">
        <f t="shared" si="60"/>
        <v>188.1</v>
      </c>
    </row>
    <row r="3886" spans="1:6" x14ac:dyDescent="0.25">
      <c r="A3886" t="s">
        <v>13</v>
      </c>
      <c r="B3886" s="107">
        <v>44499</v>
      </c>
      <c r="C3886">
        <v>1411</v>
      </c>
      <c r="D3886" t="str">
        <f>IF(Tableau1[[#This Row],[Date]]="","",CHOOSE(MONTH(B3886),"janvier","février","mars","avril","mai","juin","juillet","aout","septembre","octobre","novembre","décembre"))</f>
        <v>octobre</v>
      </c>
      <c r="E3886" s="105">
        <f>IF(ISERROR(VLOOKUP($C3886,tarifs!$A$4:$D$105,2,0)),"",VLOOKUP($C3886,tarifs!$A$4:$D$105,2,0))</f>
        <v>101</v>
      </c>
      <c r="F3886" s="105">
        <f t="shared" si="60"/>
        <v>121.19999999999999</v>
      </c>
    </row>
    <row r="3887" spans="1:6" x14ac:dyDescent="0.25">
      <c r="A3887" t="s">
        <v>13</v>
      </c>
      <c r="B3887" s="107">
        <v>44494</v>
      </c>
      <c r="C3887">
        <v>1680</v>
      </c>
      <c r="D3887" t="str">
        <f>IF(Tableau1[[#This Row],[Date]]="","",CHOOSE(MONTH(B3887),"janvier","février","mars","avril","mai","juin","juillet","aout","septembre","octobre","novembre","décembre"))</f>
        <v>octobre</v>
      </c>
      <c r="E3887" s="105">
        <f>IF(ISERROR(VLOOKUP($C3887,tarifs!$A$4:$D$105,2,0)),"",VLOOKUP($C3887,tarifs!$A$4:$D$105,2,0))</f>
        <v>149.75</v>
      </c>
      <c r="F3887" s="105">
        <f t="shared" si="60"/>
        <v>179.7</v>
      </c>
    </row>
    <row r="3888" spans="1:6" x14ac:dyDescent="0.25">
      <c r="A3888" t="s">
        <v>13</v>
      </c>
      <c r="B3888" s="107">
        <v>44499</v>
      </c>
      <c r="C3888">
        <v>1461</v>
      </c>
      <c r="D3888" t="str">
        <f>IF(Tableau1[[#This Row],[Date]]="","",CHOOSE(MONTH(B3888),"janvier","février","mars","avril","mai","juin","juillet","aout","septembre","octobre","novembre","décembre"))</f>
        <v>octobre</v>
      </c>
      <c r="E3888" s="105">
        <f>IF(ISERROR(VLOOKUP($C3888,tarifs!$A$4:$D$105,2,0)),"",VLOOKUP($C3888,tarifs!$A$4:$D$105,2,0))</f>
        <v>135</v>
      </c>
      <c r="F3888" s="105">
        <f t="shared" si="60"/>
        <v>162</v>
      </c>
    </row>
    <row r="3889" spans="1:6" x14ac:dyDescent="0.25">
      <c r="A3889" t="s">
        <v>13</v>
      </c>
      <c r="B3889" s="107">
        <v>44494</v>
      </c>
      <c r="C3889">
        <v>1152</v>
      </c>
      <c r="D3889" t="str">
        <f>IF(Tableau1[[#This Row],[Date]]="","",CHOOSE(MONTH(B3889),"janvier","février","mars","avril","mai","juin","juillet","aout","septembre","octobre","novembre","décembre"))</f>
        <v>octobre</v>
      </c>
      <c r="E3889" s="105">
        <f>IF(ISERROR(VLOOKUP($C3889,tarifs!$A$4:$D$105,2,0)),"",VLOOKUP($C3889,tarifs!$A$4:$D$105,2,0))</f>
        <v>128</v>
      </c>
      <c r="F3889" s="105">
        <f t="shared" si="60"/>
        <v>153.6</v>
      </c>
    </row>
    <row r="3890" spans="1:6" x14ac:dyDescent="0.25">
      <c r="A3890" t="s">
        <v>13</v>
      </c>
      <c r="B3890" s="107">
        <v>44499</v>
      </c>
      <c r="C3890">
        <v>1119</v>
      </c>
      <c r="D3890" t="str">
        <f>IF(Tableau1[[#This Row],[Date]]="","",CHOOSE(MONTH(B3890),"janvier","février","mars","avril","mai","juin","juillet","aout","septembre","octobre","novembre","décembre"))</f>
        <v>octobre</v>
      </c>
      <c r="E3890" s="105">
        <f>IF(ISERROR(VLOOKUP($C3890,tarifs!$A$4:$D$105,2,0)),"",VLOOKUP($C3890,tarifs!$A$4:$D$105,2,0))</f>
        <v>135</v>
      </c>
      <c r="F3890" s="105">
        <f t="shared" si="60"/>
        <v>162</v>
      </c>
    </row>
    <row r="3891" spans="1:6" x14ac:dyDescent="0.25">
      <c r="A3891" t="s">
        <v>13</v>
      </c>
      <c r="B3891" s="107">
        <v>44499</v>
      </c>
      <c r="C3891">
        <v>1049</v>
      </c>
      <c r="D3891" t="str">
        <f>IF(Tableau1[[#This Row],[Date]]="","",CHOOSE(MONTH(B3891),"janvier","février","mars","avril","mai","juin","juillet","aout","septembre","octobre","novembre","décembre"))</f>
        <v>octobre</v>
      </c>
      <c r="E3891" s="105">
        <f>IF(ISERROR(VLOOKUP($C3891,tarifs!$A$4:$D$105,2,0)),"",VLOOKUP($C3891,tarifs!$A$4:$D$105,2,0))</f>
        <v>95</v>
      </c>
      <c r="F3891" s="105">
        <f t="shared" si="60"/>
        <v>114</v>
      </c>
    </row>
    <row r="3892" spans="1:6" x14ac:dyDescent="0.25">
      <c r="A3892" t="s">
        <v>14</v>
      </c>
      <c r="B3892" s="107">
        <v>44494</v>
      </c>
      <c r="C3892">
        <v>1100</v>
      </c>
      <c r="D3892" t="str">
        <f>IF(Tableau1[[#This Row],[Date]]="","",CHOOSE(MONTH(B3892),"janvier","février","mars","avril","mai","juin","juillet","aout","septembre","octobre","novembre","décembre"))</f>
        <v>octobre</v>
      </c>
      <c r="E3892" s="105">
        <f>IF(ISERROR(VLOOKUP($C3892,tarifs!$A$4:$D$105,2,0)),"",VLOOKUP($C3892,tarifs!$A$4:$D$105,2,0))</f>
        <v>122</v>
      </c>
      <c r="F3892" s="105">
        <f t="shared" si="60"/>
        <v>146.4</v>
      </c>
    </row>
    <row r="3893" spans="1:6" x14ac:dyDescent="0.25">
      <c r="A3893" t="s">
        <v>14</v>
      </c>
      <c r="B3893" s="107">
        <v>44498</v>
      </c>
      <c r="C3893">
        <v>1112</v>
      </c>
      <c r="D3893" t="str">
        <f>IF(Tableau1[[#This Row],[Date]]="","",CHOOSE(MONTH(B3893),"janvier","février","mars","avril","mai","juin","juillet","aout","septembre","octobre","novembre","décembre"))</f>
        <v>octobre</v>
      </c>
      <c r="E3893" s="105">
        <f>IF(ISERROR(VLOOKUP($C3893,tarifs!$A$4:$D$105,2,0)),"",VLOOKUP($C3893,tarifs!$A$4:$D$105,2,0))</f>
        <v>135</v>
      </c>
      <c r="F3893" s="105">
        <f t="shared" si="60"/>
        <v>162</v>
      </c>
    </row>
    <row r="3894" spans="1:6" x14ac:dyDescent="0.25">
      <c r="A3894" t="s">
        <v>14</v>
      </c>
      <c r="B3894" s="107">
        <v>44499</v>
      </c>
      <c r="C3894">
        <v>1421</v>
      </c>
      <c r="D3894" t="str">
        <f>IF(Tableau1[[#This Row],[Date]]="","",CHOOSE(MONTH(B3894),"janvier","février","mars","avril","mai","juin","juillet","aout","septembre","octobre","novembre","décembre"))</f>
        <v>octobre</v>
      </c>
      <c r="E3894" s="105">
        <f>IF(ISERROR(VLOOKUP($C3894,tarifs!$A$4:$D$105,2,0)),"",VLOOKUP($C3894,tarifs!$A$4:$D$105,2,0))</f>
        <v>108</v>
      </c>
      <c r="F3894" s="105">
        <f t="shared" si="60"/>
        <v>129.6</v>
      </c>
    </row>
    <row r="3895" spans="1:6" x14ac:dyDescent="0.25">
      <c r="A3895" t="s">
        <v>14</v>
      </c>
      <c r="B3895" s="107">
        <v>44499</v>
      </c>
      <c r="C3895">
        <v>1629</v>
      </c>
      <c r="D3895" t="str">
        <f>IF(Tableau1[[#This Row],[Date]]="","",CHOOSE(MONTH(B3895),"janvier","février","mars","avril","mai","juin","juillet","aout","septembre","octobre","novembre","décembre"))</f>
        <v>octobre</v>
      </c>
      <c r="E3895" s="105">
        <f>IF(ISERROR(VLOOKUP($C3895,tarifs!$A$4:$D$105,2,0)),"",VLOOKUP($C3895,tarifs!$A$4:$D$105,2,0))</f>
        <v>121.5</v>
      </c>
      <c r="F3895" s="105">
        <f t="shared" si="60"/>
        <v>145.79999999999998</v>
      </c>
    </row>
    <row r="3896" spans="1:6" x14ac:dyDescent="0.25">
      <c r="A3896" t="s">
        <v>14</v>
      </c>
      <c r="B3896" s="107">
        <v>44499</v>
      </c>
      <c r="C3896">
        <v>1159</v>
      </c>
      <c r="D3896" t="str">
        <f>IF(Tableau1[[#This Row],[Date]]="","",CHOOSE(MONTH(B3896),"janvier","février","mars","avril","mai","juin","juillet","aout","septembre","octobre","novembre","décembre"))</f>
        <v>octobre</v>
      </c>
      <c r="E3896" s="105">
        <f>IF(ISERROR(VLOOKUP($C3896,tarifs!$A$4:$D$105,2,0)),"",VLOOKUP($C3896,tarifs!$A$4:$D$105,2,0))</f>
        <v>115</v>
      </c>
      <c r="F3896" s="105">
        <f t="shared" si="60"/>
        <v>138</v>
      </c>
    </row>
    <row r="3897" spans="1:6" x14ac:dyDescent="0.25">
      <c r="A3897" t="s">
        <v>14</v>
      </c>
      <c r="B3897" s="107">
        <v>44494</v>
      </c>
      <c r="C3897" t="s">
        <v>15</v>
      </c>
      <c r="D3897" t="str">
        <f>IF(Tableau1[[#This Row],[Date]]="","",CHOOSE(MONTH(B3897),"janvier","février","mars","avril","mai","juin","juillet","aout","septembre","octobre","novembre","décembre"))</f>
        <v>octobre</v>
      </c>
      <c r="E3897" s="105" t="str">
        <f>IF(ISERROR(VLOOKUP($C3897,tarifs!$A$4:$D$105,2,0)),"",VLOOKUP($C3897,tarifs!$A$4:$D$105,2,0))</f>
        <v/>
      </c>
      <c r="F3897" s="105" t="str">
        <f t="shared" si="60"/>
        <v/>
      </c>
    </row>
    <row r="3898" spans="1:6" x14ac:dyDescent="0.25">
      <c r="A3898" t="s">
        <v>14</v>
      </c>
      <c r="B3898" s="107">
        <v>44495</v>
      </c>
      <c r="C3898" t="s">
        <v>15</v>
      </c>
      <c r="D3898" t="str">
        <f>IF(Tableau1[[#This Row],[Date]]="","",CHOOSE(MONTH(B3898),"janvier","février","mars","avril","mai","juin","juillet","aout","septembre","octobre","novembre","décembre"))</f>
        <v>octobre</v>
      </c>
      <c r="E3898" s="105" t="str">
        <f>IF(ISERROR(VLOOKUP($C3898,tarifs!$A$4:$D$105,2,0)),"",VLOOKUP($C3898,tarifs!$A$4:$D$105,2,0))</f>
        <v/>
      </c>
      <c r="F3898" s="105" t="str">
        <f t="shared" si="60"/>
        <v/>
      </c>
    </row>
    <row r="3899" spans="1:6" x14ac:dyDescent="0.25">
      <c r="A3899" t="s">
        <v>14</v>
      </c>
      <c r="B3899" s="107">
        <v>44496</v>
      </c>
      <c r="C3899" t="s">
        <v>15</v>
      </c>
      <c r="D3899" t="str">
        <f>IF(Tableau1[[#This Row],[Date]]="","",CHOOSE(MONTH(B3899),"janvier","février","mars","avril","mai","juin","juillet","aout","septembre","octobre","novembre","décembre"))</f>
        <v>octobre</v>
      </c>
      <c r="E3899" s="105" t="str">
        <f>IF(ISERROR(VLOOKUP($C3899,tarifs!$A$4:$D$105,2,0)),"",VLOOKUP($C3899,tarifs!$A$4:$D$105,2,0))</f>
        <v/>
      </c>
      <c r="F3899" s="105" t="str">
        <f t="shared" si="60"/>
        <v/>
      </c>
    </row>
    <row r="3900" spans="1:6" x14ac:dyDescent="0.25">
      <c r="A3900" t="s">
        <v>14</v>
      </c>
      <c r="B3900" s="107">
        <v>44497</v>
      </c>
      <c r="C3900" t="s">
        <v>15</v>
      </c>
      <c r="D3900" t="str">
        <f>IF(Tableau1[[#This Row],[Date]]="","",CHOOSE(MONTH(B3900),"janvier","février","mars","avril","mai","juin","juillet","aout","septembre","octobre","novembre","décembre"))</f>
        <v>octobre</v>
      </c>
      <c r="E3900" s="105" t="str">
        <f>IF(ISERROR(VLOOKUP($C3900,tarifs!$A$4:$D$105,2,0)),"",VLOOKUP($C3900,tarifs!$A$4:$D$105,2,0))</f>
        <v/>
      </c>
      <c r="F3900" s="105" t="str">
        <f t="shared" si="60"/>
        <v/>
      </c>
    </row>
    <row r="3901" spans="1:6" x14ac:dyDescent="0.25">
      <c r="A3901" t="s">
        <v>14</v>
      </c>
      <c r="B3901" s="107">
        <v>44498</v>
      </c>
      <c r="C3901" t="s">
        <v>15</v>
      </c>
      <c r="D3901" t="str">
        <f>IF(Tableau1[[#This Row],[Date]]="","",CHOOSE(MONTH(B3901),"janvier","février","mars","avril","mai","juin","juillet","aout","septembre","octobre","novembre","décembre"))</f>
        <v>octobre</v>
      </c>
      <c r="E3901" s="105" t="str">
        <f>IF(ISERROR(VLOOKUP($C3901,tarifs!$A$4:$D$105,2,0)),"",VLOOKUP($C3901,tarifs!$A$4:$D$105,2,0))</f>
        <v/>
      </c>
      <c r="F3901" s="105" t="str">
        <f t="shared" si="60"/>
        <v/>
      </c>
    </row>
    <row r="3902" spans="1:6" x14ac:dyDescent="0.25">
      <c r="A3902" t="s">
        <v>16</v>
      </c>
      <c r="B3902" s="107">
        <v>44494</v>
      </c>
      <c r="C3902">
        <v>1670</v>
      </c>
      <c r="D3902" t="str">
        <f>IF(Tableau1[[#This Row],[Date]]="","",CHOOSE(MONTH(B3902),"janvier","février","mars","avril","mai","juin","juillet","aout","septembre","octobre","novembre","décembre"))</f>
        <v>octobre</v>
      </c>
      <c r="E3902" s="105">
        <f>IF(ISERROR(VLOOKUP($C3902,tarifs!$A$4:$D$105,2,0)),"",VLOOKUP($C3902,tarifs!$A$4:$D$105,2,0))</f>
        <v>201</v>
      </c>
      <c r="F3902" s="105">
        <f t="shared" si="60"/>
        <v>241.2</v>
      </c>
    </row>
    <row r="3903" spans="1:6" x14ac:dyDescent="0.25">
      <c r="A3903" t="s">
        <v>16</v>
      </c>
      <c r="B3903" s="107">
        <v>44499</v>
      </c>
      <c r="C3903">
        <v>1401</v>
      </c>
      <c r="D3903" t="str">
        <f>IF(Tableau1[[#This Row],[Date]]="","",CHOOSE(MONTH(B3903),"janvier","février","mars","avril","mai","juin","juillet","aout","septembre","octobre","novembre","décembre"))</f>
        <v>octobre</v>
      </c>
      <c r="E3903" s="105">
        <f>IF(ISERROR(VLOOKUP($C3903,tarifs!$A$4:$D$105,2,0)),"",VLOOKUP($C3903,tarifs!$A$4:$D$105,2,0))</f>
        <v>129</v>
      </c>
      <c r="F3903" s="105">
        <f t="shared" si="60"/>
        <v>154.79999999999998</v>
      </c>
    </row>
    <row r="3904" spans="1:6" x14ac:dyDescent="0.25">
      <c r="A3904" t="s">
        <v>16</v>
      </c>
      <c r="B3904" s="107">
        <v>44499</v>
      </c>
      <c r="C3904">
        <v>1639</v>
      </c>
      <c r="D3904" t="str">
        <f>IF(Tableau1[[#This Row],[Date]]="","",CHOOSE(MONTH(B3904),"janvier","février","mars","avril","mai","juin","juillet","aout","septembre","octobre","novembre","décembre"))</f>
        <v>octobre</v>
      </c>
      <c r="E3904" s="105">
        <f>IF(ISERROR(VLOOKUP($C3904,tarifs!$A$4:$D$105,2,0)),"",VLOOKUP($C3904,tarifs!$A$4:$D$105,2,0))</f>
        <v>135</v>
      </c>
      <c r="F3904" s="105">
        <f t="shared" si="60"/>
        <v>162</v>
      </c>
    </row>
    <row r="3905" spans="1:6" x14ac:dyDescent="0.25">
      <c r="A3905" t="s">
        <v>17</v>
      </c>
      <c r="B3905" s="107">
        <v>44494</v>
      </c>
      <c r="C3905">
        <v>1050</v>
      </c>
      <c r="D3905" t="str">
        <f>IF(Tableau1[[#This Row],[Date]]="","",CHOOSE(MONTH(B3905),"janvier","février","mars","avril","mai","juin","juillet","aout","septembre","octobre","novembre","décembre"))</f>
        <v>octobre</v>
      </c>
      <c r="E3905" s="105">
        <f>IF(ISERROR(VLOOKUP($C3905,tarifs!$A$4:$D$105,2,0)),"",VLOOKUP($C3905,tarifs!$A$4:$D$105,2,0))</f>
        <v>108</v>
      </c>
      <c r="F3905" s="105">
        <f t="shared" si="60"/>
        <v>129.6</v>
      </c>
    </row>
    <row r="3906" spans="1:6" x14ac:dyDescent="0.25">
      <c r="A3906" t="s">
        <v>17</v>
      </c>
      <c r="B3906" s="107">
        <v>44499</v>
      </c>
      <c r="C3906">
        <v>1501</v>
      </c>
      <c r="D3906" t="str">
        <f>IF(Tableau1[[#This Row],[Date]]="","",CHOOSE(MONTH(B3906),"janvier","février","mars","avril","mai","juin","juillet","aout","septembre","octobre","novembre","décembre"))</f>
        <v>octobre</v>
      </c>
      <c r="E3906" s="105">
        <f>IF(ISERROR(VLOOKUP($C3906,tarifs!$A$4:$D$105,2,0)),"",VLOOKUP($C3906,tarifs!$A$4:$D$105,2,0))</f>
        <v>117</v>
      </c>
      <c r="F3906" s="105">
        <f t="shared" si="60"/>
        <v>140.4</v>
      </c>
    </row>
    <row r="3907" spans="1:6" x14ac:dyDescent="0.25">
      <c r="A3907" t="s">
        <v>17</v>
      </c>
      <c r="B3907" s="107">
        <v>44494</v>
      </c>
      <c r="C3907">
        <v>1232</v>
      </c>
      <c r="D3907" t="str">
        <f>IF(Tableau1[[#This Row],[Date]]="","",CHOOSE(MONTH(B3907),"janvier","février","mars","avril","mai","juin","juillet","aout","septembre","octobre","novembre","décembre"))</f>
        <v>octobre</v>
      </c>
      <c r="E3907" s="105">
        <f>IF(ISERROR(VLOOKUP($C3907,tarifs!$A$4:$D$105,2,0)),"",VLOOKUP($C3907,tarifs!$A$4:$D$105,2,0))</f>
        <v>101.25</v>
      </c>
      <c r="F3907" s="105">
        <f t="shared" si="60"/>
        <v>121.5</v>
      </c>
    </row>
    <row r="3908" spans="1:6" x14ac:dyDescent="0.25">
      <c r="A3908" t="s">
        <v>17</v>
      </c>
      <c r="B3908" s="107">
        <v>44496</v>
      </c>
      <c r="C3908">
        <v>1202</v>
      </c>
      <c r="D3908" t="str">
        <f>IF(Tableau1[[#This Row],[Date]]="","",CHOOSE(MONTH(B3908),"janvier","février","mars","avril","mai","juin","juillet","aout","septembre","octobre","novembre","décembre"))</f>
        <v>octobre</v>
      </c>
      <c r="E3908" s="105">
        <f>IF(ISERROR(VLOOKUP($C3908,tarifs!$A$4:$D$105,2,0)),"",VLOOKUP($C3908,tarifs!$A$4:$D$105,2,0))</f>
        <v>87.75</v>
      </c>
      <c r="F3908" s="105">
        <f t="shared" ref="F3908:F3971" si="61">IF(ISERROR(E3908*1.2),"",E3908*1.2)</f>
        <v>105.3</v>
      </c>
    </row>
    <row r="3909" spans="1:6" x14ac:dyDescent="0.25">
      <c r="A3909" t="s">
        <v>17</v>
      </c>
      <c r="B3909" s="107">
        <v>44498</v>
      </c>
      <c r="C3909">
        <v>1072</v>
      </c>
      <c r="D3909" t="str">
        <f>IF(Tableau1[[#This Row],[Date]]="","",CHOOSE(MONTH(B3909),"janvier","février","mars","avril","mai","juin","juillet","aout","septembre","octobre","novembre","décembre"))</f>
        <v>octobre</v>
      </c>
      <c r="E3909" s="105">
        <f>IF(ISERROR(VLOOKUP($C3909,tarifs!$A$4:$D$105,2,0)),"",VLOOKUP($C3909,tarifs!$A$4:$D$105,2,0))</f>
        <v>108</v>
      </c>
      <c r="F3909" s="105">
        <f t="shared" si="61"/>
        <v>129.6</v>
      </c>
    </row>
    <row r="3910" spans="1:6" x14ac:dyDescent="0.25">
      <c r="A3910" t="s">
        <v>17</v>
      </c>
      <c r="B3910" s="107">
        <v>44499</v>
      </c>
      <c r="C3910">
        <v>1069</v>
      </c>
      <c r="D3910" t="str">
        <f>IF(Tableau1[[#This Row],[Date]]="","",CHOOSE(MONTH(B3910),"janvier","février","mars","avril","mai","juin","juillet","aout","septembre","octobre","novembre","décembre"))</f>
        <v>octobre</v>
      </c>
      <c r="E3910" s="105">
        <f>IF(ISERROR(VLOOKUP($C3910,tarifs!$A$4:$D$105,2,0)),"",VLOOKUP($C3910,tarifs!$A$4:$D$105,2,0))</f>
        <v>81</v>
      </c>
      <c r="F3910" s="105">
        <f t="shared" si="61"/>
        <v>97.2</v>
      </c>
    </row>
    <row r="3911" spans="1:6" x14ac:dyDescent="0.25">
      <c r="A3911" t="s">
        <v>18</v>
      </c>
      <c r="B3911" s="107">
        <v>44494</v>
      </c>
      <c r="C3911">
        <v>1280</v>
      </c>
      <c r="D3911" t="str">
        <f>IF(Tableau1[[#This Row],[Date]]="","",CHOOSE(MONTH(B3911),"janvier","février","mars","avril","mai","juin","juillet","aout","septembre","octobre","novembre","décembre"))</f>
        <v>octobre</v>
      </c>
      <c r="E3911" s="105">
        <f>IF(ISERROR(VLOOKUP($C3911,tarifs!$A$4:$D$105,2,0)),"",VLOOKUP($C3911,tarifs!$A$4:$D$105,2,0))</f>
        <v>114.4</v>
      </c>
      <c r="F3911" s="105">
        <f t="shared" si="61"/>
        <v>137.28</v>
      </c>
    </row>
    <row r="3912" spans="1:6" x14ac:dyDescent="0.25">
      <c r="A3912" t="s">
        <v>18</v>
      </c>
      <c r="B3912" s="107">
        <v>44498</v>
      </c>
      <c r="C3912">
        <v>1082</v>
      </c>
      <c r="D3912" t="str">
        <f>IF(Tableau1[[#This Row],[Date]]="","",CHOOSE(MONTH(B3912),"janvier","février","mars","avril","mai","juin","juillet","aout","septembre","octobre","novembre","décembre"))</f>
        <v>octobre</v>
      </c>
      <c r="E3912" s="105">
        <f>IF(ISERROR(VLOOKUP($C3912,tarifs!$A$4:$D$105,2,0)),"",VLOOKUP($C3912,tarifs!$A$4:$D$105,2,0))</f>
        <v>104.55</v>
      </c>
      <c r="F3912" s="105">
        <f t="shared" si="61"/>
        <v>125.46</v>
      </c>
    </row>
    <row r="3913" spans="1:6" x14ac:dyDescent="0.25">
      <c r="A3913" t="s">
        <v>18</v>
      </c>
      <c r="B3913" s="107">
        <v>44499</v>
      </c>
      <c r="C3913">
        <v>1219</v>
      </c>
      <c r="D3913" t="str">
        <f>IF(Tableau1[[#This Row],[Date]]="","",CHOOSE(MONTH(B3913),"janvier","février","mars","avril","mai","juin","juillet","aout","septembre","octobre","novembre","décembre"))</f>
        <v>octobre</v>
      </c>
      <c r="E3913" s="105">
        <f>IF(ISERROR(VLOOKUP($C3913,tarifs!$A$4:$D$105,2,0)),"",VLOOKUP($C3913,tarifs!$A$4:$D$105,2,0))</f>
        <v>135</v>
      </c>
      <c r="F3913" s="105">
        <f t="shared" si="61"/>
        <v>162</v>
      </c>
    </row>
    <row r="3914" spans="1:6" x14ac:dyDescent="0.25">
      <c r="A3914" t="s">
        <v>18</v>
      </c>
      <c r="B3914" s="107">
        <v>44499</v>
      </c>
      <c r="C3914">
        <v>1679</v>
      </c>
      <c r="D3914" t="str">
        <f>IF(Tableau1[[#This Row],[Date]]="","",CHOOSE(MONTH(B3914),"janvier","février","mars","avril","mai","juin","juillet","aout","septembre","octobre","novembre","décembre"))</f>
        <v>octobre</v>
      </c>
      <c r="E3914" s="105">
        <f>IF(ISERROR(VLOOKUP($C3914,tarifs!$A$4:$D$105,2,0)),"",VLOOKUP($C3914,tarifs!$A$4:$D$105,2,0))</f>
        <v>95</v>
      </c>
      <c r="F3914" s="105">
        <f t="shared" si="61"/>
        <v>114</v>
      </c>
    </row>
    <row r="3915" spans="1:6" x14ac:dyDescent="0.25">
      <c r="A3915" t="s">
        <v>19</v>
      </c>
      <c r="B3915" s="107">
        <v>44498</v>
      </c>
      <c r="C3915">
        <v>1182</v>
      </c>
      <c r="D3915" t="str">
        <f>IF(Tableau1[[#This Row],[Date]]="","",CHOOSE(MONTH(B3915),"janvier","février","mars","avril","mai","juin","juillet","aout","septembre","octobre","novembre","décembre"))</f>
        <v>octobre</v>
      </c>
      <c r="E3915" s="105">
        <f>IF(ISERROR(VLOOKUP($C3915,tarifs!$A$4:$D$105,2,0)),"",VLOOKUP($C3915,tarifs!$A$4:$D$105,2,0))</f>
        <v>127</v>
      </c>
      <c r="F3915" s="105">
        <f t="shared" si="61"/>
        <v>152.4</v>
      </c>
    </row>
    <row r="3916" spans="1:6" x14ac:dyDescent="0.25">
      <c r="A3916" t="s">
        <v>19</v>
      </c>
      <c r="B3916" s="107">
        <v>44499</v>
      </c>
      <c r="C3916">
        <v>1669</v>
      </c>
      <c r="D3916" t="str">
        <f>IF(Tableau1[[#This Row],[Date]]="","",CHOOSE(MONTH(B3916),"janvier","février","mars","avril","mai","juin","juillet","aout","septembre","octobre","novembre","décembre"))</f>
        <v>octobre</v>
      </c>
      <c r="E3916" s="105">
        <f>IF(ISERROR(VLOOKUP($C3916,tarifs!$A$4:$D$105,2,0)),"",VLOOKUP($C3916,tarifs!$A$4:$D$105,2,0))</f>
        <v>124</v>
      </c>
      <c r="F3916" s="105">
        <f t="shared" si="61"/>
        <v>148.79999999999998</v>
      </c>
    </row>
    <row r="3917" spans="1:6" x14ac:dyDescent="0.25">
      <c r="A3917" t="s">
        <v>19</v>
      </c>
      <c r="B3917" s="107">
        <v>44499</v>
      </c>
      <c r="C3917">
        <v>1129</v>
      </c>
      <c r="D3917" t="str">
        <f>IF(Tableau1[[#This Row],[Date]]="","",CHOOSE(MONTH(B3917),"janvier","février","mars","avril","mai","juin","juillet","aout","septembre","octobre","novembre","décembre"))</f>
        <v>octobre</v>
      </c>
      <c r="E3917" s="105">
        <f>IF(ISERROR(VLOOKUP($C3917,tarifs!$A$4:$D$105,2,0)),"",VLOOKUP($C3917,tarifs!$A$4:$D$105,2,0))</f>
        <v>115</v>
      </c>
      <c r="F3917" s="105">
        <f t="shared" si="61"/>
        <v>138</v>
      </c>
    </row>
    <row r="3918" spans="1:6" x14ac:dyDescent="0.25">
      <c r="A3918" t="s">
        <v>19</v>
      </c>
      <c r="B3918" s="107">
        <v>44499</v>
      </c>
      <c r="C3918">
        <v>1699</v>
      </c>
      <c r="D3918" t="str">
        <f>IF(Tableau1[[#This Row],[Date]]="","",CHOOSE(MONTH(B3918),"janvier","février","mars","avril","mai","juin","juillet","aout","septembre","octobre","novembre","décembre"))</f>
        <v>octobre</v>
      </c>
      <c r="E3918" s="105">
        <f>IF(ISERROR(VLOOKUP($C3918,tarifs!$A$4:$D$105,2,0)),"",VLOOKUP($C3918,tarifs!$A$4:$D$105,2,0))</f>
        <v>148</v>
      </c>
      <c r="F3918" s="105">
        <f t="shared" si="61"/>
        <v>177.6</v>
      </c>
    </row>
    <row r="3919" spans="1:6" x14ac:dyDescent="0.25">
      <c r="A3919" t="s">
        <v>8</v>
      </c>
      <c r="B3919" s="107">
        <v>44506</v>
      </c>
      <c r="C3919">
        <v>1531</v>
      </c>
      <c r="D3919" t="str">
        <f>IF(Tableau1[[#This Row],[Date]]="","",CHOOSE(MONTH(B3919),"janvier","février","mars","avril","mai","juin","juillet","aout","septembre","octobre","novembre","décembre"))</f>
        <v>novembre</v>
      </c>
      <c r="E3919" s="105">
        <f>IF(ISERROR(VLOOKUP($C3919,tarifs!$A$4:$D$105,2,0)),"",VLOOKUP($C3919,tarifs!$A$4:$D$105,2,0))</f>
        <v>108</v>
      </c>
      <c r="F3919" s="105">
        <f t="shared" si="61"/>
        <v>129.6</v>
      </c>
    </row>
    <row r="3920" spans="1:6" x14ac:dyDescent="0.25">
      <c r="A3920" t="s">
        <v>8</v>
      </c>
      <c r="B3920" s="107">
        <v>44505</v>
      </c>
      <c r="C3920">
        <v>1242</v>
      </c>
      <c r="D3920" t="str">
        <f>IF(Tableau1[[#This Row],[Date]]="","",CHOOSE(MONTH(B3920),"janvier","février","mars","avril","mai","juin","juillet","aout","septembre","octobre","novembre","décembre"))</f>
        <v>novembre</v>
      </c>
      <c r="E3920" s="105">
        <f>IF(ISERROR(VLOOKUP($C3920,tarifs!$A$4:$D$105,2,0)),"",VLOOKUP($C3920,tarifs!$A$4:$D$105,2,0))</f>
        <v>101</v>
      </c>
      <c r="F3920" s="105">
        <f t="shared" si="61"/>
        <v>121.19999999999999</v>
      </c>
    </row>
    <row r="3921" spans="1:6" x14ac:dyDescent="0.25">
      <c r="A3921" t="s">
        <v>8</v>
      </c>
      <c r="B3921" s="107">
        <v>44506</v>
      </c>
      <c r="C3921">
        <v>1689</v>
      </c>
      <c r="D3921" t="str">
        <f>IF(Tableau1[[#This Row],[Date]]="","",CHOOSE(MONTH(B3921),"janvier","février","mars","avril","mai","juin","juillet","aout","septembre","octobre","novembre","décembre"))</f>
        <v>novembre</v>
      </c>
      <c r="E3921" s="105">
        <f>IF(ISERROR(VLOOKUP($C3921,tarifs!$A$4:$D$105,2,0)),"",VLOOKUP($C3921,tarifs!$A$4:$D$105,2,0))</f>
        <v>155</v>
      </c>
      <c r="F3921" s="105">
        <f t="shared" si="61"/>
        <v>186</v>
      </c>
    </row>
    <row r="3922" spans="1:6" x14ac:dyDescent="0.25">
      <c r="A3922" t="s">
        <v>9</v>
      </c>
      <c r="B3922" s="107">
        <v>44506</v>
      </c>
      <c r="C3922">
        <v>1431</v>
      </c>
      <c r="D3922" t="str">
        <f>IF(Tableau1[[#This Row],[Date]]="","",CHOOSE(MONTH(B3922),"janvier","février","mars","avril","mai","juin","juillet","aout","septembre","octobre","novembre","décembre"))</f>
        <v>novembre</v>
      </c>
      <c r="E3922" s="105">
        <f>IF(ISERROR(VLOOKUP($C3922,tarifs!$A$4:$D$105,2,0)),"",VLOOKUP($C3922,tarifs!$A$4:$D$105,2,0))</f>
        <v>108</v>
      </c>
      <c r="F3922" s="105">
        <f t="shared" si="61"/>
        <v>129.6</v>
      </c>
    </row>
    <row r="3923" spans="1:6" x14ac:dyDescent="0.25">
      <c r="A3923" t="s">
        <v>9</v>
      </c>
      <c r="B3923" s="107">
        <v>44505</v>
      </c>
      <c r="C3923">
        <v>1282</v>
      </c>
      <c r="D3923" t="str">
        <f>IF(Tableau1[[#This Row],[Date]]="","",CHOOSE(MONTH(B3923),"janvier","février","mars","avril","mai","juin","juillet","aout","septembre","octobre","novembre","décembre"))</f>
        <v>novembre</v>
      </c>
      <c r="E3923" s="105">
        <f>IF(ISERROR(VLOOKUP($C3923,tarifs!$A$4:$D$105,2,0)),"",VLOOKUP($C3923,tarifs!$A$4:$D$105,2,0))</f>
        <v>87.75</v>
      </c>
      <c r="F3923" s="105">
        <f t="shared" si="61"/>
        <v>105.3</v>
      </c>
    </row>
    <row r="3924" spans="1:6" x14ac:dyDescent="0.25">
      <c r="A3924" t="s">
        <v>9</v>
      </c>
      <c r="B3924" s="107">
        <v>44506</v>
      </c>
      <c r="C3924">
        <v>1451</v>
      </c>
      <c r="D3924" t="str">
        <f>IF(Tableau1[[#This Row],[Date]]="","",CHOOSE(MONTH(B3924),"janvier","février","mars","avril","mai","juin","juillet","aout","septembre","octobre","novembre","décembre"))</f>
        <v>novembre</v>
      </c>
      <c r="E3924" s="105">
        <f>IF(ISERROR(VLOOKUP($C3924,tarifs!$A$4:$D$105,2,0)),"",VLOOKUP($C3924,tarifs!$A$4:$D$105,2,0))</f>
        <v>108</v>
      </c>
      <c r="F3924" s="105">
        <f t="shared" si="61"/>
        <v>129.6</v>
      </c>
    </row>
    <row r="3925" spans="1:6" x14ac:dyDescent="0.25">
      <c r="A3925" t="s">
        <v>9</v>
      </c>
      <c r="B3925" s="107">
        <v>44502</v>
      </c>
      <c r="C3925">
        <v>1062</v>
      </c>
      <c r="D3925" t="str">
        <f>IF(Tableau1[[#This Row],[Date]]="","",CHOOSE(MONTH(B3925),"janvier","février","mars","avril","mai","juin","juillet","aout","septembre","octobre","novembre","décembre"))</f>
        <v>novembre</v>
      </c>
      <c r="E3925" s="105">
        <f>IF(ISERROR(VLOOKUP($C3925,tarifs!$A$4:$D$105,2,0)),"",VLOOKUP($C3925,tarifs!$A$4:$D$105,2,0))</f>
        <v>81</v>
      </c>
      <c r="F3925" s="105">
        <f t="shared" si="61"/>
        <v>97.2</v>
      </c>
    </row>
    <row r="3926" spans="1:6" x14ac:dyDescent="0.25">
      <c r="A3926" t="s">
        <v>9</v>
      </c>
      <c r="B3926" s="107">
        <v>44503</v>
      </c>
      <c r="C3926">
        <v>1062</v>
      </c>
      <c r="D3926" t="str">
        <f>IF(Tableau1[[#This Row],[Date]]="","",CHOOSE(MONTH(B3926),"janvier","février","mars","avril","mai","juin","juillet","aout","septembre","octobre","novembre","décembre"))</f>
        <v>novembre</v>
      </c>
      <c r="E3926" s="105">
        <f>IF(ISERROR(VLOOKUP($C3926,tarifs!$A$4:$D$105,2,0)),"",VLOOKUP($C3926,tarifs!$A$4:$D$105,2,0))</f>
        <v>81</v>
      </c>
      <c r="F3926" s="105">
        <f t="shared" si="61"/>
        <v>97.2</v>
      </c>
    </row>
    <row r="3927" spans="1:6" x14ac:dyDescent="0.25">
      <c r="A3927" t="s">
        <v>9</v>
      </c>
      <c r="B3927" s="107">
        <v>44504</v>
      </c>
      <c r="C3927">
        <v>1062</v>
      </c>
      <c r="D3927" t="str">
        <f>IF(Tableau1[[#This Row],[Date]]="","",CHOOSE(MONTH(B3927),"janvier","février","mars","avril","mai","juin","juillet","aout","septembre","octobre","novembre","décembre"))</f>
        <v>novembre</v>
      </c>
      <c r="E3927" s="105">
        <f>IF(ISERROR(VLOOKUP($C3927,tarifs!$A$4:$D$105,2,0)),"",VLOOKUP($C3927,tarifs!$A$4:$D$105,2,0))</f>
        <v>81</v>
      </c>
      <c r="F3927" s="105">
        <f t="shared" si="61"/>
        <v>97.2</v>
      </c>
    </row>
    <row r="3928" spans="1:6" x14ac:dyDescent="0.25">
      <c r="A3928" t="s">
        <v>9</v>
      </c>
      <c r="B3928" s="107">
        <v>44505</v>
      </c>
      <c r="C3928">
        <v>1062</v>
      </c>
      <c r="D3928" t="str">
        <f>IF(Tableau1[[#This Row],[Date]]="","",CHOOSE(MONTH(B3928),"janvier","février","mars","avril","mai","juin","juillet","aout","septembre","octobre","novembre","décembre"))</f>
        <v>novembre</v>
      </c>
      <c r="E3928" s="105">
        <f>IF(ISERROR(VLOOKUP($C3928,tarifs!$A$4:$D$105,2,0)),"",VLOOKUP($C3928,tarifs!$A$4:$D$105,2,0))</f>
        <v>81</v>
      </c>
      <c r="F3928" s="105">
        <f t="shared" si="61"/>
        <v>97.2</v>
      </c>
    </row>
    <row r="3929" spans="1:6" x14ac:dyDescent="0.25">
      <c r="A3929" t="s">
        <v>9</v>
      </c>
      <c r="B3929" s="107">
        <v>44506</v>
      </c>
      <c r="C3929">
        <v>1471</v>
      </c>
      <c r="D3929" t="str">
        <f>IF(Tableau1[[#This Row],[Date]]="","",CHOOSE(MONTH(B3929),"janvier","février","mars","avril","mai","juin","juillet","aout","septembre","octobre","novembre","décembre"))</f>
        <v>novembre</v>
      </c>
      <c r="E3929" s="105">
        <f>IF(ISERROR(VLOOKUP($C3929,tarifs!$A$4:$D$105,2,0)),"",VLOOKUP($C3929,tarifs!$A$4:$D$105,2,0))</f>
        <v>115</v>
      </c>
      <c r="F3929" s="105">
        <f t="shared" si="61"/>
        <v>138</v>
      </c>
    </row>
    <row r="3930" spans="1:6" x14ac:dyDescent="0.25">
      <c r="A3930" t="s">
        <v>9</v>
      </c>
      <c r="B3930" s="107">
        <v>44502</v>
      </c>
      <c r="C3930">
        <v>1262</v>
      </c>
      <c r="D3930" t="str">
        <f>IF(Tableau1[[#This Row],[Date]]="","",CHOOSE(MONTH(B3930),"janvier","février","mars","avril","mai","juin","juillet","aout","septembre","octobre","novembre","décembre"))</f>
        <v>novembre</v>
      </c>
      <c r="E3930" s="105">
        <f>IF(ISERROR(VLOOKUP($C3930,tarifs!$A$4:$D$105,2,0)),"",VLOOKUP($C3930,tarifs!$A$4:$D$105,2,0))</f>
        <v>108</v>
      </c>
      <c r="F3930" s="105">
        <f t="shared" si="61"/>
        <v>129.6</v>
      </c>
    </row>
    <row r="3931" spans="1:6" x14ac:dyDescent="0.25">
      <c r="A3931" t="s">
        <v>9</v>
      </c>
      <c r="B3931" s="107">
        <v>44503</v>
      </c>
      <c r="C3931">
        <v>1262</v>
      </c>
      <c r="D3931" t="str">
        <f>IF(Tableau1[[#This Row],[Date]]="","",CHOOSE(MONTH(B3931),"janvier","février","mars","avril","mai","juin","juillet","aout","septembre","octobre","novembre","décembre"))</f>
        <v>novembre</v>
      </c>
      <c r="E3931" s="105">
        <f>IF(ISERROR(VLOOKUP($C3931,tarifs!$A$4:$D$105,2,0)),"",VLOOKUP($C3931,tarifs!$A$4:$D$105,2,0))</f>
        <v>108</v>
      </c>
      <c r="F3931" s="105">
        <f t="shared" si="61"/>
        <v>129.6</v>
      </c>
    </row>
    <row r="3932" spans="1:6" x14ac:dyDescent="0.25">
      <c r="A3932" t="s">
        <v>9</v>
      </c>
      <c r="B3932" s="107">
        <v>44504</v>
      </c>
      <c r="C3932">
        <v>1262</v>
      </c>
      <c r="D3932" t="str">
        <f>IF(Tableau1[[#This Row],[Date]]="","",CHOOSE(MONTH(B3932),"janvier","février","mars","avril","mai","juin","juillet","aout","septembre","octobre","novembre","décembre"))</f>
        <v>novembre</v>
      </c>
      <c r="E3932" s="105">
        <f>IF(ISERROR(VLOOKUP($C3932,tarifs!$A$4:$D$105,2,0)),"",VLOOKUP($C3932,tarifs!$A$4:$D$105,2,0))</f>
        <v>108</v>
      </c>
      <c r="F3932" s="105">
        <f t="shared" si="61"/>
        <v>129.6</v>
      </c>
    </row>
    <row r="3933" spans="1:6" x14ac:dyDescent="0.25">
      <c r="A3933" t="s">
        <v>9</v>
      </c>
      <c r="B3933" s="107">
        <v>44505</v>
      </c>
      <c r="C3933">
        <v>1262</v>
      </c>
      <c r="D3933" t="str">
        <f>IF(Tableau1[[#This Row],[Date]]="","",CHOOSE(MONTH(B3933),"janvier","février","mars","avril","mai","juin","juillet","aout","septembre","octobre","novembre","décembre"))</f>
        <v>novembre</v>
      </c>
      <c r="E3933" s="105">
        <f>IF(ISERROR(VLOOKUP($C3933,tarifs!$A$4:$D$105,2,0)),"",VLOOKUP($C3933,tarifs!$A$4:$D$105,2,0))</f>
        <v>108</v>
      </c>
      <c r="F3933" s="105">
        <f t="shared" si="61"/>
        <v>129.6</v>
      </c>
    </row>
    <row r="3934" spans="1:6" x14ac:dyDescent="0.25">
      <c r="A3934" t="s">
        <v>9</v>
      </c>
      <c r="B3934" s="107">
        <v>44506</v>
      </c>
      <c r="C3934">
        <v>1511</v>
      </c>
      <c r="D3934" t="str">
        <f>IF(Tableau1[[#This Row],[Date]]="","",CHOOSE(MONTH(B3934),"janvier","février","mars","avril","mai","juin","juillet","aout","septembre","octobre","novembre","décembre"))</f>
        <v>novembre</v>
      </c>
      <c r="E3934" s="105">
        <f>IF(ISERROR(VLOOKUP($C3934,tarifs!$A$4:$D$105,2,0)),"",VLOOKUP($C3934,tarifs!$A$4:$D$105,2,0))</f>
        <v>115</v>
      </c>
      <c r="F3934" s="105">
        <f t="shared" si="61"/>
        <v>138</v>
      </c>
    </row>
    <row r="3935" spans="1:6" x14ac:dyDescent="0.25">
      <c r="A3935" t="s">
        <v>9</v>
      </c>
      <c r="B3935" s="107">
        <v>44506</v>
      </c>
      <c r="C3935">
        <v>1521</v>
      </c>
      <c r="D3935" t="str">
        <f>IF(Tableau1[[#This Row],[Date]]="","",CHOOSE(MONTH(B3935),"janvier","février","mars","avril","mai","juin","juillet","aout","septembre","octobre","novembre","décembre"))</f>
        <v>novembre</v>
      </c>
      <c r="E3935" s="105">
        <f>IF(ISERROR(VLOOKUP($C3935,tarifs!$A$4:$D$105,2,0)),"",VLOOKUP($C3935,tarifs!$A$4:$D$105,2,0))</f>
        <v>155</v>
      </c>
      <c r="F3935" s="105">
        <f t="shared" si="61"/>
        <v>186</v>
      </c>
    </row>
    <row r="3936" spans="1:6" x14ac:dyDescent="0.25">
      <c r="A3936" t="s">
        <v>9</v>
      </c>
      <c r="B3936" s="107">
        <v>44506</v>
      </c>
      <c r="C3936">
        <v>1659</v>
      </c>
      <c r="D3936" t="str">
        <f>IF(Tableau1[[#This Row],[Date]]="","",CHOOSE(MONTH(B3936),"janvier","février","mars","avril","mai","juin","juillet","aout","septembre","octobre","novembre","décembre"))</f>
        <v>novembre</v>
      </c>
      <c r="E3936" s="105">
        <f>IF(ISERROR(VLOOKUP($C3936,tarifs!$A$4:$D$105,2,0)),"",VLOOKUP($C3936,tarifs!$A$4:$D$105,2,0))</f>
        <v>108</v>
      </c>
      <c r="F3936" s="105">
        <f t="shared" si="61"/>
        <v>129.6</v>
      </c>
    </row>
    <row r="3937" spans="1:6" x14ac:dyDescent="0.25">
      <c r="A3937" t="s">
        <v>9</v>
      </c>
      <c r="B3937" s="107">
        <v>44506</v>
      </c>
      <c r="C3937">
        <v>1139</v>
      </c>
      <c r="D3937" t="str">
        <f>IF(Tableau1[[#This Row],[Date]]="","",CHOOSE(MONTH(B3937),"janvier","février","mars","avril","mai","juin","juillet","aout","septembre","octobre","novembre","décembre"))</f>
        <v>novembre</v>
      </c>
      <c r="E3937" s="105">
        <f>IF(ISERROR(VLOOKUP($C3937,tarifs!$A$4:$D$105,2,0)),"",VLOOKUP($C3937,tarifs!$A$4:$D$105,2,0))</f>
        <v>135</v>
      </c>
      <c r="F3937" s="105">
        <f t="shared" si="61"/>
        <v>162</v>
      </c>
    </row>
    <row r="3938" spans="1:6" x14ac:dyDescent="0.25">
      <c r="A3938" t="s">
        <v>9</v>
      </c>
      <c r="B3938" s="107">
        <v>44506</v>
      </c>
      <c r="C3938">
        <v>1079</v>
      </c>
      <c r="D3938" t="str">
        <f>IF(Tableau1[[#This Row],[Date]]="","",CHOOSE(MONTH(B3938),"janvier","février","mars","avril","mai","juin","juillet","aout","septembre","octobre","novembre","décembre"))</f>
        <v>novembre</v>
      </c>
      <c r="E3938" s="105">
        <f>IF(ISERROR(VLOOKUP($C3938,tarifs!$A$4:$D$105,2,0)),"",VLOOKUP($C3938,tarifs!$A$4:$D$105,2,0))</f>
        <v>101</v>
      </c>
      <c r="F3938" s="105">
        <f t="shared" si="61"/>
        <v>121.19999999999999</v>
      </c>
    </row>
    <row r="3939" spans="1:6" x14ac:dyDescent="0.25">
      <c r="A3939" t="s">
        <v>9</v>
      </c>
      <c r="B3939" s="107">
        <v>44506</v>
      </c>
      <c r="C3939">
        <v>1099</v>
      </c>
      <c r="D3939" t="str">
        <f>IF(Tableau1[[#This Row],[Date]]="","",CHOOSE(MONTH(B3939),"janvier","février","mars","avril","mai","juin","juillet","aout","septembre","octobre","novembre","décembre"))</f>
        <v>novembre</v>
      </c>
      <c r="E3939" s="105">
        <f>IF(ISERROR(VLOOKUP($C3939,tarifs!$A$4:$D$105,2,0)),"",VLOOKUP($C3939,tarifs!$A$4:$D$105,2,0))</f>
        <v>77</v>
      </c>
      <c r="F3939" s="105">
        <f t="shared" si="61"/>
        <v>92.399999999999991</v>
      </c>
    </row>
    <row r="3940" spans="1:6" x14ac:dyDescent="0.25">
      <c r="A3940" t="s">
        <v>9</v>
      </c>
      <c r="B3940" s="107">
        <v>44506</v>
      </c>
      <c r="C3940">
        <v>1269</v>
      </c>
      <c r="D3940" t="str">
        <f>IF(Tableau1[[#This Row],[Date]]="","",CHOOSE(MONTH(B3940),"janvier","février","mars","avril","mai","juin","juillet","aout","septembre","octobre","novembre","décembre"))</f>
        <v>novembre</v>
      </c>
      <c r="E3940" s="105">
        <f>IF(ISERROR(VLOOKUP($C3940,tarifs!$A$4:$D$105,2,0)),"",VLOOKUP($C3940,tarifs!$A$4:$D$105,2,0))</f>
        <v>95</v>
      </c>
      <c r="F3940" s="105">
        <f t="shared" si="61"/>
        <v>114</v>
      </c>
    </row>
    <row r="3941" spans="1:6" x14ac:dyDescent="0.25">
      <c r="A3941" t="s">
        <v>10</v>
      </c>
      <c r="B3941" s="107">
        <v>44506</v>
      </c>
      <c r="C3941">
        <v>1109</v>
      </c>
      <c r="D3941" t="str">
        <f>IF(Tableau1[[#This Row],[Date]]="","",CHOOSE(MONTH(B3941),"janvier","février","mars","avril","mai","juin","juillet","aout","septembre","octobre","novembre","décembre"))</f>
        <v>novembre</v>
      </c>
      <c r="E3941" s="105">
        <f>IF(ISERROR(VLOOKUP($C3941,tarifs!$A$4:$D$105,2,0)),"",VLOOKUP($C3941,tarifs!$A$4:$D$105,2,0))</f>
        <v>122</v>
      </c>
      <c r="F3941" s="105">
        <f t="shared" si="61"/>
        <v>146.4</v>
      </c>
    </row>
    <row r="3942" spans="1:6" x14ac:dyDescent="0.25">
      <c r="A3942" t="s">
        <v>10</v>
      </c>
      <c r="B3942" s="107">
        <v>44502</v>
      </c>
      <c r="C3942">
        <v>1521</v>
      </c>
      <c r="D3942" t="str">
        <f>IF(Tableau1[[#This Row],[Date]]="","",CHOOSE(MONTH(B3942),"janvier","février","mars","avril","mai","juin","juillet","aout","septembre","octobre","novembre","décembre"))</f>
        <v>novembre</v>
      </c>
      <c r="E3942" s="105">
        <f>IF(ISERROR(VLOOKUP($C3942,tarifs!$A$4:$D$105,2,0)),"",VLOOKUP($C3942,tarifs!$A$4:$D$105,2,0))</f>
        <v>155</v>
      </c>
      <c r="F3942" s="105">
        <f t="shared" si="61"/>
        <v>186</v>
      </c>
    </row>
    <row r="3943" spans="1:6" x14ac:dyDescent="0.25">
      <c r="A3943" t="s">
        <v>10</v>
      </c>
      <c r="B3943" s="107">
        <v>44503</v>
      </c>
      <c r="C3943">
        <v>1521</v>
      </c>
      <c r="D3943" t="str">
        <f>IF(Tableau1[[#This Row],[Date]]="","",CHOOSE(MONTH(B3943),"janvier","février","mars","avril","mai","juin","juillet","aout","septembre","octobre","novembre","décembre"))</f>
        <v>novembre</v>
      </c>
      <c r="E3943" s="105">
        <f>IF(ISERROR(VLOOKUP($C3943,tarifs!$A$4:$D$105,2,0)),"",VLOOKUP($C3943,tarifs!$A$4:$D$105,2,0))</f>
        <v>155</v>
      </c>
      <c r="F3943" s="105">
        <f t="shared" si="61"/>
        <v>186</v>
      </c>
    </row>
    <row r="3944" spans="1:6" x14ac:dyDescent="0.25">
      <c r="A3944" t="s">
        <v>10</v>
      </c>
      <c r="B3944" s="107">
        <v>44504</v>
      </c>
      <c r="C3944">
        <v>1521</v>
      </c>
      <c r="D3944" t="str">
        <f>IF(Tableau1[[#This Row],[Date]]="","",CHOOSE(MONTH(B3944),"janvier","février","mars","avril","mai","juin","juillet","aout","septembre","octobre","novembre","décembre"))</f>
        <v>novembre</v>
      </c>
      <c r="E3944" s="105">
        <f>IF(ISERROR(VLOOKUP($C3944,tarifs!$A$4:$D$105,2,0)),"",VLOOKUP($C3944,tarifs!$A$4:$D$105,2,0))</f>
        <v>155</v>
      </c>
      <c r="F3944" s="105">
        <f t="shared" si="61"/>
        <v>186</v>
      </c>
    </row>
    <row r="3945" spans="1:6" x14ac:dyDescent="0.25">
      <c r="A3945" t="s">
        <v>10</v>
      </c>
      <c r="B3945" s="107">
        <v>44505</v>
      </c>
      <c r="C3945">
        <v>1521</v>
      </c>
      <c r="D3945" t="str">
        <f>IF(Tableau1[[#This Row],[Date]]="","",CHOOSE(MONTH(B3945),"janvier","février","mars","avril","mai","juin","juillet","aout","septembre","octobre","novembre","décembre"))</f>
        <v>novembre</v>
      </c>
      <c r="E3945" s="105">
        <f>IF(ISERROR(VLOOKUP($C3945,tarifs!$A$4:$D$105,2,0)),"",VLOOKUP($C3945,tarifs!$A$4:$D$105,2,0))</f>
        <v>155</v>
      </c>
      <c r="F3945" s="105">
        <f t="shared" si="61"/>
        <v>186</v>
      </c>
    </row>
    <row r="3946" spans="1:6" x14ac:dyDescent="0.25">
      <c r="A3946" t="s">
        <v>10</v>
      </c>
      <c r="B3946" s="107">
        <v>44502</v>
      </c>
      <c r="C3946">
        <v>1162</v>
      </c>
      <c r="D3946" t="str">
        <f>IF(Tableau1[[#This Row],[Date]]="","",CHOOSE(MONTH(B3946),"janvier","février","mars","avril","mai","juin","juillet","aout","septembre","octobre","novembre","décembre"))</f>
        <v>novembre</v>
      </c>
      <c r="E3946" s="105">
        <f>IF(ISERROR(VLOOKUP($C3946,tarifs!$A$4:$D$105,2,0)),"",VLOOKUP($C3946,tarifs!$A$4:$D$105,2,0))</f>
        <v>108</v>
      </c>
      <c r="F3946" s="105">
        <f t="shared" si="61"/>
        <v>129.6</v>
      </c>
    </row>
    <row r="3947" spans="1:6" x14ac:dyDescent="0.25">
      <c r="A3947" t="s">
        <v>10</v>
      </c>
      <c r="B3947" s="107">
        <v>44503</v>
      </c>
      <c r="C3947">
        <v>1162</v>
      </c>
      <c r="D3947" t="str">
        <f>IF(Tableau1[[#This Row],[Date]]="","",CHOOSE(MONTH(B3947),"janvier","février","mars","avril","mai","juin","juillet","aout","septembre","octobre","novembre","décembre"))</f>
        <v>novembre</v>
      </c>
      <c r="E3947" s="105">
        <f>IF(ISERROR(VLOOKUP($C3947,tarifs!$A$4:$D$105,2,0)),"",VLOOKUP($C3947,tarifs!$A$4:$D$105,2,0))</f>
        <v>108</v>
      </c>
      <c r="F3947" s="105">
        <f t="shared" si="61"/>
        <v>129.6</v>
      </c>
    </row>
    <row r="3948" spans="1:6" x14ac:dyDescent="0.25">
      <c r="A3948" t="s">
        <v>10</v>
      </c>
      <c r="B3948" s="107">
        <v>44504</v>
      </c>
      <c r="C3948">
        <v>1162</v>
      </c>
      <c r="D3948" t="str">
        <f>IF(Tableau1[[#This Row],[Date]]="","",CHOOSE(MONTH(B3948),"janvier","février","mars","avril","mai","juin","juillet","aout","septembre","octobre","novembre","décembre"))</f>
        <v>novembre</v>
      </c>
      <c r="E3948" s="105">
        <f>IF(ISERROR(VLOOKUP($C3948,tarifs!$A$4:$D$105,2,0)),"",VLOOKUP($C3948,tarifs!$A$4:$D$105,2,0))</f>
        <v>108</v>
      </c>
      <c r="F3948" s="105">
        <f t="shared" si="61"/>
        <v>129.6</v>
      </c>
    </row>
    <row r="3949" spans="1:6" x14ac:dyDescent="0.25">
      <c r="A3949" t="s">
        <v>10</v>
      </c>
      <c r="B3949" s="107">
        <v>44505</v>
      </c>
      <c r="C3949">
        <v>1162</v>
      </c>
      <c r="D3949" t="str">
        <f>IF(Tableau1[[#This Row],[Date]]="","",CHOOSE(MONTH(B3949),"janvier","février","mars","avril","mai","juin","juillet","aout","septembre","octobre","novembre","décembre"))</f>
        <v>novembre</v>
      </c>
      <c r="E3949" s="105">
        <f>IF(ISERROR(VLOOKUP($C3949,tarifs!$A$4:$D$105,2,0)),"",VLOOKUP($C3949,tarifs!$A$4:$D$105,2,0))</f>
        <v>108</v>
      </c>
      <c r="F3949" s="105">
        <f t="shared" si="61"/>
        <v>129.6</v>
      </c>
    </row>
    <row r="3950" spans="1:6" x14ac:dyDescent="0.25">
      <c r="A3950" t="s">
        <v>10</v>
      </c>
      <c r="B3950" s="107">
        <v>44502</v>
      </c>
      <c r="C3950" t="s">
        <v>11</v>
      </c>
      <c r="D3950" t="str">
        <f>IF(Tableau1[[#This Row],[Date]]="","",CHOOSE(MONTH(B3950),"janvier","février","mars","avril","mai","juin","juillet","aout","septembre","octobre","novembre","décembre"))</f>
        <v>novembre</v>
      </c>
      <c r="E3950" s="105" t="str">
        <f>IF(ISERROR(VLOOKUP($C3950,tarifs!$A$4:$D$105,2,0)),"",VLOOKUP($C3950,tarifs!$A$4:$D$105,2,0))</f>
        <v/>
      </c>
      <c r="F3950" s="105" t="str">
        <f t="shared" si="61"/>
        <v/>
      </c>
    </row>
    <row r="3951" spans="1:6" x14ac:dyDescent="0.25">
      <c r="A3951" t="s">
        <v>10</v>
      </c>
      <c r="B3951" s="107">
        <v>44503</v>
      </c>
      <c r="C3951" t="s">
        <v>11</v>
      </c>
      <c r="D3951" t="str">
        <f>IF(Tableau1[[#This Row],[Date]]="","",CHOOSE(MONTH(B3951),"janvier","février","mars","avril","mai","juin","juillet","aout","septembre","octobre","novembre","décembre"))</f>
        <v>novembre</v>
      </c>
      <c r="E3951" s="105" t="str">
        <f>IF(ISERROR(VLOOKUP($C3951,tarifs!$A$4:$D$105,2,0)),"",VLOOKUP($C3951,tarifs!$A$4:$D$105,2,0))</f>
        <v/>
      </c>
      <c r="F3951" s="105" t="str">
        <f t="shared" si="61"/>
        <v/>
      </c>
    </row>
    <row r="3952" spans="1:6" x14ac:dyDescent="0.25">
      <c r="A3952" t="s">
        <v>10</v>
      </c>
      <c r="B3952" s="107">
        <v>44504</v>
      </c>
      <c r="C3952" t="s">
        <v>11</v>
      </c>
      <c r="D3952" t="str">
        <f>IF(Tableau1[[#This Row],[Date]]="","",CHOOSE(MONTH(B3952),"janvier","février","mars","avril","mai","juin","juillet","aout","septembre","octobre","novembre","décembre"))</f>
        <v>novembre</v>
      </c>
      <c r="E3952" s="105" t="str">
        <f>IF(ISERROR(VLOOKUP($C3952,tarifs!$A$4:$D$105,2,0)),"",VLOOKUP($C3952,tarifs!$A$4:$D$105,2,0))</f>
        <v/>
      </c>
      <c r="F3952" s="105" t="str">
        <f t="shared" si="61"/>
        <v/>
      </c>
    </row>
    <row r="3953" spans="1:6" x14ac:dyDescent="0.25">
      <c r="A3953" t="s">
        <v>10</v>
      </c>
      <c r="B3953" s="107">
        <v>44505</v>
      </c>
      <c r="C3953" t="s">
        <v>11</v>
      </c>
      <c r="D3953" t="str">
        <f>IF(Tableau1[[#This Row],[Date]]="","",CHOOSE(MONTH(B3953),"janvier","février","mars","avril","mai","juin","juillet","aout","septembre","octobre","novembre","décembre"))</f>
        <v>novembre</v>
      </c>
      <c r="E3953" s="105" t="str">
        <f>IF(ISERROR(VLOOKUP($C3953,tarifs!$A$4:$D$105,2,0)),"",VLOOKUP($C3953,tarifs!$A$4:$D$105,2,0))</f>
        <v/>
      </c>
      <c r="F3953" s="105" t="str">
        <f t="shared" si="61"/>
        <v/>
      </c>
    </row>
    <row r="3954" spans="1:6" x14ac:dyDescent="0.25">
      <c r="A3954" t="s">
        <v>12</v>
      </c>
      <c r="B3954" s="107">
        <v>44506</v>
      </c>
      <c r="C3954">
        <v>1441</v>
      </c>
      <c r="D3954" t="str">
        <f>IF(Tableau1[[#This Row],[Date]]="","",CHOOSE(MONTH(B3954),"janvier","février","mars","avril","mai","juin","juillet","aout","septembre","octobre","novembre","décembre"))</f>
        <v>novembre</v>
      </c>
      <c r="E3954" s="105">
        <f>IF(ISERROR(VLOOKUP($C3954,tarifs!$A$4:$D$105,2,0)),"",VLOOKUP($C3954,tarifs!$A$4:$D$105,2,0))</f>
        <v>108</v>
      </c>
      <c r="F3954" s="105">
        <f t="shared" si="61"/>
        <v>129.6</v>
      </c>
    </row>
    <row r="3955" spans="1:6" x14ac:dyDescent="0.25">
      <c r="A3955" t="s">
        <v>12</v>
      </c>
      <c r="B3955" s="107">
        <v>44506</v>
      </c>
      <c r="C3955">
        <v>1169</v>
      </c>
      <c r="D3955" t="str">
        <f>IF(Tableau1[[#This Row],[Date]]="","",CHOOSE(MONTH(B3955),"janvier","février","mars","avril","mai","juin","juillet","aout","septembre","octobre","novembre","décembre"))</f>
        <v>novembre</v>
      </c>
      <c r="E3955" s="105">
        <f>IF(ISERROR(VLOOKUP($C3955,tarifs!$A$4:$D$105,2,0)),"",VLOOKUP($C3955,tarifs!$A$4:$D$105,2,0))</f>
        <v>115</v>
      </c>
      <c r="F3955" s="105">
        <f t="shared" si="61"/>
        <v>138</v>
      </c>
    </row>
    <row r="3956" spans="1:6" x14ac:dyDescent="0.25">
      <c r="A3956" t="s">
        <v>12</v>
      </c>
      <c r="B3956" s="107">
        <v>44502</v>
      </c>
      <c r="C3956">
        <v>1312</v>
      </c>
      <c r="D3956" t="str">
        <f>IF(Tableau1[[#This Row],[Date]]="","",CHOOSE(MONTH(B3956),"janvier","février","mars","avril","mai","juin","juillet","aout","septembre","octobre","novembre","décembre"))</f>
        <v>novembre</v>
      </c>
      <c r="E3956" s="105">
        <f>IF(ISERROR(VLOOKUP($C3956,tarifs!$A$4:$D$105,2,0)),"",VLOOKUP($C3956,tarifs!$A$4:$D$105,2,0))</f>
        <v>108</v>
      </c>
      <c r="F3956" s="105">
        <f t="shared" si="61"/>
        <v>129.6</v>
      </c>
    </row>
    <row r="3957" spans="1:6" x14ac:dyDescent="0.25">
      <c r="A3957" t="s">
        <v>12</v>
      </c>
      <c r="B3957" s="107">
        <v>44503</v>
      </c>
      <c r="C3957">
        <v>1312</v>
      </c>
      <c r="D3957" t="str">
        <f>IF(Tableau1[[#This Row],[Date]]="","",CHOOSE(MONTH(B3957),"janvier","février","mars","avril","mai","juin","juillet","aout","septembre","octobre","novembre","décembre"))</f>
        <v>novembre</v>
      </c>
      <c r="E3957" s="105">
        <f>IF(ISERROR(VLOOKUP($C3957,tarifs!$A$4:$D$105,2,0)),"",VLOOKUP($C3957,tarifs!$A$4:$D$105,2,0))</f>
        <v>108</v>
      </c>
      <c r="F3957" s="105">
        <f t="shared" si="61"/>
        <v>129.6</v>
      </c>
    </row>
    <row r="3958" spans="1:6" x14ac:dyDescent="0.25">
      <c r="A3958" t="s">
        <v>12</v>
      </c>
      <c r="B3958" s="107">
        <v>44504</v>
      </c>
      <c r="C3958">
        <v>1312</v>
      </c>
      <c r="D3958" t="str">
        <f>IF(Tableau1[[#This Row],[Date]]="","",CHOOSE(MONTH(B3958),"janvier","février","mars","avril","mai","juin","juillet","aout","septembre","octobre","novembre","décembre"))</f>
        <v>novembre</v>
      </c>
      <c r="E3958" s="105">
        <f>IF(ISERROR(VLOOKUP($C3958,tarifs!$A$4:$D$105,2,0)),"",VLOOKUP($C3958,tarifs!$A$4:$D$105,2,0))</f>
        <v>108</v>
      </c>
      <c r="F3958" s="105">
        <f t="shared" si="61"/>
        <v>129.6</v>
      </c>
    </row>
    <row r="3959" spans="1:6" x14ac:dyDescent="0.25">
      <c r="A3959" t="s">
        <v>12</v>
      </c>
      <c r="B3959" s="107">
        <v>44505</v>
      </c>
      <c r="C3959">
        <v>1312</v>
      </c>
      <c r="D3959" t="str">
        <f>IF(Tableau1[[#This Row],[Date]]="","",CHOOSE(MONTH(B3959),"janvier","février","mars","avril","mai","juin","juillet","aout","septembre","octobre","novembre","décembre"))</f>
        <v>novembre</v>
      </c>
      <c r="E3959" s="105">
        <f>IF(ISERROR(VLOOKUP($C3959,tarifs!$A$4:$D$105,2,0)),"",VLOOKUP($C3959,tarifs!$A$4:$D$105,2,0))</f>
        <v>108</v>
      </c>
      <c r="F3959" s="105">
        <f t="shared" si="61"/>
        <v>129.6</v>
      </c>
    </row>
    <row r="3960" spans="1:6" x14ac:dyDescent="0.25">
      <c r="A3960" t="s">
        <v>12</v>
      </c>
      <c r="B3960" s="107">
        <v>44506</v>
      </c>
      <c r="C3960">
        <v>1289</v>
      </c>
      <c r="D3960" t="str">
        <f>IF(Tableau1[[#This Row],[Date]]="","",CHOOSE(MONTH(B3960),"janvier","février","mars","avril","mai","juin","juillet","aout","septembre","octobre","novembre","décembre"))</f>
        <v>novembre</v>
      </c>
      <c r="E3960" s="105">
        <f>IF(ISERROR(VLOOKUP($C3960,tarifs!$A$4:$D$105,2,0)),"",VLOOKUP($C3960,tarifs!$A$4:$D$105,2,0))</f>
        <v>88</v>
      </c>
      <c r="F3960" s="105">
        <f t="shared" si="61"/>
        <v>105.6</v>
      </c>
    </row>
    <row r="3961" spans="1:6" x14ac:dyDescent="0.25">
      <c r="A3961" t="s">
        <v>12</v>
      </c>
      <c r="B3961" s="107">
        <v>44502</v>
      </c>
      <c r="C3961">
        <v>1252</v>
      </c>
      <c r="D3961" t="str">
        <f>IF(Tableau1[[#This Row],[Date]]="","",CHOOSE(MONTH(B3961),"janvier","février","mars","avril","mai","juin","juillet","aout","septembre","octobre","novembre","décembre"))</f>
        <v>novembre</v>
      </c>
      <c r="E3961" s="105">
        <f>IF(ISERROR(VLOOKUP($C3961,tarifs!$A$4:$D$105,2,0)),"",VLOOKUP($C3961,tarifs!$A$4:$D$105,2,0))</f>
        <v>91.8</v>
      </c>
      <c r="F3961" s="105">
        <f t="shared" si="61"/>
        <v>110.16</v>
      </c>
    </row>
    <row r="3962" spans="1:6" x14ac:dyDescent="0.25">
      <c r="A3962" t="s">
        <v>12</v>
      </c>
      <c r="B3962" s="107">
        <v>44503</v>
      </c>
      <c r="C3962">
        <v>1252</v>
      </c>
      <c r="D3962" t="str">
        <f>IF(Tableau1[[#This Row],[Date]]="","",CHOOSE(MONTH(B3962),"janvier","février","mars","avril","mai","juin","juillet","aout","septembre","octobre","novembre","décembre"))</f>
        <v>novembre</v>
      </c>
      <c r="E3962" s="105">
        <f>IF(ISERROR(VLOOKUP($C3962,tarifs!$A$4:$D$105,2,0)),"",VLOOKUP($C3962,tarifs!$A$4:$D$105,2,0))</f>
        <v>91.8</v>
      </c>
      <c r="F3962" s="105">
        <f t="shared" si="61"/>
        <v>110.16</v>
      </c>
    </row>
    <row r="3963" spans="1:6" x14ac:dyDescent="0.25">
      <c r="A3963" t="s">
        <v>12</v>
      </c>
      <c r="B3963" s="107">
        <v>44504</v>
      </c>
      <c r="C3963">
        <v>1252</v>
      </c>
      <c r="D3963" t="str">
        <f>IF(Tableau1[[#This Row],[Date]]="","",CHOOSE(MONTH(B3963),"janvier","février","mars","avril","mai","juin","juillet","aout","septembre","octobre","novembre","décembre"))</f>
        <v>novembre</v>
      </c>
      <c r="E3963" s="105">
        <f>IF(ISERROR(VLOOKUP($C3963,tarifs!$A$4:$D$105,2,0)),"",VLOOKUP($C3963,tarifs!$A$4:$D$105,2,0))</f>
        <v>91.8</v>
      </c>
      <c r="F3963" s="105">
        <f t="shared" si="61"/>
        <v>110.16</v>
      </c>
    </row>
    <row r="3964" spans="1:6" x14ac:dyDescent="0.25">
      <c r="A3964" t="s">
        <v>12</v>
      </c>
      <c r="B3964" s="107">
        <v>44505</v>
      </c>
      <c r="C3964">
        <v>1252</v>
      </c>
      <c r="D3964" t="str">
        <f>IF(Tableau1[[#This Row],[Date]]="","",CHOOSE(MONTH(B3964),"janvier","février","mars","avril","mai","juin","juillet","aout","septembre","octobre","novembre","décembre"))</f>
        <v>novembre</v>
      </c>
      <c r="E3964" s="105">
        <f>IF(ISERROR(VLOOKUP($C3964,tarifs!$A$4:$D$105,2,0)),"",VLOOKUP($C3964,tarifs!$A$4:$D$105,2,0))</f>
        <v>91.8</v>
      </c>
      <c r="F3964" s="105">
        <f t="shared" si="61"/>
        <v>110.16</v>
      </c>
    </row>
    <row r="3965" spans="1:6" x14ac:dyDescent="0.25">
      <c r="A3965" t="s">
        <v>12</v>
      </c>
      <c r="B3965" s="107">
        <v>44506</v>
      </c>
      <c r="C3965">
        <v>1319</v>
      </c>
      <c r="D3965" t="str">
        <f>IF(Tableau1[[#This Row],[Date]]="","",CHOOSE(MONTH(B3965),"janvier","février","mars","avril","mai","juin","juillet","aout","septembre","octobre","novembre","décembre"))</f>
        <v>novembre</v>
      </c>
      <c r="E3965" s="105">
        <f>IF(ISERROR(VLOOKUP($C3965,tarifs!$A$4:$D$105,2,0)),"",VLOOKUP($C3965,tarifs!$A$4:$D$105,2,0))</f>
        <v>95</v>
      </c>
      <c r="F3965" s="105">
        <f t="shared" si="61"/>
        <v>114</v>
      </c>
    </row>
    <row r="3966" spans="1:6" x14ac:dyDescent="0.25">
      <c r="A3966" t="s">
        <v>12</v>
      </c>
      <c r="B3966" s="107">
        <v>44506</v>
      </c>
      <c r="C3966">
        <v>1349</v>
      </c>
      <c r="D3966" t="str">
        <f>IF(Tableau1[[#This Row],[Date]]="","",CHOOSE(MONTH(B3966),"janvier","février","mars","avril","mai","juin","juillet","aout","septembre","octobre","novembre","décembre"))</f>
        <v>novembre</v>
      </c>
      <c r="E3966" s="105">
        <f>IF(ISERROR(VLOOKUP($C3966,tarifs!$A$4:$D$105,2,0)),"",VLOOKUP($C3966,tarifs!$A$4:$D$105,2,0))</f>
        <v>115</v>
      </c>
      <c r="F3966" s="105">
        <f t="shared" si="61"/>
        <v>138</v>
      </c>
    </row>
    <row r="3967" spans="1:6" x14ac:dyDescent="0.25">
      <c r="A3967" t="s">
        <v>13</v>
      </c>
      <c r="B3967" s="107">
        <v>44506</v>
      </c>
      <c r="C3967">
        <v>1411</v>
      </c>
      <c r="D3967" t="str">
        <f>IF(Tableau1[[#This Row],[Date]]="","",CHOOSE(MONTH(B3967),"janvier","février","mars","avril","mai","juin","juillet","aout","septembre","octobre","novembre","décembre"))</f>
        <v>novembre</v>
      </c>
      <c r="E3967" s="105">
        <f>IF(ISERROR(VLOOKUP($C3967,tarifs!$A$4:$D$105,2,0)),"",VLOOKUP($C3967,tarifs!$A$4:$D$105,2,0))</f>
        <v>101</v>
      </c>
      <c r="F3967" s="105">
        <f t="shared" si="61"/>
        <v>121.19999999999999</v>
      </c>
    </row>
    <row r="3968" spans="1:6" x14ac:dyDescent="0.25">
      <c r="A3968" t="s">
        <v>13</v>
      </c>
      <c r="B3968" s="107">
        <v>44506</v>
      </c>
      <c r="C3968">
        <v>1461</v>
      </c>
      <c r="D3968" t="str">
        <f>IF(Tableau1[[#This Row],[Date]]="","",CHOOSE(MONTH(B3968),"janvier","février","mars","avril","mai","juin","juillet","aout","septembre","octobre","novembre","décembre"))</f>
        <v>novembre</v>
      </c>
      <c r="E3968" s="105">
        <f>IF(ISERROR(VLOOKUP($C3968,tarifs!$A$4:$D$105,2,0)),"",VLOOKUP($C3968,tarifs!$A$4:$D$105,2,0))</f>
        <v>135</v>
      </c>
      <c r="F3968" s="105">
        <f t="shared" si="61"/>
        <v>162</v>
      </c>
    </row>
    <row r="3969" spans="1:6" x14ac:dyDescent="0.25">
      <c r="A3969" t="s">
        <v>13</v>
      </c>
      <c r="B3969" s="107">
        <v>44506</v>
      </c>
      <c r="C3969">
        <v>1119</v>
      </c>
      <c r="D3969" t="str">
        <f>IF(Tableau1[[#This Row],[Date]]="","",CHOOSE(MONTH(B3969),"janvier","février","mars","avril","mai","juin","juillet","aout","septembre","octobre","novembre","décembre"))</f>
        <v>novembre</v>
      </c>
      <c r="E3969" s="105">
        <f>IF(ISERROR(VLOOKUP($C3969,tarifs!$A$4:$D$105,2,0)),"",VLOOKUP($C3969,tarifs!$A$4:$D$105,2,0))</f>
        <v>135</v>
      </c>
      <c r="F3969" s="105">
        <f t="shared" si="61"/>
        <v>162</v>
      </c>
    </row>
    <row r="3970" spans="1:6" x14ac:dyDescent="0.25">
      <c r="A3970" t="s">
        <v>13</v>
      </c>
      <c r="B3970" s="107">
        <v>44506</v>
      </c>
      <c r="C3970">
        <v>1049</v>
      </c>
      <c r="D3970" t="str">
        <f>IF(Tableau1[[#This Row],[Date]]="","",CHOOSE(MONTH(B3970),"janvier","février","mars","avril","mai","juin","juillet","aout","septembre","octobre","novembre","décembre"))</f>
        <v>novembre</v>
      </c>
      <c r="E3970" s="105">
        <f>IF(ISERROR(VLOOKUP($C3970,tarifs!$A$4:$D$105,2,0)),"",VLOOKUP($C3970,tarifs!$A$4:$D$105,2,0))</f>
        <v>95</v>
      </c>
      <c r="F3970" s="105">
        <f t="shared" si="61"/>
        <v>114</v>
      </c>
    </row>
    <row r="3971" spans="1:6" x14ac:dyDescent="0.25">
      <c r="A3971" t="s">
        <v>14</v>
      </c>
      <c r="B3971" s="107">
        <v>44505</v>
      </c>
      <c r="C3971">
        <v>1112</v>
      </c>
      <c r="D3971" t="str">
        <f>IF(Tableau1[[#This Row],[Date]]="","",CHOOSE(MONTH(B3971),"janvier","février","mars","avril","mai","juin","juillet","aout","septembre","octobre","novembre","décembre"))</f>
        <v>novembre</v>
      </c>
      <c r="E3971" s="105">
        <f>IF(ISERROR(VLOOKUP($C3971,tarifs!$A$4:$D$105,2,0)),"",VLOOKUP($C3971,tarifs!$A$4:$D$105,2,0))</f>
        <v>135</v>
      </c>
      <c r="F3971" s="105">
        <f t="shared" si="61"/>
        <v>162</v>
      </c>
    </row>
    <row r="3972" spans="1:6" x14ac:dyDescent="0.25">
      <c r="A3972" t="s">
        <v>14</v>
      </c>
      <c r="B3972" s="107">
        <v>44506</v>
      </c>
      <c r="C3972">
        <v>1421</v>
      </c>
      <c r="D3972" t="str">
        <f>IF(Tableau1[[#This Row],[Date]]="","",CHOOSE(MONTH(B3972),"janvier","février","mars","avril","mai","juin","juillet","aout","septembre","octobre","novembre","décembre"))</f>
        <v>novembre</v>
      </c>
      <c r="E3972" s="105">
        <f>IF(ISERROR(VLOOKUP($C3972,tarifs!$A$4:$D$105,2,0)),"",VLOOKUP($C3972,tarifs!$A$4:$D$105,2,0))</f>
        <v>108</v>
      </c>
      <c r="F3972" s="105">
        <f t="shared" ref="F3972:F4035" si="62">IF(ISERROR(E3972*1.2),"",E3972*1.2)</f>
        <v>129.6</v>
      </c>
    </row>
    <row r="3973" spans="1:6" x14ac:dyDescent="0.25">
      <c r="A3973" t="s">
        <v>14</v>
      </c>
      <c r="B3973" s="107">
        <v>44506</v>
      </c>
      <c r="C3973">
        <v>1629</v>
      </c>
      <c r="D3973" t="str">
        <f>IF(Tableau1[[#This Row],[Date]]="","",CHOOSE(MONTH(B3973),"janvier","février","mars","avril","mai","juin","juillet","aout","septembre","octobre","novembre","décembre"))</f>
        <v>novembre</v>
      </c>
      <c r="E3973" s="105">
        <f>IF(ISERROR(VLOOKUP($C3973,tarifs!$A$4:$D$105,2,0)),"",VLOOKUP($C3973,tarifs!$A$4:$D$105,2,0))</f>
        <v>121.5</v>
      </c>
      <c r="F3973" s="105">
        <f t="shared" si="62"/>
        <v>145.79999999999998</v>
      </c>
    </row>
    <row r="3974" spans="1:6" x14ac:dyDescent="0.25">
      <c r="A3974" t="s">
        <v>14</v>
      </c>
      <c r="B3974" s="107">
        <v>44506</v>
      </c>
      <c r="C3974">
        <v>1159</v>
      </c>
      <c r="D3974" t="str">
        <f>IF(Tableau1[[#This Row],[Date]]="","",CHOOSE(MONTH(B3974),"janvier","février","mars","avril","mai","juin","juillet","aout","septembre","octobre","novembre","décembre"))</f>
        <v>novembre</v>
      </c>
      <c r="E3974" s="105">
        <f>IF(ISERROR(VLOOKUP($C3974,tarifs!$A$4:$D$105,2,0)),"",VLOOKUP($C3974,tarifs!$A$4:$D$105,2,0))</f>
        <v>115</v>
      </c>
      <c r="F3974" s="105">
        <f t="shared" si="62"/>
        <v>138</v>
      </c>
    </row>
    <row r="3975" spans="1:6" x14ac:dyDescent="0.25">
      <c r="A3975" t="s">
        <v>14</v>
      </c>
      <c r="B3975" s="107">
        <v>44502</v>
      </c>
      <c r="C3975" t="s">
        <v>15</v>
      </c>
      <c r="D3975" t="str">
        <f>IF(Tableau1[[#This Row],[Date]]="","",CHOOSE(MONTH(B3975),"janvier","février","mars","avril","mai","juin","juillet","aout","septembre","octobre","novembre","décembre"))</f>
        <v>novembre</v>
      </c>
      <c r="E3975" s="105" t="str">
        <f>IF(ISERROR(VLOOKUP($C3975,tarifs!$A$4:$D$105,2,0)),"",VLOOKUP($C3975,tarifs!$A$4:$D$105,2,0))</f>
        <v/>
      </c>
      <c r="F3975" s="105" t="str">
        <f t="shared" si="62"/>
        <v/>
      </c>
    </row>
    <row r="3976" spans="1:6" x14ac:dyDescent="0.25">
      <c r="A3976" t="s">
        <v>14</v>
      </c>
      <c r="B3976" s="107">
        <v>44503</v>
      </c>
      <c r="C3976" t="s">
        <v>15</v>
      </c>
      <c r="D3976" t="str">
        <f>IF(Tableau1[[#This Row],[Date]]="","",CHOOSE(MONTH(B3976),"janvier","février","mars","avril","mai","juin","juillet","aout","septembre","octobre","novembre","décembre"))</f>
        <v>novembre</v>
      </c>
      <c r="E3976" s="105" t="str">
        <f>IF(ISERROR(VLOOKUP($C3976,tarifs!$A$4:$D$105,2,0)),"",VLOOKUP($C3976,tarifs!$A$4:$D$105,2,0))</f>
        <v/>
      </c>
      <c r="F3976" s="105" t="str">
        <f t="shared" si="62"/>
        <v/>
      </c>
    </row>
    <row r="3977" spans="1:6" x14ac:dyDescent="0.25">
      <c r="A3977" t="s">
        <v>14</v>
      </c>
      <c r="B3977" s="107">
        <v>44504</v>
      </c>
      <c r="C3977" t="s">
        <v>15</v>
      </c>
      <c r="D3977" t="str">
        <f>IF(Tableau1[[#This Row],[Date]]="","",CHOOSE(MONTH(B3977),"janvier","février","mars","avril","mai","juin","juillet","aout","septembre","octobre","novembre","décembre"))</f>
        <v>novembre</v>
      </c>
      <c r="E3977" s="105" t="str">
        <f>IF(ISERROR(VLOOKUP($C3977,tarifs!$A$4:$D$105,2,0)),"",VLOOKUP($C3977,tarifs!$A$4:$D$105,2,0))</f>
        <v/>
      </c>
      <c r="F3977" s="105" t="str">
        <f t="shared" si="62"/>
        <v/>
      </c>
    </row>
    <row r="3978" spans="1:6" x14ac:dyDescent="0.25">
      <c r="A3978" t="s">
        <v>14</v>
      </c>
      <c r="B3978" s="107">
        <v>44505</v>
      </c>
      <c r="C3978" t="s">
        <v>15</v>
      </c>
      <c r="D3978" t="str">
        <f>IF(Tableau1[[#This Row],[Date]]="","",CHOOSE(MONTH(B3978),"janvier","février","mars","avril","mai","juin","juillet","aout","septembre","octobre","novembre","décembre"))</f>
        <v>novembre</v>
      </c>
      <c r="E3978" s="105" t="str">
        <f>IF(ISERROR(VLOOKUP($C3978,tarifs!$A$4:$D$105,2,0)),"",VLOOKUP($C3978,tarifs!$A$4:$D$105,2,0))</f>
        <v/>
      </c>
      <c r="F3978" s="105" t="str">
        <f t="shared" si="62"/>
        <v/>
      </c>
    </row>
    <row r="3979" spans="1:6" x14ac:dyDescent="0.25">
      <c r="A3979" t="s">
        <v>16</v>
      </c>
      <c r="B3979" s="107">
        <v>44506</v>
      </c>
      <c r="C3979">
        <v>1401</v>
      </c>
      <c r="D3979" t="str">
        <f>IF(Tableau1[[#This Row],[Date]]="","",CHOOSE(MONTH(B3979),"janvier","février","mars","avril","mai","juin","juillet","aout","septembre","octobre","novembre","décembre"))</f>
        <v>novembre</v>
      </c>
      <c r="E3979" s="105">
        <f>IF(ISERROR(VLOOKUP($C3979,tarifs!$A$4:$D$105,2,0)),"",VLOOKUP($C3979,tarifs!$A$4:$D$105,2,0))</f>
        <v>129</v>
      </c>
      <c r="F3979" s="105">
        <f t="shared" si="62"/>
        <v>154.79999999999998</v>
      </c>
    </row>
    <row r="3980" spans="1:6" x14ac:dyDescent="0.25">
      <c r="A3980" t="s">
        <v>16</v>
      </c>
      <c r="B3980" s="107">
        <v>44506</v>
      </c>
      <c r="C3980">
        <v>1639</v>
      </c>
      <c r="D3980" t="str">
        <f>IF(Tableau1[[#This Row],[Date]]="","",CHOOSE(MONTH(B3980),"janvier","février","mars","avril","mai","juin","juillet","aout","septembre","octobre","novembre","décembre"))</f>
        <v>novembre</v>
      </c>
      <c r="E3980" s="105">
        <f>IF(ISERROR(VLOOKUP($C3980,tarifs!$A$4:$D$105,2,0)),"",VLOOKUP($C3980,tarifs!$A$4:$D$105,2,0))</f>
        <v>135</v>
      </c>
      <c r="F3980" s="105">
        <f t="shared" si="62"/>
        <v>162</v>
      </c>
    </row>
    <row r="3981" spans="1:6" x14ac:dyDescent="0.25">
      <c r="A3981" t="s">
        <v>17</v>
      </c>
      <c r="B3981" s="107">
        <v>44506</v>
      </c>
      <c r="C3981">
        <v>1501</v>
      </c>
      <c r="D3981" t="str">
        <f>IF(Tableau1[[#This Row],[Date]]="","",CHOOSE(MONTH(B3981),"janvier","février","mars","avril","mai","juin","juillet","aout","septembre","octobre","novembre","décembre"))</f>
        <v>novembre</v>
      </c>
      <c r="E3981" s="105">
        <f>IF(ISERROR(VLOOKUP($C3981,tarifs!$A$4:$D$105,2,0)),"",VLOOKUP($C3981,tarifs!$A$4:$D$105,2,0))</f>
        <v>117</v>
      </c>
      <c r="F3981" s="105">
        <f t="shared" si="62"/>
        <v>140.4</v>
      </c>
    </row>
    <row r="3982" spans="1:6" x14ac:dyDescent="0.25">
      <c r="A3982" t="s">
        <v>17</v>
      </c>
      <c r="B3982" s="107">
        <v>44503</v>
      </c>
      <c r="C3982">
        <v>1202</v>
      </c>
      <c r="D3982" t="str">
        <f>IF(Tableau1[[#This Row],[Date]]="","",CHOOSE(MONTH(B3982),"janvier","février","mars","avril","mai","juin","juillet","aout","septembre","octobre","novembre","décembre"))</f>
        <v>novembre</v>
      </c>
      <c r="E3982" s="105">
        <f>IF(ISERROR(VLOOKUP($C3982,tarifs!$A$4:$D$105,2,0)),"",VLOOKUP($C3982,tarifs!$A$4:$D$105,2,0))</f>
        <v>87.75</v>
      </c>
      <c r="F3982" s="105">
        <f t="shared" si="62"/>
        <v>105.3</v>
      </c>
    </row>
    <row r="3983" spans="1:6" x14ac:dyDescent="0.25">
      <c r="A3983" t="s">
        <v>17</v>
      </c>
      <c r="B3983" s="107">
        <v>44505</v>
      </c>
      <c r="C3983">
        <v>1072</v>
      </c>
      <c r="D3983" t="str">
        <f>IF(Tableau1[[#This Row],[Date]]="","",CHOOSE(MONTH(B3983),"janvier","février","mars","avril","mai","juin","juillet","aout","septembre","octobre","novembre","décembre"))</f>
        <v>novembre</v>
      </c>
      <c r="E3983" s="105">
        <f>IF(ISERROR(VLOOKUP($C3983,tarifs!$A$4:$D$105,2,0)),"",VLOOKUP($C3983,tarifs!$A$4:$D$105,2,0))</f>
        <v>108</v>
      </c>
      <c r="F3983" s="105">
        <f t="shared" si="62"/>
        <v>129.6</v>
      </c>
    </row>
    <row r="3984" spans="1:6" x14ac:dyDescent="0.25">
      <c r="A3984" t="s">
        <v>17</v>
      </c>
      <c r="B3984" s="107">
        <v>44506</v>
      </c>
      <c r="C3984">
        <v>1069</v>
      </c>
      <c r="D3984" t="str">
        <f>IF(Tableau1[[#This Row],[Date]]="","",CHOOSE(MONTH(B3984),"janvier","février","mars","avril","mai","juin","juillet","aout","septembre","octobre","novembre","décembre"))</f>
        <v>novembre</v>
      </c>
      <c r="E3984" s="105">
        <f>IF(ISERROR(VLOOKUP($C3984,tarifs!$A$4:$D$105,2,0)),"",VLOOKUP($C3984,tarifs!$A$4:$D$105,2,0))</f>
        <v>81</v>
      </c>
      <c r="F3984" s="105">
        <f t="shared" si="62"/>
        <v>97.2</v>
      </c>
    </row>
    <row r="3985" spans="1:6" x14ac:dyDescent="0.25">
      <c r="A3985" t="s">
        <v>18</v>
      </c>
      <c r="B3985" s="107">
        <v>44505</v>
      </c>
      <c r="C3985">
        <v>1082</v>
      </c>
      <c r="D3985" t="str">
        <f>IF(Tableau1[[#This Row],[Date]]="","",CHOOSE(MONTH(B3985),"janvier","février","mars","avril","mai","juin","juillet","aout","septembre","octobre","novembre","décembre"))</f>
        <v>novembre</v>
      </c>
      <c r="E3985" s="105">
        <f>IF(ISERROR(VLOOKUP($C3985,tarifs!$A$4:$D$105,2,0)),"",VLOOKUP($C3985,tarifs!$A$4:$D$105,2,0))</f>
        <v>104.55</v>
      </c>
      <c r="F3985" s="105">
        <f t="shared" si="62"/>
        <v>125.46</v>
      </c>
    </row>
    <row r="3986" spans="1:6" x14ac:dyDescent="0.25">
      <c r="A3986" t="s">
        <v>18</v>
      </c>
      <c r="B3986" s="107">
        <v>44506</v>
      </c>
      <c r="C3986">
        <v>1219</v>
      </c>
      <c r="D3986" t="str">
        <f>IF(Tableau1[[#This Row],[Date]]="","",CHOOSE(MONTH(B3986),"janvier","février","mars","avril","mai","juin","juillet","aout","septembre","octobre","novembre","décembre"))</f>
        <v>novembre</v>
      </c>
      <c r="E3986" s="105">
        <f>IF(ISERROR(VLOOKUP($C3986,tarifs!$A$4:$D$105,2,0)),"",VLOOKUP($C3986,tarifs!$A$4:$D$105,2,0))</f>
        <v>135</v>
      </c>
      <c r="F3986" s="105">
        <f t="shared" si="62"/>
        <v>162</v>
      </c>
    </row>
    <row r="3987" spans="1:6" x14ac:dyDescent="0.25">
      <c r="A3987" t="s">
        <v>18</v>
      </c>
      <c r="B3987" s="107">
        <v>44506</v>
      </c>
      <c r="C3987">
        <v>1679</v>
      </c>
      <c r="D3987" t="str">
        <f>IF(Tableau1[[#This Row],[Date]]="","",CHOOSE(MONTH(B3987),"janvier","février","mars","avril","mai","juin","juillet","aout","septembre","octobre","novembre","décembre"))</f>
        <v>novembre</v>
      </c>
      <c r="E3987" s="105">
        <f>IF(ISERROR(VLOOKUP($C3987,tarifs!$A$4:$D$105,2,0)),"",VLOOKUP($C3987,tarifs!$A$4:$D$105,2,0))</f>
        <v>95</v>
      </c>
      <c r="F3987" s="105">
        <f t="shared" si="62"/>
        <v>114</v>
      </c>
    </row>
    <row r="3988" spans="1:6" x14ac:dyDescent="0.25">
      <c r="A3988" t="s">
        <v>19</v>
      </c>
      <c r="B3988" s="107">
        <v>44505</v>
      </c>
      <c r="C3988">
        <v>1182</v>
      </c>
      <c r="D3988" t="str">
        <f>IF(Tableau1[[#This Row],[Date]]="","",CHOOSE(MONTH(B3988),"janvier","février","mars","avril","mai","juin","juillet","aout","septembre","octobre","novembre","décembre"))</f>
        <v>novembre</v>
      </c>
      <c r="E3988" s="105">
        <f>IF(ISERROR(VLOOKUP($C3988,tarifs!$A$4:$D$105,2,0)),"",VLOOKUP($C3988,tarifs!$A$4:$D$105,2,0))</f>
        <v>127</v>
      </c>
      <c r="F3988" s="105">
        <f t="shared" si="62"/>
        <v>152.4</v>
      </c>
    </row>
    <row r="3989" spans="1:6" x14ac:dyDescent="0.25">
      <c r="A3989" t="s">
        <v>19</v>
      </c>
      <c r="B3989" s="107">
        <v>44506</v>
      </c>
      <c r="C3989">
        <v>1669</v>
      </c>
      <c r="D3989" t="str">
        <f>IF(Tableau1[[#This Row],[Date]]="","",CHOOSE(MONTH(B3989),"janvier","février","mars","avril","mai","juin","juillet","aout","septembre","octobre","novembre","décembre"))</f>
        <v>novembre</v>
      </c>
      <c r="E3989" s="105">
        <f>IF(ISERROR(VLOOKUP($C3989,tarifs!$A$4:$D$105,2,0)),"",VLOOKUP($C3989,tarifs!$A$4:$D$105,2,0))</f>
        <v>124</v>
      </c>
      <c r="F3989" s="105">
        <f t="shared" si="62"/>
        <v>148.79999999999998</v>
      </c>
    </row>
    <row r="3990" spans="1:6" x14ac:dyDescent="0.25">
      <c r="A3990" t="s">
        <v>19</v>
      </c>
      <c r="B3990" s="107">
        <v>44506</v>
      </c>
      <c r="C3990">
        <v>1129</v>
      </c>
      <c r="D3990" t="str">
        <f>IF(Tableau1[[#This Row],[Date]]="","",CHOOSE(MONTH(B3990),"janvier","février","mars","avril","mai","juin","juillet","aout","septembre","octobre","novembre","décembre"))</f>
        <v>novembre</v>
      </c>
      <c r="E3990" s="105">
        <f>IF(ISERROR(VLOOKUP($C3990,tarifs!$A$4:$D$105,2,0)),"",VLOOKUP($C3990,tarifs!$A$4:$D$105,2,0))</f>
        <v>115</v>
      </c>
      <c r="F3990" s="105">
        <f t="shared" si="62"/>
        <v>138</v>
      </c>
    </row>
    <row r="3991" spans="1:6" x14ac:dyDescent="0.25">
      <c r="A3991" t="s">
        <v>19</v>
      </c>
      <c r="B3991" s="107">
        <v>44506</v>
      </c>
      <c r="C3991">
        <v>1699</v>
      </c>
      <c r="D3991" t="str">
        <f>IF(Tableau1[[#This Row],[Date]]="","",CHOOSE(MONTH(B3991),"janvier","février","mars","avril","mai","juin","juillet","aout","septembre","octobre","novembre","décembre"))</f>
        <v>novembre</v>
      </c>
      <c r="E3991" s="105">
        <f>IF(ISERROR(VLOOKUP($C3991,tarifs!$A$4:$D$105,2,0)),"",VLOOKUP($C3991,tarifs!$A$4:$D$105,2,0))</f>
        <v>148</v>
      </c>
      <c r="F3991" s="105">
        <f t="shared" si="62"/>
        <v>177.6</v>
      </c>
    </row>
    <row r="3992" spans="1:6" x14ac:dyDescent="0.25">
      <c r="A3992" t="s">
        <v>8</v>
      </c>
      <c r="B3992" s="107">
        <v>44508</v>
      </c>
      <c r="C3992">
        <v>1330</v>
      </c>
      <c r="D3992" t="str">
        <f>IF(Tableau1[[#This Row],[Date]]="","",CHOOSE(MONTH(B3992),"janvier","février","mars","avril","mai","juin","juillet","aout","septembre","octobre","novembre","décembre"))</f>
        <v>novembre</v>
      </c>
      <c r="E3992" s="105">
        <f>IF(ISERROR(VLOOKUP($C3992,tarifs!$A$4:$D$105,2,0)),"",VLOOKUP($C3992,tarifs!$A$4:$D$105,2,0))</f>
        <v>95</v>
      </c>
      <c r="F3992" s="105">
        <f t="shared" si="62"/>
        <v>114</v>
      </c>
    </row>
    <row r="3993" spans="1:6" x14ac:dyDescent="0.25">
      <c r="A3993" t="s">
        <v>8</v>
      </c>
      <c r="B3993" s="107">
        <v>44513</v>
      </c>
      <c r="C3993">
        <v>1531</v>
      </c>
      <c r="D3993" t="str">
        <f>IF(Tableau1[[#This Row],[Date]]="","",CHOOSE(MONTH(B3993),"janvier","février","mars","avril","mai","juin","juillet","aout","septembre","octobre","novembre","décembre"))</f>
        <v>novembre</v>
      </c>
      <c r="E3993" s="105">
        <f>IF(ISERROR(VLOOKUP($C3993,tarifs!$A$4:$D$105,2,0)),"",VLOOKUP($C3993,tarifs!$A$4:$D$105,2,0))</f>
        <v>108</v>
      </c>
      <c r="F3993" s="105">
        <f t="shared" si="62"/>
        <v>129.6</v>
      </c>
    </row>
    <row r="3994" spans="1:6" x14ac:dyDescent="0.25">
      <c r="A3994" t="s">
        <v>8</v>
      </c>
      <c r="B3994" s="107">
        <v>44508</v>
      </c>
      <c r="C3994">
        <v>1242</v>
      </c>
      <c r="D3994" t="str">
        <f>IF(Tableau1[[#This Row],[Date]]="","",CHOOSE(MONTH(B3994),"janvier","février","mars","avril","mai","juin","juillet","aout","septembre","octobre","novembre","décembre"))</f>
        <v>novembre</v>
      </c>
      <c r="E3994" s="105">
        <f>IF(ISERROR(VLOOKUP($C3994,tarifs!$A$4:$D$105,2,0)),"",VLOOKUP($C3994,tarifs!$A$4:$D$105,2,0))</f>
        <v>101</v>
      </c>
      <c r="F3994" s="105">
        <f t="shared" si="62"/>
        <v>121.19999999999999</v>
      </c>
    </row>
    <row r="3995" spans="1:6" x14ac:dyDescent="0.25">
      <c r="A3995" t="s">
        <v>8</v>
      </c>
      <c r="B3995" s="107">
        <v>44512</v>
      </c>
      <c r="C3995">
        <v>1242</v>
      </c>
      <c r="D3995" t="str">
        <f>IF(Tableau1[[#This Row],[Date]]="","",CHOOSE(MONTH(B3995),"janvier","février","mars","avril","mai","juin","juillet","aout","septembre","octobre","novembre","décembre"))</f>
        <v>novembre</v>
      </c>
      <c r="E3995" s="105">
        <f>IF(ISERROR(VLOOKUP($C3995,tarifs!$A$4:$D$105,2,0)),"",VLOOKUP($C3995,tarifs!$A$4:$D$105,2,0))</f>
        <v>101</v>
      </c>
      <c r="F3995" s="105">
        <f t="shared" si="62"/>
        <v>121.19999999999999</v>
      </c>
    </row>
    <row r="3996" spans="1:6" x14ac:dyDescent="0.25">
      <c r="A3996" t="s">
        <v>8</v>
      </c>
      <c r="B3996" s="107">
        <v>44513</v>
      </c>
      <c r="C3996">
        <v>1689</v>
      </c>
      <c r="D3996" t="str">
        <f>IF(Tableau1[[#This Row],[Date]]="","",CHOOSE(MONTH(B3996),"janvier","février","mars","avril","mai","juin","juillet","aout","septembre","octobre","novembre","décembre"))</f>
        <v>novembre</v>
      </c>
      <c r="E3996" s="105">
        <f>IF(ISERROR(VLOOKUP($C3996,tarifs!$A$4:$D$105,2,0)),"",VLOOKUP($C3996,tarifs!$A$4:$D$105,2,0))</f>
        <v>155</v>
      </c>
      <c r="F3996" s="105">
        <f t="shared" si="62"/>
        <v>186</v>
      </c>
    </row>
    <row r="3997" spans="1:6" x14ac:dyDescent="0.25">
      <c r="A3997" t="s">
        <v>9</v>
      </c>
      <c r="B3997" s="107">
        <v>44508</v>
      </c>
      <c r="C3997">
        <v>1060</v>
      </c>
      <c r="D3997" t="str">
        <f>IF(Tableau1[[#This Row],[Date]]="","",CHOOSE(MONTH(B3997),"janvier","février","mars","avril","mai","juin","juillet","aout","septembre","octobre","novembre","décembre"))</f>
        <v>novembre</v>
      </c>
      <c r="E3997" s="105">
        <f>IF(ISERROR(VLOOKUP($C3997,tarifs!$A$4:$D$105,2,0)),"",VLOOKUP($C3997,tarifs!$A$4:$D$105,2,0))</f>
        <v>123.6</v>
      </c>
      <c r="F3997" s="105">
        <f t="shared" si="62"/>
        <v>148.32</v>
      </c>
    </row>
    <row r="3998" spans="1:6" x14ac:dyDescent="0.25">
      <c r="A3998" t="s">
        <v>9</v>
      </c>
      <c r="B3998" s="107">
        <v>44513</v>
      </c>
      <c r="C3998">
        <v>1431</v>
      </c>
      <c r="D3998" t="str">
        <f>IF(Tableau1[[#This Row],[Date]]="","",CHOOSE(MONTH(B3998),"janvier","février","mars","avril","mai","juin","juillet","aout","septembre","octobre","novembre","décembre"))</f>
        <v>novembre</v>
      </c>
      <c r="E3998" s="105">
        <f>IF(ISERROR(VLOOKUP($C3998,tarifs!$A$4:$D$105,2,0)),"",VLOOKUP($C3998,tarifs!$A$4:$D$105,2,0))</f>
        <v>108</v>
      </c>
      <c r="F3998" s="105">
        <f t="shared" si="62"/>
        <v>129.6</v>
      </c>
    </row>
    <row r="3999" spans="1:6" x14ac:dyDescent="0.25">
      <c r="A3999" t="s">
        <v>9</v>
      </c>
      <c r="B3999" s="107">
        <v>44508</v>
      </c>
      <c r="C3999">
        <v>1230</v>
      </c>
      <c r="D3999" t="str">
        <f>IF(Tableau1[[#This Row],[Date]]="","",CHOOSE(MONTH(B3999),"janvier","février","mars","avril","mai","juin","juillet","aout","septembre","octobre","novembre","décembre"))</f>
        <v>novembre</v>
      </c>
      <c r="E3999" s="105">
        <f>IF(ISERROR(VLOOKUP($C3999,tarifs!$A$4:$D$105,2,0)),"",VLOOKUP($C3999,tarifs!$A$4:$D$105,2,0))</f>
        <v>135.25</v>
      </c>
      <c r="F3999" s="105">
        <f t="shared" si="62"/>
        <v>162.29999999999998</v>
      </c>
    </row>
    <row r="4000" spans="1:6" x14ac:dyDescent="0.25">
      <c r="A4000" t="s">
        <v>9</v>
      </c>
      <c r="B4000" s="107">
        <v>44512</v>
      </c>
      <c r="C4000">
        <v>1282</v>
      </c>
      <c r="D4000" t="str">
        <f>IF(Tableau1[[#This Row],[Date]]="","",CHOOSE(MONTH(B4000),"janvier","février","mars","avril","mai","juin","juillet","aout","septembre","octobre","novembre","décembre"))</f>
        <v>novembre</v>
      </c>
      <c r="E4000" s="105">
        <f>IF(ISERROR(VLOOKUP($C4000,tarifs!$A$4:$D$105,2,0)),"",VLOOKUP($C4000,tarifs!$A$4:$D$105,2,0))</f>
        <v>87.75</v>
      </c>
      <c r="F4000" s="105">
        <f t="shared" si="62"/>
        <v>105.3</v>
      </c>
    </row>
    <row r="4001" spans="1:6" x14ac:dyDescent="0.25">
      <c r="A4001" t="s">
        <v>9</v>
      </c>
      <c r="B4001" s="107">
        <v>44513</v>
      </c>
      <c r="C4001">
        <v>1451</v>
      </c>
      <c r="D4001" t="str">
        <f>IF(Tableau1[[#This Row],[Date]]="","",CHOOSE(MONTH(B4001),"janvier","février","mars","avril","mai","juin","juillet","aout","septembre","octobre","novembre","décembre"))</f>
        <v>novembre</v>
      </c>
      <c r="E4001" s="105">
        <f>IF(ISERROR(VLOOKUP($C4001,tarifs!$A$4:$D$105,2,0)),"",VLOOKUP($C4001,tarifs!$A$4:$D$105,2,0))</f>
        <v>108</v>
      </c>
      <c r="F4001" s="105">
        <f t="shared" si="62"/>
        <v>129.6</v>
      </c>
    </row>
    <row r="4002" spans="1:6" x14ac:dyDescent="0.25">
      <c r="A4002" t="s">
        <v>9</v>
      </c>
      <c r="B4002" s="107">
        <v>44508</v>
      </c>
      <c r="C4002">
        <v>1062</v>
      </c>
      <c r="D4002" t="str">
        <f>IF(Tableau1[[#This Row],[Date]]="","",CHOOSE(MONTH(B4002),"janvier","février","mars","avril","mai","juin","juillet","aout","septembre","octobre","novembre","décembre"))</f>
        <v>novembre</v>
      </c>
      <c r="E4002" s="105">
        <f>IF(ISERROR(VLOOKUP($C4002,tarifs!$A$4:$D$105,2,0)),"",VLOOKUP($C4002,tarifs!$A$4:$D$105,2,0))</f>
        <v>81</v>
      </c>
      <c r="F4002" s="105">
        <f t="shared" si="62"/>
        <v>97.2</v>
      </c>
    </row>
    <row r="4003" spans="1:6" x14ac:dyDescent="0.25">
      <c r="A4003" t="s">
        <v>9</v>
      </c>
      <c r="B4003" s="107">
        <v>44509</v>
      </c>
      <c r="C4003">
        <v>1062</v>
      </c>
      <c r="D4003" t="str">
        <f>IF(Tableau1[[#This Row],[Date]]="","",CHOOSE(MONTH(B4003),"janvier","février","mars","avril","mai","juin","juillet","aout","septembre","octobre","novembre","décembre"))</f>
        <v>novembre</v>
      </c>
      <c r="E4003" s="105">
        <f>IF(ISERROR(VLOOKUP($C4003,tarifs!$A$4:$D$105,2,0)),"",VLOOKUP($C4003,tarifs!$A$4:$D$105,2,0))</f>
        <v>81</v>
      </c>
      <c r="F4003" s="105">
        <f t="shared" si="62"/>
        <v>97.2</v>
      </c>
    </row>
    <row r="4004" spans="1:6" x14ac:dyDescent="0.25">
      <c r="A4004" t="s">
        <v>9</v>
      </c>
      <c r="B4004" s="107">
        <v>44510</v>
      </c>
      <c r="C4004">
        <v>1062</v>
      </c>
      <c r="D4004" t="str">
        <f>IF(Tableau1[[#This Row],[Date]]="","",CHOOSE(MONTH(B4004),"janvier","février","mars","avril","mai","juin","juillet","aout","septembre","octobre","novembre","décembre"))</f>
        <v>novembre</v>
      </c>
      <c r="E4004" s="105">
        <f>IF(ISERROR(VLOOKUP($C4004,tarifs!$A$4:$D$105,2,0)),"",VLOOKUP($C4004,tarifs!$A$4:$D$105,2,0))</f>
        <v>81</v>
      </c>
      <c r="F4004" s="105">
        <f t="shared" si="62"/>
        <v>97.2</v>
      </c>
    </row>
    <row r="4005" spans="1:6" x14ac:dyDescent="0.25">
      <c r="A4005" t="s">
        <v>9</v>
      </c>
      <c r="B4005" s="107">
        <v>44512</v>
      </c>
      <c r="C4005">
        <v>1062</v>
      </c>
      <c r="D4005" t="str">
        <f>IF(Tableau1[[#This Row],[Date]]="","",CHOOSE(MONTH(B4005),"janvier","février","mars","avril","mai","juin","juillet","aout","septembre","octobre","novembre","décembre"))</f>
        <v>novembre</v>
      </c>
      <c r="E4005" s="105">
        <f>IF(ISERROR(VLOOKUP($C4005,tarifs!$A$4:$D$105,2,0)),"",VLOOKUP($C4005,tarifs!$A$4:$D$105,2,0))</f>
        <v>81</v>
      </c>
      <c r="F4005" s="105">
        <f t="shared" si="62"/>
        <v>97.2</v>
      </c>
    </row>
    <row r="4006" spans="1:6" x14ac:dyDescent="0.25">
      <c r="A4006" t="s">
        <v>9</v>
      </c>
      <c r="B4006" s="107">
        <v>44513</v>
      </c>
      <c r="C4006">
        <v>1471</v>
      </c>
      <c r="D4006" t="str">
        <f>IF(Tableau1[[#This Row],[Date]]="","",CHOOSE(MONTH(B4006),"janvier","février","mars","avril","mai","juin","juillet","aout","septembre","octobre","novembre","décembre"))</f>
        <v>novembre</v>
      </c>
      <c r="E4006" s="105">
        <f>IF(ISERROR(VLOOKUP($C4006,tarifs!$A$4:$D$105,2,0)),"",VLOOKUP($C4006,tarifs!$A$4:$D$105,2,0))</f>
        <v>115</v>
      </c>
      <c r="F4006" s="105">
        <f t="shared" si="62"/>
        <v>138</v>
      </c>
    </row>
    <row r="4007" spans="1:6" x14ac:dyDescent="0.25">
      <c r="A4007" t="s">
        <v>9</v>
      </c>
      <c r="B4007" s="107">
        <v>44508</v>
      </c>
      <c r="C4007">
        <v>1262</v>
      </c>
      <c r="D4007" t="str">
        <f>IF(Tableau1[[#This Row],[Date]]="","",CHOOSE(MONTH(B4007),"janvier","février","mars","avril","mai","juin","juillet","aout","septembre","octobre","novembre","décembre"))</f>
        <v>novembre</v>
      </c>
      <c r="E4007" s="105">
        <f>IF(ISERROR(VLOOKUP($C4007,tarifs!$A$4:$D$105,2,0)),"",VLOOKUP($C4007,tarifs!$A$4:$D$105,2,0))</f>
        <v>108</v>
      </c>
      <c r="F4007" s="105">
        <f t="shared" si="62"/>
        <v>129.6</v>
      </c>
    </row>
    <row r="4008" spans="1:6" x14ac:dyDescent="0.25">
      <c r="A4008" t="s">
        <v>9</v>
      </c>
      <c r="B4008" s="107">
        <v>44509</v>
      </c>
      <c r="C4008">
        <v>1262</v>
      </c>
      <c r="D4008" t="str">
        <f>IF(Tableau1[[#This Row],[Date]]="","",CHOOSE(MONTH(B4008),"janvier","février","mars","avril","mai","juin","juillet","aout","septembre","octobre","novembre","décembre"))</f>
        <v>novembre</v>
      </c>
      <c r="E4008" s="105">
        <f>IF(ISERROR(VLOOKUP($C4008,tarifs!$A$4:$D$105,2,0)),"",VLOOKUP($C4008,tarifs!$A$4:$D$105,2,0))</f>
        <v>108</v>
      </c>
      <c r="F4008" s="105">
        <f t="shared" si="62"/>
        <v>129.6</v>
      </c>
    </row>
    <row r="4009" spans="1:6" x14ac:dyDescent="0.25">
      <c r="A4009" t="s">
        <v>9</v>
      </c>
      <c r="B4009" s="107">
        <v>44510</v>
      </c>
      <c r="C4009">
        <v>1262</v>
      </c>
      <c r="D4009" t="str">
        <f>IF(Tableau1[[#This Row],[Date]]="","",CHOOSE(MONTH(B4009),"janvier","février","mars","avril","mai","juin","juillet","aout","septembre","octobre","novembre","décembre"))</f>
        <v>novembre</v>
      </c>
      <c r="E4009" s="105">
        <f>IF(ISERROR(VLOOKUP($C4009,tarifs!$A$4:$D$105,2,0)),"",VLOOKUP($C4009,tarifs!$A$4:$D$105,2,0))</f>
        <v>108</v>
      </c>
      <c r="F4009" s="105">
        <f t="shared" si="62"/>
        <v>129.6</v>
      </c>
    </row>
    <row r="4010" spans="1:6" x14ac:dyDescent="0.25">
      <c r="A4010" t="s">
        <v>9</v>
      </c>
      <c r="B4010" s="107">
        <v>44512</v>
      </c>
      <c r="C4010">
        <v>1262</v>
      </c>
      <c r="D4010" t="str">
        <f>IF(Tableau1[[#This Row],[Date]]="","",CHOOSE(MONTH(B4010),"janvier","février","mars","avril","mai","juin","juillet","aout","septembre","octobre","novembre","décembre"))</f>
        <v>novembre</v>
      </c>
      <c r="E4010" s="105">
        <f>IF(ISERROR(VLOOKUP($C4010,tarifs!$A$4:$D$105,2,0)),"",VLOOKUP($C4010,tarifs!$A$4:$D$105,2,0))</f>
        <v>108</v>
      </c>
      <c r="F4010" s="105">
        <f t="shared" si="62"/>
        <v>129.6</v>
      </c>
    </row>
    <row r="4011" spans="1:6" x14ac:dyDescent="0.25">
      <c r="A4011" t="s">
        <v>9</v>
      </c>
      <c r="B4011" s="107">
        <v>44513</v>
      </c>
      <c r="C4011">
        <v>1511</v>
      </c>
      <c r="D4011" t="str">
        <f>IF(Tableau1[[#This Row],[Date]]="","",CHOOSE(MONTH(B4011),"janvier","février","mars","avril","mai","juin","juillet","aout","septembre","octobre","novembre","décembre"))</f>
        <v>novembre</v>
      </c>
      <c r="E4011" s="105">
        <f>IF(ISERROR(VLOOKUP($C4011,tarifs!$A$4:$D$105,2,0)),"",VLOOKUP($C4011,tarifs!$A$4:$D$105,2,0))</f>
        <v>115</v>
      </c>
      <c r="F4011" s="105">
        <f t="shared" si="62"/>
        <v>138</v>
      </c>
    </row>
    <row r="4012" spans="1:6" x14ac:dyDescent="0.25">
      <c r="A4012" t="s">
        <v>9</v>
      </c>
      <c r="B4012" s="107">
        <v>44513</v>
      </c>
      <c r="C4012">
        <v>1521</v>
      </c>
      <c r="D4012" t="str">
        <f>IF(Tableau1[[#This Row],[Date]]="","",CHOOSE(MONTH(B4012),"janvier","février","mars","avril","mai","juin","juillet","aout","septembre","octobre","novembre","décembre"))</f>
        <v>novembre</v>
      </c>
      <c r="E4012" s="105">
        <f>IF(ISERROR(VLOOKUP($C4012,tarifs!$A$4:$D$105,2,0)),"",VLOOKUP($C4012,tarifs!$A$4:$D$105,2,0))</f>
        <v>155</v>
      </c>
      <c r="F4012" s="105">
        <f t="shared" si="62"/>
        <v>186</v>
      </c>
    </row>
    <row r="4013" spans="1:6" x14ac:dyDescent="0.25">
      <c r="A4013" t="s">
        <v>9</v>
      </c>
      <c r="B4013" s="107">
        <v>44513</v>
      </c>
      <c r="C4013">
        <v>1659</v>
      </c>
      <c r="D4013" t="str">
        <f>IF(Tableau1[[#This Row],[Date]]="","",CHOOSE(MONTH(B4013),"janvier","février","mars","avril","mai","juin","juillet","aout","septembre","octobre","novembre","décembre"))</f>
        <v>novembre</v>
      </c>
      <c r="E4013" s="105">
        <f>IF(ISERROR(VLOOKUP($C4013,tarifs!$A$4:$D$105,2,0)),"",VLOOKUP($C4013,tarifs!$A$4:$D$105,2,0))</f>
        <v>108</v>
      </c>
      <c r="F4013" s="105">
        <f t="shared" si="62"/>
        <v>129.6</v>
      </c>
    </row>
    <row r="4014" spans="1:6" x14ac:dyDescent="0.25">
      <c r="A4014" t="s">
        <v>9</v>
      </c>
      <c r="B4014" s="107">
        <v>44513</v>
      </c>
      <c r="C4014">
        <v>1139</v>
      </c>
      <c r="D4014" t="str">
        <f>IF(Tableau1[[#This Row],[Date]]="","",CHOOSE(MONTH(B4014),"janvier","février","mars","avril","mai","juin","juillet","aout","septembre","octobre","novembre","décembre"))</f>
        <v>novembre</v>
      </c>
      <c r="E4014" s="105">
        <f>IF(ISERROR(VLOOKUP($C4014,tarifs!$A$4:$D$105,2,0)),"",VLOOKUP($C4014,tarifs!$A$4:$D$105,2,0))</f>
        <v>135</v>
      </c>
      <c r="F4014" s="105">
        <f t="shared" si="62"/>
        <v>162</v>
      </c>
    </row>
    <row r="4015" spans="1:6" x14ac:dyDescent="0.25">
      <c r="A4015" t="s">
        <v>9</v>
      </c>
      <c r="B4015" s="107">
        <v>44513</v>
      </c>
      <c r="C4015">
        <v>1079</v>
      </c>
      <c r="D4015" t="str">
        <f>IF(Tableau1[[#This Row],[Date]]="","",CHOOSE(MONTH(B4015),"janvier","février","mars","avril","mai","juin","juillet","aout","septembre","octobre","novembre","décembre"))</f>
        <v>novembre</v>
      </c>
      <c r="E4015" s="105">
        <f>IF(ISERROR(VLOOKUP($C4015,tarifs!$A$4:$D$105,2,0)),"",VLOOKUP($C4015,tarifs!$A$4:$D$105,2,0))</f>
        <v>101</v>
      </c>
      <c r="F4015" s="105">
        <f t="shared" si="62"/>
        <v>121.19999999999999</v>
      </c>
    </row>
    <row r="4016" spans="1:6" x14ac:dyDescent="0.25">
      <c r="A4016" t="s">
        <v>9</v>
      </c>
      <c r="B4016" s="107">
        <v>44513</v>
      </c>
      <c r="C4016">
        <v>1099</v>
      </c>
      <c r="D4016" t="str">
        <f>IF(Tableau1[[#This Row],[Date]]="","",CHOOSE(MONTH(B4016),"janvier","février","mars","avril","mai","juin","juillet","aout","septembre","octobre","novembre","décembre"))</f>
        <v>novembre</v>
      </c>
      <c r="E4016" s="105">
        <f>IF(ISERROR(VLOOKUP($C4016,tarifs!$A$4:$D$105,2,0)),"",VLOOKUP($C4016,tarifs!$A$4:$D$105,2,0))</f>
        <v>77</v>
      </c>
      <c r="F4016" s="105">
        <f t="shared" si="62"/>
        <v>92.399999999999991</v>
      </c>
    </row>
    <row r="4017" spans="1:6" x14ac:dyDescent="0.25">
      <c r="A4017" t="s">
        <v>9</v>
      </c>
      <c r="B4017" s="107">
        <v>44513</v>
      </c>
      <c r="C4017">
        <v>1269</v>
      </c>
      <c r="D4017" t="str">
        <f>IF(Tableau1[[#This Row],[Date]]="","",CHOOSE(MONTH(B4017),"janvier","février","mars","avril","mai","juin","juillet","aout","septembre","octobre","novembre","décembre"))</f>
        <v>novembre</v>
      </c>
      <c r="E4017" s="105">
        <f>IF(ISERROR(VLOOKUP($C4017,tarifs!$A$4:$D$105,2,0)),"",VLOOKUP($C4017,tarifs!$A$4:$D$105,2,0))</f>
        <v>95</v>
      </c>
      <c r="F4017" s="105">
        <f t="shared" si="62"/>
        <v>114</v>
      </c>
    </row>
    <row r="4018" spans="1:6" x14ac:dyDescent="0.25">
      <c r="A4018" t="s">
        <v>10</v>
      </c>
      <c r="B4018" s="107">
        <v>44508</v>
      </c>
      <c r="C4018">
        <v>1650</v>
      </c>
      <c r="D4018" t="str">
        <f>IF(Tableau1[[#This Row],[Date]]="","",CHOOSE(MONTH(B4018),"janvier","février","mars","avril","mai","juin","juillet","aout","septembre","octobre","novembre","décembre"))</f>
        <v>novembre</v>
      </c>
      <c r="E4018" s="105">
        <f>IF(ISERROR(VLOOKUP($C4018,tarifs!$A$4:$D$105,2,0)),"",VLOOKUP($C4018,tarifs!$A$4:$D$105,2,0))</f>
        <v>162</v>
      </c>
      <c r="F4018" s="105">
        <f t="shared" si="62"/>
        <v>194.4</v>
      </c>
    </row>
    <row r="4019" spans="1:6" x14ac:dyDescent="0.25">
      <c r="A4019" t="s">
        <v>10</v>
      </c>
      <c r="B4019" s="107">
        <v>44513</v>
      </c>
      <c r="C4019">
        <v>1109</v>
      </c>
      <c r="D4019" t="str">
        <f>IF(Tableau1[[#This Row],[Date]]="","",CHOOSE(MONTH(B4019),"janvier","février","mars","avril","mai","juin","juillet","aout","septembre","octobre","novembre","décembre"))</f>
        <v>novembre</v>
      </c>
      <c r="E4019" s="105">
        <f>IF(ISERROR(VLOOKUP($C4019,tarifs!$A$4:$D$105,2,0)),"",VLOOKUP($C4019,tarifs!$A$4:$D$105,2,0))</f>
        <v>122</v>
      </c>
      <c r="F4019" s="105">
        <f t="shared" si="62"/>
        <v>146.4</v>
      </c>
    </row>
    <row r="4020" spans="1:6" x14ac:dyDescent="0.25">
      <c r="A4020" t="s">
        <v>10</v>
      </c>
      <c r="B4020" s="107">
        <v>44509</v>
      </c>
      <c r="C4020">
        <v>1521</v>
      </c>
      <c r="D4020" t="str">
        <f>IF(Tableau1[[#This Row],[Date]]="","",CHOOSE(MONTH(B4020),"janvier","février","mars","avril","mai","juin","juillet","aout","septembre","octobre","novembre","décembre"))</f>
        <v>novembre</v>
      </c>
      <c r="E4020" s="105">
        <f>IF(ISERROR(VLOOKUP($C4020,tarifs!$A$4:$D$105,2,0)),"",VLOOKUP($C4020,tarifs!$A$4:$D$105,2,0))</f>
        <v>155</v>
      </c>
      <c r="F4020" s="105">
        <f t="shared" si="62"/>
        <v>186</v>
      </c>
    </row>
    <row r="4021" spans="1:6" x14ac:dyDescent="0.25">
      <c r="A4021" t="s">
        <v>10</v>
      </c>
      <c r="B4021" s="107">
        <v>44510</v>
      </c>
      <c r="C4021">
        <v>1521</v>
      </c>
      <c r="D4021" t="str">
        <f>IF(Tableau1[[#This Row],[Date]]="","",CHOOSE(MONTH(B4021),"janvier","février","mars","avril","mai","juin","juillet","aout","septembre","octobre","novembre","décembre"))</f>
        <v>novembre</v>
      </c>
      <c r="E4021" s="105">
        <f>IF(ISERROR(VLOOKUP($C4021,tarifs!$A$4:$D$105,2,0)),"",VLOOKUP($C4021,tarifs!$A$4:$D$105,2,0))</f>
        <v>155</v>
      </c>
      <c r="F4021" s="105">
        <f t="shared" si="62"/>
        <v>186</v>
      </c>
    </row>
    <row r="4022" spans="1:6" x14ac:dyDescent="0.25">
      <c r="A4022" t="s">
        <v>10</v>
      </c>
      <c r="B4022" s="107">
        <v>44512</v>
      </c>
      <c r="C4022">
        <v>1521</v>
      </c>
      <c r="D4022" t="str">
        <f>IF(Tableau1[[#This Row],[Date]]="","",CHOOSE(MONTH(B4022),"janvier","février","mars","avril","mai","juin","juillet","aout","septembre","octobre","novembre","décembre"))</f>
        <v>novembre</v>
      </c>
      <c r="E4022" s="105">
        <f>IF(ISERROR(VLOOKUP($C4022,tarifs!$A$4:$D$105,2,0)),"",VLOOKUP($C4022,tarifs!$A$4:$D$105,2,0))</f>
        <v>155</v>
      </c>
      <c r="F4022" s="105">
        <f t="shared" si="62"/>
        <v>186</v>
      </c>
    </row>
    <row r="4023" spans="1:6" x14ac:dyDescent="0.25">
      <c r="A4023" t="s">
        <v>10</v>
      </c>
      <c r="B4023" s="107">
        <v>44508</v>
      </c>
      <c r="C4023">
        <v>1162</v>
      </c>
      <c r="D4023" t="str">
        <f>IF(Tableau1[[#This Row],[Date]]="","",CHOOSE(MONTH(B4023),"janvier","février","mars","avril","mai","juin","juillet","aout","septembre","octobre","novembre","décembre"))</f>
        <v>novembre</v>
      </c>
      <c r="E4023" s="105">
        <f>IF(ISERROR(VLOOKUP($C4023,tarifs!$A$4:$D$105,2,0)),"",VLOOKUP($C4023,tarifs!$A$4:$D$105,2,0))</f>
        <v>108</v>
      </c>
      <c r="F4023" s="105">
        <f t="shared" si="62"/>
        <v>129.6</v>
      </c>
    </row>
    <row r="4024" spans="1:6" x14ac:dyDescent="0.25">
      <c r="A4024" t="s">
        <v>10</v>
      </c>
      <c r="B4024" s="107">
        <v>44509</v>
      </c>
      <c r="C4024">
        <v>1162</v>
      </c>
      <c r="D4024" t="str">
        <f>IF(Tableau1[[#This Row],[Date]]="","",CHOOSE(MONTH(B4024),"janvier","février","mars","avril","mai","juin","juillet","aout","septembre","octobre","novembre","décembre"))</f>
        <v>novembre</v>
      </c>
      <c r="E4024" s="105">
        <f>IF(ISERROR(VLOOKUP($C4024,tarifs!$A$4:$D$105,2,0)),"",VLOOKUP($C4024,tarifs!$A$4:$D$105,2,0))</f>
        <v>108</v>
      </c>
      <c r="F4024" s="105">
        <f t="shared" si="62"/>
        <v>129.6</v>
      </c>
    </row>
    <row r="4025" spans="1:6" x14ac:dyDescent="0.25">
      <c r="A4025" t="s">
        <v>10</v>
      </c>
      <c r="B4025" s="107">
        <v>44510</v>
      </c>
      <c r="C4025">
        <v>1162</v>
      </c>
      <c r="D4025" t="str">
        <f>IF(Tableau1[[#This Row],[Date]]="","",CHOOSE(MONTH(B4025),"janvier","février","mars","avril","mai","juin","juillet","aout","septembre","octobre","novembre","décembre"))</f>
        <v>novembre</v>
      </c>
      <c r="E4025" s="105">
        <f>IF(ISERROR(VLOOKUP($C4025,tarifs!$A$4:$D$105,2,0)),"",VLOOKUP($C4025,tarifs!$A$4:$D$105,2,0))</f>
        <v>108</v>
      </c>
      <c r="F4025" s="105">
        <f t="shared" si="62"/>
        <v>129.6</v>
      </c>
    </row>
    <row r="4026" spans="1:6" x14ac:dyDescent="0.25">
      <c r="A4026" t="s">
        <v>10</v>
      </c>
      <c r="B4026" s="107">
        <v>44512</v>
      </c>
      <c r="C4026">
        <v>1162</v>
      </c>
      <c r="D4026" t="str">
        <f>IF(Tableau1[[#This Row],[Date]]="","",CHOOSE(MONTH(B4026),"janvier","février","mars","avril","mai","juin","juillet","aout","septembre","octobre","novembre","décembre"))</f>
        <v>novembre</v>
      </c>
      <c r="E4026" s="105">
        <f>IF(ISERROR(VLOOKUP($C4026,tarifs!$A$4:$D$105,2,0)),"",VLOOKUP($C4026,tarifs!$A$4:$D$105,2,0))</f>
        <v>108</v>
      </c>
      <c r="F4026" s="105">
        <f t="shared" si="62"/>
        <v>129.6</v>
      </c>
    </row>
    <row r="4027" spans="1:6" x14ac:dyDescent="0.25">
      <c r="A4027" t="s">
        <v>10</v>
      </c>
      <c r="B4027" s="107">
        <v>44508</v>
      </c>
      <c r="C4027" t="s">
        <v>11</v>
      </c>
      <c r="D4027" t="str">
        <f>IF(Tableau1[[#This Row],[Date]]="","",CHOOSE(MONTH(B4027),"janvier","février","mars","avril","mai","juin","juillet","aout","septembre","octobre","novembre","décembre"))</f>
        <v>novembre</v>
      </c>
      <c r="E4027" s="105" t="str">
        <f>IF(ISERROR(VLOOKUP($C4027,tarifs!$A$4:$D$105,2,0)),"",VLOOKUP($C4027,tarifs!$A$4:$D$105,2,0))</f>
        <v/>
      </c>
      <c r="F4027" s="105" t="str">
        <f t="shared" si="62"/>
        <v/>
      </c>
    </row>
    <row r="4028" spans="1:6" x14ac:dyDescent="0.25">
      <c r="A4028" t="s">
        <v>10</v>
      </c>
      <c r="B4028" s="107">
        <v>44509</v>
      </c>
      <c r="C4028" t="s">
        <v>11</v>
      </c>
      <c r="D4028" t="str">
        <f>IF(Tableau1[[#This Row],[Date]]="","",CHOOSE(MONTH(B4028),"janvier","février","mars","avril","mai","juin","juillet","aout","septembre","octobre","novembre","décembre"))</f>
        <v>novembre</v>
      </c>
      <c r="E4028" s="105" t="str">
        <f>IF(ISERROR(VLOOKUP($C4028,tarifs!$A$4:$D$105,2,0)),"",VLOOKUP($C4028,tarifs!$A$4:$D$105,2,0))</f>
        <v/>
      </c>
      <c r="F4028" s="105" t="str">
        <f t="shared" si="62"/>
        <v/>
      </c>
    </row>
    <row r="4029" spans="1:6" x14ac:dyDescent="0.25">
      <c r="A4029" t="s">
        <v>10</v>
      </c>
      <c r="B4029" s="107">
        <v>44510</v>
      </c>
      <c r="C4029" t="s">
        <v>11</v>
      </c>
      <c r="D4029" t="str">
        <f>IF(Tableau1[[#This Row],[Date]]="","",CHOOSE(MONTH(B4029),"janvier","février","mars","avril","mai","juin","juillet","aout","septembre","octobre","novembre","décembre"))</f>
        <v>novembre</v>
      </c>
      <c r="E4029" s="105" t="str">
        <f>IF(ISERROR(VLOOKUP($C4029,tarifs!$A$4:$D$105,2,0)),"",VLOOKUP($C4029,tarifs!$A$4:$D$105,2,0))</f>
        <v/>
      </c>
      <c r="F4029" s="105" t="str">
        <f t="shared" si="62"/>
        <v/>
      </c>
    </row>
    <row r="4030" spans="1:6" x14ac:dyDescent="0.25">
      <c r="A4030" t="s">
        <v>10</v>
      </c>
      <c r="B4030" s="107">
        <v>44512</v>
      </c>
      <c r="C4030" t="s">
        <v>11</v>
      </c>
      <c r="D4030" t="str">
        <f>IF(Tableau1[[#This Row],[Date]]="","",CHOOSE(MONTH(B4030),"janvier","février","mars","avril","mai","juin","juillet","aout","septembre","octobre","novembre","décembre"))</f>
        <v>novembre</v>
      </c>
      <c r="E4030" s="105" t="str">
        <f>IF(ISERROR(VLOOKUP($C4030,tarifs!$A$4:$D$105,2,0)),"",VLOOKUP($C4030,tarifs!$A$4:$D$105,2,0))</f>
        <v/>
      </c>
      <c r="F4030" s="105" t="str">
        <f t="shared" si="62"/>
        <v/>
      </c>
    </row>
    <row r="4031" spans="1:6" x14ac:dyDescent="0.25">
      <c r="A4031" t="s">
        <v>12</v>
      </c>
      <c r="B4031" s="107">
        <v>44508</v>
      </c>
      <c r="C4031">
        <v>1010</v>
      </c>
      <c r="D4031" t="str">
        <f>IF(Tableau1[[#This Row],[Date]]="","",CHOOSE(MONTH(B4031),"janvier","février","mars","avril","mai","juin","juillet","aout","septembre","octobre","novembre","décembre"))</f>
        <v>novembre</v>
      </c>
      <c r="E4031" s="105">
        <f>IF(ISERROR(VLOOKUP($C4031,tarifs!$A$4:$D$105,2,0)),"",VLOOKUP($C4031,tarifs!$A$4:$D$105,2,0))</f>
        <v>95</v>
      </c>
      <c r="F4031" s="105">
        <f t="shared" si="62"/>
        <v>114</v>
      </c>
    </row>
    <row r="4032" spans="1:6" x14ac:dyDescent="0.25">
      <c r="A4032" t="s">
        <v>12</v>
      </c>
      <c r="B4032" s="107">
        <v>44513</v>
      </c>
      <c r="C4032">
        <v>1441</v>
      </c>
      <c r="D4032" t="str">
        <f>IF(Tableau1[[#This Row],[Date]]="","",CHOOSE(MONTH(B4032),"janvier","février","mars","avril","mai","juin","juillet","aout","septembre","octobre","novembre","décembre"))</f>
        <v>novembre</v>
      </c>
      <c r="E4032" s="105">
        <f>IF(ISERROR(VLOOKUP($C4032,tarifs!$A$4:$D$105,2,0)),"",VLOOKUP($C4032,tarifs!$A$4:$D$105,2,0))</f>
        <v>108</v>
      </c>
      <c r="F4032" s="105">
        <f t="shared" si="62"/>
        <v>129.6</v>
      </c>
    </row>
    <row r="4033" spans="1:6" x14ac:dyDescent="0.25">
      <c r="A4033" t="s">
        <v>12</v>
      </c>
      <c r="B4033" s="107">
        <v>44513</v>
      </c>
      <c r="C4033">
        <v>1169</v>
      </c>
      <c r="D4033" t="str">
        <f>IF(Tableau1[[#This Row],[Date]]="","",CHOOSE(MONTH(B4033),"janvier","février","mars","avril","mai","juin","juillet","aout","septembre","octobre","novembre","décembre"))</f>
        <v>novembre</v>
      </c>
      <c r="E4033" s="105">
        <f>IF(ISERROR(VLOOKUP($C4033,tarifs!$A$4:$D$105,2,0)),"",VLOOKUP($C4033,tarifs!$A$4:$D$105,2,0))</f>
        <v>115</v>
      </c>
      <c r="F4033" s="105">
        <f t="shared" si="62"/>
        <v>138</v>
      </c>
    </row>
    <row r="4034" spans="1:6" x14ac:dyDescent="0.25">
      <c r="A4034" t="s">
        <v>12</v>
      </c>
      <c r="B4034" s="107">
        <v>44508</v>
      </c>
      <c r="C4034">
        <v>1312</v>
      </c>
      <c r="D4034" t="str">
        <f>IF(Tableau1[[#This Row],[Date]]="","",CHOOSE(MONTH(B4034),"janvier","février","mars","avril","mai","juin","juillet","aout","septembre","octobre","novembre","décembre"))</f>
        <v>novembre</v>
      </c>
      <c r="E4034" s="105">
        <f>IF(ISERROR(VLOOKUP($C4034,tarifs!$A$4:$D$105,2,0)),"",VLOOKUP($C4034,tarifs!$A$4:$D$105,2,0))</f>
        <v>108</v>
      </c>
      <c r="F4034" s="105">
        <f t="shared" si="62"/>
        <v>129.6</v>
      </c>
    </row>
    <row r="4035" spans="1:6" x14ac:dyDescent="0.25">
      <c r="A4035" t="s">
        <v>12</v>
      </c>
      <c r="B4035" s="107">
        <v>44509</v>
      </c>
      <c r="C4035">
        <v>1312</v>
      </c>
      <c r="D4035" t="str">
        <f>IF(Tableau1[[#This Row],[Date]]="","",CHOOSE(MONTH(B4035),"janvier","février","mars","avril","mai","juin","juillet","aout","septembre","octobre","novembre","décembre"))</f>
        <v>novembre</v>
      </c>
      <c r="E4035" s="105">
        <f>IF(ISERROR(VLOOKUP($C4035,tarifs!$A$4:$D$105,2,0)),"",VLOOKUP($C4035,tarifs!$A$4:$D$105,2,0))</f>
        <v>108</v>
      </c>
      <c r="F4035" s="105">
        <f t="shared" si="62"/>
        <v>129.6</v>
      </c>
    </row>
    <row r="4036" spans="1:6" x14ac:dyDescent="0.25">
      <c r="A4036" t="s">
        <v>12</v>
      </c>
      <c r="B4036" s="107">
        <v>44510</v>
      </c>
      <c r="C4036">
        <v>1312</v>
      </c>
      <c r="D4036" t="str">
        <f>IF(Tableau1[[#This Row],[Date]]="","",CHOOSE(MONTH(B4036),"janvier","février","mars","avril","mai","juin","juillet","aout","septembre","octobre","novembre","décembre"))</f>
        <v>novembre</v>
      </c>
      <c r="E4036" s="105">
        <f>IF(ISERROR(VLOOKUP($C4036,tarifs!$A$4:$D$105,2,0)),"",VLOOKUP($C4036,tarifs!$A$4:$D$105,2,0))</f>
        <v>108</v>
      </c>
      <c r="F4036" s="105">
        <f t="shared" ref="F4036:F4099" si="63">IF(ISERROR(E4036*1.2),"",E4036*1.2)</f>
        <v>129.6</v>
      </c>
    </row>
    <row r="4037" spans="1:6" x14ac:dyDescent="0.25">
      <c r="A4037" t="s">
        <v>12</v>
      </c>
      <c r="B4037" s="107">
        <v>44512</v>
      </c>
      <c r="C4037">
        <v>1312</v>
      </c>
      <c r="D4037" t="str">
        <f>IF(Tableau1[[#This Row],[Date]]="","",CHOOSE(MONTH(B4037),"janvier","février","mars","avril","mai","juin","juillet","aout","septembre","octobre","novembre","décembre"))</f>
        <v>novembre</v>
      </c>
      <c r="E4037" s="105">
        <f>IF(ISERROR(VLOOKUP($C4037,tarifs!$A$4:$D$105,2,0)),"",VLOOKUP($C4037,tarifs!$A$4:$D$105,2,0))</f>
        <v>108</v>
      </c>
      <c r="F4037" s="105">
        <f t="shared" si="63"/>
        <v>129.6</v>
      </c>
    </row>
    <row r="4038" spans="1:6" x14ac:dyDescent="0.25">
      <c r="A4038" t="s">
        <v>12</v>
      </c>
      <c r="B4038" s="107">
        <v>44513</v>
      </c>
      <c r="C4038">
        <v>1289</v>
      </c>
      <c r="D4038" t="str">
        <f>IF(Tableau1[[#This Row],[Date]]="","",CHOOSE(MONTH(B4038),"janvier","février","mars","avril","mai","juin","juillet","aout","septembre","octobre","novembre","décembre"))</f>
        <v>novembre</v>
      </c>
      <c r="E4038" s="105">
        <f>IF(ISERROR(VLOOKUP($C4038,tarifs!$A$4:$D$105,2,0)),"",VLOOKUP($C4038,tarifs!$A$4:$D$105,2,0))</f>
        <v>88</v>
      </c>
      <c r="F4038" s="105">
        <f t="shared" si="63"/>
        <v>105.6</v>
      </c>
    </row>
    <row r="4039" spans="1:6" x14ac:dyDescent="0.25">
      <c r="A4039" t="s">
        <v>12</v>
      </c>
      <c r="B4039" s="107">
        <v>44508</v>
      </c>
      <c r="C4039">
        <v>1252</v>
      </c>
      <c r="D4039" t="str">
        <f>IF(Tableau1[[#This Row],[Date]]="","",CHOOSE(MONTH(B4039),"janvier","février","mars","avril","mai","juin","juillet","aout","septembre","octobre","novembre","décembre"))</f>
        <v>novembre</v>
      </c>
      <c r="E4039" s="105">
        <f>IF(ISERROR(VLOOKUP($C4039,tarifs!$A$4:$D$105,2,0)),"",VLOOKUP($C4039,tarifs!$A$4:$D$105,2,0))</f>
        <v>91.8</v>
      </c>
      <c r="F4039" s="105">
        <f t="shared" si="63"/>
        <v>110.16</v>
      </c>
    </row>
    <row r="4040" spans="1:6" x14ac:dyDescent="0.25">
      <c r="A4040" t="s">
        <v>12</v>
      </c>
      <c r="B4040" s="107">
        <v>44509</v>
      </c>
      <c r="C4040">
        <v>1252</v>
      </c>
      <c r="D4040" t="str">
        <f>IF(Tableau1[[#This Row],[Date]]="","",CHOOSE(MONTH(B4040),"janvier","février","mars","avril","mai","juin","juillet","aout","septembre","octobre","novembre","décembre"))</f>
        <v>novembre</v>
      </c>
      <c r="E4040" s="105">
        <f>IF(ISERROR(VLOOKUP($C4040,tarifs!$A$4:$D$105,2,0)),"",VLOOKUP($C4040,tarifs!$A$4:$D$105,2,0))</f>
        <v>91.8</v>
      </c>
      <c r="F4040" s="105">
        <f t="shared" si="63"/>
        <v>110.16</v>
      </c>
    </row>
    <row r="4041" spans="1:6" x14ac:dyDescent="0.25">
      <c r="A4041" t="s">
        <v>12</v>
      </c>
      <c r="B4041" s="107">
        <v>44510</v>
      </c>
      <c r="C4041">
        <v>1252</v>
      </c>
      <c r="D4041" t="str">
        <f>IF(Tableau1[[#This Row],[Date]]="","",CHOOSE(MONTH(B4041),"janvier","février","mars","avril","mai","juin","juillet","aout","septembre","octobre","novembre","décembre"))</f>
        <v>novembre</v>
      </c>
      <c r="E4041" s="105">
        <f>IF(ISERROR(VLOOKUP($C4041,tarifs!$A$4:$D$105,2,0)),"",VLOOKUP($C4041,tarifs!$A$4:$D$105,2,0))</f>
        <v>91.8</v>
      </c>
      <c r="F4041" s="105">
        <f t="shared" si="63"/>
        <v>110.16</v>
      </c>
    </row>
    <row r="4042" spans="1:6" x14ac:dyDescent="0.25">
      <c r="A4042" t="s">
        <v>12</v>
      </c>
      <c r="B4042" s="107">
        <v>44512</v>
      </c>
      <c r="C4042">
        <v>1252</v>
      </c>
      <c r="D4042" t="str">
        <f>IF(Tableau1[[#This Row],[Date]]="","",CHOOSE(MONTH(B4042),"janvier","février","mars","avril","mai","juin","juillet","aout","septembre","octobre","novembre","décembre"))</f>
        <v>novembre</v>
      </c>
      <c r="E4042" s="105">
        <f>IF(ISERROR(VLOOKUP($C4042,tarifs!$A$4:$D$105,2,0)),"",VLOOKUP($C4042,tarifs!$A$4:$D$105,2,0))</f>
        <v>91.8</v>
      </c>
      <c r="F4042" s="105">
        <f t="shared" si="63"/>
        <v>110.16</v>
      </c>
    </row>
    <row r="4043" spans="1:6" x14ac:dyDescent="0.25">
      <c r="A4043" t="s">
        <v>12</v>
      </c>
      <c r="B4043" s="107">
        <v>44513</v>
      </c>
      <c r="C4043">
        <v>1319</v>
      </c>
      <c r="D4043" t="str">
        <f>IF(Tableau1[[#This Row],[Date]]="","",CHOOSE(MONTH(B4043),"janvier","février","mars","avril","mai","juin","juillet","aout","septembre","octobre","novembre","décembre"))</f>
        <v>novembre</v>
      </c>
      <c r="E4043" s="105">
        <f>IF(ISERROR(VLOOKUP($C4043,tarifs!$A$4:$D$105,2,0)),"",VLOOKUP($C4043,tarifs!$A$4:$D$105,2,0))</f>
        <v>95</v>
      </c>
      <c r="F4043" s="105">
        <f t="shared" si="63"/>
        <v>114</v>
      </c>
    </row>
    <row r="4044" spans="1:6" x14ac:dyDescent="0.25">
      <c r="A4044" t="s">
        <v>12</v>
      </c>
      <c r="B4044" s="107">
        <v>44513</v>
      </c>
      <c r="C4044">
        <v>1349</v>
      </c>
      <c r="D4044" t="str">
        <f>IF(Tableau1[[#This Row],[Date]]="","",CHOOSE(MONTH(B4044),"janvier","février","mars","avril","mai","juin","juillet","aout","septembre","octobre","novembre","décembre"))</f>
        <v>novembre</v>
      </c>
      <c r="E4044" s="105">
        <f>IF(ISERROR(VLOOKUP($C4044,tarifs!$A$4:$D$105,2,0)),"",VLOOKUP($C4044,tarifs!$A$4:$D$105,2,0))</f>
        <v>115</v>
      </c>
      <c r="F4044" s="105">
        <f t="shared" si="63"/>
        <v>138</v>
      </c>
    </row>
    <row r="4045" spans="1:6" x14ac:dyDescent="0.25">
      <c r="A4045" t="s">
        <v>13</v>
      </c>
      <c r="B4045" s="107">
        <v>44508</v>
      </c>
      <c r="C4045">
        <v>1640</v>
      </c>
      <c r="D4045" t="str">
        <f>IF(Tableau1[[#This Row],[Date]]="","",CHOOSE(MONTH(B4045),"janvier","février","mars","avril","mai","juin","juillet","aout","septembre","octobre","novembre","décembre"))</f>
        <v>novembre</v>
      </c>
      <c r="E4045" s="105">
        <f>IF(ISERROR(VLOOKUP($C4045,tarifs!$A$4:$D$105,2,0)),"",VLOOKUP($C4045,tarifs!$A$4:$D$105,2,0))</f>
        <v>156.75</v>
      </c>
      <c r="F4045" s="105">
        <f t="shared" si="63"/>
        <v>188.1</v>
      </c>
    </row>
    <row r="4046" spans="1:6" x14ac:dyDescent="0.25">
      <c r="A4046" t="s">
        <v>13</v>
      </c>
      <c r="B4046" s="107">
        <v>44513</v>
      </c>
      <c r="C4046">
        <v>1411</v>
      </c>
      <c r="D4046" t="str">
        <f>IF(Tableau1[[#This Row],[Date]]="","",CHOOSE(MONTH(B4046),"janvier","février","mars","avril","mai","juin","juillet","aout","septembre","octobre","novembre","décembre"))</f>
        <v>novembre</v>
      </c>
      <c r="E4046" s="105">
        <f>IF(ISERROR(VLOOKUP($C4046,tarifs!$A$4:$D$105,2,0)),"",VLOOKUP($C4046,tarifs!$A$4:$D$105,2,0))</f>
        <v>101</v>
      </c>
      <c r="F4046" s="105">
        <f t="shared" si="63"/>
        <v>121.19999999999999</v>
      </c>
    </row>
    <row r="4047" spans="1:6" x14ac:dyDescent="0.25">
      <c r="A4047" t="s">
        <v>13</v>
      </c>
      <c r="B4047" s="107">
        <v>44508</v>
      </c>
      <c r="C4047">
        <v>1680</v>
      </c>
      <c r="D4047" t="str">
        <f>IF(Tableau1[[#This Row],[Date]]="","",CHOOSE(MONTH(B4047),"janvier","février","mars","avril","mai","juin","juillet","aout","septembre","octobre","novembre","décembre"))</f>
        <v>novembre</v>
      </c>
      <c r="E4047" s="105">
        <f>IF(ISERROR(VLOOKUP($C4047,tarifs!$A$4:$D$105,2,0)),"",VLOOKUP($C4047,tarifs!$A$4:$D$105,2,0))</f>
        <v>149.75</v>
      </c>
      <c r="F4047" s="105">
        <f t="shared" si="63"/>
        <v>179.7</v>
      </c>
    </row>
    <row r="4048" spans="1:6" x14ac:dyDescent="0.25">
      <c r="A4048" t="s">
        <v>13</v>
      </c>
      <c r="B4048" s="107">
        <v>44513</v>
      </c>
      <c r="C4048">
        <v>1461</v>
      </c>
      <c r="D4048" t="str">
        <f>IF(Tableau1[[#This Row],[Date]]="","",CHOOSE(MONTH(B4048),"janvier","février","mars","avril","mai","juin","juillet","aout","septembre","octobre","novembre","décembre"))</f>
        <v>novembre</v>
      </c>
      <c r="E4048" s="105">
        <f>IF(ISERROR(VLOOKUP($C4048,tarifs!$A$4:$D$105,2,0)),"",VLOOKUP($C4048,tarifs!$A$4:$D$105,2,0))</f>
        <v>135</v>
      </c>
      <c r="F4048" s="105">
        <f t="shared" si="63"/>
        <v>162</v>
      </c>
    </row>
    <row r="4049" spans="1:6" x14ac:dyDescent="0.25">
      <c r="A4049" t="s">
        <v>13</v>
      </c>
      <c r="B4049" s="107">
        <v>44508</v>
      </c>
      <c r="C4049">
        <v>1152</v>
      </c>
      <c r="D4049" t="str">
        <f>IF(Tableau1[[#This Row],[Date]]="","",CHOOSE(MONTH(B4049),"janvier","février","mars","avril","mai","juin","juillet","aout","septembre","octobre","novembre","décembre"))</f>
        <v>novembre</v>
      </c>
      <c r="E4049" s="105">
        <f>IF(ISERROR(VLOOKUP($C4049,tarifs!$A$4:$D$105,2,0)),"",VLOOKUP($C4049,tarifs!$A$4:$D$105,2,0))</f>
        <v>128</v>
      </c>
      <c r="F4049" s="105">
        <f t="shared" si="63"/>
        <v>153.6</v>
      </c>
    </row>
    <row r="4050" spans="1:6" x14ac:dyDescent="0.25">
      <c r="A4050" t="s">
        <v>13</v>
      </c>
      <c r="B4050" s="107">
        <v>44513</v>
      </c>
      <c r="C4050">
        <v>1119</v>
      </c>
      <c r="D4050" t="str">
        <f>IF(Tableau1[[#This Row],[Date]]="","",CHOOSE(MONTH(B4050),"janvier","février","mars","avril","mai","juin","juillet","aout","septembre","octobre","novembre","décembre"))</f>
        <v>novembre</v>
      </c>
      <c r="E4050" s="105">
        <f>IF(ISERROR(VLOOKUP($C4050,tarifs!$A$4:$D$105,2,0)),"",VLOOKUP($C4050,tarifs!$A$4:$D$105,2,0))</f>
        <v>135</v>
      </c>
      <c r="F4050" s="105">
        <f t="shared" si="63"/>
        <v>162</v>
      </c>
    </row>
    <row r="4051" spans="1:6" x14ac:dyDescent="0.25">
      <c r="A4051" t="s">
        <v>13</v>
      </c>
      <c r="B4051" s="107">
        <v>44513</v>
      </c>
      <c r="C4051">
        <v>1049</v>
      </c>
      <c r="D4051" t="str">
        <f>IF(Tableau1[[#This Row],[Date]]="","",CHOOSE(MONTH(B4051),"janvier","février","mars","avril","mai","juin","juillet","aout","septembre","octobre","novembre","décembre"))</f>
        <v>novembre</v>
      </c>
      <c r="E4051" s="105">
        <f>IF(ISERROR(VLOOKUP($C4051,tarifs!$A$4:$D$105,2,0)),"",VLOOKUP($C4051,tarifs!$A$4:$D$105,2,0))</f>
        <v>95</v>
      </c>
      <c r="F4051" s="105">
        <f t="shared" si="63"/>
        <v>114</v>
      </c>
    </row>
    <row r="4052" spans="1:6" x14ac:dyDescent="0.25">
      <c r="A4052" t="s">
        <v>14</v>
      </c>
      <c r="B4052" s="107">
        <v>44508</v>
      </c>
      <c r="C4052">
        <v>1100</v>
      </c>
      <c r="D4052" t="str">
        <f>IF(Tableau1[[#This Row],[Date]]="","",CHOOSE(MONTH(B4052),"janvier","février","mars","avril","mai","juin","juillet","aout","septembre","octobre","novembre","décembre"))</f>
        <v>novembre</v>
      </c>
      <c r="E4052" s="105">
        <f>IF(ISERROR(VLOOKUP($C4052,tarifs!$A$4:$D$105,2,0)),"",VLOOKUP($C4052,tarifs!$A$4:$D$105,2,0))</f>
        <v>122</v>
      </c>
      <c r="F4052" s="105">
        <f t="shared" si="63"/>
        <v>146.4</v>
      </c>
    </row>
    <row r="4053" spans="1:6" x14ac:dyDescent="0.25">
      <c r="A4053" t="s">
        <v>14</v>
      </c>
      <c r="B4053" s="107">
        <v>44512</v>
      </c>
      <c r="C4053">
        <v>1112</v>
      </c>
      <c r="D4053" t="str">
        <f>IF(Tableau1[[#This Row],[Date]]="","",CHOOSE(MONTH(B4053),"janvier","février","mars","avril","mai","juin","juillet","aout","septembre","octobre","novembre","décembre"))</f>
        <v>novembre</v>
      </c>
      <c r="E4053" s="105">
        <f>IF(ISERROR(VLOOKUP($C4053,tarifs!$A$4:$D$105,2,0)),"",VLOOKUP($C4053,tarifs!$A$4:$D$105,2,0))</f>
        <v>135</v>
      </c>
      <c r="F4053" s="105">
        <f t="shared" si="63"/>
        <v>162</v>
      </c>
    </row>
    <row r="4054" spans="1:6" x14ac:dyDescent="0.25">
      <c r="A4054" t="s">
        <v>14</v>
      </c>
      <c r="B4054" s="107">
        <v>44513</v>
      </c>
      <c r="C4054">
        <v>1421</v>
      </c>
      <c r="D4054" t="str">
        <f>IF(Tableau1[[#This Row],[Date]]="","",CHOOSE(MONTH(B4054),"janvier","février","mars","avril","mai","juin","juillet","aout","septembre","octobre","novembre","décembre"))</f>
        <v>novembre</v>
      </c>
      <c r="E4054" s="105">
        <f>IF(ISERROR(VLOOKUP($C4054,tarifs!$A$4:$D$105,2,0)),"",VLOOKUP($C4054,tarifs!$A$4:$D$105,2,0))</f>
        <v>108</v>
      </c>
      <c r="F4054" s="105">
        <f t="shared" si="63"/>
        <v>129.6</v>
      </c>
    </row>
    <row r="4055" spans="1:6" x14ac:dyDescent="0.25">
      <c r="A4055" t="s">
        <v>14</v>
      </c>
      <c r="B4055" s="107">
        <v>44513</v>
      </c>
      <c r="C4055">
        <v>1629</v>
      </c>
      <c r="D4055" t="str">
        <f>IF(Tableau1[[#This Row],[Date]]="","",CHOOSE(MONTH(B4055),"janvier","février","mars","avril","mai","juin","juillet","aout","septembre","octobre","novembre","décembre"))</f>
        <v>novembre</v>
      </c>
      <c r="E4055" s="105">
        <f>IF(ISERROR(VLOOKUP($C4055,tarifs!$A$4:$D$105,2,0)),"",VLOOKUP($C4055,tarifs!$A$4:$D$105,2,0))</f>
        <v>121.5</v>
      </c>
      <c r="F4055" s="105">
        <f t="shared" si="63"/>
        <v>145.79999999999998</v>
      </c>
    </row>
    <row r="4056" spans="1:6" x14ac:dyDescent="0.25">
      <c r="A4056" t="s">
        <v>14</v>
      </c>
      <c r="B4056" s="107">
        <v>44513</v>
      </c>
      <c r="C4056">
        <v>1159</v>
      </c>
      <c r="D4056" t="str">
        <f>IF(Tableau1[[#This Row],[Date]]="","",CHOOSE(MONTH(B4056),"janvier","février","mars","avril","mai","juin","juillet","aout","septembre","octobre","novembre","décembre"))</f>
        <v>novembre</v>
      </c>
      <c r="E4056" s="105">
        <f>IF(ISERROR(VLOOKUP($C4056,tarifs!$A$4:$D$105,2,0)),"",VLOOKUP($C4056,tarifs!$A$4:$D$105,2,0))</f>
        <v>115</v>
      </c>
      <c r="F4056" s="105">
        <f t="shared" si="63"/>
        <v>138</v>
      </c>
    </row>
    <row r="4057" spans="1:6" x14ac:dyDescent="0.25">
      <c r="A4057" t="s">
        <v>14</v>
      </c>
      <c r="B4057" s="107">
        <v>44508</v>
      </c>
      <c r="C4057" t="s">
        <v>15</v>
      </c>
      <c r="D4057" t="str">
        <f>IF(Tableau1[[#This Row],[Date]]="","",CHOOSE(MONTH(B4057),"janvier","février","mars","avril","mai","juin","juillet","aout","septembre","octobre","novembre","décembre"))</f>
        <v>novembre</v>
      </c>
      <c r="E4057" s="105" t="str">
        <f>IF(ISERROR(VLOOKUP($C4057,tarifs!$A$4:$D$105,2,0)),"",VLOOKUP($C4057,tarifs!$A$4:$D$105,2,0))</f>
        <v/>
      </c>
      <c r="F4057" s="105" t="str">
        <f t="shared" si="63"/>
        <v/>
      </c>
    </row>
    <row r="4058" spans="1:6" x14ac:dyDescent="0.25">
      <c r="A4058" t="s">
        <v>14</v>
      </c>
      <c r="B4058" s="107">
        <v>44509</v>
      </c>
      <c r="C4058" t="s">
        <v>15</v>
      </c>
      <c r="D4058" t="str">
        <f>IF(Tableau1[[#This Row],[Date]]="","",CHOOSE(MONTH(B4058),"janvier","février","mars","avril","mai","juin","juillet","aout","septembre","octobre","novembre","décembre"))</f>
        <v>novembre</v>
      </c>
      <c r="E4058" s="105" t="str">
        <f>IF(ISERROR(VLOOKUP($C4058,tarifs!$A$4:$D$105,2,0)),"",VLOOKUP($C4058,tarifs!$A$4:$D$105,2,0))</f>
        <v/>
      </c>
      <c r="F4058" s="105" t="str">
        <f t="shared" si="63"/>
        <v/>
      </c>
    </row>
    <row r="4059" spans="1:6" x14ac:dyDescent="0.25">
      <c r="A4059" t="s">
        <v>14</v>
      </c>
      <c r="B4059" s="107">
        <v>44510</v>
      </c>
      <c r="C4059" t="s">
        <v>15</v>
      </c>
      <c r="D4059" t="str">
        <f>IF(Tableau1[[#This Row],[Date]]="","",CHOOSE(MONTH(B4059),"janvier","février","mars","avril","mai","juin","juillet","aout","septembre","octobre","novembre","décembre"))</f>
        <v>novembre</v>
      </c>
      <c r="E4059" s="105" t="str">
        <f>IF(ISERROR(VLOOKUP($C4059,tarifs!$A$4:$D$105,2,0)),"",VLOOKUP($C4059,tarifs!$A$4:$D$105,2,0))</f>
        <v/>
      </c>
      <c r="F4059" s="105" t="str">
        <f t="shared" si="63"/>
        <v/>
      </c>
    </row>
    <row r="4060" spans="1:6" x14ac:dyDescent="0.25">
      <c r="A4060" t="s">
        <v>14</v>
      </c>
      <c r="B4060" s="107">
        <v>44512</v>
      </c>
      <c r="C4060" t="s">
        <v>15</v>
      </c>
      <c r="D4060" t="str">
        <f>IF(Tableau1[[#This Row],[Date]]="","",CHOOSE(MONTH(B4060),"janvier","février","mars","avril","mai","juin","juillet","aout","septembre","octobre","novembre","décembre"))</f>
        <v>novembre</v>
      </c>
      <c r="E4060" s="105" t="str">
        <f>IF(ISERROR(VLOOKUP($C4060,tarifs!$A$4:$D$105,2,0)),"",VLOOKUP($C4060,tarifs!$A$4:$D$105,2,0))</f>
        <v/>
      </c>
      <c r="F4060" s="105" t="str">
        <f t="shared" si="63"/>
        <v/>
      </c>
    </row>
    <row r="4061" spans="1:6" x14ac:dyDescent="0.25">
      <c r="A4061" t="s">
        <v>16</v>
      </c>
      <c r="B4061" s="107">
        <v>44508</v>
      </c>
      <c r="C4061">
        <v>1670</v>
      </c>
      <c r="D4061" t="str">
        <f>IF(Tableau1[[#This Row],[Date]]="","",CHOOSE(MONTH(B4061),"janvier","février","mars","avril","mai","juin","juillet","aout","septembre","octobre","novembre","décembre"))</f>
        <v>novembre</v>
      </c>
      <c r="E4061" s="105">
        <f>IF(ISERROR(VLOOKUP($C4061,tarifs!$A$4:$D$105,2,0)),"",VLOOKUP($C4061,tarifs!$A$4:$D$105,2,0))</f>
        <v>201</v>
      </c>
      <c r="F4061" s="105">
        <f t="shared" si="63"/>
        <v>241.2</v>
      </c>
    </row>
    <row r="4062" spans="1:6" x14ac:dyDescent="0.25">
      <c r="A4062" t="s">
        <v>16</v>
      </c>
      <c r="B4062" s="107">
        <v>44513</v>
      </c>
      <c r="C4062">
        <v>1401</v>
      </c>
      <c r="D4062" t="str">
        <f>IF(Tableau1[[#This Row],[Date]]="","",CHOOSE(MONTH(B4062),"janvier","février","mars","avril","mai","juin","juillet","aout","septembre","octobre","novembre","décembre"))</f>
        <v>novembre</v>
      </c>
      <c r="E4062" s="105">
        <f>IF(ISERROR(VLOOKUP($C4062,tarifs!$A$4:$D$105,2,0)),"",VLOOKUP($C4062,tarifs!$A$4:$D$105,2,0))</f>
        <v>129</v>
      </c>
      <c r="F4062" s="105">
        <f t="shared" si="63"/>
        <v>154.79999999999998</v>
      </c>
    </row>
    <row r="4063" spans="1:6" x14ac:dyDescent="0.25">
      <c r="A4063" t="s">
        <v>16</v>
      </c>
      <c r="B4063" s="107">
        <v>44513</v>
      </c>
      <c r="C4063">
        <v>1639</v>
      </c>
      <c r="D4063" t="str">
        <f>IF(Tableau1[[#This Row],[Date]]="","",CHOOSE(MONTH(B4063),"janvier","février","mars","avril","mai","juin","juillet","aout","septembre","octobre","novembre","décembre"))</f>
        <v>novembre</v>
      </c>
      <c r="E4063" s="105">
        <f>IF(ISERROR(VLOOKUP($C4063,tarifs!$A$4:$D$105,2,0)),"",VLOOKUP($C4063,tarifs!$A$4:$D$105,2,0))</f>
        <v>135</v>
      </c>
      <c r="F4063" s="105">
        <f t="shared" si="63"/>
        <v>162</v>
      </c>
    </row>
    <row r="4064" spans="1:6" x14ac:dyDescent="0.25">
      <c r="A4064" t="s">
        <v>17</v>
      </c>
      <c r="B4064" s="107">
        <v>44508</v>
      </c>
      <c r="C4064">
        <v>1050</v>
      </c>
      <c r="D4064" t="str">
        <f>IF(Tableau1[[#This Row],[Date]]="","",CHOOSE(MONTH(B4064),"janvier","février","mars","avril","mai","juin","juillet","aout","septembre","octobre","novembre","décembre"))</f>
        <v>novembre</v>
      </c>
      <c r="E4064" s="105">
        <f>IF(ISERROR(VLOOKUP($C4064,tarifs!$A$4:$D$105,2,0)),"",VLOOKUP($C4064,tarifs!$A$4:$D$105,2,0))</f>
        <v>108</v>
      </c>
      <c r="F4064" s="105">
        <f t="shared" si="63"/>
        <v>129.6</v>
      </c>
    </row>
    <row r="4065" spans="1:6" x14ac:dyDescent="0.25">
      <c r="A4065" t="s">
        <v>17</v>
      </c>
      <c r="B4065" s="107">
        <v>44513</v>
      </c>
      <c r="C4065">
        <v>1501</v>
      </c>
      <c r="D4065" t="str">
        <f>IF(Tableau1[[#This Row],[Date]]="","",CHOOSE(MONTH(B4065),"janvier","février","mars","avril","mai","juin","juillet","aout","septembre","octobre","novembre","décembre"))</f>
        <v>novembre</v>
      </c>
      <c r="E4065" s="105">
        <f>IF(ISERROR(VLOOKUP($C4065,tarifs!$A$4:$D$105,2,0)),"",VLOOKUP($C4065,tarifs!$A$4:$D$105,2,0))</f>
        <v>117</v>
      </c>
      <c r="F4065" s="105">
        <f t="shared" si="63"/>
        <v>140.4</v>
      </c>
    </row>
    <row r="4066" spans="1:6" x14ac:dyDescent="0.25">
      <c r="A4066" t="s">
        <v>17</v>
      </c>
      <c r="B4066" s="107">
        <v>44508</v>
      </c>
      <c r="C4066">
        <v>1232</v>
      </c>
      <c r="D4066" t="str">
        <f>IF(Tableau1[[#This Row],[Date]]="","",CHOOSE(MONTH(B4066),"janvier","février","mars","avril","mai","juin","juillet","aout","septembre","octobre","novembre","décembre"))</f>
        <v>novembre</v>
      </c>
      <c r="E4066" s="105">
        <f>IF(ISERROR(VLOOKUP($C4066,tarifs!$A$4:$D$105,2,0)),"",VLOOKUP($C4066,tarifs!$A$4:$D$105,2,0))</f>
        <v>101.25</v>
      </c>
      <c r="F4066" s="105">
        <f t="shared" si="63"/>
        <v>121.5</v>
      </c>
    </row>
    <row r="4067" spans="1:6" x14ac:dyDescent="0.25">
      <c r="A4067" t="s">
        <v>17</v>
      </c>
      <c r="B4067" s="107">
        <v>44510</v>
      </c>
      <c r="C4067">
        <v>1202</v>
      </c>
      <c r="D4067" t="str">
        <f>IF(Tableau1[[#This Row],[Date]]="","",CHOOSE(MONTH(B4067),"janvier","février","mars","avril","mai","juin","juillet","aout","septembre","octobre","novembre","décembre"))</f>
        <v>novembre</v>
      </c>
      <c r="E4067" s="105">
        <f>IF(ISERROR(VLOOKUP($C4067,tarifs!$A$4:$D$105,2,0)),"",VLOOKUP($C4067,tarifs!$A$4:$D$105,2,0))</f>
        <v>87.75</v>
      </c>
      <c r="F4067" s="105">
        <f t="shared" si="63"/>
        <v>105.3</v>
      </c>
    </row>
    <row r="4068" spans="1:6" x14ac:dyDescent="0.25">
      <c r="A4068" t="s">
        <v>17</v>
      </c>
      <c r="B4068" s="107">
        <v>44512</v>
      </c>
      <c r="C4068">
        <v>1072</v>
      </c>
      <c r="D4068" t="str">
        <f>IF(Tableau1[[#This Row],[Date]]="","",CHOOSE(MONTH(B4068),"janvier","février","mars","avril","mai","juin","juillet","aout","septembre","octobre","novembre","décembre"))</f>
        <v>novembre</v>
      </c>
      <c r="E4068" s="105">
        <f>IF(ISERROR(VLOOKUP($C4068,tarifs!$A$4:$D$105,2,0)),"",VLOOKUP($C4068,tarifs!$A$4:$D$105,2,0))</f>
        <v>108</v>
      </c>
      <c r="F4068" s="105">
        <f t="shared" si="63"/>
        <v>129.6</v>
      </c>
    </row>
    <row r="4069" spans="1:6" x14ac:dyDescent="0.25">
      <c r="A4069" t="s">
        <v>17</v>
      </c>
      <c r="B4069" s="107">
        <v>44513</v>
      </c>
      <c r="C4069">
        <v>1069</v>
      </c>
      <c r="D4069" t="str">
        <f>IF(Tableau1[[#This Row],[Date]]="","",CHOOSE(MONTH(B4069),"janvier","février","mars","avril","mai","juin","juillet","aout","septembre","octobre","novembre","décembre"))</f>
        <v>novembre</v>
      </c>
      <c r="E4069" s="105">
        <f>IF(ISERROR(VLOOKUP($C4069,tarifs!$A$4:$D$105,2,0)),"",VLOOKUP($C4069,tarifs!$A$4:$D$105,2,0))</f>
        <v>81</v>
      </c>
      <c r="F4069" s="105">
        <f t="shared" si="63"/>
        <v>97.2</v>
      </c>
    </row>
    <row r="4070" spans="1:6" x14ac:dyDescent="0.25">
      <c r="A4070" t="s">
        <v>18</v>
      </c>
      <c r="B4070" s="107">
        <v>44508</v>
      </c>
      <c r="C4070">
        <v>1280</v>
      </c>
      <c r="D4070" t="str">
        <f>IF(Tableau1[[#This Row],[Date]]="","",CHOOSE(MONTH(B4070),"janvier","février","mars","avril","mai","juin","juillet","aout","septembre","octobre","novembre","décembre"))</f>
        <v>novembre</v>
      </c>
      <c r="E4070" s="105">
        <f>IF(ISERROR(VLOOKUP($C4070,tarifs!$A$4:$D$105,2,0)),"",VLOOKUP($C4070,tarifs!$A$4:$D$105,2,0))</f>
        <v>114.4</v>
      </c>
      <c r="F4070" s="105">
        <f t="shared" si="63"/>
        <v>137.28</v>
      </c>
    </row>
    <row r="4071" spans="1:6" x14ac:dyDescent="0.25">
      <c r="A4071" t="s">
        <v>18</v>
      </c>
      <c r="B4071" s="107">
        <v>44512</v>
      </c>
      <c r="C4071">
        <v>1082</v>
      </c>
      <c r="D4071" t="str">
        <f>IF(Tableau1[[#This Row],[Date]]="","",CHOOSE(MONTH(B4071),"janvier","février","mars","avril","mai","juin","juillet","aout","septembre","octobre","novembre","décembre"))</f>
        <v>novembre</v>
      </c>
      <c r="E4071" s="105">
        <f>IF(ISERROR(VLOOKUP($C4071,tarifs!$A$4:$D$105,2,0)),"",VLOOKUP($C4071,tarifs!$A$4:$D$105,2,0))</f>
        <v>104.55</v>
      </c>
      <c r="F4071" s="105">
        <f t="shared" si="63"/>
        <v>125.46</v>
      </c>
    </row>
    <row r="4072" spans="1:6" x14ac:dyDescent="0.25">
      <c r="A4072" t="s">
        <v>18</v>
      </c>
      <c r="B4072" s="107">
        <v>44513</v>
      </c>
      <c r="C4072">
        <v>1219</v>
      </c>
      <c r="D4072" t="str">
        <f>IF(Tableau1[[#This Row],[Date]]="","",CHOOSE(MONTH(B4072),"janvier","février","mars","avril","mai","juin","juillet","aout","septembre","octobre","novembre","décembre"))</f>
        <v>novembre</v>
      </c>
      <c r="E4072" s="105">
        <f>IF(ISERROR(VLOOKUP($C4072,tarifs!$A$4:$D$105,2,0)),"",VLOOKUP($C4072,tarifs!$A$4:$D$105,2,0))</f>
        <v>135</v>
      </c>
      <c r="F4072" s="105">
        <f t="shared" si="63"/>
        <v>162</v>
      </c>
    </row>
    <row r="4073" spans="1:6" x14ac:dyDescent="0.25">
      <c r="A4073" t="s">
        <v>18</v>
      </c>
      <c r="B4073" s="107">
        <v>44513</v>
      </c>
      <c r="C4073">
        <v>1679</v>
      </c>
      <c r="D4073" t="str">
        <f>IF(Tableau1[[#This Row],[Date]]="","",CHOOSE(MONTH(B4073),"janvier","février","mars","avril","mai","juin","juillet","aout","septembre","octobre","novembre","décembre"))</f>
        <v>novembre</v>
      </c>
      <c r="E4073" s="105">
        <f>IF(ISERROR(VLOOKUP($C4073,tarifs!$A$4:$D$105,2,0)),"",VLOOKUP($C4073,tarifs!$A$4:$D$105,2,0))</f>
        <v>95</v>
      </c>
      <c r="F4073" s="105">
        <f t="shared" si="63"/>
        <v>114</v>
      </c>
    </row>
    <row r="4074" spans="1:6" x14ac:dyDescent="0.25">
      <c r="A4074" t="s">
        <v>19</v>
      </c>
      <c r="B4074" s="107">
        <v>44512</v>
      </c>
      <c r="C4074">
        <v>1182</v>
      </c>
      <c r="D4074" t="str">
        <f>IF(Tableau1[[#This Row],[Date]]="","",CHOOSE(MONTH(B4074),"janvier","février","mars","avril","mai","juin","juillet","aout","septembre","octobre","novembre","décembre"))</f>
        <v>novembre</v>
      </c>
      <c r="E4074" s="105">
        <f>IF(ISERROR(VLOOKUP($C4074,tarifs!$A$4:$D$105,2,0)),"",VLOOKUP($C4074,tarifs!$A$4:$D$105,2,0))</f>
        <v>127</v>
      </c>
      <c r="F4074" s="105">
        <f t="shared" si="63"/>
        <v>152.4</v>
      </c>
    </row>
    <row r="4075" spans="1:6" x14ac:dyDescent="0.25">
      <c r="A4075" t="s">
        <v>19</v>
      </c>
      <c r="B4075" s="107">
        <v>44513</v>
      </c>
      <c r="C4075">
        <v>1669</v>
      </c>
      <c r="D4075" t="str">
        <f>IF(Tableau1[[#This Row],[Date]]="","",CHOOSE(MONTH(B4075),"janvier","février","mars","avril","mai","juin","juillet","aout","septembre","octobre","novembre","décembre"))</f>
        <v>novembre</v>
      </c>
      <c r="E4075" s="105">
        <f>IF(ISERROR(VLOOKUP($C4075,tarifs!$A$4:$D$105,2,0)),"",VLOOKUP($C4075,tarifs!$A$4:$D$105,2,0))</f>
        <v>124</v>
      </c>
      <c r="F4075" s="105">
        <f t="shared" si="63"/>
        <v>148.79999999999998</v>
      </c>
    </row>
    <row r="4076" spans="1:6" x14ac:dyDescent="0.25">
      <c r="A4076" t="s">
        <v>19</v>
      </c>
      <c r="B4076" s="107">
        <v>44513</v>
      </c>
      <c r="C4076">
        <v>1129</v>
      </c>
      <c r="D4076" t="str">
        <f>IF(Tableau1[[#This Row],[Date]]="","",CHOOSE(MONTH(B4076),"janvier","février","mars","avril","mai","juin","juillet","aout","septembre","octobre","novembre","décembre"))</f>
        <v>novembre</v>
      </c>
      <c r="E4076" s="105">
        <f>IF(ISERROR(VLOOKUP($C4076,tarifs!$A$4:$D$105,2,0)),"",VLOOKUP($C4076,tarifs!$A$4:$D$105,2,0))</f>
        <v>115</v>
      </c>
      <c r="F4076" s="105">
        <f t="shared" si="63"/>
        <v>138</v>
      </c>
    </row>
    <row r="4077" spans="1:6" x14ac:dyDescent="0.25">
      <c r="A4077" t="s">
        <v>19</v>
      </c>
      <c r="B4077" s="107">
        <v>44513</v>
      </c>
      <c r="C4077">
        <v>1699</v>
      </c>
      <c r="D4077" t="str">
        <f>IF(Tableau1[[#This Row],[Date]]="","",CHOOSE(MONTH(B4077),"janvier","février","mars","avril","mai","juin","juillet","aout","septembre","octobre","novembre","décembre"))</f>
        <v>novembre</v>
      </c>
      <c r="E4077" s="105">
        <f>IF(ISERROR(VLOOKUP($C4077,tarifs!$A$4:$D$105,2,0)),"",VLOOKUP($C4077,tarifs!$A$4:$D$105,2,0))</f>
        <v>148</v>
      </c>
      <c r="F4077" s="105">
        <f t="shared" si="63"/>
        <v>177.6</v>
      </c>
    </row>
    <row r="4078" spans="1:6" x14ac:dyDescent="0.25">
      <c r="A4078" t="s">
        <v>8</v>
      </c>
      <c r="B4078" s="107">
        <v>44515</v>
      </c>
      <c r="C4078">
        <v>1330</v>
      </c>
      <c r="D4078" t="str">
        <f>IF(Tableau1[[#This Row],[Date]]="","",CHOOSE(MONTH(B4078),"janvier","février","mars","avril","mai","juin","juillet","aout","septembre","octobre","novembre","décembre"))</f>
        <v>novembre</v>
      </c>
      <c r="E4078" s="105">
        <f>IF(ISERROR(VLOOKUP($C4078,tarifs!$A$4:$D$105,2,0)),"",VLOOKUP($C4078,tarifs!$A$4:$D$105,2,0))</f>
        <v>95</v>
      </c>
      <c r="F4078" s="105">
        <f t="shared" si="63"/>
        <v>114</v>
      </c>
    </row>
    <row r="4079" spans="1:6" x14ac:dyDescent="0.25">
      <c r="A4079" t="s">
        <v>8</v>
      </c>
      <c r="B4079" s="107">
        <v>44520</v>
      </c>
      <c r="C4079">
        <v>1531</v>
      </c>
      <c r="D4079" t="str">
        <f>IF(Tableau1[[#This Row],[Date]]="","",CHOOSE(MONTH(B4079),"janvier","février","mars","avril","mai","juin","juillet","aout","septembre","octobre","novembre","décembre"))</f>
        <v>novembre</v>
      </c>
      <c r="E4079" s="105">
        <f>IF(ISERROR(VLOOKUP($C4079,tarifs!$A$4:$D$105,2,0)),"",VLOOKUP($C4079,tarifs!$A$4:$D$105,2,0))</f>
        <v>108</v>
      </c>
      <c r="F4079" s="105">
        <f t="shared" si="63"/>
        <v>129.6</v>
      </c>
    </row>
    <row r="4080" spans="1:6" x14ac:dyDescent="0.25">
      <c r="A4080" t="s">
        <v>8</v>
      </c>
      <c r="B4080" s="107">
        <v>44515</v>
      </c>
      <c r="C4080">
        <v>1242</v>
      </c>
      <c r="D4080" t="str">
        <f>IF(Tableau1[[#This Row],[Date]]="","",CHOOSE(MONTH(B4080),"janvier","février","mars","avril","mai","juin","juillet","aout","septembre","octobre","novembre","décembre"))</f>
        <v>novembre</v>
      </c>
      <c r="E4080" s="105">
        <f>IF(ISERROR(VLOOKUP($C4080,tarifs!$A$4:$D$105,2,0)),"",VLOOKUP($C4080,tarifs!$A$4:$D$105,2,0))</f>
        <v>101</v>
      </c>
      <c r="F4080" s="105">
        <f t="shared" si="63"/>
        <v>121.19999999999999</v>
      </c>
    </row>
    <row r="4081" spans="1:6" x14ac:dyDescent="0.25">
      <c r="A4081" t="s">
        <v>8</v>
      </c>
      <c r="B4081" s="107">
        <v>44519</v>
      </c>
      <c r="C4081">
        <v>1242</v>
      </c>
      <c r="D4081" t="str">
        <f>IF(Tableau1[[#This Row],[Date]]="","",CHOOSE(MONTH(B4081),"janvier","février","mars","avril","mai","juin","juillet","aout","septembre","octobre","novembre","décembre"))</f>
        <v>novembre</v>
      </c>
      <c r="E4081" s="105">
        <f>IF(ISERROR(VLOOKUP($C4081,tarifs!$A$4:$D$105,2,0)),"",VLOOKUP($C4081,tarifs!$A$4:$D$105,2,0))</f>
        <v>101</v>
      </c>
      <c r="F4081" s="105">
        <f t="shared" si="63"/>
        <v>121.19999999999999</v>
      </c>
    </row>
    <row r="4082" spans="1:6" x14ac:dyDescent="0.25">
      <c r="A4082" t="s">
        <v>8</v>
      </c>
      <c r="B4082" s="107">
        <v>44520</v>
      </c>
      <c r="C4082">
        <v>1689</v>
      </c>
      <c r="D4082" t="str">
        <f>IF(Tableau1[[#This Row],[Date]]="","",CHOOSE(MONTH(B4082),"janvier","février","mars","avril","mai","juin","juillet","aout","septembre","octobre","novembre","décembre"))</f>
        <v>novembre</v>
      </c>
      <c r="E4082" s="105">
        <f>IF(ISERROR(VLOOKUP($C4082,tarifs!$A$4:$D$105,2,0)),"",VLOOKUP($C4082,tarifs!$A$4:$D$105,2,0))</f>
        <v>155</v>
      </c>
      <c r="F4082" s="105">
        <f t="shared" si="63"/>
        <v>186</v>
      </c>
    </row>
    <row r="4083" spans="1:6" x14ac:dyDescent="0.25">
      <c r="A4083" t="s">
        <v>9</v>
      </c>
      <c r="B4083" s="107">
        <v>44515</v>
      </c>
      <c r="C4083">
        <v>1060</v>
      </c>
      <c r="D4083" t="str">
        <f>IF(Tableau1[[#This Row],[Date]]="","",CHOOSE(MONTH(B4083),"janvier","février","mars","avril","mai","juin","juillet","aout","septembre","octobre","novembre","décembre"))</f>
        <v>novembre</v>
      </c>
      <c r="E4083" s="105">
        <f>IF(ISERROR(VLOOKUP($C4083,tarifs!$A$4:$D$105,2,0)),"",VLOOKUP($C4083,tarifs!$A$4:$D$105,2,0))</f>
        <v>123.6</v>
      </c>
      <c r="F4083" s="105">
        <f t="shared" si="63"/>
        <v>148.32</v>
      </c>
    </row>
    <row r="4084" spans="1:6" x14ac:dyDescent="0.25">
      <c r="A4084" t="s">
        <v>9</v>
      </c>
      <c r="B4084" s="107">
        <v>44520</v>
      </c>
      <c r="C4084">
        <v>1431</v>
      </c>
      <c r="D4084" t="str">
        <f>IF(Tableau1[[#This Row],[Date]]="","",CHOOSE(MONTH(B4084),"janvier","février","mars","avril","mai","juin","juillet","aout","septembre","octobre","novembre","décembre"))</f>
        <v>novembre</v>
      </c>
      <c r="E4084" s="105">
        <f>IF(ISERROR(VLOOKUP($C4084,tarifs!$A$4:$D$105,2,0)),"",VLOOKUP($C4084,tarifs!$A$4:$D$105,2,0))</f>
        <v>108</v>
      </c>
      <c r="F4084" s="105">
        <f t="shared" si="63"/>
        <v>129.6</v>
      </c>
    </row>
    <row r="4085" spans="1:6" x14ac:dyDescent="0.25">
      <c r="A4085" t="s">
        <v>9</v>
      </c>
      <c r="B4085" s="107">
        <v>44515</v>
      </c>
      <c r="C4085">
        <v>1230</v>
      </c>
      <c r="D4085" t="str">
        <f>IF(Tableau1[[#This Row],[Date]]="","",CHOOSE(MONTH(B4085),"janvier","février","mars","avril","mai","juin","juillet","aout","septembre","octobre","novembre","décembre"))</f>
        <v>novembre</v>
      </c>
      <c r="E4085" s="105">
        <f>IF(ISERROR(VLOOKUP($C4085,tarifs!$A$4:$D$105,2,0)),"",VLOOKUP($C4085,tarifs!$A$4:$D$105,2,0))</f>
        <v>135.25</v>
      </c>
      <c r="F4085" s="105">
        <f t="shared" si="63"/>
        <v>162.29999999999998</v>
      </c>
    </row>
    <row r="4086" spans="1:6" x14ac:dyDescent="0.25">
      <c r="A4086" t="s">
        <v>9</v>
      </c>
      <c r="B4086" s="107">
        <v>44519</v>
      </c>
      <c r="C4086">
        <v>1282</v>
      </c>
      <c r="D4086" t="str">
        <f>IF(Tableau1[[#This Row],[Date]]="","",CHOOSE(MONTH(B4086),"janvier","février","mars","avril","mai","juin","juillet","aout","septembre","octobre","novembre","décembre"))</f>
        <v>novembre</v>
      </c>
      <c r="E4086" s="105">
        <f>IF(ISERROR(VLOOKUP($C4086,tarifs!$A$4:$D$105,2,0)),"",VLOOKUP($C4086,tarifs!$A$4:$D$105,2,0))</f>
        <v>87.75</v>
      </c>
      <c r="F4086" s="105">
        <f t="shared" si="63"/>
        <v>105.3</v>
      </c>
    </row>
    <row r="4087" spans="1:6" x14ac:dyDescent="0.25">
      <c r="A4087" t="s">
        <v>9</v>
      </c>
      <c r="B4087" s="107">
        <v>44520</v>
      </c>
      <c r="C4087">
        <v>1451</v>
      </c>
      <c r="D4087" t="str">
        <f>IF(Tableau1[[#This Row],[Date]]="","",CHOOSE(MONTH(B4087),"janvier","février","mars","avril","mai","juin","juillet","aout","septembre","octobre","novembre","décembre"))</f>
        <v>novembre</v>
      </c>
      <c r="E4087" s="105">
        <f>IF(ISERROR(VLOOKUP($C4087,tarifs!$A$4:$D$105,2,0)),"",VLOOKUP($C4087,tarifs!$A$4:$D$105,2,0))</f>
        <v>108</v>
      </c>
      <c r="F4087" s="105">
        <f t="shared" si="63"/>
        <v>129.6</v>
      </c>
    </row>
    <row r="4088" spans="1:6" x14ac:dyDescent="0.25">
      <c r="A4088" t="s">
        <v>9</v>
      </c>
      <c r="B4088" s="107">
        <v>44515</v>
      </c>
      <c r="C4088">
        <v>1062</v>
      </c>
      <c r="D4088" t="str">
        <f>IF(Tableau1[[#This Row],[Date]]="","",CHOOSE(MONTH(B4088),"janvier","février","mars","avril","mai","juin","juillet","aout","septembre","octobre","novembre","décembre"))</f>
        <v>novembre</v>
      </c>
      <c r="E4088" s="105">
        <f>IF(ISERROR(VLOOKUP($C4088,tarifs!$A$4:$D$105,2,0)),"",VLOOKUP($C4088,tarifs!$A$4:$D$105,2,0))</f>
        <v>81</v>
      </c>
      <c r="F4088" s="105">
        <f t="shared" si="63"/>
        <v>97.2</v>
      </c>
    </row>
    <row r="4089" spans="1:6" x14ac:dyDescent="0.25">
      <c r="A4089" t="s">
        <v>9</v>
      </c>
      <c r="B4089" s="107">
        <v>44516</v>
      </c>
      <c r="C4089">
        <v>1062</v>
      </c>
      <c r="D4089" t="str">
        <f>IF(Tableau1[[#This Row],[Date]]="","",CHOOSE(MONTH(B4089),"janvier","février","mars","avril","mai","juin","juillet","aout","septembre","octobre","novembre","décembre"))</f>
        <v>novembre</v>
      </c>
      <c r="E4089" s="105">
        <f>IF(ISERROR(VLOOKUP($C4089,tarifs!$A$4:$D$105,2,0)),"",VLOOKUP($C4089,tarifs!$A$4:$D$105,2,0))</f>
        <v>81</v>
      </c>
      <c r="F4089" s="105">
        <f t="shared" si="63"/>
        <v>97.2</v>
      </c>
    </row>
    <row r="4090" spans="1:6" x14ac:dyDescent="0.25">
      <c r="A4090" t="s">
        <v>9</v>
      </c>
      <c r="B4090" s="107">
        <v>44517</v>
      </c>
      <c r="C4090">
        <v>1062</v>
      </c>
      <c r="D4090" t="str">
        <f>IF(Tableau1[[#This Row],[Date]]="","",CHOOSE(MONTH(B4090),"janvier","février","mars","avril","mai","juin","juillet","aout","septembre","octobre","novembre","décembre"))</f>
        <v>novembre</v>
      </c>
      <c r="E4090" s="105">
        <f>IF(ISERROR(VLOOKUP($C4090,tarifs!$A$4:$D$105,2,0)),"",VLOOKUP($C4090,tarifs!$A$4:$D$105,2,0))</f>
        <v>81</v>
      </c>
      <c r="F4090" s="105">
        <f t="shared" si="63"/>
        <v>97.2</v>
      </c>
    </row>
    <row r="4091" spans="1:6" x14ac:dyDescent="0.25">
      <c r="A4091" t="s">
        <v>9</v>
      </c>
      <c r="B4091" s="107">
        <v>44518</v>
      </c>
      <c r="C4091">
        <v>1062</v>
      </c>
      <c r="D4091" t="str">
        <f>IF(Tableau1[[#This Row],[Date]]="","",CHOOSE(MONTH(B4091),"janvier","février","mars","avril","mai","juin","juillet","aout","septembre","octobre","novembre","décembre"))</f>
        <v>novembre</v>
      </c>
      <c r="E4091" s="105">
        <f>IF(ISERROR(VLOOKUP($C4091,tarifs!$A$4:$D$105,2,0)),"",VLOOKUP($C4091,tarifs!$A$4:$D$105,2,0))</f>
        <v>81</v>
      </c>
      <c r="F4091" s="105">
        <f t="shared" si="63"/>
        <v>97.2</v>
      </c>
    </row>
    <row r="4092" spans="1:6" x14ac:dyDescent="0.25">
      <c r="A4092" t="s">
        <v>9</v>
      </c>
      <c r="B4092" s="107">
        <v>44519</v>
      </c>
      <c r="C4092">
        <v>1062</v>
      </c>
      <c r="D4092" t="str">
        <f>IF(Tableau1[[#This Row],[Date]]="","",CHOOSE(MONTH(B4092),"janvier","février","mars","avril","mai","juin","juillet","aout","septembre","octobre","novembre","décembre"))</f>
        <v>novembre</v>
      </c>
      <c r="E4092" s="105">
        <f>IF(ISERROR(VLOOKUP($C4092,tarifs!$A$4:$D$105,2,0)),"",VLOOKUP($C4092,tarifs!$A$4:$D$105,2,0))</f>
        <v>81</v>
      </c>
      <c r="F4092" s="105">
        <f t="shared" si="63"/>
        <v>97.2</v>
      </c>
    </row>
    <row r="4093" spans="1:6" x14ac:dyDescent="0.25">
      <c r="A4093" t="s">
        <v>9</v>
      </c>
      <c r="B4093" s="107">
        <v>44520</v>
      </c>
      <c r="C4093">
        <v>1471</v>
      </c>
      <c r="D4093" t="str">
        <f>IF(Tableau1[[#This Row],[Date]]="","",CHOOSE(MONTH(B4093),"janvier","février","mars","avril","mai","juin","juillet","aout","septembre","octobre","novembre","décembre"))</f>
        <v>novembre</v>
      </c>
      <c r="E4093" s="105">
        <f>IF(ISERROR(VLOOKUP($C4093,tarifs!$A$4:$D$105,2,0)),"",VLOOKUP($C4093,tarifs!$A$4:$D$105,2,0))</f>
        <v>115</v>
      </c>
      <c r="F4093" s="105">
        <f t="shared" si="63"/>
        <v>138</v>
      </c>
    </row>
    <row r="4094" spans="1:6" x14ac:dyDescent="0.25">
      <c r="A4094" t="s">
        <v>9</v>
      </c>
      <c r="B4094" s="107">
        <v>44515</v>
      </c>
      <c r="C4094">
        <v>1262</v>
      </c>
      <c r="D4094" t="str">
        <f>IF(Tableau1[[#This Row],[Date]]="","",CHOOSE(MONTH(B4094),"janvier","février","mars","avril","mai","juin","juillet","aout","septembre","octobre","novembre","décembre"))</f>
        <v>novembre</v>
      </c>
      <c r="E4094" s="105">
        <f>IF(ISERROR(VLOOKUP($C4094,tarifs!$A$4:$D$105,2,0)),"",VLOOKUP($C4094,tarifs!$A$4:$D$105,2,0))</f>
        <v>108</v>
      </c>
      <c r="F4094" s="105">
        <f t="shared" si="63"/>
        <v>129.6</v>
      </c>
    </row>
    <row r="4095" spans="1:6" x14ac:dyDescent="0.25">
      <c r="A4095" t="s">
        <v>9</v>
      </c>
      <c r="B4095" s="107">
        <v>44516</v>
      </c>
      <c r="C4095">
        <v>1262</v>
      </c>
      <c r="D4095" t="str">
        <f>IF(Tableau1[[#This Row],[Date]]="","",CHOOSE(MONTH(B4095),"janvier","février","mars","avril","mai","juin","juillet","aout","septembre","octobre","novembre","décembre"))</f>
        <v>novembre</v>
      </c>
      <c r="E4095" s="105">
        <f>IF(ISERROR(VLOOKUP($C4095,tarifs!$A$4:$D$105,2,0)),"",VLOOKUP($C4095,tarifs!$A$4:$D$105,2,0))</f>
        <v>108</v>
      </c>
      <c r="F4095" s="105">
        <f t="shared" si="63"/>
        <v>129.6</v>
      </c>
    </row>
    <row r="4096" spans="1:6" x14ac:dyDescent="0.25">
      <c r="A4096" t="s">
        <v>9</v>
      </c>
      <c r="B4096" s="107">
        <v>44517</v>
      </c>
      <c r="C4096">
        <v>1262</v>
      </c>
      <c r="D4096" t="str">
        <f>IF(Tableau1[[#This Row],[Date]]="","",CHOOSE(MONTH(B4096),"janvier","février","mars","avril","mai","juin","juillet","aout","septembre","octobre","novembre","décembre"))</f>
        <v>novembre</v>
      </c>
      <c r="E4096" s="105">
        <f>IF(ISERROR(VLOOKUP($C4096,tarifs!$A$4:$D$105,2,0)),"",VLOOKUP($C4096,tarifs!$A$4:$D$105,2,0))</f>
        <v>108</v>
      </c>
      <c r="F4096" s="105">
        <f t="shared" si="63"/>
        <v>129.6</v>
      </c>
    </row>
    <row r="4097" spans="1:6" x14ac:dyDescent="0.25">
      <c r="A4097" t="s">
        <v>9</v>
      </c>
      <c r="B4097" s="107">
        <v>44518</v>
      </c>
      <c r="C4097">
        <v>1262</v>
      </c>
      <c r="D4097" t="str">
        <f>IF(Tableau1[[#This Row],[Date]]="","",CHOOSE(MONTH(B4097),"janvier","février","mars","avril","mai","juin","juillet","aout","septembre","octobre","novembre","décembre"))</f>
        <v>novembre</v>
      </c>
      <c r="E4097" s="105">
        <f>IF(ISERROR(VLOOKUP($C4097,tarifs!$A$4:$D$105,2,0)),"",VLOOKUP($C4097,tarifs!$A$4:$D$105,2,0))</f>
        <v>108</v>
      </c>
      <c r="F4097" s="105">
        <f t="shared" si="63"/>
        <v>129.6</v>
      </c>
    </row>
    <row r="4098" spans="1:6" x14ac:dyDescent="0.25">
      <c r="A4098" t="s">
        <v>9</v>
      </c>
      <c r="B4098" s="107">
        <v>44519</v>
      </c>
      <c r="C4098">
        <v>1262</v>
      </c>
      <c r="D4098" t="str">
        <f>IF(Tableau1[[#This Row],[Date]]="","",CHOOSE(MONTH(B4098),"janvier","février","mars","avril","mai","juin","juillet","aout","septembre","octobre","novembre","décembre"))</f>
        <v>novembre</v>
      </c>
      <c r="E4098" s="105">
        <f>IF(ISERROR(VLOOKUP($C4098,tarifs!$A$4:$D$105,2,0)),"",VLOOKUP($C4098,tarifs!$A$4:$D$105,2,0))</f>
        <v>108</v>
      </c>
      <c r="F4098" s="105">
        <f t="shared" si="63"/>
        <v>129.6</v>
      </c>
    </row>
    <row r="4099" spans="1:6" x14ac:dyDescent="0.25">
      <c r="A4099" t="s">
        <v>9</v>
      </c>
      <c r="B4099" s="107">
        <v>44520</v>
      </c>
      <c r="C4099">
        <v>1511</v>
      </c>
      <c r="D4099" t="str">
        <f>IF(Tableau1[[#This Row],[Date]]="","",CHOOSE(MONTH(B4099),"janvier","février","mars","avril","mai","juin","juillet","aout","septembre","octobre","novembre","décembre"))</f>
        <v>novembre</v>
      </c>
      <c r="E4099" s="105">
        <f>IF(ISERROR(VLOOKUP($C4099,tarifs!$A$4:$D$105,2,0)),"",VLOOKUP($C4099,tarifs!$A$4:$D$105,2,0))</f>
        <v>115</v>
      </c>
      <c r="F4099" s="105">
        <f t="shared" si="63"/>
        <v>138</v>
      </c>
    </row>
    <row r="4100" spans="1:6" x14ac:dyDescent="0.25">
      <c r="A4100" t="s">
        <v>9</v>
      </c>
      <c r="B4100" s="107">
        <v>44520</v>
      </c>
      <c r="C4100">
        <v>1521</v>
      </c>
      <c r="D4100" t="str">
        <f>IF(Tableau1[[#This Row],[Date]]="","",CHOOSE(MONTH(B4100),"janvier","février","mars","avril","mai","juin","juillet","aout","septembre","octobre","novembre","décembre"))</f>
        <v>novembre</v>
      </c>
      <c r="E4100" s="105">
        <f>IF(ISERROR(VLOOKUP($C4100,tarifs!$A$4:$D$105,2,0)),"",VLOOKUP($C4100,tarifs!$A$4:$D$105,2,0))</f>
        <v>155</v>
      </c>
      <c r="F4100" s="105">
        <f t="shared" ref="F4100:F4163" si="64">IF(ISERROR(E4100*1.2),"",E4100*1.2)</f>
        <v>186</v>
      </c>
    </row>
    <row r="4101" spans="1:6" x14ac:dyDescent="0.25">
      <c r="A4101" t="s">
        <v>9</v>
      </c>
      <c r="B4101" s="107">
        <v>44520</v>
      </c>
      <c r="C4101">
        <v>1659</v>
      </c>
      <c r="D4101" t="str">
        <f>IF(Tableau1[[#This Row],[Date]]="","",CHOOSE(MONTH(B4101),"janvier","février","mars","avril","mai","juin","juillet","aout","septembre","octobre","novembre","décembre"))</f>
        <v>novembre</v>
      </c>
      <c r="E4101" s="105">
        <f>IF(ISERROR(VLOOKUP($C4101,tarifs!$A$4:$D$105,2,0)),"",VLOOKUP($C4101,tarifs!$A$4:$D$105,2,0))</f>
        <v>108</v>
      </c>
      <c r="F4101" s="105">
        <f t="shared" si="64"/>
        <v>129.6</v>
      </c>
    </row>
    <row r="4102" spans="1:6" x14ac:dyDescent="0.25">
      <c r="A4102" t="s">
        <v>9</v>
      </c>
      <c r="B4102" s="107">
        <v>44520</v>
      </c>
      <c r="C4102">
        <v>1139</v>
      </c>
      <c r="D4102" t="str">
        <f>IF(Tableau1[[#This Row],[Date]]="","",CHOOSE(MONTH(B4102),"janvier","février","mars","avril","mai","juin","juillet","aout","septembre","octobre","novembre","décembre"))</f>
        <v>novembre</v>
      </c>
      <c r="E4102" s="105">
        <f>IF(ISERROR(VLOOKUP($C4102,tarifs!$A$4:$D$105,2,0)),"",VLOOKUP($C4102,tarifs!$A$4:$D$105,2,0))</f>
        <v>135</v>
      </c>
      <c r="F4102" s="105">
        <f t="shared" si="64"/>
        <v>162</v>
      </c>
    </row>
    <row r="4103" spans="1:6" x14ac:dyDescent="0.25">
      <c r="A4103" t="s">
        <v>9</v>
      </c>
      <c r="B4103" s="107">
        <v>44520</v>
      </c>
      <c r="C4103">
        <v>1079</v>
      </c>
      <c r="D4103" t="str">
        <f>IF(Tableau1[[#This Row],[Date]]="","",CHOOSE(MONTH(B4103),"janvier","février","mars","avril","mai","juin","juillet","aout","septembre","octobre","novembre","décembre"))</f>
        <v>novembre</v>
      </c>
      <c r="E4103" s="105">
        <f>IF(ISERROR(VLOOKUP($C4103,tarifs!$A$4:$D$105,2,0)),"",VLOOKUP($C4103,tarifs!$A$4:$D$105,2,0))</f>
        <v>101</v>
      </c>
      <c r="F4103" s="105">
        <f t="shared" si="64"/>
        <v>121.19999999999999</v>
      </c>
    </row>
    <row r="4104" spans="1:6" x14ac:dyDescent="0.25">
      <c r="A4104" t="s">
        <v>9</v>
      </c>
      <c r="B4104" s="107">
        <v>44520</v>
      </c>
      <c r="C4104">
        <v>1099</v>
      </c>
      <c r="D4104" t="str">
        <f>IF(Tableau1[[#This Row],[Date]]="","",CHOOSE(MONTH(B4104),"janvier","février","mars","avril","mai","juin","juillet","aout","septembre","octobre","novembre","décembre"))</f>
        <v>novembre</v>
      </c>
      <c r="E4104" s="105">
        <f>IF(ISERROR(VLOOKUP($C4104,tarifs!$A$4:$D$105,2,0)),"",VLOOKUP($C4104,tarifs!$A$4:$D$105,2,0))</f>
        <v>77</v>
      </c>
      <c r="F4104" s="105">
        <f t="shared" si="64"/>
        <v>92.399999999999991</v>
      </c>
    </row>
    <row r="4105" spans="1:6" x14ac:dyDescent="0.25">
      <c r="A4105" t="s">
        <v>9</v>
      </c>
      <c r="B4105" s="107">
        <v>44520</v>
      </c>
      <c r="C4105">
        <v>1269</v>
      </c>
      <c r="D4105" t="str">
        <f>IF(Tableau1[[#This Row],[Date]]="","",CHOOSE(MONTH(B4105),"janvier","février","mars","avril","mai","juin","juillet","aout","septembre","octobre","novembre","décembre"))</f>
        <v>novembre</v>
      </c>
      <c r="E4105" s="105">
        <f>IF(ISERROR(VLOOKUP($C4105,tarifs!$A$4:$D$105,2,0)),"",VLOOKUP($C4105,tarifs!$A$4:$D$105,2,0))</f>
        <v>95</v>
      </c>
      <c r="F4105" s="105">
        <f t="shared" si="64"/>
        <v>114</v>
      </c>
    </row>
    <row r="4106" spans="1:6" x14ac:dyDescent="0.25">
      <c r="A4106" t="s">
        <v>10</v>
      </c>
      <c r="B4106" s="107">
        <v>44515</v>
      </c>
      <c r="C4106">
        <v>1650</v>
      </c>
      <c r="D4106" t="str">
        <f>IF(Tableau1[[#This Row],[Date]]="","",CHOOSE(MONTH(B4106),"janvier","février","mars","avril","mai","juin","juillet","aout","septembre","octobre","novembre","décembre"))</f>
        <v>novembre</v>
      </c>
      <c r="E4106" s="105">
        <f>IF(ISERROR(VLOOKUP($C4106,tarifs!$A$4:$D$105,2,0)),"",VLOOKUP($C4106,tarifs!$A$4:$D$105,2,0))</f>
        <v>162</v>
      </c>
      <c r="F4106" s="105">
        <f t="shared" si="64"/>
        <v>194.4</v>
      </c>
    </row>
    <row r="4107" spans="1:6" x14ac:dyDescent="0.25">
      <c r="A4107" t="s">
        <v>10</v>
      </c>
      <c r="B4107" s="107">
        <v>44520</v>
      </c>
      <c r="C4107">
        <v>1109</v>
      </c>
      <c r="D4107" t="str">
        <f>IF(Tableau1[[#This Row],[Date]]="","",CHOOSE(MONTH(B4107),"janvier","février","mars","avril","mai","juin","juillet","aout","septembre","octobre","novembre","décembre"))</f>
        <v>novembre</v>
      </c>
      <c r="E4107" s="105">
        <f>IF(ISERROR(VLOOKUP($C4107,tarifs!$A$4:$D$105,2,0)),"",VLOOKUP($C4107,tarifs!$A$4:$D$105,2,0))</f>
        <v>122</v>
      </c>
      <c r="F4107" s="105">
        <f t="shared" si="64"/>
        <v>146.4</v>
      </c>
    </row>
    <row r="4108" spans="1:6" x14ac:dyDescent="0.25">
      <c r="A4108" t="s">
        <v>10</v>
      </c>
      <c r="B4108" s="107">
        <v>44516</v>
      </c>
      <c r="C4108">
        <v>1521</v>
      </c>
      <c r="D4108" t="str">
        <f>IF(Tableau1[[#This Row],[Date]]="","",CHOOSE(MONTH(B4108),"janvier","février","mars","avril","mai","juin","juillet","aout","septembre","octobre","novembre","décembre"))</f>
        <v>novembre</v>
      </c>
      <c r="E4108" s="105">
        <f>IF(ISERROR(VLOOKUP($C4108,tarifs!$A$4:$D$105,2,0)),"",VLOOKUP($C4108,tarifs!$A$4:$D$105,2,0))</f>
        <v>155</v>
      </c>
      <c r="F4108" s="105">
        <f t="shared" si="64"/>
        <v>186</v>
      </c>
    </row>
    <row r="4109" spans="1:6" x14ac:dyDescent="0.25">
      <c r="A4109" t="s">
        <v>10</v>
      </c>
      <c r="B4109" s="107">
        <v>44517</v>
      </c>
      <c r="C4109">
        <v>1521</v>
      </c>
      <c r="D4109" t="str">
        <f>IF(Tableau1[[#This Row],[Date]]="","",CHOOSE(MONTH(B4109),"janvier","février","mars","avril","mai","juin","juillet","aout","septembre","octobre","novembre","décembre"))</f>
        <v>novembre</v>
      </c>
      <c r="E4109" s="105">
        <f>IF(ISERROR(VLOOKUP($C4109,tarifs!$A$4:$D$105,2,0)),"",VLOOKUP($C4109,tarifs!$A$4:$D$105,2,0))</f>
        <v>155</v>
      </c>
      <c r="F4109" s="105">
        <f t="shared" si="64"/>
        <v>186</v>
      </c>
    </row>
    <row r="4110" spans="1:6" x14ac:dyDescent="0.25">
      <c r="A4110" t="s">
        <v>10</v>
      </c>
      <c r="B4110" s="107">
        <v>44518</v>
      </c>
      <c r="C4110">
        <v>1521</v>
      </c>
      <c r="D4110" t="str">
        <f>IF(Tableau1[[#This Row],[Date]]="","",CHOOSE(MONTH(B4110),"janvier","février","mars","avril","mai","juin","juillet","aout","septembre","octobre","novembre","décembre"))</f>
        <v>novembre</v>
      </c>
      <c r="E4110" s="105">
        <f>IF(ISERROR(VLOOKUP($C4110,tarifs!$A$4:$D$105,2,0)),"",VLOOKUP($C4110,tarifs!$A$4:$D$105,2,0))</f>
        <v>155</v>
      </c>
      <c r="F4110" s="105">
        <f t="shared" si="64"/>
        <v>186</v>
      </c>
    </row>
    <row r="4111" spans="1:6" x14ac:dyDescent="0.25">
      <c r="A4111" t="s">
        <v>10</v>
      </c>
      <c r="B4111" s="107">
        <v>44519</v>
      </c>
      <c r="C4111">
        <v>1521</v>
      </c>
      <c r="D4111" t="str">
        <f>IF(Tableau1[[#This Row],[Date]]="","",CHOOSE(MONTH(B4111),"janvier","février","mars","avril","mai","juin","juillet","aout","septembre","octobre","novembre","décembre"))</f>
        <v>novembre</v>
      </c>
      <c r="E4111" s="105">
        <f>IF(ISERROR(VLOOKUP($C4111,tarifs!$A$4:$D$105,2,0)),"",VLOOKUP($C4111,tarifs!$A$4:$D$105,2,0))</f>
        <v>155</v>
      </c>
      <c r="F4111" s="105">
        <f t="shared" si="64"/>
        <v>186</v>
      </c>
    </row>
    <row r="4112" spans="1:6" x14ac:dyDescent="0.25">
      <c r="A4112" t="s">
        <v>10</v>
      </c>
      <c r="B4112" s="107">
        <v>44515</v>
      </c>
      <c r="C4112">
        <v>1162</v>
      </c>
      <c r="D4112" t="str">
        <f>IF(Tableau1[[#This Row],[Date]]="","",CHOOSE(MONTH(B4112),"janvier","février","mars","avril","mai","juin","juillet","aout","septembre","octobre","novembre","décembre"))</f>
        <v>novembre</v>
      </c>
      <c r="E4112" s="105">
        <f>IF(ISERROR(VLOOKUP($C4112,tarifs!$A$4:$D$105,2,0)),"",VLOOKUP($C4112,tarifs!$A$4:$D$105,2,0))</f>
        <v>108</v>
      </c>
      <c r="F4112" s="105">
        <f t="shared" si="64"/>
        <v>129.6</v>
      </c>
    </row>
    <row r="4113" spans="1:6" x14ac:dyDescent="0.25">
      <c r="A4113" t="s">
        <v>10</v>
      </c>
      <c r="B4113" s="107">
        <v>44516</v>
      </c>
      <c r="C4113">
        <v>1162</v>
      </c>
      <c r="D4113" t="str">
        <f>IF(Tableau1[[#This Row],[Date]]="","",CHOOSE(MONTH(B4113),"janvier","février","mars","avril","mai","juin","juillet","aout","septembre","octobre","novembre","décembre"))</f>
        <v>novembre</v>
      </c>
      <c r="E4113" s="105">
        <f>IF(ISERROR(VLOOKUP($C4113,tarifs!$A$4:$D$105,2,0)),"",VLOOKUP($C4113,tarifs!$A$4:$D$105,2,0))</f>
        <v>108</v>
      </c>
      <c r="F4113" s="105">
        <f t="shared" si="64"/>
        <v>129.6</v>
      </c>
    </row>
    <row r="4114" spans="1:6" x14ac:dyDescent="0.25">
      <c r="A4114" t="s">
        <v>10</v>
      </c>
      <c r="B4114" s="107">
        <v>44517</v>
      </c>
      <c r="C4114">
        <v>1162</v>
      </c>
      <c r="D4114" t="str">
        <f>IF(Tableau1[[#This Row],[Date]]="","",CHOOSE(MONTH(B4114),"janvier","février","mars","avril","mai","juin","juillet","aout","septembre","octobre","novembre","décembre"))</f>
        <v>novembre</v>
      </c>
      <c r="E4114" s="105">
        <f>IF(ISERROR(VLOOKUP($C4114,tarifs!$A$4:$D$105,2,0)),"",VLOOKUP($C4114,tarifs!$A$4:$D$105,2,0))</f>
        <v>108</v>
      </c>
      <c r="F4114" s="105">
        <f t="shared" si="64"/>
        <v>129.6</v>
      </c>
    </row>
    <row r="4115" spans="1:6" x14ac:dyDescent="0.25">
      <c r="A4115" t="s">
        <v>10</v>
      </c>
      <c r="B4115" s="107">
        <v>44518</v>
      </c>
      <c r="C4115">
        <v>1162</v>
      </c>
      <c r="D4115" t="str">
        <f>IF(Tableau1[[#This Row],[Date]]="","",CHOOSE(MONTH(B4115),"janvier","février","mars","avril","mai","juin","juillet","aout","septembre","octobre","novembre","décembre"))</f>
        <v>novembre</v>
      </c>
      <c r="E4115" s="105">
        <f>IF(ISERROR(VLOOKUP($C4115,tarifs!$A$4:$D$105,2,0)),"",VLOOKUP($C4115,tarifs!$A$4:$D$105,2,0))</f>
        <v>108</v>
      </c>
      <c r="F4115" s="105">
        <f t="shared" si="64"/>
        <v>129.6</v>
      </c>
    </row>
    <row r="4116" spans="1:6" x14ac:dyDescent="0.25">
      <c r="A4116" t="s">
        <v>10</v>
      </c>
      <c r="B4116" s="107">
        <v>44519</v>
      </c>
      <c r="C4116">
        <v>1162</v>
      </c>
      <c r="D4116" t="str">
        <f>IF(Tableau1[[#This Row],[Date]]="","",CHOOSE(MONTH(B4116),"janvier","février","mars","avril","mai","juin","juillet","aout","septembre","octobre","novembre","décembre"))</f>
        <v>novembre</v>
      </c>
      <c r="E4116" s="105">
        <f>IF(ISERROR(VLOOKUP($C4116,tarifs!$A$4:$D$105,2,0)),"",VLOOKUP($C4116,tarifs!$A$4:$D$105,2,0))</f>
        <v>108</v>
      </c>
      <c r="F4116" s="105">
        <f t="shared" si="64"/>
        <v>129.6</v>
      </c>
    </row>
    <row r="4117" spans="1:6" x14ac:dyDescent="0.25">
      <c r="A4117" t="s">
        <v>10</v>
      </c>
      <c r="B4117" s="107">
        <v>44515</v>
      </c>
      <c r="C4117" t="s">
        <v>11</v>
      </c>
      <c r="D4117" t="str">
        <f>IF(Tableau1[[#This Row],[Date]]="","",CHOOSE(MONTH(B4117),"janvier","février","mars","avril","mai","juin","juillet","aout","septembre","octobre","novembre","décembre"))</f>
        <v>novembre</v>
      </c>
      <c r="E4117" s="105" t="str">
        <f>IF(ISERROR(VLOOKUP($C4117,tarifs!$A$4:$D$105,2,0)),"",VLOOKUP($C4117,tarifs!$A$4:$D$105,2,0))</f>
        <v/>
      </c>
      <c r="F4117" s="105" t="str">
        <f t="shared" si="64"/>
        <v/>
      </c>
    </row>
    <row r="4118" spans="1:6" x14ac:dyDescent="0.25">
      <c r="A4118" t="s">
        <v>10</v>
      </c>
      <c r="B4118" s="107">
        <v>44516</v>
      </c>
      <c r="C4118" t="s">
        <v>11</v>
      </c>
      <c r="D4118" t="str">
        <f>IF(Tableau1[[#This Row],[Date]]="","",CHOOSE(MONTH(B4118),"janvier","février","mars","avril","mai","juin","juillet","aout","septembre","octobre","novembre","décembre"))</f>
        <v>novembre</v>
      </c>
      <c r="E4118" s="105" t="str">
        <f>IF(ISERROR(VLOOKUP($C4118,tarifs!$A$4:$D$105,2,0)),"",VLOOKUP($C4118,tarifs!$A$4:$D$105,2,0))</f>
        <v/>
      </c>
      <c r="F4118" s="105" t="str">
        <f t="shared" si="64"/>
        <v/>
      </c>
    </row>
    <row r="4119" spans="1:6" x14ac:dyDescent="0.25">
      <c r="A4119" t="s">
        <v>10</v>
      </c>
      <c r="B4119" s="107">
        <v>44517</v>
      </c>
      <c r="C4119" t="s">
        <v>11</v>
      </c>
      <c r="D4119" t="str">
        <f>IF(Tableau1[[#This Row],[Date]]="","",CHOOSE(MONTH(B4119),"janvier","février","mars","avril","mai","juin","juillet","aout","septembre","octobre","novembre","décembre"))</f>
        <v>novembre</v>
      </c>
      <c r="E4119" s="105" t="str">
        <f>IF(ISERROR(VLOOKUP($C4119,tarifs!$A$4:$D$105,2,0)),"",VLOOKUP($C4119,tarifs!$A$4:$D$105,2,0))</f>
        <v/>
      </c>
      <c r="F4119" s="105" t="str">
        <f t="shared" si="64"/>
        <v/>
      </c>
    </row>
    <row r="4120" spans="1:6" x14ac:dyDescent="0.25">
      <c r="A4120" t="s">
        <v>10</v>
      </c>
      <c r="B4120" s="107">
        <v>44518</v>
      </c>
      <c r="C4120" t="s">
        <v>11</v>
      </c>
      <c r="D4120" t="str">
        <f>IF(Tableau1[[#This Row],[Date]]="","",CHOOSE(MONTH(B4120),"janvier","février","mars","avril","mai","juin","juillet","aout","septembre","octobre","novembre","décembre"))</f>
        <v>novembre</v>
      </c>
      <c r="E4120" s="105" t="str">
        <f>IF(ISERROR(VLOOKUP($C4120,tarifs!$A$4:$D$105,2,0)),"",VLOOKUP($C4120,tarifs!$A$4:$D$105,2,0))</f>
        <v/>
      </c>
      <c r="F4120" s="105" t="str">
        <f t="shared" si="64"/>
        <v/>
      </c>
    </row>
    <row r="4121" spans="1:6" x14ac:dyDescent="0.25">
      <c r="A4121" t="s">
        <v>10</v>
      </c>
      <c r="B4121" s="107">
        <v>44519</v>
      </c>
      <c r="C4121" t="s">
        <v>11</v>
      </c>
      <c r="D4121" t="str">
        <f>IF(Tableau1[[#This Row],[Date]]="","",CHOOSE(MONTH(B4121),"janvier","février","mars","avril","mai","juin","juillet","aout","septembre","octobre","novembre","décembre"))</f>
        <v>novembre</v>
      </c>
      <c r="E4121" s="105" t="str">
        <f>IF(ISERROR(VLOOKUP($C4121,tarifs!$A$4:$D$105,2,0)),"",VLOOKUP($C4121,tarifs!$A$4:$D$105,2,0))</f>
        <v/>
      </c>
      <c r="F4121" s="105" t="str">
        <f t="shared" si="64"/>
        <v/>
      </c>
    </row>
    <row r="4122" spans="1:6" x14ac:dyDescent="0.25">
      <c r="A4122" t="s">
        <v>12</v>
      </c>
      <c r="B4122" s="107">
        <v>44515</v>
      </c>
      <c r="C4122">
        <v>1010</v>
      </c>
      <c r="D4122" t="str">
        <f>IF(Tableau1[[#This Row],[Date]]="","",CHOOSE(MONTH(B4122),"janvier","février","mars","avril","mai","juin","juillet","aout","septembre","octobre","novembre","décembre"))</f>
        <v>novembre</v>
      </c>
      <c r="E4122" s="105">
        <f>IF(ISERROR(VLOOKUP($C4122,tarifs!$A$4:$D$105,2,0)),"",VLOOKUP($C4122,tarifs!$A$4:$D$105,2,0))</f>
        <v>95</v>
      </c>
      <c r="F4122" s="105">
        <f t="shared" si="64"/>
        <v>114</v>
      </c>
    </row>
    <row r="4123" spans="1:6" x14ac:dyDescent="0.25">
      <c r="A4123" t="s">
        <v>12</v>
      </c>
      <c r="B4123" s="107">
        <v>44520</v>
      </c>
      <c r="C4123">
        <v>1441</v>
      </c>
      <c r="D4123" t="str">
        <f>IF(Tableau1[[#This Row],[Date]]="","",CHOOSE(MONTH(B4123),"janvier","février","mars","avril","mai","juin","juillet","aout","septembre","octobre","novembre","décembre"))</f>
        <v>novembre</v>
      </c>
      <c r="E4123" s="105">
        <f>IF(ISERROR(VLOOKUP($C4123,tarifs!$A$4:$D$105,2,0)),"",VLOOKUP($C4123,tarifs!$A$4:$D$105,2,0))</f>
        <v>108</v>
      </c>
      <c r="F4123" s="105">
        <f t="shared" si="64"/>
        <v>129.6</v>
      </c>
    </row>
    <row r="4124" spans="1:6" x14ac:dyDescent="0.25">
      <c r="A4124" t="s">
        <v>12</v>
      </c>
      <c r="B4124" s="107">
        <v>44520</v>
      </c>
      <c r="C4124">
        <v>1169</v>
      </c>
      <c r="D4124" t="str">
        <f>IF(Tableau1[[#This Row],[Date]]="","",CHOOSE(MONTH(B4124),"janvier","février","mars","avril","mai","juin","juillet","aout","septembre","octobre","novembre","décembre"))</f>
        <v>novembre</v>
      </c>
      <c r="E4124" s="105">
        <f>IF(ISERROR(VLOOKUP($C4124,tarifs!$A$4:$D$105,2,0)),"",VLOOKUP($C4124,tarifs!$A$4:$D$105,2,0))</f>
        <v>115</v>
      </c>
      <c r="F4124" s="105">
        <f t="shared" si="64"/>
        <v>138</v>
      </c>
    </row>
    <row r="4125" spans="1:6" x14ac:dyDescent="0.25">
      <c r="A4125" t="s">
        <v>12</v>
      </c>
      <c r="B4125" s="107">
        <v>44515</v>
      </c>
      <c r="C4125">
        <v>1312</v>
      </c>
      <c r="D4125" t="str">
        <f>IF(Tableau1[[#This Row],[Date]]="","",CHOOSE(MONTH(B4125),"janvier","février","mars","avril","mai","juin","juillet","aout","septembre","octobre","novembre","décembre"))</f>
        <v>novembre</v>
      </c>
      <c r="E4125" s="105">
        <f>IF(ISERROR(VLOOKUP($C4125,tarifs!$A$4:$D$105,2,0)),"",VLOOKUP($C4125,tarifs!$A$4:$D$105,2,0))</f>
        <v>108</v>
      </c>
      <c r="F4125" s="105">
        <f t="shared" si="64"/>
        <v>129.6</v>
      </c>
    </row>
    <row r="4126" spans="1:6" x14ac:dyDescent="0.25">
      <c r="A4126" t="s">
        <v>12</v>
      </c>
      <c r="B4126" s="107">
        <v>44516</v>
      </c>
      <c r="C4126">
        <v>1312</v>
      </c>
      <c r="D4126" t="str">
        <f>IF(Tableau1[[#This Row],[Date]]="","",CHOOSE(MONTH(B4126),"janvier","février","mars","avril","mai","juin","juillet","aout","septembre","octobre","novembre","décembre"))</f>
        <v>novembre</v>
      </c>
      <c r="E4126" s="105">
        <f>IF(ISERROR(VLOOKUP($C4126,tarifs!$A$4:$D$105,2,0)),"",VLOOKUP($C4126,tarifs!$A$4:$D$105,2,0))</f>
        <v>108</v>
      </c>
      <c r="F4126" s="105">
        <f t="shared" si="64"/>
        <v>129.6</v>
      </c>
    </row>
    <row r="4127" spans="1:6" x14ac:dyDescent="0.25">
      <c r="A4127" t="s">
        <v>12</v>
      </c>
      <c r="B4127" s="107">
        <v>44517</v>
      </c>
      <c r="C4127">
        <v>1312</v>
      </c>
      <c r="D4127" t="str">
        <f>IF(Tableau1[[#This Row],[Date]]="","",CHOOSE(MONTH(B4127),"janvier","février","mars","avril","mai","juin","juillet","aout","septembre","octobre","novembre","décembre"))</f>
        <v>novembre</v>
      </c>
      <c r="E4127" s="105">
        <f>IF(ISERROR(VLOOKUP($C4127,tarifs!$A$4:$D$105,2,0)),"",VLOOKUP($C4127,tarifs!$A$4:$D$105,2,0))</f>
        <v>108</v>
      </c>
      <c r="F4127" s="105">
        <f t="shared" si="64"/>
        <v>129.6</v>
      </c>
    </row>
    <row r="4128" spans="1:6" x14ac:dyDescent="0.25">
      <c r="A4128" t="s">
        <v>12</v>
      </c>
      <c r="B4128" s="107">
        <v>44518</v>
      </c>
      <c r="C4128">
        <v>1312</v>
      </c>
      <c r="D4128" t="str">
        <f>IF(Tableau1[[#This Row],[Date]]="","",CHOOSE(MONTH(B4128),"janvier","février","mars","avril","mai","juin","juillet","aout","septembre","octobre","novembre","décembre"))</f>
        <v>novembre</v>
      </c>
      <c r="E4128" s="105">
        <f>IF(ISERROR(VLOOKUP($C4128,tarifs!$A$4:$D$105,2,0)),"",VLOOKUP($C4128,tarifs!$A$4:$D$105,2,0))</f>
        <v>108</v>
      </c>
      <c r="F4128" s="105">
        <f t="shared" si="64"/>
        <v>129.6</v>
      </c>
    </row>
    <row r="4129" spans="1:6" x14ac:dyDescent="0.25">
      <c r="A4129" t="s">
        <v>12</v>
      </c>
      <c r="B4129" s="107">
        <v>44519</v>
      </c>
      <c r="C4129">
        <v>1312</v>
      </c>
      <c r="D4129" t="str">
        <f>IF(Tableau1[[#This Row],[Date]]="","",CHOOSE(MONTH(B4129),"janvier","février","mars","avril","mai","juin","juillet","aout","septembre","octobre","novembre","décembre"))</f>
        <v>novembre</v>
      </c>
      <c r="E4129" s="105">
        <f>IF(ISERROR(VLOOKUP($C4129,tarifs!$A$4:$D$105,2,0)),"",VLOOKUP($C4129,tarifs!$A$4:$D$105,2,0))</f>
        <v>108</v>
      </c>
      <c r="F4129" s="105">
        <f t="shared" si="64"/>
        <v>129.6</v>
      </c>
    </row>
    <row r="4130" spans="1:6" x14ac:dyDescent="0.25">
      <c r="A4130" t="s">
        <v>12</v>
      </c>
      <c r="B4130" s="107">
        <v>44520</v>
      </c>
      <c r="C4130">
        <v>1289</v>
      </c>
      <c r="D4130" t="str">
        <f>IF(Tableau1[[#This Row],[Date]]="","",CHOOSE(MONTH(B4130),"janvier","février","mars","avril","mai","juin","juillet","aout","septembre","octobre","novembre","décembre"))</f>
        <v>novembre</v>
      </c>
      <c r="E4130" s="105">
        <f>IF(ISERROR(VLOOKUP($C4130,tarifs!$A$4:$D$105,2,0)),"",VLOOKUP($C4130,tarifs!$A$4:$D$105,2,0))</f>
        <v>88</v>
      </c>
      <c r="F4130" s="105">
        <f t="shared" si="64"/>
        <v>105.6</v>
      </c>
    </row>
    <row r="4131" spans="1:6" x14ac:dyDescent="0.25">
      <c r="A4131" t="s">
        <v>12</v>
      </c>
      <c r="B4131" s="107">
        <v>44515</v>
      </c>
      <c r="C4131">
        <v>1252</v>
      </c>
      <c r="D4131" t="str">
        <f>IF(Tableau1[[#This Row],[Date]]="","",CHOOSE(MONTH(B4131),"janvier","février","mars","avril","mai","juin","juillet","aout","septembre","octobre","novembre","décembre"))</f>
        <v>novembre</v>
      </c>
      <c r="E4131" s="105">
        <f>IF(ISERROR(VLOOKUP($C4131,tarifs!$A$4:$D$105,2,0)),"",VLOOKUP($C4131,tarifs!$A$4:$D$105,2,0))</f>
        <v>91.8</v>
      </c>
      <c r="F4131" s="105">
        <f t="shared" si="64"/>
        <v>110.16</v>
      </c>
    </row>
    <row r="4132" spans="1:6" x14ac:dyDescent="0.25">
      <c r="A4132" t="s">
        <v>12</v>
      </c>
      <c r="B4132" s="107">
        <v>44516</v>
      </c>
      <c r="C4132">
        <v>1252</v>
      </c>
      <c r="D4132" t="str">
        <f>IF(Tableau1[[#This Row],[Date]]="","",CHOOSE(MONTH(B4132),"janvier","février","mars","avril","mai","juin","juillet","aout","septembre","octobre","novembre","décembre"))</f>
        <v>novembre</v>
      </c>
      <c r="E4132" s="105">
        <f>IF(ISERROR(VLOOKUP($C4132,tarifs!$A$4:$D$105,2,0)),"",VLOOKUP($C4132,tarifs!$A$4:$D$105,2,0))</f>
        <v>91.8</v>
      </c>
      <c r="F4132" s="105">
        <f t="shared" si="64"/>
        <v>110.16</v>
      </c>
    </row>
    <row r="4133" spans="1:6" x14ac:dyDescent="0.25">
      <c r="A4133" t="s">
        <v>12</v>
      </c>
      <c r="B4133" s="107">
        <v>44517</v>
      </c>
      <c r="C4133">
        <v>1252</v>
      </c>
      <c r="D4133" t="str">
        <f>IF(Tableau1[[#This Row],[Date]]="","",CHOOSE(MONTH(B4133),"janvier","février","mars","avril","mai","juin","juillet","aout","septembre","octobre","novembre","décembre"))</f>
        <v>novembre</v>
      </c>
      <c r="E4133" s="105">
        <f>IF(ISERROR(VLOOKUP($C4133,tarifs!$A$4:$D$105,2,0)),"",VLOOKUP($C4133,tarifs!$A$4:$D$105,2,0))</f>
        <v>91.8</v>
      </c>
      <c r="F4133" s="105">
        <f t="shared" si="64"/>
        <v>110.16</v>
      </c>
    </row>
    <row r="4134" spans="1:6" x14ac:dyDescent="0.25">
      <c r="A4134" t="s">
        <v>12</v>
      </c>
      <c r="B4134" s="107">
        <v>44518</v>
      </c>
      <c r="C4134">
        <v>1252</v>
      </c>
      <c r="D4134" t="str">
        <f>IF(Tableau1[[#This Row],[Date]]="","",CHOOSE(MONTH(B4134),"janvier","février","mars","avril","mai","juin","juillet","aout","septembre","octobre","novembre","décembre"))</f>
        <v>novembre</v>
      </c>
      <c r="E4134" s="105">
        <f>IF(ISERROR(VLOOKUP($C4134,tarifs!$A$4:$D$105,2,0)),"",VLOOKUP($C4134,tarifs!$A$4:$D$105,2,0))</f>
        <v>91.8</v>
      </c>
      <c r="F4134" s="105">
        <f t="shared" si="64"/>
        <v>110.16</v>
      </c>
    </row>
    <row r="4135" spans="1:6" x14ac:dyDescent="0.25">
      <c r="A4135" t="s">
        <v>12</v>
      </c>
      <c r="B4135" s="107">
        <v>44519</v>
      </c>
      <c r="C4135">
        <v>1252</v>
      </c>
      <c r="D4135" t="str">
        <f>IF(Tableau1[[#This Row],[Date]]="","",CHOOSE(MONTH(B4135),"janvier","février","mars","avril","mai","juin","juillet","aout","septembre","octobre","novembre","décembre"))</f>
        <v>novembre</v>
      </c>
      <c r="E4135" s="105">
        <f>IF(ISERROR(VLOOKUP($C4135,tarifs!$A$4:$D$105,2,0)),"",VLOOKUP($C4135,tarifs!$A$4:$D$105,2,0))</f>
        <v>91.8</v>
      </c>
      <c r="F4135" s="105">
        <f t="shared" si="64"/>
        <v>110.16</v>
      </c>
    </row>
    <row r="4136" spans="1:6" x14ac:dyDescent="0.25">
      <c r="A4136" t="s">
        <v>12</v>
      </c>
      <c r="B4136" s="107">
        <v>44520</v>
      </c>
      <c r="C4136">
        <v>1319</v>
      </c>
      <c r="D4136" t="str">
        <f>IF(Tableau1[[#This Row],[Date]]="","",CHOOSE(MONTH(B4136),"janvier","février","mars","avril","mai","juin","juillet","aout","septembre","octobre","novembre","décembre"))</f>
        <v>novembre</v>
      </c>
      <c r="E4136" s="105">
        <f>IF(ISERROR(VLOOKUP($C4136,tarifs!$A$4:$D$105,2,0)),"",VLOOKUP($C4136,tarifs!$A$4:$D$105,2,0))</f>
        <v>95</v>
      </c>
      <c r="F4136" s="105">
        <f t="shared" si="64"/>
        <v>114</v>
      </c>
    </row>
    <row r="4137" spans="1:6" x14ac:dyDescent="0.25">
      <c r="A4137" t="s">
        <v>12</v>
      </c>
      <c r="B4137" s="107">
        <v>44520</v>
      </c>
      <c r="C4137">
        <v>1349</v>
      </c>
      <c r="D4137" t="str">
        <f>IF(Tableau1[[#This Row],[Date]]="","",CHOOSE(MONTH(B4137),"janvier","février","mars","avril","mai","juin","juillet","aout","septembre","octobre","novembre","décembre"))</f>
        <v>novembre</v>
      </c>
      <c r="E4137" s="105">
        <f>IF(ISERROR(VLOOKUP($C4137,tarifs!$A$4:$D$105,2,0)),"",VLOOKUP($C4137,tarifs!$A$4:$D$105,2,0))</f>
        <v>115</v>
      </c>
      <c r="F4137" s="105">
        <f t="shared" si="64"/>
        <v>138</v>
      </c>
    </row>
    <row r="4138" spans="1:6" x14ac:dyDescent="0.25">
      <c r="A4138" t="s">
        <v>13</v>
      </c>
      <c r="B4138" s="107">
        <v>44515</v>
      </c>
      <c r="C4138">
        <v>1640</v>
      </c>
      <c r="D4138" t="str">
        <f>IF(Tableau1[[#This Row],[Date]]="","",CHOOSE(MONTH(B4138),"janvier","février","mars","avril","mai","juin","juillet","aout","septembre","octobre","novembre","décembre"))</f>
        <v>novembre</v>
      </c>
      <c r="E4138" s="105">
        <f>IF(ISERROR(VLOOKUP($C4138,tarifs!$A$4:$D$105,2,0)),"",VLOOKUP($C4138,tarifs!$A$4:$D$105,2,0))</f>
        <v>156.75</v>
      </c>
      <c r="F4138" s="105">
        <f t="shared" si="64"/>
        <v>188.1</v>
      </c>
    </row>
    <row r="4139" spans="1:6" x14ac:dyDescent="0.25">
      <c r="A4139" t="s">
        <v>13</v>
      </c>
      <c r="B4139" s="107">
        <v>44520</v>
      </c>
      <c r="C4139">
        <v>1411</v>
      </c>
      <c r="D4139" t="str">
        <f>IF(Tableau1[[#This Row],[Date]]="","",CHOOSE(MONTH(B4139),"janvier","février","mars","avril","mai","juin","juillet","aout","septembre","octobre","novembre","décembre"))</f>
        <v>novembre</v>
      </c>
      <c r="E4139" s="105">
        <f>IF(ISERROR(VLOOKUP($C4139,tarifs!$A$4:$D$105,2,0)),"",VLOOKUP($C4139,tarifs!$A$4:$D$105,2,0))</f>
        <v>101</v>
      </c>
      <c r="F4139" s="105">
        <f t="shared" si="64"/>
        <v>121.19999999999999</v>
      </c>
    </row>
    <row r="4140" spans="1:6" x14ac:dyDescent="0.25">
      <c r="A4140" t="s">
        <v>13</v>
      </c>
      <c r="B4140" s="107">
        <v>44515</v>
      </c>
      <c r="C4140">
        <v>1680</v>
      </c>
      <c r="D4140" t="str">
        <f>IF(Tableau1[[#This Row],[Date]]="","",CHOOSE(MONTH(B4140),"janvier","février","mars","avril","mai","juin","juillet","aout","septembre","octobre","novembre","décembre"))</f>
        <v>novembre</v>
      </c>
      <c r="E4140" s="105">
        <f>IF(ISERROR(VLOOKUP($C4140,tarifs!$A$4:$D$105,2,0)),"",VLOOKUP($C4140,tarifs!$A$4:$D$105,2,0))</f>
        <v>149.75</v>
      </c>
      <c r="F4140" s="105">
        <f t="shared" si="64"/>
        <v>179.7</v>
      </c>
    </row>
    <row r="4141" spans="1:6" x14ac:dyDescent="0.25">
      <c r="A4141" t="s">
        <v>13</v>
      </c>
      <c r="B4141" s="107">
        <v>44520</v>
      </c>
      <c r="C4141">
        <v>1461</v>
      </c>
      <c r="D4141" t="str">
        <f>IF(Tableau1[[#This Row],[Date]]="","",CHOOSE(MONTH(B4141),"janvier","février","mars","avril","mai","juin","juillet","aout","septembre","octobre","novembre","décembre"))</f>
        <v>novembre</v>
      </c>
      <c r="E4141" s="105">
        <f>IF(ISERROR(VLOOKUP($C4141,tarifs!$A$4:$D$105,2,0)),"",VLOOKUP($C4141,tarifs!$A$4:$D$105,2,0))</f>
        <v>135</v>
      </c>
      <c r="F4141" s="105">
        <f t="shared" si="64"/>
        <v>162</v>
      </c>
    </row>
    <row r="4142" spans="1:6" x14ac:dyDescent="0.25">
      <c r="A4142" t="s">
        <v>13</v>
      </c>
      <c r="B4142" s="107">
        <v>44515</v>
      </c>
      <c r="C4142">
        <v>1152</v>
      </c>
      <c r="D4142" t="str">
        <f>IF(Tableau1[[#This Row],[Date]]="","",CHOOSE(MONTH(B4142),"janvier","février","mars","avril","mai","juin","juillet","aout","septembre","octobre","novembre","décembre"))</f>
        <v>novembre</v>
      </c>
      <c r="E4142" s="105">
        <f>IF(ISERROR(VLOOKUP($C4142,tarifs!$A$4:$D$105,2,0)),"",VLOOKUP($C4142,tarifs!$A$4:$D$105,2,0))</f>
        <v>128</v>
      </c>
      <c r="F4142" s="105">
        <f t="shared" si="64"/>
        <v>153.6</v>
      </c>
    </row>
    <row r="4143" spans="1:6" x14ac:dyDescent="0.25">
      <c r="A4143" t="s">
        <v>13</v>
      </c>
      <c r="B4143" s="107">
        <v>44520</v>
      </c>
      <c r="C4143">
        <v>1119</v>
      </c>
      <c r="D4143" t="str">
        <f>IF(Tableau1[[#This Row],[Date]]="","",CHOOSE(MONTH(B4143),"janvier","février","mars","avril","mai","juin","juillet","aout","septembre","octobre","novembre","décembre"))</f>
        <v>novembre</v>
      </c>
      <c r="E4143" s="105">
        <f>IF(ISERROR(VLOOKUP($C4143,tarifs!$A$4:$D$105,2,0)),"",VLOOKUP($C4143,tarifs!$A$4:$D$105,2,0))</f>
        <v>135</v>
      </c>
      <c r="F4143" s="105">
        <f t="shared" si="64"/>
        <v>162</v>
      </c>
    </row>
    <row r="4144" spans="1:6" x14ac:dyDescent="0.25">
      <c r="A4144" t="s">
        <v>13</v>
      </c>
      <c r="B4144" s="107">
        <v>44520</v>
      </c>
      <c r="C4144">
        <v>1049</v>
      </c>
      <c r="D4144" t="str">
        <f>IF(Tableau1[[#This Row],[Date]]="","",CHOOSE(MONTH(B4144),"janvier","février","mars","avril","mai","juin","juillet","aout","septembre","octobre","novembre","décembre"))</f>
        <v>novembre</v>
      </c>
      <c r="E4144" s="105">
        <f>IF(ISERROR(VLOOKUP($C4144,tarifs!$A$4:$D$105,2,0)),"",VLOOKUP($C4144,tarifs!$A$4:$D$105,2,0))</f>
        <v>95</v>
      </c>
      <c r="F4144" s="105">
        <f t="shared" si="64"/>
        <v>114</v>
      </c>
    </row>
    <row r="4145" spans="1:6" x14ac:dyDescent="0.25">
      <c r="A4145" t="s">
        <v>14</v>
      </c>
      <c r="B4145" s="107">
        <v>44515</v>
      </c>
      <c r="C4145">
        <v>1100</v>
      </c>
      <c r="D4145" t="str">
        <f>IF(Tableau1[[#This Row],[Date]]="","",CHOOSE(MONTH(B4145),"janvier","février","mars","avril","mai","juin","juillet","aout","septembre","octobre","novembre","décembre"))</f>
        <v>novembre</v>
      </c>
      <c r="E4145" s="105">
        <f>IF(ISERROR(VLOOKUP($C4145,tarifs!$A$4:$D$105,2,0)),"",VLOOKUP($C4145,tarifs!$A$4:$D$105,2,0))</f>
        <v>122</v>
      </c>
      <c r="F4145" s="105">
        <f t="shared" si="64"/>
        <v>146.4</v>
      </c>
    </row>
    <row r="4146" spans="1:6" x14ac:dyDescent="0.25">
      <c r="A4146" t="s">
        <v>14</v>
      </c>
      <c r="B4146" s="107">
        <v>44519</v>
      </c>
      <c r="C4146">
        <v>1112</v>
      </c>
      <c r="D4146" t="str">
        <f>IF(Tableau1[[#This Row],[Date]]="","",CHOOSE(MONTH(B4146),"janvier","février","mars","avril","mai","juin","juillet","aout","septembre","octobre","novembre","décembre"))</f>
        <v>novembre</v>
      </c>
      <c r="E4146" s="105">
        <f>IF(ISERROR(VLOOKUP($C4146,tarifs!$A$4:$D$105,2,0)),"",VLOOKUP($C4146,tarifs!$A$4:$D$105,2,0))</f>
        <v>135</v>
      </c>
      <c r="F4146" s="105">
        <f t="shared" si="64"/>
        <v>162</v>
      </c>
    </row>
    <row r="4147" spans="1:6" x14ac:dyDescent="0.25">
      <c r="A4147" t="s">
        <v>14</v>
      </c>
      <c r="B4147" s="107">
        <v>44520</v>
      </c>
      <c r="C4147">
        <v>1421</v>
      </c>
      <c r="D4147" t="str">
        <f>IF(Tableau1[[#This Row],[Date]]="","",CHOOSE(MONTH(B4147),"janvier","février","mars","avril","mai","juin","juillet","aout","septembre","octobre","novembre","décembre"))</f>
        <v>novembre</v>
      </c>
      <c r="E4147" s="105">
        <f>IF(ISERROR(VLOOKUP($C4147,tarifs!$A$4:$D$105,2,0)),"",VLOOKUP($C4147,tarifs!$A$4:$D$105,2,0))</f>
        <v>108</v>
      </c>
      <c r="F4147" s="105">
        <f t="shared" si="64"/>
        <v>129.6</v>
      </c>
    </row>
    <row r="4148" spans="1:6" x14ac:dyDescent="0.25">
      <c r="A4148" t="s">
        <v>14</v>
      </c>
      <c r="B4148" s="107">
        <v>44520</v>
      </c>
      <c r="C4148">
        <v>1629</v>
      </c>
      <c r="D4148" t="str">
        <f>IF(Tableau1[[#This Row],[Date]]="","",CHOOSE(MONTH(B4148),"janvier","février","mars","avril","mai","juin","juillet","aout","septembre","octobre","novembre","décembre"))</f>
        <v>novembre</v>
      </c>
      <c r="E4148" s="105">
        <f>IF(ISERROR(VLOOKUP($C4148,tarifs!$A$4:$D$105,2,0)),"",VLOOKUP($C4148,tarifs!$A$4:$D$105,2,0))</f>
        <v>121.5</v>
      </c>
      <c r="F4148" s="105">
        <f t="shared" si="64"/>
        <v>145.79999999999998</v>
      </c>
    </row>
    <row r="4149" spans="1:6" x14ac:dyDescent="0.25">
      <c r="A4149" t="s">
        <v>14</v>
      </c>
      <c r="B4149" s="107">
        <v>44520</v>
      </c>
      <c r="C4149">
        <v>1159</v>
      </c>
      <c r="D4149" t="str">
        <f>IF(Tableau1[[#This Row],[Date]]="","",CHOOSE(MONTH(B4149),"janvier","février","mars","avril","mai","juin","juillet","aout","septembre","octobre","novembre","décembre"))</f>
        <v>novembre</v>
      </c>
      <c r="E4149" s="105">
        <f>IF(ISERROR(VLOOKUP($C4149,tarifs!$A$4:$D$105,2,0)),"",VLOOKUP($C4149,tarifs!$A$4:$D$105,2,0))</f>
        <v>115</v>
      </c>
      <c r="F4149" s="105">
        <f t="shared" si="64"/>
        <v>138</v>
      </c>
    </row>
    <row r="4150" spans="1:6" x14ac:dyDescent="0.25">
      <c r="A4150" t="s">
        <v>14</v>
      </c>
      <c r="B4150" s="107">
        <v>44515</v>
      </c>
      <c r="C4150" t="s">
        <v>15</v>
      </c>
      <c r="D4150" t="str">
        <f>IF(Tableau1[[#This Row],[Date]]="","",CHOOSE(MONTH(B4150),"janvier","février","mars","avril","mai","juin","juillet","aout","septembre","octobre","novembre","décembre"))</f>
        <v>novembre</v>
      </c>
      <c r="E4150" s="105" t="str">
        <f>IF(ISERROR(VLOOKUP($C4150,tarifs!$A$4:$D$105,2,0)),"",VLOOKUP($C4150,tarifs!$A$4:$D$105,2,0))</f>
        <v/>
      </c>
      <c r="F4150" s="105" t="str">
        <f t="shared" si="64"/>
        <v/>
      </c>
    </row>
    <row r="4151" spans="1:6" x14ac:dyDescent="0.25">
      <c r="A4151" t="s">
        <v>14</v>
      </c>
      <c r="B4151" s="107">
        <v>44516</v>
      </c>
      <c r="C4151" t="s">
        <v>15</v>
      </c>
      <c r="D4151" t="str">
        <f>IF(Tableau1[[#This Row],[Date]]="","",CHOOSE(MONTH(B4151),"janvier","février","mars","avril","mai","juin","juillet","aout","septembre","octobre","novembre","décembre"))</f>
        <v>novembre</v>
      </c>
      <c r="E4151" s="105" t="str">
        <f>IF(ISERROR(VLOOKUP($C4151,tarifs!$A$4:$D$105,2,0)),"",VLOOKUP($C4151,tarifs!$A$4:$D$105,2,0))</f>
        <v/>
      </c>
      <c r="F4151" s="105" t="str">
        <f t="shared" si="64"/>
        <v/>
      </c>
    </row>
    <row r="4152" spans="1:6" x14ac:dyDescent="0.25">
      <c r="A4152" t="s">
        <v>14</v>
      </c>
      <c r="B4152" s="107">
        <v>44517</v>
      </c>
      <c r="C4152" t="s">
        <v>15</v>
      </c>
      <c r="D4152" t="str">
        <f>IF(Tableau1[[#This Row],[Date]]="","",CHOOSE(MONTH(B4152),"janvier","février","mars","avril","mai","juin","juillet","aout","septembre","octobre","novembre","décembre"))</f>
        <v>novembre</v>
      </c>
      <c r="E4152" s="105" t="str">
        <f>IF(ISERROR(VLOOKUP($C4152,tarifs!$A$4:$D$105,2,0)),"",VLOOKUP($C4152,tarifs!$A$4:$D$105,2,0))</f>
        <v/>
      </c>
      <c r="F4152" s="105" t="str">
        <f t="shared" si="64"/>
        <v/>
      </c>
    </row>
    <row r="4153" spans="1:6" x14ac:dyDescent="0.25">
      <c r="A4153" t="s">
        <v>14</v>
      </c>
      <c r="B4153" s="107">
        <v>44518</v>
      </c>
      <c r="C4153" t="s">
        <v>15</v>
      </c>
      <c r="D4153" t="str">
        <f>IF(Tableau1[[#This Row],[Date]]="","",CHOOSE(MONTH(B4153),"janvier","février","mars","avril","mai","juin","juillet","aout","septembre","octobre","novembre","décembre"))</f>
        <v>novembre</v>
      </c>
      <c r="E4153" s="105" t="str">
        <f>IF(ISERROR(VLOOKUP($C4153,tarifs!$A$4:$D$105,2,0)),"",VLOOKUP($C4153,tarifs!$A$4:$D$105,2,0))</f>
        <v/>
      </c>
      <c r="F4153" s="105" t="str">
        <f t="shared" si="64"/>
        <v/>
      </c>
    </row>
    <row r="4154" spans="1:6" x14ac:dyDescent="0.25">
      <c r="A4154" t="s">
        <v>14</v>
      </c>
      <c r="B4154" s="107">
        <v>44519</v>
      </c>
      <c r="C4154" t="s">
        <v>15</v>
      </c>
      <c r="D4154" t="str">
        <f>IF(Tableau1[[#This Row],[Date]]="","",CHOOSE(MONTH(B4154),"janvier","février","mars","avril","mai","juin","juillet","aout","septembre","octobre","novembre","décembre"))</f>
        <v>novembre</v>
      </c>
      <c r="E4154" s="105" t="str">
        <f>IF(ISERROR(VLOOKUP($C4154,tarifs!$A$4:$D$105,2,0)),"",VLOOKUP($C4154,tarifs!$A$4:$D$105,2,0))</f>
        <v/>
      </c>
      <c r="F4154" s="105" t="str">
        <f t="shared" si="64"/>
        <v/>
      </c>
    </row>
    <row r="4155" spans="1:6" x14ac:dyDescent="0.25">
      <c r="A4155" t="s">
        <v>16</v>
      </c>
      <c r="B4155" s="107">
        <v>44515</v>
      </c>
      <c r="C4155">
        <v>1670</v>
      </c>
      <c r="D4155" t="str">
        <f>IF(Tableau1[[#This Row],[Date]]="","",CHOOSE(MONTH(B4155),"janvier","février","mars","avril","mai","juin","juillet","aout","septembre","octobre","novembre","décembre"))</f>
        <v>novembre</v>
      </c>
      <c r="E4155" s="105">
        <f>IF(ISERROR(VLOOKUP($C4155,tarifs!$A$4:$D$105,2,0)),"",VLOOKUP($C4155,tarifs!$A$4:$D$105,2,0))</f>
        <v>201</v>
      </c>
      <c r="F4155" s="105">
        <f t="shared" si="64"/>
        <v>241.2</v>
      </c>
    </row>
    <row r="4156" spans="1:6" x14ac:dyDescent="0.25">
      <c r="A4156" t="s">
        <v>16</v>
      </c>
      <c r="B4156" s="107">
        <v>44520</v>
      </c>
      <c r="C4156">
        <v>1401</v>
      </c>
      <c r="D4156" t="str">
        <f>IF(Tableau1[[#This Row],[Date]]="","",CHOOSE(MONTH(B4156),"janvier","février","mars","avril","mai","juin","juillet","aout","septembre","octobre","novembre","décembre"))</f>
        <v>novembre</v>
      </c>
      <c r="E4156" s="105">
        <f>IF(ISERROR(VLOOKUP($C4156,tarifs!$A$4:$D$105,2,0)),"",VLOOKUP($C4156,tarifs!$A$4:$D$105,2,0))</f>
        <v>129</v>
      </c>
      <c r="F4156" s="105">
        <f t="shared" si="64"/>
        <v>154.79999999999998</v>
      </c>
    </row>
    <row r="4157" spans="1:6" x14ac:dyDescent="0.25">
      <c r="A4157" t="s">
        <v>16</v>
      </c>
      <c r="B4157" s="107">
        <v>44520</v>
      </c>
      <c r="C4157">
        <v>1639</v>
      </c>
      <c r="D4157" t="str">
        <f>IF(Tableau1[[#This Row],[Date]]="","",CHOOSE(MONTH(B4157),"janvier","février","mars","avril","mai","juin","juillet","aout","septembre","octobre","novembre","décembre"))</f>
        <v>novembre</v>
      </c>
      <c r="E4157" s="105">
        <f>IF(ISERROR(VLOOKUP($C4157,tarifs!$A$4:$D$105,2,0)),"",VLOOKUP($C4157,tarifs!$A$4:$D$105,2,0))</f>
        <v>135</v>
      </c>
      <c r="F4157" s="105">
        <f t="shared" si="64"/>
        <v>162</v>
      </c>
    </row>
    <row r="4158" spans="1:6" x14ac:dyDescent="0.25">
      <c r="A4158" t="s">
        <v>17</v>
      </c>
      <c r="B4158" s="107">
        <v>44515</v>
      </c>
      <c r="C4158">
        <v>1050</v>
      </c>
      <c r="D4158" t="str">
        <f>IF(Tableau1[[#This Row],[Date]]="","",CHOOSE(MONTH(B4158),"janvier","février","mars","avril","mai","juin","juillet","aout","septembre","octobre","novembre","décembre"))</f>
        <v>novembre</v>
      </c>
      <c r="E4158" s="105">
        <f>IF(ISERROR(VLOOKUP($C4158,tarifs!$A$4:$D$105,2,0)),"",VLOOKUP($C4158,tarifs!$A$4:$D$105,2,0))</f>
        <v>108</v>
      </c>
      <c r="F4158" s="105">
        <f t="shared" si="64"/>
        <v>129.6</v>
      </c>
    </row>
    <row r="4159" spans="1:6" x14ac:dyDescent="0.25">
      <c r="A4159" t="s">
        <v>17</v>
      </c>
      <c r="B4159" s="107">
        <v>44520</v>
      </c>
      <c r="C4159">
        <v>1501</v>
      </c>
      <c r="D4159" t="str">
        <f>IF(Tableau1[[#This Row],[Date]]="","",CHOOSE(MONTH(B4159),"janvier","février","mars","avril","mai","juin","juillet","aout","septembre","octobre","novembre","décembre"))</f>
        <v>novembre</v>
      </c>
      <c r="E4159" s="105">
        <f>IF(ISERROR(VLOOKUP($C4159,tarifs!$A$4:$D$105,2,0)),"",VLOOKUP($C4159,tarifs!$A$4:$D$105,2,0))</f>
        <v>117</v>
      </c>
      <c r="F4159" s="105">
        <f t="shared" si="64"/>
        <v>140.4</v>
      </c>
    </row>
    <row r="4160" spans="1:6" x14ac:dyDescent="0.25">
      <c r="A4160" t="s">
        <v>17</v>
      </c>
      <c r="B4160" s="107">
        <v>44515</v>
      </c>
      <c r="C4160">
        <v>1232</v>
      </c>
      <c r="D4160" t="str">
        <f>IF(Tableau1[[#This Row],[Date]]="","",CHOOSE(MONTH(B4160),"janvier","février","mars","avril","mai","juin","juillet","aout","septembre","octobre","novembre","décembre"))</f>
        <v>novembre</v>
      </c>
      <c r="E4160" s="105">
        <f>IF(ISERROR(VLOOKUP($C4160,tarifs!$A$4:$D$105,2,0)),"",VLOOKUP($C4160,tarifs!$A$4:$D$105,2,0))</f>
        <v>101.25</v>
      </c>
      <c r="F4160" s="105">
        <f t="shared" si="64"/>
        <v>121.5</v>
      </c>
    </row>
    <row r="4161" spans="1:6" x14ac:dyDescent="0.25">
      <c r="A4161" t="s">
        <v>17</v>
      </c>
      <c r="B4161" s="107">
        <v>44517</v>
      </c>
      <c r="C4161">
        <v>1202</v>
      </c>
      <c r="D4161" t="str">
        <f>IF(Tableau1[[#This Row],[Date]]="","",CHOOSE(MONTH(B4161),"janvier","février","mars","avril","mai","juin","juillet","aout","septembre","octobre","novembre","décembre"))</f>
        <v>novembre</v>
      </c>
      <c r="E4161" s="105">
        <f>IF(ISERROR(VLOOKUP($C4161,tarifs!$A$4:$D$105,2,0)),"",VLOOKUP($C4161,tarifs!$A$4:$D$105,2,0))</f>
        <v>87.75</v>
      </c>
      <c r="F4161" s="105">
        <f t="shared" si="64"/>
        <v>105.3</v>
      </c>
    </row>
    <row r="4162" spans="1:6" x14ac:dyDescent="0.25">
      <c r="A4162" t="s">
        <v>17</v>
      </c>
      <c r="B4162" s="107">
        <v>44519</v>
      </c>
      <c r="C4162">
        <v>1072</v>
      </c>
      <c r="D4162" t="str">
        <f>IF(Tableau1[[#This Row],[Date]]="","",CHOOSE(MONTH(B4162),"janvier","février","mars","avril","mai","juin","juillet","aout","septembre","octobre","novembre","décembre"))</f>
        <v>novembre</v>
      </c>
      <c r="E4162" s="105">
        <f>IF(ISERROR(VLOOKUP($C4162,tarifs!$A$4:$D$105,2,0)),"",VLOOKUP($C4162,tarifs!$A$4:$D$105,2,0))</f>
        <v>108</v>
      </c>
      <c r="F4162" s="105">
        <f t="shared" si="64"/>
        <v>129.6</v>
      </c>
    </row>
    <row r="4163" spans="1:6" x14ac:dyDescent="0.25">
      <c r="A4163" t="s">
        <v>17</v>
      </c>
      <c r="B4163" s="107">
        <v>44520</v>
      </c>
      <c r="C4163">
        <v>1069</v>
      </c>
      <c r="D4163" t="str">
        <f>IF(Tableau1[[#This Row],[Date]]="","",CHOOSE(MONTH(B4163),"janvier","février","mars","avril","mai","juin","juillet","aout","septembre","octobre","novembre","décembre"))</f>
        <v>novembre</v>
      </c>
      <c r="E4163" s="105">
        <f>IF(ISERROR(VLOOKUP($C4163,tarifs!$A$4:$D$105,2,0)),"",VLOOKUP($C4163,tarifs!$A$4:$D$105,2,0))</f>
        <v>81</v>
      </c>
      <c r="F4163" s="105">
        <f t="shared" si="64"/>
        <v>97.2</v>
      </c>
    </row>
    <row r="4164" spans="1:6" x14ac:dyDescent="0.25">
      <c r="A4164" t="s">
        <v>18</v>
      </c>
      <c r="B4164" s="107">
        <v>44515</v>
      </c>
      <c r="C4164">
        <v>1280</v>
      </c>
      <c r="D4164" t="str">
        <f>IF(Tableau1[[#This Row],[Date]]="","",CHOOSE(MONTH(B4164),"janvier","février","mars","avril","mai","juin","juillet","aout","septembre","octobre","novembre","décembre"))</f>
        <v>novembre</v>
      </c>
      <c r="E4164" s="105">
        <f>IF(ISERROR(VLOOKUP($C4164,tarifs!$A$4:$D$105,2,0)),"",VLOOKUP($C4164,tarifs!$A$4:$D$105,2,0))</f>
        <v>114.4</v>
      </c>
      <c r="F4164" s="105">
        <f t="shared" ref="F4164:F4227" si="65">IF(ISERROR(E4164*1.2),"",E4164*1.2)</f>
        <v>137.28</v>
      </c>
    </row>
    <row r="4165" spans="1:6" x14ac:dyDescent="0.25">
      <c r="A4165" t="s">
        <v>18</v>
      </c>
      <c r="B4165" s="107">
        <v>44519</v>
      </c>
      <c r="C4165">
        <v>1082</v>
      </c>
      <c r="D4165" t="str">
        <f>IF(Tableau1[[#This Row],[Date]]="","",CHOOSE(MONTH(B4165),"janvier","février","mars","avril","mai","juin","juillet","aout","septembre","octobre","novembre","décembre"))</f>
        <v>novembre</v>
      </c>
      <c r="E4165" s="105">
        <f>IF(ISERROR(VLOOKUP($C4165,tarifs!$A$4:$D$105,2,0)),"",VLOOKUP($C4165,tarifs!$A$4:$D$105,2,0))</f>
        <v>104.55</v>
      </c>
      <c r="F4165" s="105">
        <f t="shared" si="65"/>
        <v>125.46</v>
      </c>
    </row>
    <row r="4166" spans="1:6" x14ac:dyDescent="0.25">
      <c r="A4166" t="s">
        <v>18</v>
      </c>
      <c r="B4166" s="107">
        <v>44520</v>
      </c>
      <c r="C4166">
        <v>1219</v>
      </c>
      <c r="D4166" t="str">
        <f>IF(Tableau1[[#This Row],[Date]]="","",CHOOSE(MONTH(B4166),"janvier","février","mars","avril","mai","juin","juillet","aout","septembre","octobre","novembre","décembre"))</f>
        <v>novembre</v>
      </c>
      <c r="E4166" s="105">
        <f>IF(ISERROR(VLOOKUP($C4166,tarifs!$A$4:$D$105,2,0)),"",VLOOKUP($C4166,tarifs!$A$4:$D$105,2,0))</f>
        <v>135</v>
      </c>
      <c r="F4166" s="105">
        <f t="shared" si="65"/>
        <v>162</v>
      </c>
    </row>
    <row r="4167" spans="1:6" x14ac:dyDescent="0.25">
      <c r="A4167" t="s">
        <v>18</v>
      </c>
      <c r="B4167" s="107">
        <v>44520</v>
      </c>
      <c r="C4167">
        <v>1679</v>
      </c>
      <c r="D4167" t="str">
        <f>IF(Tableau1[[#This Row],[Date]]="","",CHOOSE(MONTH(B4167),"janvier","février","mars","avril","mai","juin","juillet","aout","septembre","octobre","novembre","décembre"))</f>
        <v>novembre</v>
      </c>
      <c r="E4167" s="105">
        <f>IF(ISERROR(VLOOKUP($C4167,tarifs!$A$4:$D$105,2,0)),"",VLOOKUP($C4167,tarifs!$A$4:$D$105,2,0))</f>
        <v>95</v>
      </c>
      <c r="F4167" s="105">
        <f t="shared" si="65"/>
        <v>114</v>
      </c>
    </row>
    <row r="4168" spans="1:6" x14ac:dyDescent="0.25">
      <c r="A4168" t="s">
        <v>19</v>
      </c>
      <c r="B4168" s="107">
        <v>44519</v>
      </c>
      <c r="C4168">
        <v>1182</v>
      </c>
      <c r="D4168" t="str">
        <f>IF(Tableau1[[#This Row],[Date]]="","",CHOOSE(MONTH(B4168),"janvier","février","mars","avril","mai","juin","juillet","aout","septembre","octobre","novembre","décembre"))</f>
        <v>novembre</v>
      </c>
      <c r="E4168" s="105">
        <f>IF(ISERROR(VLOOKUP($C4168,tarifs!$A$4:$D$105,2,0)),"",VLOOKUP($C4168,tarifs!$A$4:$D$105,2,0))</f>
        <v>127</v>
      </c>
      <c r="F4168" s="105">
        <f t="shared" si="65"/>
        <v>152.4</v>
      </c>
    </row>
    <row r="4169" spans="1:6" x14ac:dyDescent="0.25">
      <c r="A4169" t="s">
        <v>19</v>
      </c>
      <c r="B4169" s="107">
        <v>44520</v>
      </c>
      <c r="C4169">
        <v>1669</v>
      </c>
      <c r="D4169" t="str">
        <f>IF(Tableau1[[#This Row],[Date]]="","",CHOOSE(MONTH(B4169),"janvier","février","mars","avril","mai","juin","juillet","aout","septembre","octobre","novembre","décembre"))</f>
        <v>novembre</v>
      </c>
      <c r="E4169" s="105">
        <f>IF(ISERROR(VLOOKUP($C4169,tarifs!$A$4:$D$105,2,0)),"",VLOOKUP($C4169,tarifs!$A$4:$D$105,2,0))</f>
        <v>124</v>
      </c>
      <c r="F4169" s="105">
        <f t="shared" si="65"/>
        <v>148.79999999999998</v>
      </c>
    </row>
    <row r="4170" spans="1:6" x14ac:dyDescent="0.25">
      <c r="A4170" t="s">
        <v>19</v>
      </c>
      <c r="B4170" s="107">
        <v>44520</v>
      </c>
      <c r="C4170">
        <v>1129</v>
      </c>
      <c r="D4170" t="str">
        <f>IF(Tableau1[[#This Row],[Date]]="","",CHOOSE(MONTH(B4170),"janvier","février","mars","avril","mai","juin","juillet","aout","septembre","octobre","novembre","décembre"))</f>
        <v>novembre</v>
      </c>
      <c r="E4170" s="105">
        <f>IF(ISERROR(VLOOKUP($C4170,tarifs!$A$4:$D$105,2,0)),"",VLOOKUP($C4170,tarifs!$A$4:$D$105,2,0))</f>
        <v>115</v>
      </c>
      <c r="F4170" s="105">
        <f t="shared" si="65"/>
        <v>138</v>
      </c>
    </row>
    <row r="4171" spans="1:6" x14ac:dyDescent="0.25">
      <c r="A4171" t="s">
        <v>19</v>
      </c>
      <c r="B4171" s="107">
        <v>44520</v>
      </c>
      <c r="C4171">
        <v>1699</v>
      </c>
      <c r="D4171" t="str">
        <f>IF(Tableau1[[#This Row],[Date]]="","",CHOOSE(MONTH(B4171),"janvier","février","mars","avril","mai","juin","juillet","aout","septembre","octobre","novembre","décembre"))</f>
        <v>novembre</v>
      </c>
      <c r="E4171" s="105">
        <f>IF(ISERROR(VLOOKUP($C4171,tarifs!$A$4:$D$105,2,0)),"",VLOOKUP($C4171,tarifs!$A$4:$D$105,2,0))</f>
        <v>148</v>
      </c>
      <c r="F4171" s="105">
        <f t="shared" si="65"/>
        <v>177.6</v>
      </c>
    </row>
    <row r="4172" spans="1:6" x14ac:dyDescent="0.25">
      <c r="A4172" t="s">
        <v>8</v>
      </c>
      <c r="B4172" s="107">
        <v>44522</v>
      </c>
      <c r="C4172">
        <v>1330</v>
      </c>
      <c r="D4172" t="str">
        <f>IF(Tableau1[[#This Row],[Date]]="","",CHOOSE(MONTH(B4172),"janvier","février","mars","avril","mai","juin","juillet","aout","septembre","octobre","novembre","décembre"))</f>
        <v>novembre</v>
      </c>
      <c r="E4172" s="105">
        <f>IF(ISERROR(VLOOKUP($C4172,tarifs!$A$4:$D$105,2,0)),"",VLOOKUP($C4172,tarifs!$A$4:$D$105,2,0))</f>
        <v>95</v>
      </c>
      <c r="F4172" s="105">
        <f t="shared" si="65"/>
        <v>114</v>
      </c>
    </row>
    <row r="4173" spans="1:6" x14ac:dyDescent="0.25">
      <c r="A4173" t="s">
        <v>8</v>
      </c>
      <c r="B4173" s="107">
        <v>44527</v>
      </c>
      <c r="C4173">
        <v>1531</v>
      </c>
      <c r="D4173" t="str">
        <f>IF(Tableau1[[#This Row],[Date]]="","",CHOOSE(MONTH(B4173),"janvier","février","mars","avril","mai","juin","juillet","aout","septembre","octobre","novembre","décembre"))</f>
        <v>novembre</v>
      </c>
      <c r="E4173" s="105">
        <f>IF(ISERROR(VLOOKUP($C4173,tarifs!$A$4:$D$105,2,0)),"",VLOOKUP($C4173,tarifs!$A$4:$D$105,2,0))</f>
        <v>108</v>
      </c>
      <c r="F4173" s="105">
        <f t="shared" si="65"/>
        <v>129.6</v>
      </c>
    </row>
    <row r="4174" spans="1:6" x14ac:dyDescent="0.25">
      <c r="A4174" t="s">
        <v>8</v>
      </c>
      <c r="B4174" s="107">
        <v>44522</v>
      </c>
      <c r="C4174">
        <v>1242</v>
      </c>
      <c r="D4174" t="str">
        <f>IF(Tableau1[[#This Row],[Date]]="","",CHOOSE(MONTH(B4174),"janvier","février","mars","avril","mai","juin","juillet","aout","septembre","octobre","novembre","décembre"))</f>
        <v>novembre</v>
      </c>
      <c r="E4174" s="105">
        <f>IF(ISERROR(VLOOKUP($C4174,tarifs!$A$4:$D$105,2,0)),"",VLOOKUP($C4174,tarifs!$A$4:$D$105,2,0))</f>
        <v>101</v>
      </c>
      <c r="F4174" s="105">
        <f t="shared" si="65"/>
        <v>121.19999999999999</v>
      </c>
    </row>
    <row r="4175" spans="1:6" x14ac:dyDescent="0.25">
      <c r="A4175" t="s">
        <v>8</v>
      </c>
      <c r="B4175" s="107">
        <v>44526</v>
      </c>
      <c r="C4175">
        <v>1242</v>
      </c>
      <c r="D4175" t="str">
        <f>IF(Tableau1[[#This Row],[Date]]="","",CHOOSE(MONTH(B4175),"janvier","février","mars","avril","mai","juin","juillet","aout","septembre","octobre","novembre","décembre"))</f>
        <v>novembre</v>
      </c>
      <c r="E4175" s="105">
        <f>IF(ISERROR(VLOOKUP($C4175,tarifs!$A$4:$D$105,2,0)),"",VLOOKUP($C4175,tarifs!$A$4:$D$105,2,0))</f>
        <v>101</v>
      </c>
      <c r="F4175" s="105">
        <f t="shared" si="65"/>
        <v>121.19999999999999</v>
      </c>
    </row>
    <row r="4176" spans="1:6" x14ac:dyDescent="0.25">
      <c r="A4176" t="s">
        <v>8</v>
      </c>
      <c r="B4176" s="107">
        <v>44527</v>
      </c>
      <c r="C4176">
        <v>1689</v>
      </c>
      <c r="D4176" t="str">
        <f>IF(Tableau1[[#This Row],[Date]]="","",CHOOSE(MONTH(B4176),"janvier","février","mars","avril","mai","juin","juillet","aout","septembre","octobre","novembre","décembre"))</f>
        <v>novembre</v>
      </c>
      <c r="E4176" s="105">
        <f>IF(ISERROR(VLOOKUP($C4176,tarifs!$A$4:$D$105,2,0)),"",VLOOKUP($C4176,tarifs!$A$4:$D$105,2,0))</f>
        <v>155</v>
      </c>
      <c r="F4176" s="105">
        <f t="shared" si="65"/>
        <v>186</v>
      </c>
    </row>
    <row r="4177" spans="1:6" x14ac:dyDescent="0.25">
      <c r="A4177" t="s">
        <v>9</v>
      </c>
      <c r="B4177" s="107">
        <v>44522</v>
      </c>
      <c r="C4177">
        <v>1060</v>
      </c>
      <c r="D4177" t="str">
        <f>IF(Tableau1[[#This Row],[Date]]="","",CHOOSE(MONTH(B4177),"janvier","février","mars","avril","mai","juin","juillet","aout","septembre","octobre","novembre","décembre"))</f>
        <v>novembre</v>
      </c>
      <c r="E4177" s="105">
        <f>IF(ISERROR(VLOOKUP($C4177,tarifs!$A$4:$D$105,2,0)),"",VLOOKUP($C4177,tarifs!$A$4:$D$105,2,0))</f>
        <v>123.6</v>
      </c>
      <c r="F4177" s="105">
        <f t="shared" si="65"/>
        <v>148.32</v>
      </c>
    </row>
    <row r="4178" spans="1:6" x14ac:dyDescent="0.25">
      <c r="A4178" t="s">
        <v>9</v>
      </c>
      <c r="B4178" s="107">
        <v>44527</v>
      </c>
      <c r="C4178">
        <v>1431</v>
      </c>
      <c r="D4178" t="str">
        <f>IF(Tableau1[[#This Row],[Date]]="","",CHOOSE(MONTH(B4178),"janvier","février","mars","avril","mai","juin","juillet","aout","septembre","octobre","novembre","décembre"))</f>
        <v>novembre</v>
      </c>
      <c r="E4178" s="105">
        <f>IF(ISERROR(VLOOKUP($C4178,tarifs!$A$4:$D$105,2,0)),"",VLOOKUP($C4178,tarifs!$A$4:$D$105,2,0))</f>
        <v>108</v>
      </c>
      <c r="F4178" s="105">
        <f t="shared" si="65"/>
        <v>129.6</v>
      </c>
    </row>
    <row r="4179" spans="1:6" x14ac:dyDescent="0.25">
      <c r="A4179" t="s">
        <v>9</v>
      </c>
      <c r="B4179" s="107">
        <v>44522</v>
      </c>
      <c r="C4179">
        <v>1230</v>
      </c>
      <c r="D4179" t="str">
        <f>IF(Tableau1[[#This Row],[Date]]="","",CHOOSE(MONTH(B4179),"janvier","février","mars","avril","mai","juin","juillet","aout","septembre","octobre","novembre","décembre"))</f>
        <v>novembre</v>
      </c>
      <c r="E4179" s="105">
        <f>IF(ISERROR(VLOOKUP($C4179,tarifs!$A$4:$D$105,2,0)),"",VLOOKUP($C4179,tarifs!$A$4:$D$105,2,0))</f>
        <v>135.25</v>
      </c>
      <c r="F4179" s="105">
        <f t="shared" si="65"/>
        <v>162.29999999999998</v>
      </c>
    </row>
    <row r="4180" spans="1:6" x14ac:dyDescent="0.25">
      <c r="A4180" t="s">
        <v>9</v>
      </c>
      <c r="B4180" s="107">
        <v>44526</v>
      </c>
      <c r="C4180">
        <v>1282</v>
      </c>
      <c r="D4180" t="str">
        <f>IF(Tableau1[[#This Row],[Date]]="","",CHOOSE(MONTH(B4180),"janvier","février","mars","avril","mai","juin","juillet","aout","septembre","octobre","novembre","décembre"))</f>
        <v>novembre</v>
      </c>
      <c r="E4180" s="105">
        <f>IF(ISERROR(VLOOKUP($C4180,tarifs!$A$4:$D$105,2,0)),"",VLOOKUP($C4180,tarifs!$A$4:$D$105,2,0))</f>
        <v>87.75</v>
      </c>
      <c r="F4180" s="105">
        <f t="shared" si="65"/>
        <v>105.3</v>
      </c>
    </row>
    <row r="4181" spans="1:6" x14ac:dyDescent="0.25">
      <c r="A4181" t="s">
        <v>9</v>
      </c>
      <c r="B4181" s="107">
        <v>44527</v>
      </c>
      <c r="C4181">
        <v>1451</v>
      </c>
      <c r="D4181" t="str">
        <f>IF(Tableau1[[#This Row],[Date]]="","",CHOOSE(MONTH(B4181),"janvier","février","mars","avril","mai","juin","juillet","aout","septembre","octobre","novembre","décembre"))</f>
        <v>novembre</v>
      </c>
      <c r="E4181" s="105">
        <f>IF(ISERROR(VLOOKUP($C4181,tarifs!$A$4:$D$105,2,0)),"",VLOOKUP($C4181,tarifs!$A$4:$D$105,2,0))</f>
        <v>108</v>
      </c>
      <c r="F4181" s="105">
        <f t="shared" si="65"/>
        <v>129.6</v>
      </c>
    </row>
    <row r="4182" spans="1:6" x14ac:dyDescent="0.25">
      <c r="A4182" t="s">
        <v>9</v>
      </c>
      <c r="B4182" s="107">
        <v>44522</v>
      </c>
      <c r="C4182">
        <v>1062</v>
      </c>
      <c r="D4182" t="str">
        <f>IF(Tableau1[[#This Row],[Date]]="","",CHOOSE(MONTH(B4182),"janvier","février","mars","avril","mai","juin","juillet","aout","septembre","octobre","novembre","décembre"))</f>
        <v>novembre</v>
      </c>
      <c r="E4182" s="105">
        <f>IF(ISERROR(VLOOKUP($C4182,tarifs!$A$4:$D$105,2,0)),"",VLOOKUP($C4182,tarifs!$A$4:$D$105,2,0))</f>
        <v>81</v>
      </c>
      <c r="F4182" s="105">
        <f t="shared" si="65"/>
        <v>97.2</v>
      </c>
    </row>
    <row r="4183" spans="1:6" x14ac:dyDescent="0.25">
      <c r="A4183" t="s">
        <v>9</v>
      </c>
      <c r="B4183" s="107">
        <v>44523</v>
      </c>
      <c r="C4183">
        <v>1062</v>
      </c>
      <c r="D4183" t="str">
        <f>IF(Tableau1[[#This Row],[Date]]="","",CHOOSE(MONTH(B4183),"janvier","février","mars","avril","mai","juin","juillet","aout","septembre","octobre","novembre","décembre"))</f>
        <v>novembre</v>
      </c>
      <c r="E4183" s="105">
        <f>IF(ISERROR(VLOOKUP($C4183,tarifs!$A$4:$D$105,2,0)),"",VLOOKUP($C4183,tarifs!$A$4:$D$105,2,0))</f>
        <v>81</v>
      </c>
      <c r="F4183" s="105">
        <f t="shared" si="65"/>
        <v>97.2</v>
      </c>
    </row>
    <row r="4184" spans="1:6" x14ac:dyDescent="0.25">
      <c r="A4184" t="s">
        <v>9</v>
      </c>
      <c r="B4184" s="107">
        <v>44524</v>
      </c>
      <c r="C4184">
        <v>1062</v>
      </c>
      <c r="D4184" t="str">
        <f>IF(Tableau1[[#This Row],[Date]]="","",CHOOSE(MONTH(B4184),"janvier","février","mars","avril","mai","juin","juillet","aout","septembre","octobre","novembre","décembre"))</f>
        <v>novembre</v>
      </c>
      <c r="E4184" s="105">
        <f>IF(ISERROR(VLOOKUP($C4184,tarifs!$A$4:$D$105,2,0)),"",VLOOKUP($C4184,tarifs!$A$4:$D$105,2,0))</f>
        <v>81</v>
      </c>
      <c r="F4184" s="105">
        <f t="shared" si="65"/>
        <v>97.2</v>
      </c>
    </row>
    <row r="4185" spans="1:6" x14ac:dyDescent="0.25">
      <c r="A4185" t="s">
        <v>9</v>
      </c>
      <c r="B4185" s="107">
        <v>44525</v>
      </c>
      <c r="C4185">
        <v>1062</v>
      </c>
      <c r="D4185" t="str">
        <f>IF(Tableau1[[#This Row],[Date]]="","",CHOOSE(MONTH(B4185),"janvier","février","mars","avril","mai","juin","juillet","aout","septembre","octobre","novembre","décembre"))</f>
        <v>novembre</v>
      </c>
      <c r="E4185" s="105">
        <f>IF(ISERROR(VLOOKUP($C4185,tarifs!$A$4:$D$105,2,0)),"",VLOOKUP($C4185,tarifs!$A$4:$D$105,2,0))</f>
        <v>81</v>
      </c>
      <c r="F4185" s="105">
        <f t="shared" si="65"/>
        <v>97.2</v>
      </c>
    </row>
    <row r="4186" spans="1:6" x14ac:dyDescent="0.25">
      <c r="A4186" t="s">
        <v>9</v>
      </c>
      <c r="B4186" s="107">
        <v>44526</v>
      </c>
      <c r="C4186">
        <v>1062</v>
      </c>
      <c r="D4186" t="str">
        <f>IF(Tableau1[[#This Row],[Date]]="","",CHOOSE(MONTH(B4186),"janvier","février","mars","avril","mai","juin","juillet","aout","septembre","octobre","novembre","décembre"))</f>
        <v>novembre</v>
      </c>
      <c r="E4186" s="105">
        <f>IF(ISERROR(VLOOKUP($C4186,tarifs!$A$4:$D$105,2,0)),"",VLOOKUP($C4186,tarifs!$A$4:$D$105,2,0))</f>
        <v>81</v>
      </c>
      <c r="F4186" s="105">
        <f t="shared" si="65"/>
        <v>97.2</v>
      </c>
    </row>
    <row r="4187" spans="1:6" x14ac:dyDescent="0.25">
      <c r="A4187" t="s">
        <v>9</v>
      </c>
      <c r="B4187" s="107">
        <v>44527</v>
      </c>
      <c r="C4187">
        <v>1471</v>
      </c>
      <c r="D4187" t="str">
        <f>IF(Tableau1[[#This Row],[Date]]="","",CHOOSE(MONTH(B4187),"janvier","février","mars","avril","mai","juin","juillet","aout","septembre","octobre","novembre","décembre"))</f>
        <v>novembre</v>
      </c>
      <c r="E4187" s="105">
        <f>IF(ISERROR(VLOOKUP($C4187,tarifs!$A$4:$D$105,2,0)),"",VLOOKUP($C4187,tarifs!$A$4:$D$105,2,0))</f>
        <v>115</v>
      </c>
      <c r="F4187" s="105">
        <f t="shared" si="65"/>
        <v>138</v>
      </c>
    </row>
    <row r="4188" spans="1:6" x14ac:dyDescent="0.25">
      <c r="A4188" t="s">
        <v>9</v>
      </c>
      <c r="B4188" s="107">
        <v>44522</v>
      </c>
      <c r="C4188">
        <v>1262</v>
      </c>
      <c r="D4188" t="str">
        <f>IF(Tableau1[[#This Row],[Date]]="","",CHOOSE(MONTH(B4188),"janvier","février","mars","avril","mai","juin","juillet","aout","septembre","octobre","novembre","décembre"))</f>
        <v>novembre</v>
      </c>
      <c r="E4188" s="105">
        <f>IF(ISERROR(VLOOKUP($C4188,tarifs!$A$4:$D$105,2,0)),"",VLOOKUP($C4188,tarifs!$A$4:$D$105,2,0))</f>
        <v>108</v>
      </c>
      <c r="F4188" s="105">
        <f t="shared" si="65"/>
        <v>129.6</v>
      </c>
    </row>
    <row r="4189" spans="1:6" x14ac:dyDescent="0.25">
      <c r="A4189" t="s">
        <v>9</v>
      </c>
      <c r="B4189" s="107">
        <v>44523</v>
      </c>
      <c r="C4189">
        <v>1262</v>
      </c>
      <c r="D4189" t="str">
        <f>IF(Tableau1[[#This Row],[Date]]="","",CHOOSE(MONTH(B4189),"janvier","février","mars","avril","mai","juin","juillet","aout","septembre","octobre","novembre","décembre"))</f>
        <v>novembre</v>
      </c>
      <c r="E4189" s="105">
        <f>IF(ISERROR(VLOOKUP($C4189,tarifs!$A$4:$D$105,2,0)),"",VLOOKUP($C4189,tarifs!$A$4:$D$105,2,0))</f>
        <v>108</v>
      </c>
      <c r="F4189" s="105">
        <f t="shared" si="65"/>
        <v>129.6</v>
      </c>
    </row>
    <row r="4190" spans="1:6" x14ac:dyDescent="0.25">
      <c r="A4190" t="s">
        <v>9</v>
      </c>
      <c r="B4190" s="107">
        <v>44524</v>
      </c>
      <c r="C4190">
        <v>1262</v>
      </c>
      <c r="D4190" t="str">
        <f>IF(Tableau1[[#This Row],[Date]]="","",CHOOSE(MONTH(B4190),"janvier","février","mars","avril","mai","juin","juillet","aout","septembre","octobre","novembre","décembre"))</f>
        <v>novembre</v>
      </c>
      <c r="E4190" s="105">
        <f>IF(ISERROR(VLOOKUP($C4190,tarifs!$A$4:$D$105,2,0)),"",VLOOKUP($C4190,tarifs!$A$4:$D$105,2,0))</f>
        <v>108</v>
      </c>
      <c r="F4190" s="105">
        <f t="shared" si="65"/>
        <v>129.6</v>
      </c>
    </row>
    <row r="4191" spans="1:6" x14ac:dyDescent="0.25">
      <c r="A4191" t="s">
        <v>9</v>
      </c>
      <c r="B4191" s="107">
        <v>44525</v>
      </c>
      <c r="C4191">
        <v>1262</v>
      </c>
      <c r="D4191" t="str">
        <f>IF(Tableau1[[#This Row],[Date]]="","",CHOOSE(MONTH(B4191),"janvier","février","mars","avril","mai","juin","juillet","aout","septembre","octobre","novembre","décembre"))</f>
        <v>novembre</v>
      </c>
      <c r="E4191" s="105">
        <f>IF(ISERROR(VLOOKUP($C4191,tarifs!$A$4:$D$105,2,0)),"",VLOOKUP($C4191,tarifs!$A$4:$D$105,2,0))</f>
        <v>108</v>
      </c>
      <c r="F4191" s="105">
        <f t="shared" si="65"/>
        <v>129.6</v>
      </c>
    </row>
    <row r="4192" spans="1:6" x14ac:dyDescent="0.25">
      <c r="A4192" t="s">
        <v>9</v>
      </c>
      <c r="B4192" s="107">
        <v>44526</v>
      </c>
      <c r="C4192">
        <v>1262</v>
      </c>
      <c r="D4192" t="str">
        <f>IF(Tableau1[[#This Row],[Date]]="","",CHOOSE(MONTH(B4192),"janvier","février","mars","avril","mai","juin","juillet","aout","septembre","octobre","novembre","décembre"))</f>
        <v>novembre</v>
      </c>
      <c r="E4192" s="105">
        <f>IF(ISERROR(VLOOKUP($C4192,tarifs!$A$4:$D$105,2,0)),"",VLOOKUP($C4192,tarifs!$A$4:$D$105,2,0))</f>
        <v>108</v>
      </c>
      <c r="F4192" s="105">
        <f t="shared" si="65"/>
        <v>129.6</v>
      </c>
    </row>
    <row r="4193" spans="1:6" x14ac:dyDescent="0.25">
      <c r="A4193" t="s">
        <v>9</v>
      </c>
      <c r="B4193" s="107">
        <v>44527</v>
      </c>
      <c r="C4193">
        <v>1511</v>
      </c>
      <c r="D4193" t="str">
        <f>IF(Tableau1[[#This Row],[Date]]="","",CHOOSE(MONTH(B4193),"janvier","février","mars","avril","mai","juin","juillet","aout","septembre","octobre","novembre","décembre"))</f>
        <v>novembre</v>
      </c>
      <c r="E4193" s="105">
        <f>IF(ISERROR(VLOOKUP($C4193,tarifs!$A$4:$D$105,2,0)),"",VLOOKUP($C4193,tarifs!$A$4:$D$105,2,0))</f>
        <v>115</v>
      </c>
      <c r="F4193" s="105">
        <f t="shared" si="65"/>
        <v>138</v>
      </c>
    </row>
    <row r="4194" spans="1:6" x14ac:dyDescent="0.25">
      <c r="A4194" t="s">
        <v>9</v>
      </c>
      <c r="B4194" s="107">
        <v>44527</v>
      </c>
      <c r="C4194">
        <v>1521</v>
      </c>
      <c r="D4194" t="str">
        <f>IF(Tableau1[[#This Row],[Date]]="","",CHOOSE(MONTH(B4194),"janvier","février","mars","avril","mai","juin","juillet","aout","septembre","octobre","novembre","décembre"))</f>
        <v>novembre</v>
      </c>
      <c r="E4194" s="105">
        <f>IF(ISERROR(VLOOKUP($C4194,tarifs!$A$4:$D$105,2,0)),"",VLOOKUP($C4194,tarifs!$A$4:$D$105,2,0))</f>
        <v>155</v>
      </c>
      <c r="F4194" s="105">
        <f t="shared" si="65"/>
        <v>186</v>
      </c>
    </row>
    <row r="4195" spans="1:6" x14ac:dyDescent="0.25">
      <c r="A4195" t="s">
        <v>9</v>
      </c>
      <c r="B4195" s="107">
        <v>44527</v>
      </c>
      <c r="C4195">
        <v>1659</v>
      </c>
      <c r="D4195" t="str">
        <f>IF(Tableau1[[#This Row],[Date]]="","",CHOOSE(MONTH(B4195),"janvier","février","mars","avril","mai","juin","juillet","aout","septembre","octobre","novembre","décembre"))</f>
        <v>novembre</v>
      </c>
      <c r="E4195" s="105">
        <f>IF(ISERROR(VLOOKUP($C4195,tarifs!$A$4:$D$105,2,0)),"",VLOOKUP($C4195,tarifs!$A$4:$D$105,2,0))</f>
        <v>108</v>
      </c>
      <c r="F4195" s="105">
        <f t="shared" si="65"/>
        <v>129.6</v>
      </c>
    </row>
    <row r="4196" spans="1:6" x14ac:dyDescent="0.25">
      <c r="A4196" t="s">
        <v>9</v>
      </c>
      <c r="B4196" s="107">
        <v>44527</v>
      </c>
      <c r="C4196">
        <v>1139</v>
      </c>
      <c r="D4196" t="str">
        <f>IF(Tableau1[[#This Row],[Date]]="","",CHOOSE(MONTH(B4196),"janvier","février","mars","avril","mai","juin","juillet","aout","septembre","octobre","novembre","décembre"))</f>
        <v>novembre</v>
      </c>
      <c r="E4196" s="105">
        <f>IF(ISERROR(VLOOKUP($C4196,tarifs!$A$4:$D$105,2,0)),"",VLOOKUP($C4196,tarifs!$A$4:$D$105,2,0))</f>
        <v>135</v>
      </c>
      <c r="F4196" s="105">
        <f t="shared" si="65"/>
        <v>162</v>
      </c>
    </row>
    <row r="4197" spans="1:6" x14ac:dyDescent="0.25">
      <c r="A4197" t="s">
        <v>9</v>
      </c>
      <c r="B4197" s="107">
        <v>44527</v>
      </c>
      <c r="C4197">
        <v>1079</v>
      </c>
      <c r="D4197" t="str">
        <f>IF(Tableau1[[#This Row],[Date]]="","",CHOOSE(MONTH(B4197),"janvier","février","mars","avril","mai","juin","juillet","aout","septembre","octobre","novembre","décembre"))</f>
        <v>novembre</v>
      </c>
      <c r="E4197" s="105">
        <f>IF(ISERROR(VLOOKUP($C4197,tarifs!$A$4:$D$105,2,0)),"",VLOOKUP($C4197,tarifs!$A$4:$D$105,2,0))</f>
        <v>101</v>
      </c>
      <c r="F4197" s="105">
        <f t="shared" si="65"/>
        <v>121.19999999999999</v>
      </c>
    </row>
    <row r="4198" spans="1:6" x14ac:dyDescent="0.25">
      <c r="A4198" t="s">
        <v>9</v>
      </c>
      <c r="B4198" s="107">
        <v>44527</v>
      </c>
      <c r="C4198">
        <v>1099</v>
      </c>
      <c r="D4198" t="str">
        <f>IF(Tableau1[[#This Row],[Date]]="","",CHOOSE(MONTH(B4198),"janvier","février","mars","avril","mai","juin","juillet","aout","septembre","octobre","novembre","décembre"))</f>
        <v>novembre</v>
      </c>
      <c r="E4198" s="105">
        <f>IF(ISERROR(VLOOKUP($C4198,tarifs!$A$4:$D$105,2,0)),"",VLOOKUP($C4198,tarifs!$A$4:$D$105,2,0))</f>
        <v>77</v>
      </c>
      <c r="F4198" s="105">
        <f t="shared" si="65"/>
        <v>92.399999999999991</v>
      </c>
    </row>
    <row r="4199" spans="1:6" x14ac:dyDescent="0.25">
      <c r="A4199" t="s">
        <v>9</v>
      </c>
      <c r="B4199" s="107">
        <v>44527</v>
      </c>
      <c r="C4199">
        <v>1269</v>
      </c>
      <c r="D4199" t="str">
        <f>IF(Tableau1[[#This Row],[Date]]="","",CHOOSE(MONTH(B4199),"janvier","février","mars","avril","mai","juin","juillet","aout","septembre","octobre","novembre","décembre"))</f>
        <v>novembre</v>
      </c>
      <c r="E4199" s="105">
        <f>IF(ISERROR(VLOOKUP($C4199,tarifs!$A$4:$D$105,2,0)),"",VLOOKUP($C4199,tarifs!$A$4:$D$105,2,0))</f>
        <v>95</v>
      </c>
      <c r="F4199" s="105">
        <f t="shared" si="65"/>
        <v>114</v>
      </c>
    </row>
    <row r="4200" spans="1:6" x14ac:dyDescent="0.25">
      <c r="A4200" t="s">
        <v>10</v>
      </c>
      <c r="B4200" s="107">
        <v>44522</v>
      </c>
      <c r="C4200">
        <v>1650</v>
      </c>
      <c r="D4200" t="str">
        <f>IF(Tableau1[[#This Row],[Date]]="","",CHOOSE(MONTH(B4200),"janvier","février","mars","avril","mai","juin","juillet","aout","septembre","octobre","novembre","décembre"))</f>
        <v>novembre</v>
      </c>
      <c r="E4200" s="105">
        <f>IF(ISERROR(VLOOKUP($C4200,tarifs!$A$4:$D$105,2,0)),"",VLOOKUP($C4200,tarifs!$A$4:$D$105,2,0))</f>
        <v>162</v>
      </c>
      <c r="F4200" s="105">
        <f t="shared" si="65"/>
        <v>194.4</v>
      </c>
    </row>
    <row r="4201" spans="1:6" x14ac:dyDescent="0.25">
      <c r="A4201" t="s">
        <v>10</v>
      </c>
      <c r="B4201" s="107">
        <v>44527</v>
      </c>
      <c r="C4201">
        <v>1109</v>
      </c>
      <c r="D4201" t="str">
        <f>IF(Tableau1[[#This Row],[Date]]="","",CHOOSE(MONTH(B4201),"janvier","février","mars","avril","mai","juin","juillet","aout","septembre","octobre","novembre","décembre"))</f>
        <v>novembre</v>
      </c>
      <c r="E4201" s="105">
        <f>IF(ISERROR(VLOOKUP($C4201,tarifs!$A$4:$D$105,2,0)),"",VLOOKUP($C4201,tarifs!$A$4:$D$105,2,0))</f>
        <v>122</v>
      </c>
      <c r="F4201" s="105">
        <f t="shared" si="65"/>
        <v>146.4</v>
      </c>
    </row>
    <row r="4202" spans="1:6" x14ac:dyDescent="0.25">
      <c r="A4202" t="s">
        <v>10</v>
      </c>
      <c r="B4202" s="107">
        <v>44523</v>
      </c>
      <c r="C4202">
        <v>1521</v>
      </c>
      <c r="D4202" t="str">
        <f>IF(Tableau1[[#This Row],[Date]]="","",CHOOSE(MONTH(B4202),"janvier","février","mars","avril","mai","juin","juillet","aout","septembre","octobre","novembre","décembre"))</f>
        <v>novembre</v>
      </c>
      <c r="E4202" s="105">
        <f>IF(ISERROR(VLOOKUP($C4202,tarifs!$A$4:$D$105,2,0)),"",VLOOKUP($C4202,tarifs!$A$4:$D$105,2,0))</f>
        <v>155</v>
      </c>
      <c r="F4202" s="105">
        <f t="shared" si="65"/>
        <v>186</v>
      </c>
    </row>
    <row r="4203" spans="1:6" x14ac:dyDescent="0.25">
      <c r="A4203" t="s">
        <v>10</v>
      </c>
      <c r="B4203" s="107">
        <v>44524</v>
      </c>
      <c r="C4203">
        <v>1521</v>
      </c>
      <c r="D4203" t="str">
        <f>IF(Tableau1[[#This Row],[Date]]="","",CHOOSE(MONTH(B4203),"janvier","février","mars","avril","mai","juin","juillet","aout","septembre","octobre","novembre","décembre"))</f>
        <v>novembre</v>
      </c>
      <c r="E4203" s="105">
        <f>IF(ISERROR(VLOOKUP($C4203,tarifs!$A$4:$D$105,2,0)),"",VLOOKUP($C4203,tarifs!$A$4:$D$105,2,0))</f>
        <v>155</v>
      </c>
      <c r="F4203" s="105">
        <f t="shared" si="65"/>
        <v>186</v>
      </c>
    </row>
    <row r="4204" spans="1:6" x14ac:dyDescent="0.25">
      <c r="A4204" t="s">
        <v>10</v>
      </c>
      <c r="B4204" s="107">
        <v>44525</v>
      </c>
      <c r="C4204">
        <v>1521</v>
      </c>
      <c r="D4204" t="str">
        <f>IF(Tableau1[[#This Row],[Date]]="","",CHOOSE(MONTH(B4204),"janvier","février","mars","avril","mai","juin","juillet","aout","septembre","octobre","novembre","décembre"))</f>
        <v>novembre</v>
      </c>
      <c r="E4204" s="105">
        <f>IF(ISERROR(VLOOKUP($C4204,tarifs!$A$4:$D$105,2,0)),"",VLOOKUP($C4204,tarifs!$A$4:$D$105,2,0))</f>
        <v>155</v>
      </c>
      <c r="F4204" s="105">
        <f t="shared" si="65"/>
        <v>186</v>
      </c>
    </row>
    <row r="4205" spans="1:6" x14ac:dyDescent="0.25">
      <c r="A4205" t="s">
        <v>10</v>
      </c>
      <c r="B4205" s="107">
        <v>44526</v>
      </c>
      <c r="C4205">
        <v>1521</v>
      </c>
      <c r="D4205" t="str">
        <f>IF(Tableau1[[#This Row],[Date]]="","",CHOOSE(MONTH(B4205),"janvier","février","mars","avril","mai","juin","juillet","aout","septembre","octobre","novembre","décembre"))</f>
        <v>novembre</v>
      </c>
      <c r="E4205" s="105">
        <f>IF(ISERROR(VLOOKUP($C4205,tarifs!$A$4:$D$105,2,0)),"",VLOOKUP($C4205,tarifs!$A$4:$D$105,2,0))</f>
        <v>155</v>
      </c>
      <c r="F4205" s="105">
        <f t="shared" si="65"/>
        <v>186</v>
      </c>
    </row>
    <row r="4206" spans="1:6" x14ac:dyDescent="0.25">
      <c r="A4206" t="s">
        <v>10</v>
      </c>
      <c r="B4206" s="107">
        <v>44522</v>
      </c>
      <c r="C4206">
        <v>1162</v>
      </c>
      <c r="D4206" t="str">
        <f>IF(Tableau1[[#This Row],[Date]]="","",CHOOSE(MONTH(B4206),"janvier","février","mars","avril","mai","juin","juillet","aout","septembre","octobre","novembre","décembre"))</f>
        <v>novembre</v>
      </c>
      <c r="E4206" s="105">
        <f>IF(ISERROR(VLOOKUP($C4206,tarifs!$A$4:$D$105,2,0)),"",VLOOKUP($C4206,tarifs!$A$4:$D$105,2,0))</f>
        <v>108</v>
      </c>
      <c r="F4206" s="105">
        <f t="shared" si="65"/>
        <v>129.6</v>
      </c>
    </row>
    <row r="4207" spans="1:6" x14ac:dyDescent="0.25">
      <c r="A4207" t="s">
        <v>10</v>
      </c>
      <c r="B4207" s="107">
        <v>44523</v>
      </c>
      <c r="C4207">
        <v>1162</v>
      </c>
      <c r="D4207" t="str">
        <f>IF(Tableau1[[#This Row],[Date]]="","",CHOOSE(MONTH(B4207),"janvier","février","mars","avril","mai","juin","juillet","aout","septembre","octobre","novembre","décembre"))</f>
        <v>novembre</v>
      </c>
      <c r="E4207" s="105">
        <f>IF(ISERROR(VLOOKUP($C4207,tarifs!$A$4:$D$105,2,0)),"",VLOOKUP($C4207,tarifs!$A$4:$D$105,2,0))</f>
        <v>108</v>
      </c>
      <c r="F4207" s="105">
        <f t="shared" si="65"/>
        <v>129.6</v>
      </c>
    </row>
    <row r="4208" spans="1:6" x14ac:dyDescent="0.25">
      <c r="A4208" t="s">
        <v>10</v>
      </c>
      <c r="B4208" s="107">
        <v>44524</v>
      </c>
      <c r="C4208">
        <v>1162</v>
      </c>
      <c r="D4208" t="str">
        <f>IF(Tableau1[[#This Row],[Date]]="","",CHOOSE(MONTH(B4208),"janvier","février","mars","avril","mai","juin","juillet","aout","septembre","octobre","novembre","décembre"))</f>
        <v>novembre</v>
      </c>
      <c r="E4208" s="105">
        <f>IF(ISERROR(VLOOKUP($C4208,tarifs!$A$4:$D$105,2,0)),"",VLOOKUP($C4208,tarifs!$A$4:$D$105,2,0))</f>
        <v>108</v>
      </c>
      <c r="F4208" s="105">
        <f t="shared" si="65"/>
        <v>129.6</v>
      </c>
    </row>
    <row r="4209" spans="1:6" x14ac:dyDescent="0.25">
      <c r="A4209" t="s">
        <v>10</v>
      </c>
      <c r="B4209" s="107">
        <v>44525</v>
      </c>
      <c r="C4209">
        <v>1162</v>
      </c>
      <c r="D4209" t="str">
        <f>IF(Tableau1[[#This Row],[Date]]="","",CHOOSE(MONTH(B4209),"janvier","février","mars","avril","mai","juin","juillet","aout","septembre","octobre","novembre","décembre"))</f>
        <v>novembre</v>
      </c>
      <c r="E4209" s="105">
        <f>IF(ISERROR(VLOOKUP($C4209,tarifs!$A$4:$D$105,2,0)),"",VLOOKUP($C4209,tarifs!$A$4:$D$105,2,0))</f>
        <v>108</v>
      </c>
      <c r="F4209" s="105">
        <f t="shared" si="65"/>
        <v>129.6</v>
      </c>
    </row>
    <row r="4210" spans="1:6" x14ac:dyDescent="0.25">
      <c r="A4210" t="s">
        <v>10</v>
      </c>
      <c r="B4210" s="107">
        <v>44526</v>
      </c>
      <c r="C4210">
        <v>1162</v>
      </c>
      <c r="D4210" t="str">
        <f>IF(Tableau1[[#This Row],[Date]]="","",CHOOSE(MONTH(B4210),"janvier","février","mars","avril","mai","juin","juillet","aout","septembre","octobre","novembre","décembre"))</f>
        <v>novembre</v>
      </c>
      <c r="E4210" s="105">
        <f>IF(ISERROR(VLOOKUP($C4210,tarifs!$A$4:$D$105,2,0)),"",VLOOKUP($C4210,tarifs!$A$4:$D$105,2,0))</f>
        <v>108</v>
      </c>
      <c r="F4210" s="105">
        <f t="shared" si="65"/>
        <v>129.6</v>
      </c>
    </row>
    <row r="4211" spans="1:6" x14ac:dyDescent="0.25">
      <c r="A4211" t="s">
        <v>10</v>
      </c>
      <c r="B4211" s="107">
        <v>44522</v>
      </c>
      <c r="C4211" t="s">
        <v>11</v>
      </c>
      <c r="D4211" t="str">
        <f>IF(Tableau1[[#This Row],[Date]]="","",CHOOSE(MONTH(B4211),"janvier","février","mars","avril","mai","juin","juillet","aout","septembre","octobre","novembre","décembre"))</f>
        <v>novembre</v>
      </c>
      <c r="E4211" s="105" t="str">
        <f>IF(ISERROR(VLOOKUP($C4211,tarifs!$A$4:$D$105,2,0)),"",VLOOKUP($C4211,tarifs!$A$4:$D$105,2,0))</f>
        <v/>
      </c>
      <c r="F4211" s="105" t="str">
        <f t="shared" si="65"/>
        <v/>
      </c>
    </row>
    <row r="4212" spans="1:6" x14ac:dyDescent="0.25">
      <c r="A4212" t="s">
        <v>10</v>
      </c>
      <c r="B4212" s="107">
        <v>44523</v>
      </c>
      <c r="C4212" t="s">
        <v>11</v>
      </c>
      <c r="D4212" t="str">
        <f>IF(Tableau1[[#This Row],[Date]]="","",CHOOSE(MONTH(B4212),"janvier","février","mars","avril","mai","juin","juillet","aout","septembre","octobre","novembre","décembre"))</f>
        <v>novembre</v>
      </c>
      <c r="E4212" s="105" t="str">
        <f>IF(ISERROR(VLOOKUP($C4212,tarifs!$A$4:$D$105,2,0)),"",VLOOKUP($C4212,tarifs!$A$4:$D$105,2,0))</f>
        <v/>
      </c>
      <c r="F4212" s="105" t="str">
        <f t="shared" si="65"/>
        <v/>
      </c>
    </row>
    <row r="4213" spans="1:6" x14ac:dyDescent="0.25">
      <c r="A4213" t="s">
        <v>10</v>
      </c>
      <c r="B4213" s="107">
        <v>44524</v>
      </c>
      <c r="C4213" t="s">
        <v>11</v>
      </c>
      <c r="D4213" t="str">
        <f>IF(Tableau1[[#This Row],[Date]]="","",CHOOSE(MONTH(B4213),"janvier","février","mars","avril","mai","juin","juillet","aout","septembre","octobre","novembre","décembre"))</f>
        <v>novembre</v>
      </c>
      <c r="E4213" s="105" t="str">
        <f>IF(ISERROR(VLOOKUP($C4213,tarifs!$A$4:$D$105,2,0)),"",VLOOKUP($C4213,tarifs!$A$4:$D$105,2,0))</f>
        <v/>
      </c>
      <c r="F4213" s="105" t="str">
        <f t="shared" si="65"/>
        <v/>
      </c>
    </row>
    <row r="4214" spans="1:6" x14ac:dyDescent="0.25">
      <c r="A4214" t="s">
        <v>10</v>
      </c>
      <c r="B4214" s="107">
        <v>44525</v>
      </c>
      <c r="C4214" t="s">
        <v>11</v>
      </c>
      <c r="D4214" t="str">
        <f>IF(Tableau1[[#This Row],[Date]]="","",CHOOSE(MONTH(B4214),"janvier","février","mars","avril","mai","juin","juillet","aout","septembre","octobre","novembre","décembre"))</f>
        <v>novembre</v>
      </c>
      <c r="E4214" s="105" t="str">
        <f>IF(ISERROR(VLOOKUP($C4214,tarifs!$A$4:$D$105,2,0)),"",VLOOKUP($C4214,tarifs!$A$4:$D$105,2,0))</f>
        <v/>
      </c>
      <c r="F4214" s="105" t="str">
        <f t="shared" si="65"/>
        <v/>
      </c>
    </row>
    <row r="4215" spans="1:6" x14ac:dyDescent="0.25">
      <c r="A4215" t="s">
        <v>10</v>
      </c>
      <c r="B4215" s="107">
        <v>44526</v>
      </c>
      <c r="C4215" t="s">
        <v>11</v>
      </c>
      <c r="D4215" t="str">
        <f>IF(Tableau1[[#This Row],[Date]]="","",CHOOSE(MONTH(B4215),"janvier","février","mars","avril","mai","juin","juillet","aout","septembre","octobre","novembre","décembre"))</f>
        <v>novembre</v>
      </c>
      <c r="E4215" s="105" t="str">
        <f>IF(ISERROR(VLOOKUP($C4215,tarifs!$A$4:$D$105,2,0)),"",VLOOKUP($C4215,tarifs!$A$4:$D$105,2,0))</f>
        <v/>
      </c>
      <c r="F4215" s="105" t="str">
        <f t="shared" si="65"/>
        <v/>
      </c>
    </row>
    <row r="4216" spans="1:6" x14ac:dyDescent="0.25">
      <c r="A4216" t="s">
        <v>12</v>
      </c>
      <c r="B4216" s="107">
        <v>44522</v>
      </c>
      <c r="C4216">
        <v>1010</v>
      </c>
      <c r="D4216" t="str">
        <f>IF(Tableau1[[#This Row],[Date]]="","",CHOOSE(MONTH(B4216),"janvier","février","mars","avril","mai","juin","juillet","aout","septembre","octobre","novembre","décembre"))</f>
        <v>novembre</v>
      </c>
      <c r="E4216" s="105">
        <f>IF(ISERROR(VLOOKUP($C4216,tarifs!$A$4:$D$105,2,0)),"",VLOOKUP($C4216,tarifs!$A$4:$D$105,2,0))</f>
        <v>95</v>
      </c>
      <c r="F4216" s="105">
        <f t="shared" si="65"/>
        <v>114</v>
      </c>
    </row>
    <row r="4217" spans="1:6" x14ac:dyDescent="0.25">
      <c r="A4217" t="s">
        <v>12</v>
      </c>
      <c r="B4217" s="107">
        <v>44527</v>
      </c>
      <c r="C4217">
        <v>1441</v>
      </c>
      <c r="D4217" t="str">
        <f>IF(Tableau1[[#This Row],[Date]]="","",CHOOSE(MONTH(B4217),"janvier","février","mars","avril","mai","juin","juillet","aout","septembre","octobre","novembre","décembre"))</f>
        <v>novembre</v>
      </c>
      <c r="E4217" s="105">
        <f>IF(ISERROR(VLOOKUP($C4217,tarifs!$A$4:$D$105,2,0)),"",VLOOKUP($C4217,tarifs!$A$4:$D$105,2,0))</f>
        <v>108</v>
      </c>
      <c r="F4217" s="105">
        <f t="shared" si="65"/>
        <v>129.6</v>
      </c>
    </row>
    <row r="4218" spans="1:6" x14ac:dyDescent="0.25">
      <c r="A4218" t="s">
        <v>12</v>
      </c>
      <c r="B4218" s="107">
        <v>44527</v>
      </c>
      <c r="C4218">
        <v>1169</v>
      </c>
      <c r="D4218" t="str">
        <f>IF(Tableau1[[#This Row],[Date]]="","",CHOOSE(MONTH(B4218),"janvier","février","mars","avril","mai","juin","juillet","aout","septembre","octobre","novembre","décembre"))</f>
        <v>novembre</v>
      </c>
      <c r="E4218" s="105">
        <f>IF(ISERROR(VLOOKUP($C4218,tarifs!$A$4:$D$105,2,0)),"",VLOOKUP($C4218,tarifs!$A$4:$D$105,2,0))</f>
        <v>115</v>
      </c>
      <c r="F4218" s="105">
        <f t="shared" si="65"/>
        <v>138</v>
      </c>
    </row>
    <row r="4219" spans="1:6" x14ac:dyDescent="0.25">
      <c r="A4219" t="s">
        <v>12</v>
      </c>
      <c r="B4219" s="107">
        <v>44522</v>
      </c>
      <c r="C4219">
        <v>1312</v>
      </c>
      <c r="D4219" t="str">
        <f>IF(Tableau1[[#This Row],[Date]]="","",CHOOSE(MONTH(B4219),"janvier","février","mars","avril","mai","juin","juillet","aout","septembre","octobre","novembre","décembre"))</f>
        <v>novembre</v>
      </c>
      <c r="E4219" s="105">
        <f>IF(ISERROR(VLOOKUP($C4219,tarifs!$A$4:$D$105,2,0)),"",VLOOKUP($C4219,tarifs!$A$4:$D$105,2,0))</f>
        <v>108</v>
      </c>
      <c r="F4219" s="105">
        <f t="shared" si="65"/>
        <v>129.6</v>
      </c>
    </row>
    <row r="4220" spans="1:6" x14ac:dyDescent="0.25">
      <c r="A4220" t="s">
        <v>12</v>
      </c>
      <c r="B4220" s="107">
        <v>44523</v>
      </c>
      <c r="C4220">
        <v>1312</v>
      </c>
      <c r="D4220" t="str">
        <f>IF(Tableau1[[#This Row],[Date]]="","",CHOOSE(MONTH(B4220),"janvier","février","mars","avril","mai","juin","juillet","aout","septembre","octobre","novembre","décembre"))</f>
        <v>novembre</v>
      </c>
      <c r="E4220" s="105">
        <f>IF(ISERROR(VLOOKUP($C4220,tarifs!$A$4:$D$105,2,0)),"",VLOOKUP($C4220,tarifs!$A$4:$D$105,2,0))</f>
        <v>108</v>
      </c>
      <c r="F4220" s="105">
        <f t="shared" si="65"/>
        <v>129.6</v>
      </c>
    </row>
    <row r="4221" spans="1:6" x14ac:dyDescent="0.25">
      <c r="A4221" t="s">
        <v>12</v>
      </c>
      <c r="B4221" s="107">
        <v>44524</v>
      </c>
      <c r="C4221">
        <v>1312</v>
      </c>
      <c r="D4221" t="str">
        <f>IF(Tableau1[[#This Row],[Date]]="","",CHOOSE(MONTH(B4221),"janvier","février","mars","avril","mai","juin","juillet","aout","septembre","octobre","novembre","décembre"))</f>
        <v>novembre</v>
      </c>
      <c r="E4221" s="105">
        <f>IF(ISERROR(VLOOKUP($C4221,tarifs!$A$4:$D$105,2,0)),"",VLOOKUP($C4221,tarifs!$A$4:$D$105,2,0))</f>
        <v>108</v>
      </c>
      <c r="F4221" s="105">
        <f t="shared" si="65"/>
        <v>129.6</v>
      </c>
    </row>
    <row r="4222" spans="1:6" x14ac:dyDescent="0.25">
      <c r="A4222" t="s">
        <v>12</v>
      </c>
      <c r="B4222" s="107">
        <v>44525</v>
      </c>
      <c r="C4222">
        <v>1312</v>
      </c>
      <c r="D4222" t="str">
        <f>IF(Tableau1[[#This Row],[Date]]="","",CHOOSE(MONTH(B4222),"janvier","février","mars","avril","mai","juin","juillet","aout","septembre","octobre","novembre","décembre"))</f>
        <v>novembre</v>
      </c>
      <c r="E4222" s="105">
        <f>IF(ISERROR(VLOOKUP($C4222,tarifs!$A$4:$D$105,2,0)),"",VLOOKUP($C4222,tarifs!$A$4:$D$105,2,0))</f>
        <v>108</v>
      </c>
      <c r="F4222" s="105">
        <f t="shared" si="65"/>
        <v>129.6</v>
      </c>
    </row>
    <row r="4223" spans="1:6" x14ac:dyDescent="0.25">
      <c r="A4223" t="s">
        <v>12</v>
      </c>
      <c r="B4223" s="107">
        <v>44526</v>
      </c>
      <c r="C4223">
        <v>1312</v>
      </c>
      <c r="D4223" t="str">
        <f>IF(Tableau1[[#This Row],[Date]]="","",CHOOSE(MONTH(B4223),"janvier","février","mars","avril","mai","juin","juillet","aout","septembre","octobre","novembre","décembre"))</f>
        <v>novembre</v>
      </c>
      <c r="E4223" s="105">
        <f>IF(ISERROR(VLOOKUP($C4223,tarifs!$A$4:$D$105,2,0)),"",VLOOKUP($C4223,tarifs!$A$4:$D$105,2,0))</f>
        <v>108</v>
      </c>
      <c r="F4223" s="105">
        <f t="shared" si="65"/>
        <v>129.6</v>
      </c>
    </row>
    <row r="4224" spans="1:6" x14ac:dyDescent="0.25">
      <c r="A4224" t="s">
        <v>12</v>
      </c>
      <c r="B4224" s="107">
        <v>44527</v>
      </c>
      <c r="C4224">
        <v>1289</v>
      </c>
      <c r="D4224" t="str">
        <f>IF(Tableau1[[#This Row],[Date]]="","",CHOOSE(MONTH(B4224),"janvier","février","mars","avril","mai","juin","juillet","aout","septembre","octobre","novembre","décembre"))</f>
        <v>novembre</v>
      </c>
      <c r="E4224" s="105">
        <f>IF(ISERROR(VLOOKUP($C4224,tarifs!$A$4:$D$105,2,0)),"",VLOOKUP($C4224,tarifs!$A$4:$D$105,2,0))</f>
        <v>88</v>
      </c>
      <c r="F4224" s="105">
        <f t="shared" si="65"/>
        <v>105.6</v>
      </c>
    </row>
    <row r="4225" spans="1:6" x14ac:dyDescent="0.25">
      <c r="A4225" t="s">
        <v>12</v>
      </c>
      <c r="B4225" s="107">
        <v>44522</v>
      </c>
      <c r="C4225">
        <v>1252</v>
      </c>
      <c r="D4225" t="str">
        <f>IF(Tableau1[[#This Row],[Date]]="","",CHOOSE(MONTH(B4225),"janvier","février","mars","avril","mai","juin","juillet","aout","septembre","octobre","novembre","décembre"))</f>
        <v>novembre</v>
      </c>
      <c r="E4225" s="105">
        <f>IF(ISERROR(VLOOKUP($C4225,tarifs!$A$4:$D$105,2,0)),"",VLOOKUP($C4225,tarifs!$A$4:$D$105,2,0))</f>
        <v>91.8</v>
      </c>
      <c r="F4225" s="105">
        <f t="shared" si="65"/>
        <v>110.16</v>
      </c>
    </row>
    <row r="4226" spans="1:6" x14ac:dyDescent="0.25">
      <c r="A4226" t="s">
        <v>12</v>
      </c>
      <c r="B4226" s="107">
        <v>44523</v>
      </c>
      <c r="C4226">
        <v>1252</v>
      </c>
      <c r="D4226" t="str">
        <f>IF(Tableau1[[#This Row],[Date]]="","",CHOOSE(MONTH(B4226),"janvier","février","mars","avril","mai","juin","juillet","aout","septembre","octobre","novembre","décembre"))</f>
        <v>novembre</v>
      </c>
      <c r="E4226" s="105">
        <f>IF(ISERROR(VLOOKUP($C4226,tarifs!$A$4:$D$105,2,0)),"",VLOOKUP($C4226,tarifs!$A$4:$D$105,2,0))</f>
        <v>91.8</v>
      </c>
      <c r="F4226" s="105">
        <f t="shared" si="65"/>
        <v>110.16</v>
      </c>
    </row>
    <row r="4227" spans="1:6" x14ac:dyDescent="0.25">
      <c r="A4227" t="s">
        <v>12</v>
      </c>
      <c r="B4227" s="107">
        <v>44524</v>
      </c>
      <c r="C4227">
        <v>1252</v>
      </c>
      <c r="D4227" t="str">
        <f>IF(Tableau1[[#This Row],[Date]]="","",CHOOSE(MONTH(B4227),"janvier","février","mars","avril","mai","juin","juillet","aout","septembre","octobre","novembre","décembre"))</f>
        <v>novembre</v>
      </c>
      <c r="E4227" s="105">
        <f>IF(ISERROR(VLOOKUP($C4227,tarifs!$A$4:$D$105,2,0)),"",VLOOKUP($C4227,tarifs!$A$4:$D$105,2,0))</f>
        <v>91.8</v>
      </c>
      <c r="F4227" s="105">
        <f t="shared" si="65"/>
        <v>110.16</v>
      </c>
    </row>
    <row r="4228" spans="1:6" x14ac:dyDescent="0.25">
      <c r="A4228" t="s">
        <v>12</v>
      </c>
      <c r="B4228" s="107">
        <v>44525</v>
      </c>
      <c r="C4228">
        <v>1252</v>
      </c>
      <c r="D4228" t="str">
        <f>IF(Tableau1[[#This Row],[Date]]="","",CHOOSE(MONTH(B4228),"janvier","février","mars","avril","mai","juin","juillet","aout","septembre","octobre","novembre","décembre"))</f>
        <v>novembre</v>
      </c>
      <c r="E4228" s="105">
        <f>IF(ISERROR(VLOOKUP($C4228,tarifs!$A$4:$D$105,2,0)),"",VLOOKUP($C4228,tarifs!$A$4:$D$105,2,0))</f>
        <v>91.8</v>
      </c>
      <c r="F4228" s="105">
        <f t="shared" ref="F4228:F4291" si="66">IF(ISERROR(E4228*1.2),"",E4228*1.2)</f>
        <v>110.16</v>
      </c>
    </row>
    <row r="4229" spans="1:6" x14ac:dyDescent="0.25">
      <c r="A4229" t="s">
        <v>12</v>
      </c>
      <c r="B4229" s="107">
        <v>44526</v>
      </c>
      <c r="C4229">
        <v>1252</v>
      </c>
      <c r="D4229" t="str">
        <f>IF(Tableau1[[#This Row],[Date]]="","",CHOOSE(MONTH(B4229),"janvier","février","mars","avril","mai","juin","juillet","aout","septembre","octobre","novembre","décembre"))</f>
        <v>novembre</v>
      </c>
      <c r="E4229" s="105">
        <f>IF(ISERROR(VLOOKUP($C4229,tarifs!$A$4:$D$105,2,0)),"",VLOOKUP($C4229,tarifs!$A$4:$D$105,2,0))</f>
        <v>91.8</v>
      </c>
      <c r="F4229" s="105">
        <f t="shared" si="66"/>
        <v>110.16</v>
      </c>
    </row>
    <row r="4230" spans="1:6" x14ac:dyDescent="0.25">
      <c r="A4230" t="s">
        <v>12</v>
      </c>
      <c r="B4230" s="107">
        <v>44527</v>
      </c>
      <c r="C4230">
        <v>1319</v>
      </c>
      <c r="D4230" t="str">
        <f>IF(Tableau1[[#This Row],[Date]]="","",CHOOSE(MONTH(B4230),"janvier","février","mars","avril","mai","juin","juillet","aout","septembre","octobre","novembre","décembre"))</f>
        <v>novembre</v>
      </c>
      <c r="E4230" s="105">
        <f>IF(ISERROR(VLOOKUP($C4230,tarifs!$A$4:$D$105,2,0)),"",VLOOKUP($C4230,tarifs!$A$4:$D$105,2,0))</f>
        <v>95</v>
      </c>
      <c r="F4230" s="105">
        <f t="shared" si="66"/>
        <v>114</v>
      </c>
    </row>
    <row r="4231" spans="1:6" x14ac:dyDescent="0.25">
      <c r="A4231" t="s">
        <v>12</v>
      </c>
      <c r="B4231" s="107">
        <v>44527</v>
      </c>
      <c r="C4231">
        <v>1349</v>
      </c>
      <c r="D4231" t="str">
        <f>IF(Tableau1[[#This Row],[Date]]="","",CHOOSE(MONTH(B4231),"janvier","février","mars","avril","mai","juin","juillet","aout","septembre","octobre","novembre","décembre"))</f>
        <v>novembre</v>
      </c>
      <c r="E4231" s="105">
        <f>IF(ISERROR(VLOOKUP($C4231,tarifs!$A$4:$D$105,2,0)),"",VLOOKUP($C4231,tarifs!$A$4:$D$105,2,0))</f>
        <v>115</v>
      </c>
      <c r="F4231" s="105">
        <f t="shared" si="66"/>
        <v>138</v>
      </c>
    </row>
    <row r="4232" spans="1:6" x14ac:dyDescent="0.25">
      <c r="A4232" t="s">
        <v>13</v>
      </c>
      <c r="B4232" s="107">
        <v>44522</v>
      </c>
      <c r="C4232">
        <v>1640</v>
      </c>
      <c r="D4232" t="str">
        <f>IF(Tableau1[[#This Row],[Date]]="","",CHOOSE(MONTH(B4232),"janvier","février","mars","avril","mai","juin","juillet","aout","septembre","octobre","novembre","décembre"))</f>
        <v>novembre</v>
      </c>
      <c r="E4232" s="105">
        <f>IF(ISERROR(VLOOKUP($C4232,tarifs!$A$4:$D$105,2,0)),"",VLOOKUP($C4232,tarifs!$A$4:$D$105,2,0))</f>
        <v>156.75</v>
      </c>
      <c r="F4232" s="105">
        <f t="shared" si="66"/>
        <v>188.1</v>
      </c>
    </row>
    <row r="4233" spans="1:6" x14ac:dyDescent="0.25">
      <c r="A4233" t="s">
        <v>13</v>
      </c>
      <c r="B4233" s="107">
        <v>44527</v>
      </c>
      <c r="C4233">
        <v>1411</v>
      </c>
      <c r="D4233" t="str">
        <f>IF(Tableau1[[#This Row],[Date]]="","",CHOOSE(MONTH(B4233),"janvier","février","mars","avril","mai","juin","juillet","aout","septembre","octobre","novembre","décembre"))</f>
        <v>novembre</v>
      </c>
      <c r="E4233" s="105">
        <f>IF(ISERROR(VLOOKUP($C4233,tarifs!$A$4:$D$105,2,0)),"",VLOOKUP($C4233,tarifs!$A$4:$D$105,2,0))</f>
        <v>101</v>
      </c>
      <c r="F4233" s="105">
        <f t="shared" si="66"/>
        <v>121.19999999999999</v>
      </c>
    </row>
    <row r="4234" spans="1:6" x14ac:dyDescent="0.25">
      <c r="A4234" t="s">
        <v>13</v>
      </c>
      <c r="B4234" s="107">
        <v>44522</v>
      </c>
      <c r="C4234">
        <v>1680</v>
      </c>
      <c r="D4234" t="str">
        <f>IF(Tableau1[[#This Row],[Date]]="","",CHOOSE(MONTH(B4234),"janvier","février","mars","avril","mai","juin","juillet","aout","septembre","octobre","novembre","décembre"))</f>
        <v>novembre</v>
      </c>
      <c r="E4234" s="105">
        <f>IF(ISERROR(VLOOKUP($C4234,tarifs!$A$4:$D$105,2,0)),"",VLOOKUP($C4234,tarifs!$A$4:$D$105,2,0))</f>
        <v>149.75</v>
      </c>
      <c r="F4234" s="105">
        <f t="shared" si="66"/>
        <v>179.7</v>
      </c>
    </row>
    <row r="4235" spans="1:6" x14ac:dyDescent="0.25">
      <c r="A4235" t="s">
        <v>13</v>
      </c>
      <c r="B4235" s="107">
        <v>44527</v>
      </c>
      <c r="C4235">
        <v>1461</v>
      </c>
      <c r="D4235" t="str">
        <f>IF(Tableau1[[#This Row],[Date]]="","",CHOOSE(MONTH(B4235),"janvier","février","mars","avril","mai","juin","juillet","aout","septembre","octobre","novembre","décembre"))</f>
        <v>novembre</v>
      </c>
      <c r="E4235" s="105">
        <f>IF(ISERROR(VLOOKUP($C4235,tarifs!$A$4:$D$105,2,0)),"",VLOOKUP($C4235,tarifs!$A$4:$D$105,2,0))</f>
        <v>135</v>
      </c>
      <c r="F4235" s="105">
        <f t="shared" si="66"/>
        <v>162</v>
      </c>
    </row>
    <row r="4236" spans="1:6" x14ac:dyDescent="0.25">
      <c r="A4236" t="s">
        <v>13</v>
      </c>
      <c r="B4236" s="107">
        <v>44522</v>
      </c>
      <c r="C4236">
        <v>1152</v>
      </c>
      <c r="D4236" t="str">
        <f>IF(Tableau1[[#This Row],[Date]]="","",CHOOSE(MONTH(B4236),"janvier","février","mars","avril","mai","juin","juillet","aout","septembre","octobre","novembre","décembre"))</f>
        <v>novembre</v>
      </c>
      <c r="E4236" s="105">
        <f>IF(ISERROR(VLOOKUP($C4236,tarifs!$A$4:$D$105,2,0)),"",VLOOKUP($C4236,tarifs!$A$4:$D$105,2,0))</f>
        <v>128</v>
      </c>
      <c r="F4236" s="105">
        <f t="shared" si="66"/>
        <v>153.6</v>
      </c>
    </row>
    <row r="4237" spans="1:6" x14ac:dyDescent="0.25">
      <c r="A4237" t="s">
        <v>13</v>
      </c>
      <c r="B4237" s="107">
        <v>44527</v>
      </c>
      <c r="C4237">
        <v>1119</v>
      </c>
      <c r="D4237" t="str">
        <f>IF(Tableau1[[#This Row],[Date]]="","",CHOOSE(MONTH(B4237),"janvier","février","mars","avril","mai","juin","juillet","aout","septembre","octobre","novembre","décembre"))</f>
        <v>novembre</v>
      </c>
      <c r="E4237" s="105">
        <f>IF(ISERROR(VLOOKUP($C4237,tarifs!$A$4:$D$105,2,0)),"",VLOOKUP($C4237,tarifs!$A$4:$D$105,2,0))</f>
        <v>135</v>
      </c>
      <c r="F4237" s="105">
        <f t="shared" si="66"/>
        <v>162</v>
      </c>
    </row>
    <row r="4238" spans="1:6" x14ac:dyDescent="0.25">
      <c r="A4238" t="s">
        <v>13</v>
      </c>
      <c r="B4238" s="107">
        <v>44527</v>
      </c>
      <c r="C4238">
        <v>1049</v>
      </c>
      <c r="D4238" t="str">
        <f>IF(Tableau1[[#This Row],[Date]]="","",CHOOSE(MONTH(B4238),"janvier","février","mars","avril","mai","juin","juillet","aout","septembre","octobre","novembre","décembre"))</f>
        <v>novembre</v>
      </c>
      <c r="E4238" s="105">
        <f>IF(ISERROR(VLOOKUP($C4238,tarifs!$A$4:$D$105,2,0)),"",VLOOKUP($C4238,tarifs!$A$4:$D$105,2,0))</f>
        <v>95</v>
      </c>
      <c r="F4238" s="105">
        <f t="shared" si="66"/>
        <v>114</v>
      </c>
    </row>
    <row r="4239" spans="1:6" x14ac:dyDescent="0.25">
      <c r="A4239" t="s">
        <v>14</v>
      </c>
      <c r="B4239" s="107">
        <v>44522</v>
      </c>
      <c r="C4239">
        <v>1100</v>
      </c>
      <c r="D4239" t="str">
        <f>IF(Tableau1[[#This Row],[Date]]="","",CHOOSE(MONTH(B4239),"janvier","février","mars","avril","mai","juin","juillet","aout","septembre","octobre","novembre","décembre"))</f>
        <v>novembre</v>
      </c>
      <c r="E4239" s="105">
        <f>IF(ISERROR(VLOOKUP($C4239,tarifs!$A$4:$D$105,2,0)),"",VLOOKUP($C4239,tarifs!$A$4:$D$105,2,0))</f>
        <v>122</v>
      </c>
      <c r="F4239" s="105">
        <f t="shared" si="66"/>
        <v>146.4</v>
      </c>
    </row>
    <row r="4240" spans="1:6" x14ac:dyDescent="0.25">
      <c r="A4240" t="s">
        <v>14</v>
      </c>
      <c r="B4240" s="107">
        <v>44526</v>
      </c>
      <c r="C4240">
        <v>1112</v>
      </c>
      <c r="D4240" t="str">
        <f>IF(Tableau1[[#This Row],[Date]]="","",CHOOSE(MONTH(B4240),"janvier","février","mars","avril","mai","juin","juillet","aout","septembre","octobre","novembre","décembre"))</f>
        <v>novembre</v>
      </c>
      <c r="E4240" s="105">
        <f>IF(ISERROR(VLOOKUP($C4240,tarifs!$A$4:$D$105,2,0)),"",VLOOKUP($C4240,tarifs!$A$4:$D$105,2,0))</f>
        <v>135</v>
      </c>
      <c r="F4240" s="105">
        <f t="shared" si="66"/>
        <v>162</v>
      </c>
    </row>
    <row r="4241" spans="1:6" x14ac:dyDescent="0.25">
      <c r="A4241" t="s">
        <v>14</v>
      </c>
      <c r="B4241" s="107">
        <v>44527</v>
      </c>
      <c r="C4241">
        <v>1421</v>
      </c>
      <c r="D4241" t="str">
        <f>IF(Tableau1[[#This Row],[Date]]="","",CHOOSE(MONTH(B4241),"janvier","février","mars","avril","mai","juin","juillet","aout","septembre","octobre","novembre","décembre"))</f>
        <v>novembre</v>
      </c>
      <c r="E4241" s="105">
        <f>IF(ISERROR(VLOOKUP($C4241,tarifs!$A$4:$D$105,2,0)),"",VLOOKUP($C4241,tarifs!$A$4:$D$105,2,0))</f>
        <v>108</v>
      </c>
      <c r="F4241" s="105">
        <f t="shared" si="66"/>
        <v>129.6</v>
      </c>
    </row>
    <row r="4242" spans="1:6" x14ac:dyDescent="0.25">
      <c r="A4242" t="s">
        <v>14</v>
      </c>
      <c r="B4242" s="107">
        <v>44527</v>
      </c>
      <c r="C4242">
        <v>1629</v>
      </c>
      <c r="D4242" t="str">
        <f>IF(Tableau1[[#This Row],[Date]]="","",CHOOSE(MONTH(B4242),"janvier","février","mars","avril","mai","juin","juillet","aout","septembre","octobre","novembre","décembre"))</f>
        <v>novembre</v>
      </c>
      <c r="E4242" s="105">
        <f>IF(ISERROR(VLOOKUP($C4242,tarifs!$A$4:$D$105,2,0)),"",VLOOKUP($C4242,tarifs!$A$4:$D$105,2,0))</f>
        <v>121.5</v>
      </c>
      <c r="F4242" s="105">
        <f t="shared" si="66"/>
        <v>145.79999999999998</v>
      </c>
    </row>
    <row r="4243" spans="1:6" x14ac:dyDescent="0.25">
      <c r="A4243" t="s">
        <v>14</v>
      </c>
      <c r="B4243" s="107">
        <v>44527</v>
      </c>
      <c r="C4243">
        <v>1159</v>
      </c>
      <c r="D4243" t="str">
        <f>IF(Tableau1[[#This Row],[Date]]="","",CHOOSE(MONTH(B4243),"janvier","février","mars","avril","mai","juin","juillet","aout","septembre","octobre","novembre","décembre"))</f>
        <v>novembre</v>
      </c>
      <c r="E4243" s="105">
        <f>IF(ISERROR(VLOOKUP($C4243,tarifs!$A$4:$D$105,2,0)),"",VLOOKUP($C4243,tarifs!$A$4:$D$105,2,0))</f>
        <v>115</v>
      </c>
      <c r="F4243" s="105">
        <f t="shared" si="66"/>
        <v>138</v>
      </c>
    </row>
    <row r="4244" spans="1:6" x14ac:dyDescent="0.25">
      <c r="A4244" t="s">
        <v>14</v>
      </c>
      <c r="B4244" s="107">
        <v>44522</v>
      </c>
      <c r="C4244" t="s">
        <v>15</v>
      </c>
      <c r="D4244" t="str">
        <f>IF(Tableau1[[#This Row],[Date]]="","",CHOOSE(MONTH(B4244),"janvier","février","mars","avril","mai","juin","juillet","aout","septembre","octobre","novembre","décembre"))</f>
        <v>novembre</v>
      </c>
      <c r="E4244" s="105" t="str">
        <f>IF(ISERROR(VLOOKUP($C4244,tarifs!$A$4:$D$105,2,0)),"",VLOOKUP($C4244,tarifs!$A$4:$D$105,2,0))</f>
        <v/>
      </c>
      <c r="F4244" s="105" t="str">
        <f t="shared" si="66"/>
        <v/>
      </c>
    </row>
    <row r="4245" spans="1:6" x14ac:dyDescent="0.25">
      <c r="A4245" t="s">
        <v>14</v>
      </c>
      <c r="B4245" s="107">
        <v>44523</v>
      </c>
      <c r="C4245" t="s">
        <v>15</v>
      </c>
      <c r="D4245" t="str">
        <f>IF(Tableau1[[#This Row],[Date]]="","",CHOOSE(MONTH(B4245),"janvier","février","mars","avril","mai","juin","juillet","aout","septembre","octobre","novembre","décembre"))</f>
        <v>novembre</v>
      </c>
      <c r="E4245" s="105" t="str">
        <f>IF(ISERROR(VLOOKUP($C4245,tarifs!$A$4:$D$105,2,0)),"",VLOOKUP($C4245,tarifs!$A$4:$D$105,2,0))</f>
        <v/>
      </c>
      <c r="F4245" s="105" t="str">
        <f t="shared" si="66"/>
        <v/>
      </c>
    </row>
    <row r="4246" spans="1:6" x14ac:dyDescent="0.25">
      <c r="A4246" t="s">
        <v>14</v>
      </c>
      <c r="B4246" s="107">
        <v>44524</v>
      </c>
      <c r="C4246" t="s">
        <v>15</v>
      </c>
      <c r="D4246" t="str">
        <f>IF(Tableau1[[#This Row],[Date]]="","",CHOOSE(MONTH(B4246),"janvier","février","mars","avril","mai","juin","juillet","aout","septembre","octobre","novembre","décembre"))</f>
        <v>novembre</v>
      </c>
      <c r="E4246" s="105" t="str">
        <f>IF(ISERROR(VLOOKUP($C4246,tarifs!$A$4:$D$105,2,0)),"",VLOOKUP($C4246,tarifs!$A$4:$D$105,2,0))</f>
        <v/>
      </c>
      <c r="F4246" s="105" t="str">
        <f t="shared" si="66"/>
        <v/>
      </c>
    </row>
    <row r="4247" spans="1:6" x14ac:dyDescent="0.25">
      <c r="A4247" t="s">
        <v>14</v>
      </c>
      <c r="B4247" s="107">
        <v>44525</v>
      </c>
      <c r="C4247" t="s">
        <v>15</v>
      </c>
      <c r="D4247" t="str">
        <f>IF(Tableau1[[#This Row],[Date]]="","",CHOOSE(MONTH(B4247),"janvier","février","mars","avril","mai","juin","juillet","aout","septembre","octobre","novembre","décembre"))</f>
        <v>novembre</v>
      </c>
      <c r="E4247" s="105" t="str">
        <f>IF(ISERROR(VLOOKUP($C4247,tarifs!$A$4:$D$105,2,0)),"",VLOOKUP($C4247,tarifs!$A$4:$D$105,2,0))</f>
        <v/>
      </c>
      <c r="F4247" s="105" t="str">
        <f t="shared" si="66"/>
        <v/>
      </c>
    </row>
    <row r="4248" spans="1:6" x14ac:dyDescent="0.25">
      <c r="A4248" t="s">
        <v>14</v>
      </c>
      <c r="B4248" s="107">
        <v>44526</v>
      </c>
      <c r="C4248" t="s">
        <v>15</v>
      </c>
      <c r="D4248" t="str">
        <f>IF(Tableau1[[#This Row],[Date]]="","",CHOOSE(MONTH(B4248),"janvier","février","mars","avril","mai","juin","juillet","aout","septembre","octobre","novembre","décembre"))</f>
        <v>novembre</v>
      </c>
      <c r="E4248" s="105" t="str">
        <f>IF(ISERROR(VLOOKUP($C4248,tarifs!$A$4:$D$105,2,0)),"",VLOOKUP($C4248,tarifs!$A$4:$D$105,2,0))</f>
        <v/>
      </c>
      <c r="F4248" s="105" t="str">
        <f t="shared" si="66"/>
        <v/>
      </c>
    </row>
    <row r="4249" spans="1:6" x14ac:dyDescent="0.25">
      <c r="A4249" t="s">
        <v>16</v>
      </c>
      <c r="B4249" s="107">
        <v>44522</v>
      </c>
      <c r="C4249">
        <v>1670</v>
      </c>
      <c r="D4249" t="str">
        <f>IF(Tableau1[[#This Row],[Date]]="","",CHOOSE(MONTH(B4249),"janvier","février","mars","avril","mai","juin","juillet","aout","septembre","octobre","novembre","décembre"))</f>
        <v>novembre</v>
      </c>
      <c r="E4249" s="105">
        <f>IF(ISERROR(VLOOKUP($C4249,tarifs!$A$4:$D$105,2,0)),"",VLOOKUP($C4249,tarifs!$A$4:$D$105,2,0))</f>
        <v>201</v>
      </c>
      <c r="F4249" s="105">
        <f t="shared" si="66"/>
        <v>241.2</v>
      </c>
    </row>
    <row r="4250" spans="1:6" x14ac:dyDescent="0.25">
      <c r="A4250" t="s">
        <v>16</v>
      </c>
      <c r="B4250" s="107">
        <v>44527</v>
      </c>
      <c r="C4250">
        <v>1401</v>
      </c>
      <c r="D4250" t="str">
        <f>IF(Tableau1[[#This Row],[Date]]="","",CHOOSE(MONTH(B4250),"janvier","février","mars","avril","mai","juin","juillet","aout","septembre","octobre","novembre","décembre"))</f>
        <v>novembre</v>
      </c>
      <c r="E4250" s="105">
        <f>IF(ISERROR(VLOOKUP($C4250,tarifs!$A$4:$D$105,2,0)),"",VLOOKUP($C4250,tarifs!$A$4:$D$105,2,0))</f>
        <v>129</v>
      </c>
      <c r="F4250" s="105">
        <f t="shared" si="66"/>
        <v>154.79999999999998</v>
      </c>
    </row>
    <row r="4251" spans="1:6" x14ac:dyDescent="0.25">
      <c r="A4251" t="s">
        <v>16</v>
      </c>
      <c r="B4251" s="107">
        <v>44527</v>
      </c>
      <c r="C4251">
        <v>1639</v>
      </c>
      <c r="D4251" t="str">
        <f>IF(Tableau1[[#This Row],[Date]]="","",CHOOSE(MONTH(B4251),"janvier","février","mars","avril","mai","juin","juillet","aout","septembre","octobre","novembre","décembre"))</f>
        <v>novembre</v>
      </c>
      <c r="E4251" s="105">
        <f>IF(ISERROR(VLOOKUP($C4251,tarifs!$A$4:$D$105,2,0)),"",VLOOKUP($C4251,tarifs!$A$4:$D$105,2,0))</f>
        <v>135</v>
      </c>
      <c r="F4251" s="105">
        <f t="shared" si="66"/>
        <v>162</v>
      </c>
    </row>
    <row r="4252" spans="1:6" x14ac:dyDescent="0.25">
      <c r="A4252" t="s">
        <v>17</v>
      </c>
      <c r="B4252" s="107">
        <v>44522</v>
      </c>
      <c r="C4252">
        <v>1050</v>
      </c>
      <c r="D4252" t="str">
        <f>IF(Tableau1[[#This Row],[Date]]="","",CHOOSE(MONTH(B4252),"janvier","février","mars","avril","mai","juin","juillet","aout","septembre","octobre","novembre","décembre"))</f>
        <v>novembre</v>
      </c>
      <c r="E4252" s="105">
        <f>IF(ISERROR(VLOOKUP($C4252,tarifs!$A$4:$D$105,2,0)),"",VLOOKUP($C4252,tarifs!$A$4:$D$105,2,0))</f>
        <v>108</v>
      </c>
      <c r="F4252" s="105">
        <f t="shared" si="66"/>
        <v>129.6</v>
      </c>
    </row>
    <row r="4253" spans="1:6" x14ac:dyDescent="0.25">
      <c r="A4253" t="s">
        <v>17</v>
      </c>
      <c r="B4253" s="107">
        <v>44527</v>
      </c>
      <c r="C4253">
        <v>1501</v>
      </c>
      <c r="D4253" t="str">
        <f>IF(Tableau1[[#This Row],[Date]]="","",CHOOSE(MONTH(B4253),"janvier","février","mars","avril","mai","juin","juillet","aout","septembre","octobre","novembre","décembre"))</f>
        <v>novembre</v>
      </c>
      <c r="E4253" s="105">
        <f>IF(ISERROR(VLOOKUP($C4253,tarifs!$A$4:$D$105,2,0)),"",VLOOKUP($C4253,tarifs!$A$4:$D$105,2,0))</f>
        <v>117</v>
      </c>
      <c r="F4253" s="105">
        <f t="shared" si="66"/>
        <v>140.4</v>
      </c>
    </row>
    <row r="4254" spans="1:6" x14ac:dyDescent="0.25">
      <c r="A4254" t="s">
        <v>17</v>
      </c>
      <c r="B4254" s="107">
        <v>44522</v>
      </c>
      <c r="C4254">
        <v>1232</v>
      </c>
      <c r="D4254" t="str">
        <f>IF(Tableau1[[#This Row],[Date]]="","",CHOOSE(MONTH(B4254),"janvier","février","mars","avril","mai","juin","juillet","aout","septembre","octobre","novembre","décembre"))</f>
        <v>novembre</v>
      </c>
      <c r="E4254" s="105">
        <f>IF(ISERROR(VLOOKUP($C4254,tarifs!$A$4:$D$105,2,0)),"",VLOOKUP($C4254,tarifs!$A$4:$D$105,2,0))</f>
        <v>101.25</v>
      </c>
      <c r="F4254" s="105">
        <f t="shared" si="66"/>
        <v>121.5</v>
      </c>
    </row>
    <row r="4255" spans="1:6" x14ac:dyDescent="0.25">
      <c r="A4255" t="s">
        <v>17</v>
      </c>
      <c r="B4255" s="107">
        <v>44524</v>
      </c>
      <c r="C4255">
        <v>1202</v>
      </c>
      <c r="D4255" t="str">
        <f>IF(Tableau1[[#This Row],[Date]]="","",CHOOSE(MONTH(B4255),"janvier","février","mars","avril","mai","juin","juillet","aout","septembre","octobre","novembre","décembre"))</f>
        <v>novembre</v>
      </c>
      <c r="E4255" s="105">
        <f>IF(ISERROR(VLOOKUP($C4255,tarifs!$A$4:$D$105,2,0)),"",VLOOKUP($C4255,tarifs!$A$4:$D$105,2,0))</f>
        <v>87.75</v>
      </c>
      <c r="F4255" s="105">
        <f t="shared" si="66"/>
        <v>105.3</v>
      </c>
    </row>
    <row r="4256" spans="1:6" x14ac:dyDescent="0.25">
      <c r="A4256" t="s">
        <v>17</v>
      </c>
      <c r="B4256" s="107">
        <v>44526</v>
      </c>
      <c r="C4256">
        <v>1072</v>
      </c>
      <c r="D4256" t="str">
        <f>IF(Tableau1[[#This Row],[Date]]="","",CHOOSE(MONTH(B4256),"janvier","février","mars","avril","mai","juin","juillet","aout","septembre","octobre","novembre","décembre"))</f>
        <v>novembre</v>
      </c>
      <c r="E4256" s="105">
        <f>IF(ISERROR(VLOOKUP($C4256,tarifs!$A$4:$D$105,2,0)),"",VLOOKUP($C4256,tarifs!$A$4:$D$105,2,0))</f>
        <v>108</v>
      </c>
      <c r="F4256" s="105">
        <f t="shared" si="66"/>
        <v>129.6</v>
      </c>
    </row>
    <row r="4257" spans="1:6" x14ac:dyDescent="0.25">
      <c r="A4257" t="s">
        <v>17</v>
      </c>
      <c r="B4257" s="107">
        <v>44527</v>
      </c>
      <c r="C4257">
        <v>1069</v>
      </c>
      <c r="D4257" t="str">
        <f>IF(Tableau1[[#This Row],[Date]]="","",CHOOSE(MONTH(B4257),"janvier","février","mars","avril","mai","juin","juillet","aout","septembre","octobre","novembre","décembre"))</f>
        <v>novembre</v>
      </c>
      <c r="E4257" s="105">
        <f>IF(ISERROR(VLOOKUP($C4257,tarifs!$A$4:$D$105,2,0)),"",VLOOKUP($C4257,tarifs!$A$4:$D$105,2,0))</f>
        <v>81</v>
      </c>
      <c r="F4257" s="105">
        <f t="shared" si="66"/>
        <v>97.2</v>
      </c>
    </row>
    <row r="4258" spans="1:6" x14ac:dyDescent="0.25">
      <c r="A4258" t="s">
        <v>18</v>
      </c>
      <c r="B4258" s="107">
        <v>44522</v>
      </c>
      <c r="C4258">
        <v>1280</v>
      </c>
      <c r="D4258" t="str">
        <f>IF(Tableau1[[#This Row],[Date]]="","",CHOOSE(MONTH(B4258),"janvier","février","mars","avril","mai","juin","juillet","aout","septembre","octobre","novembre","décembre"))</f>
        <v>novembre</v>
      </c>
      <c r="E4258" s="105">
        <f>IF(ISERROR(VLOOKUP($C4258,tarifs!$A$4:$D$105,2,0)),"",VLOOKUP($C4258,tarifs!$A$4:$D$105,2,0))</f>
        <v>114.4</v>
      </c>
      <c r="F4258" s="105">
        <f t="shared" si="66"/>
        <v>137.28</v>
      </c>
    </row>
    <row r="4259" spans="1:6" x14ac:dyDescent="0.25">
      <c r="A4259" t="s">
        <v>18</v>
      </c>
      <c r="B4259" s="107">
        <v>44526</v>
      </c>
      <c r="C4259">
        <v>1082</v>
      </c>
      <c r="D4259" t="str">
        <f>IF(Tableau1[[#This Row],[Date]]="","",CHOOSE(MONTH(B4259),"janvier","février","mars","avril","mai","juin","juillet","aout","septembre","octobre","novembre","décembre"))</f>
        <v>novembre</v>
      </c>
      <c r="E4259" s="105">
        <f>IF(ISERROR(VLOOKUP($C4259,tarifs!$A$4:$D$105,2,0)),"",VLOOKUP($C4259,tarifs!$A$4:$D$105,2,0))</f>
        <v>104.55</v>
      </c>
      <c r="F4259" s="105">
        <f t="shared" si="66"/>
        <v>125.46</v>
      </c>
    </row>
    <row r="4260" spans="1:6" x14ac:dyDescent="0.25">
      <c r="A4260" t="s">
        <v>18</v>
      </c>
      <c r="B4260" s="107">
        <v>44527</v>
      </c>
      <c r="C4260">
        <v>1219</v>
      </c>
      <c r="D4260" t="str">
        <f>IF(Tableau1[[#This Row],[Date]]="","",CHOOSE(MONTH(B4260),"janvier","février","mars","avril","mai","juin","juillet","aout","septembre","octobre","novembre","décembre"))</f>
        <v>novembre</v>
      </c>
      <c r="E4260" s="105">
        <f>IF(ISERROR(VLOOKUP($C4260,tarifs!$A$4:$D$105,2,0)),"",VLOOKUP($C4260,tarifs!$A$4:$D$105,2,0))</f>
        <v>135</v>
      </c>
      <c r="F4260" s="105">
        <f t="shared" si="66"/>
        <v>162</v>
      </c>
    </row>
    <row r="4261" spans="1:6" x14ac:dyDescent="0.25">
      <c r="A4261" t="s">
        <v>18</v>
      </c>
      <c r="B4261" s="107">
        <v>44527</v>
      </c>
      <c r="C4261">
        <v>1679</v>
      </c>
      <c r="D4261" t="str">
        <f>IF(Tableau1[[#This Row],[Date]]="","",CHOOSE(MONTH(B4261),"janvier","février","mars","avril","mai","juin","juillet","aout","septembre","octobre","novembre","décembre"))</f>
        <v>novembre</v>
      </c>
      <c r="E4261" s="105">
        <f>IF(ISERROR(VLOOKUP($C4261,tarifs!$A$4:$D$105,2,0)),"",VLOOKUP($C4261,tarifs!$A$4:$D$105,2,0))</f>
        <v>95</v>
      </c>
      <c r="F4261" s="105">
        <f t="shared" si="66"/>
        <v>114</v>
      </c>
    </row>
    <row r="4262" spans="1:6" x14ac:dyDescent="0.25">
      <c r="A4262" t="s">
        <v>19</v>
      </c>
      <c r="B4262" s="107">
        <v>44526</v>
      </c>
      <c r="C4262">
        <v>1182</v>
      </c>
      <c r="D4262" t="str">
        <f>IF(Tableau1[[#This Row],[Date]]="","",CHOOSE(MONTH(B4262),"janvier","février","mars","avril","mai","juin","juillet","aout","septembre","octobre","novembre","décembre"))</f>
        <v>novembre</v>
      </c>
      <c r="E4262" s="105">
        <f>IF(ISERROR(VLOOKUP($C4262,tarifs!$A$4:$D$105,2,0)),"",VLOOKUP($C4262,tarifs!$A$4:$D$105,2,0))</f>
        <v>127</v>
      </c>
      <c r="F4262" s="105">
        <f t="shared" si="66"/>
        <v>152.4</v>
      </c>
    </row>
    <row r="4263" spans="1:6" x14ac:dyDescent="0.25">
      <c r="A4263" t="s">
        <v>19</v>
      </c>
      <c r="B4263" s="107">
        <v>44527</v>
      </c>
      <c r="C4263">
        <v>1669</v>
      </c>
      <c r="D4263" t="str">
        <f>IF(Tableau1[[#This Row],[Date]]="","",CHOOSE(MONTH(B4263),"janvier","février","mars","avril","mai","juin","juillet","aout","septembre","octobre","novembre","décembre"))</f>
        <v>novembre</v>
      </c>
      <c r="E4263" s="105">
        <f>IF(ISERROR(VLOOKUP($C4263,tarifs!$A$4:$D$105,2,0)),"",VLOOKUP($C4263,tarifs!$A$4:$D$105,2,0))</f>
        <v>124</v>
      </c>
      <c r="F4263" s="105">
        <f t="shared" si="66"/>
        <v>148.79999999999998</v>
      </c>
    </row>
    <row r="4264" spans="1:6" x14ac:dyDescent="0.25">
      <c r="A4264" t="s">
        <v>19</v>
      </c>
      <c r="B4264" s="107">
        <v>44527</v>
      </c>
      <c r="C4264">
        <v>1129</v>
      </c>
      <c r="D4264" t="str">
        <f>IF(Tableau1[[#This Row],[Date]]="","",CHOOSE(MONTH(B4264),"janvier","février","mars","avril","mai","juin","juillet","aout","septembre","octobre","novembre","décembre"))</f>
        <v>novembre</v>
      </c>
      <c r="E4264" s="105">
        <f>IF(ISERROR(VLOOKUP($C4264,tarifs!$A$4:$D$105,2,0)),"",VLOOKUP($C4264,tarifs!$A$4:$D$105,2,0))</f>
        <v>115</v>
      </c>
      <c r="F4264" s="105">
        <f t="shared" si="66"/>
        <v>138</v>
      </c>
    </row>
    <row r="4265" spans="1:6" x14ac:dyDescent="0.25">
      <c r="A4265" t="s">
        <v>19</v>
      </c>
      <c r="B4265" s="107">
        <v>44527</v>
      </c>
      <c r="C4265">
        <v>1699</v>
      </c>
      <c r="D4265" t="str">
        <f>IF(Tableau1[[#This Row],[Date]]="","",CHOOSE(MONTH(B4265),"janvier","février","mars","avril","mai","juin","juillet","aout","septembre","octobre","novembre","décembre"))</f>
        <v>novembre</v>
      </c>
      <c r="E4265" s="105">
        <f>IF(ISERROR(VLOOKUP($C4265,tarifs!$A$4:$D$105,2,0)),"",VLOOKUP($C4265,tarifs!$A$4:$D$105,2,0))</f>
        <v>148</v>
      </c>
      <c r="F4265" s="105">
        <f t="shared" si="66"/>
        <v>177.6</v>
      </c>
    </row>
    <row r="4266" spans="1:6" x14ac:dyDescent="0.25">
      <c r="A4266" t="s">
        <v>8</v>
      </c>
      <c r="B4266" s="107">
        <v>44529</v>
      </c>
      <c r="C4266">
        <v>1330</v>
      </c>
      <c r="D4266" t="str">
        <f>IF(Tableau1[[#This Row],[Date]]="","",CHOOSE(MONTH(B4266),"janvier","février","mars","avril","mai","juin","juillet","aout","septembre","octobre","novembre","décembre"))</f>
        <v>novembre</v>
      </c>
      <c r="E4266" s="105">
        <f>IF(ISERROR(VLOOKUP($C4266,tarifs!$A$4:$D$105,2,0)),"",VLOOKUP($C4266,tarifs!$A$4:$D$105,2,0))</f>
        <v>95</v>
      </c>
      <c r="F4266" s="105">
        <f t="shared" si="66"/>
        <v>114</v>
      </c>
    </row>
    <row r="4267" spans="1:6" x14ac:dyDescent="0.25">
      <c r="A4267" t="s">
        <v>8</v>
      </c>
      <c r="B4267" s="107">
        <v>44534</v>
      </c>
      <c r="C4267">
        <v>1531</v>
      </c>
      <c r="D4267" t="str">
        <f>IF(Tableau1[[#This Row],[Date]]="","",CHOOSE(MONTH(B4267),"janvier","février","mars","avril","mai","juin","juillet","aout","septembre","octobre","novembre","décembre"))</f>
        <v>décembre</v>
      </c>
      <c r="E4267" s="105">
        <f>IF(ISERROR(VLOOKUP($C4267,tarifs!$A$4:$D$105,2,0)),"",VLOOKUP($C4267,tarifs!$A$4:$D$105,2,0))</f>
        <v>108</v>
      </c>
      <c r="F4267" s="105">
        <f t="shared" si="66"/>
        <v>129.6</v>
      </c>
    </row>
    <row r="4268" spans="1:6" x14ac:dyDescent="0.25">
      <c r="A4268" t="s">
        <v>8</v>
      </c>
      <c r="B4268" s="107">
        <v>44529</v>
      </c>
      <c r="C4268">
        <v>1242</v>
      </c>
      <c r="D4268" t="str">
        <f>IF(Tableau1[[#This Row],[Date]]="","",CHOOSE(MONTH(B4268),"janvier","février","mars","avril","mai","juin","juillet","aout","septembre","octobre","novembre","décembre"))</f>
        <v>novembre</v>
      </c>
      <c r="E4268" s="105">
        <f>IF(ISERROR(VLOOKUP($C4268,tarifs!$A$4:$D$105,2,0)),"",VLOOKUP($C4268,tarifs!$A$4:$D$105,2,0))</f>
        <v>101</v>
      </c>
      <c r="F4268" s="105">
        <f t="shared" si="66"/>
        <v>121.19999999999999</v>
      </c>
    </row>
    <row r="4269" spans="1:6" x14ac:dyDescent="0.25">
      <c r="A4269" t="s">
        <v>8</v>
      </c>
      <c r="B4269" s="107">
        <v>44533</v>
      </c>
      <c r="C4269">
        <v>1242</v>
      </c>
      <c r="D4269" t="str">
        <f>IF(Tableau1[[#This Row],[Date]]="","",CHOOSE(MONTH(B4269),"janvier","février","mars","avril","mai","juin","juillet","aout","septembre","octobre","novembre","décembre"))</f>
        <v>décembre</v>
      </c>
      <c r="E4269" s="105">
        <f>IF(ISERROR(VLOOKUP($C4269,tarifs!$A$4:$D$105,2,0)),"",VLOOKUP($C4269,tarifs!$A$4:$D$105,2,0))</f>
        <v>101</v>
      </c>
      <c r="F4269" s="105">
        <f t="shared" si="66"/>
        <v>121.19999999999999</v>
      </c>
    </row>
    <row r="4270" spans="1:6" x14ac:dyDescent="0.25">
      <c r="A4270" t="s">
        <v>8</v>
      </c>
      <c r="B4270" s="107">
        <v>44534</v>
      </c>
      <c r="C4270">
        <v>1689</v>
      </c>
      <c r="D4270" t="str">
        <f>IF(Tableau1[[#This Row],[Date]]="","",CHOOSE(MONTH(B4270),"janvier","février","mars","avril","mai","juin","juillet","aout","septembre","octobre","novembre","décembre"))</f>
        <v>décembre</v>
      </c>
      <c r="E4270" s="105">
        <f>IF(ISERROR(VLOOKUP($C4270,tarifs!$A$4:$D$105,2,0)),"",VLOOKUP($C4270,tarifs!$A$4:$D$105,2,0))</f>
        <v>155</v>
      </c>
      <c r="F4270" s="105">
        <f t="shared" si="66"/>
        <v>186</v>
      </c>
    </row>
    <row r="4271" spans="1:6" x14ac:dyDescent="0.25">
      <c r="A4271" t="s">
        <v>9</v>
      </c>
      <c r="B4271" s="107">
        <v>44529</v>
      </c>
      <c r="C4271">
        <v>1060</v>
      </c>
      <c r="D4271" t="str">
        <f>IF(Tableau1[[#This Row],[Date]]="","",CHOOSE(MONTH(B4271),"janvier","février","mars","avril","mai","juin","juillet","aout","septembre","octobre","novembre","décembre"))</f>
        <v>novembre</v>
      </c>
      <c r="E4271" s="105">
        <f>IF(ISERROR(VLOOKUP($C4271,tarifs!$A$4:$D$105,2,0)),"",VLOOKUP($C4271,tarifs!$A$4:$D$105,2,0))</f>
        <v>123.6</v>
      </c>
      <c r="F4271" s="105">
        <f t="shared" si="66"/>
        <v>148.32</v>
      </c>
    </row>
    <row r="4272" spans="1:6" x14ac:dyDescent="0.25">
      <c r="A4272" t="s">
        <v>9</v>
      </c>
      <c r="B4272" s="107">
        <v>44534</v>
      </c>
      <c r="C4272">
        <v>1431</v>
      </c>
      <c r="D4272" t="str">
        <f>IF(Tableau1[[#This Row],[Date]]="","",CHOOSE(MONTH(B4272),"janvier","février","mars","avril","mai","juin","juillet","aout","septembre","octobre","novembre","décembre"))</f>
        <v>décembre</v>
      </c>
      <c r="E4272" s="105">
        <f>IF(ISERROR(VLOOKUP($C4272,tarifs!$A$4:$D$105,2,0)),"",VLOOKUP($C4272,tarifs!$A$4:$D$105,2,0))</f>
        <v>108</v>
      </c>
      <c r="F4272" s="105">
        <f t="shared" si="66"/>
        <v>129.6</v>
      </c>
    </row>
    <row r="4273" spans="1:6" x14ac:dyDescent="0.25">
      <c r="A4273" t="s">
        <v>9</v>
      </c>
      <c r="B4273" s="107">
        <v>44529</v>
      </c>
      <c r="C4273">
        <v>1230</v>
      </c>
      <c r="D4273" t="str">
        <f>IF(Tableau1[[#This Row],[Date]]="","",CHOOSE(MONTH(B4273),"janvier","février","mars","avril","mai","juin","juillet","aout","septembre","octobre","novembre","décembre"))</f>
        <v>novembre</v>
      </c>
      <c r="E4273" s="105">
        <f>IF(ISERROR(VLOOKUP($C4273,tarifs!$A$4:$D$105,2,0)),"",VLOOKUP($C4273,tarifs!$A$4:$D$105,2,0))</f>
        <v>135.25</v>
      </c>
      <c r="F4273" s="105">
        <f t="shared" si="66"/>
        <v>162.29999999999998</v>
      </c>
    </row>
    <row r="4274" spans="1:6" x14ac:dyDescent="0.25">
      <c r="A4274" t="s">
        <v>9</v>
      </c>
      <c r="B4274" s="107">
        <v>44533</v>
      </c>
      <c r="C4274">
        <v>1282</v>
      </c>
      <c r="D4274" t="str">
        <f>IF(Tableau1[[#This Row],[Date]]="","",CHOOSE(MONTH(B4274),"janvier","février","mars","avril","mai","juin","juillet","aout","septembre","octobre","novembre","décembre"))</f>
        <v>décembre</v>
      </c>
      <c r="E4274" s="105">
        <f>IF(ISERROR(VLOOKUP($C4274,tarifs!$A$4:$D$105,2,0)),"",VLOOKUP($C4274,tarifs!$A$4:$D$105,2,0))</f>
        <v>87.75</v>
      </c>
      <c r="F4274" s="105">
        <f t="shared" si="66"/>
        <v>105.3</v>
      </c>
    </row>
    <row r="4275" spans="1:6" x14ac:dyDescent="0.25">
      <c r="A4275" t="s">
        <v>9</v>
      </c>
      <c r="B4275" s="107">
        <v>44534</v>
      </c>
      <c r="C4275">
        <v>1451</v>
      </c>
      <c r="D4275" t="str">
        <f>IF(Tableau1[[#This Row],[Date]]="","",CHOOSE(MONTH(B4275),"janvier","février","mars","avril","mai","juin","juillet","aout","septembre","octobre","novembre","décembre"))</f>
        <v>décembre</v>
      </c>
      <c r="E4275" s="105">
        <f>IF(ISERROR(VLOOKUP($C4275,tarifs!$A$4:$D$105,2,0)),"",VLOOKUP($C4275,tarifs!$A$4:$D$105,2,0))</f>
        <v>108</v>
      </c>
      <c r="F4275" s="105">
        <f t="shared" si="66"/>
        <v>129.6</v>
      </c>
    </row>
    <row r="4276" spans="1:6" x14ac:dyDescent="0.25">
      <c r="A4276" t="s">
        <v>9</v>
      </c>
      <c r="B4276" s="107">
        <v>44529</v>
      </c>
      <c r="C4276">
        <v>1062</v>
      </c>
      <c r="D4276" t="str">
        <f>IF(Tableau1[[#This Row],[Date]]="","",CHOOSE(MONTH(B4276),"janvier","février","mars","avril","mai","juin","juillet","aout","septembre","octobre","novembre","décembre"))</f>
        <v>novembre</v>
      </c>
      <c r="E4276" s="105">
        <f>IF(ISERROR(VLOOKUP($C4276,tarifs!$A$4:$D$105,2,0)),"",VLOOKUP($C4276,tarifs!$A$4:$D$105,2,0))</f>
        <v>81</v>
      </c>
      <c r="F4276" s="105">
        <f t="shared" si="66"/>
        <v>97.2</v>
      </c>
    </row>
    <row r="4277" spans="1:6" x14ac:dyDescent="0.25">
      <c r="A4277" t="s">
        <v>9</v>
      </c>
      <c r="B4277" s="107">
        <v>44530</v>
      </c>
      <c r="C4277">
        <v>1062</v>
      </c>
      <c r="D4277" t="str">
        <f>IF(Tableau1[[#This Row],[Date]]="","",CHOOSE(MONTH(B4277),"janvier","février","mars","avril","mai","juin","juillet","aout","septembre","octobre","novembre","décembre"))</f>
        <v>novembre</v>
      </c>
      <c r="E4277" s="105">
        <f>IF(ISERROR(VLOOKUP($C4277,tarifs!$A$4:$D$105,2,0)),"",VLOOKUP($C4277,tarifs!$A$4:$D$105,2,0))</f>
        <v>81</v>
      </c>
      <c r="F4277" s="105">
        <f t="shared" si="66"/>
        <v>97.2</v>
      </c>
    </row>
    <row r="4278" spans="1:6" x14ac:dyDescent="0.25">
      <c r="A4278" t="s">
        <v>9</v>
      </c>
      <c r="B4278" s="107">
        <v>44531</v>
      </c>
      <c r="C4278">
        <v>1062</v>
      </c>
      <c r="D4278" t="str">
        <f>IF(Tableau1[[#This Row],[Date]]="","",CHOOSE(MONTH(B4278),"janvier","février","mars","avril","mai","juin","juillet","aout","septembre","octobre","novembre","décembre"))</f>
        <v>décembre</v>
      </c>
      <c r="E4278" s="105">
        <f>IF(ISERROR(VLOOKUP($C4278,tarifs!$A$4:$D$105,2,0)),"",VLOOKUP($C4278,tarifs!$A$4:$D$105,2,0))</f>
        <v>81</v>
      </c>
      <c r="F4278" s="105">
        <f t="shared" si="66"/>
        <v>97.2</v>
      </c>
    </row>
    <row r="4279" spans="1:6" x14ac:dyDescent="0.25">
      <c r="A4279" t="s">
        <v>9</v>
      </c>
      <c r="B4279" s="107">
        <v>44532</v>
      </c>
      <c r="C4279">
        <v>1062</v>
      </c>
      <c r="D4279" t="str">
        <f>IF(Tableau1[[#This Row],[Date]]="","",CHOOSE(MONTH(B4279),"janvier","février","mars","avril","mai","juin","juillet","aout","septembre","octobre","novembre","décembre"))</f>
        <v>décembre</v>
      </c>
      <c r="E4279" s="105">
        <f>IF(ISERROR(VLOOKUP($C4279,tarifs!$A$4:$D$105,2,0)),"",VLOOKUP($C4279,tarifs!$A$4:$D$105,2,0))</f>
        <v>81</v>
      </c>
      <c r="F4279" s="105">
        <f t="shared" si="66"/>
        <v>97.2</v>
      </c>
    </row>
    <row r="4280" spans="1:6" x14ac:dyDescent="0.25">
      <c r="A4280" t="s">
        <v>9</v>
      </c>
      <c r="B4280" s="107">
        <v>44533</v>
      </c>
      <c r="C4280">
        <v>1062</v>
      </c>
      <c r="D4280" t="str">
        <f>IF(Tableau1[[#This Row],[Date]]="","",CHOOSE(MONTH(B4280),"janvier","février","mars","avril","mai","juin","juillet","aout","septembre","octobre","novembre","décembre"))</f>
        <v>décembre</v>
      </c>
      <c r="E4280" s="105">
        <f>IF(ISERROR(VLOOKUP($C4280,tarifs!$A$4:$D$105,2,0)),"",VLOOKUP($C4280,tarifs!$A$4:$D$105,2,0))</f>
        <v>81</v>
      </c>
      <c r="F4280" s="105">
        <f t="shared" si="66"/>
        <v>97.2</v>
      </c>
    </row>
    <row r="4281" spans="1:6" x14ac:dyDescent="0.25">
      <c r="A4281" t="s">
        <v>9</v>
      </c>
      <c r="B4281" s="107">
        <v>44534</v>
      </c>
      <c r="C4281">
        <v>1471</v>
      </c>
      <c r="D4281" t="str">
        <f>IF(Tableau1[[#This Row],[Date]]="","",CHOOSE(MONTH(B4281),"janvier","février","mars","avril","mai","juin","juillet","aout","septembre","octobre","novembre","décembre"))</f>
        <v>décembre</v>
      </c>
      <c r="E4281" s="105">
        <f>IF(ISERROR(VLOOKUP($C4281,tarifs!$A$4:$D$105,2,0)),"",VLOOKUP($C4281,tarifs!$A$4:$D$105,2,0))</f>
        <v>115</v>
      </c>
      <c r="F4281" s="105">
        <f t="shared" si="66"/>
        <v>138</v>
      </c>
    </row>
    <row r="4282" spans="1:6" x14ac:dyDescent="0.25">
      <c r="A4282" t="s">
        <v>9</v>
      </c>
      <c r="B4282" s="107">
        <v>44529</v>
      </c>
      <c r="C4282">
        <v>1262</v>
      </c>
      <c r="D4282" t="str">
        <f>IF(Tableau1[[#This Row],[Date]]="","",CHOOSE(MONTH(B4282),"janvier","février","mars","avril","mai","juin","juillet","aout","septembre","octobre","novembre","décembre"))</f>
        <v>novembre</v>
      </c>
      <c r="E4282" s="105">
        <f>IF(ISERROR(VLOOKUP($C4282,tarifs!$A$4:$D$105,2,0)),"",VLOOKUP($C4282,tarifs!$A$4:$D$105,2,0))</f>
        <v>108</v>
      </c>
      <c r="F4282" s="105">
        <f t="shared" si="66"/>
        <v>129.6</v>
      </c>
    </row>
    <row r="4283" spans="1:6" x14ac:dyDescent="0.25">
      <c r="A4283" t="s">
        <v>9</v>
      </c>
      <c r="B4283" s="107">
        <v>44530</v>
      </c>
      <c r="C4283">
        <v>1262</v>
      </c>
      <c r="D4283" t="str">
        <f>IF(Tableau1[[#This Row],[Date]]="","",CHOOSE(MONTH(B4283),"janvier","février","mars","avril","mai","juin","juillet","aout","septembre","octobre","novembre","décembre"))</f>
        <v>novembre</v>
      </c>
      <c r="E4283" s="105">
        <f>IF(ISERROR(VLOOKUP($C4283,tarifs!$A$4:$D$105,2,0)),"",VLOOKUP($C4283,tarifs!$A$4:$D$105,2,0))</f>
        <v>108</v>
      </c>
      <c r="F4283" s="105">
        <f t="shared" si="66"/>
        <v>129.6</v>
      </c>
    </row>
    <row r="4284" spans="1:6" x14ac:dyDescent="0.25">
      <c r="A4284" t="s">
        <v>9</v>
      </c>
      <c r="B4284" s="107">
        <v>44531</v>
      </c>
      <c r="C4284">
        <v>1262</v>
      </c>
      <c r="D4284" t="str">
        <f>IF(Tableau1[[#This Row],[Date]]="","",CHOOSE(MONTH(B4284),"janvier","février","mars","avril","mai","juin","juillet","aout","septembre","octobre","novembre","décembre"))</f>
        <v>décembre</v>
      </c>
      <c r="E4284" s="105">
        <f>IF(ISERROR(VLOOKUP($C4284,tarifs!$A$4:$D$105,2,0)),"",VLOOKUP($C4284,tarifs!$A$4:$D$105,2,0))</f>
        <v>108</v>
      </c>
      <c r="F4284" s="105">
        <f t="shared" si="66"/>
        <v>129.6</v>
      </c>
    </row>
    <row r="4285" spans="1:6" x14ac:dyDescent="0.25">
      <c r="A4285" t="s">
        <v>9</v>
      </c>
      <c r="B4285" s="107">
        <v>44532</v>
      </c>
      <c r="C4285">
        <v>1262</v>
      </c>
      <c r="D4285" t="str">
        <f>IF(Tableau1[[#This Row],[Date]]="","",CHOOSE(MONTH(B4285),"janvier","février","mars","avril","mai","juin","juillet","aout","septembre","octobre","novembre","décembre"))</f>
        <v>décembre</v>
      </c>
      <c r="E4285" s="105">
        <f>IF(ISERROR(VLOOKUP($C4285,tarifs!$A$4:$D$105,2,0)),"",VLOOKUP($C4285,tarifs!$A$4:$D$105,2,0))</f>
        <v>108</v>
      </c>
      <c r="F4285" s="105">
        <f t="shared" si="66"/>
        <v>129.6</v>
      </c>
    </row>
    <row r="4286" spans="1:6" x14ac:dyDescent="0.25">
      <c r="A4286" t="s">
        <v>9</v>
      </c>
      <c r="B4286" s="107">
        <v>44533</v>
      </c>
      <c r="C4286">
        <v>1262</v>
      </c>
      <c r="D4286" t="str">
        <f>IF(Tableau1[[#This Row],[Date]]="","",CHOOSE(MONTH(B4286),"janvier","février","mars","avril","mai","juin","juillet","aout","septembre","octobre","novembre","décembre"))</f>
        <v>décembre</v>
      </c>
      <c r="E4286" s="105">
        <f>IF(ISERROR(VLOOKUP($C4286,tarifs!$A$4:$D$105,2,0)),"",VLOOKUP($C4286,tarifs!$A$4:$D$105,2,0))</f>
        <v>108</v>
      </c>
      <c r="F4286" s="105">
        <f t="shared" si="66"/>
        <v>129.6</v>
      </c>
    </row>
    <row r="4287" spans="1:6" x14ac:dyDescent="0.25">
      <c r="A4287" t="s">
        <v>9</v>
      </c>
      <c r="B4287" s="107">
        <v>44534</v>
      </c>
      <c r="C4287">
        <v>1511</v>
      </c>
      <c r="D4287" t="str">
        <f>IF(Tableau1[[#This Row],[Date]]="","",CHOOSE(MONTH(B4287),"janvier","février","mars","avril","mai","juin","juillet","aout","septembre","octobre","novembre","décembre"))</f>
        <v>décembre</v>
      </c>
      <c r="E4287" s="105">
        <f>IF(ISERROR(VLOOKUP($C4287,tarifs!$A$4:$D$105,2,0)),"",VLOOKUP($C4287,tarifs!$A$4:$D$105,2,0))</f>
        <v>115</v>
      </c>
      <c r="F4287" s="105">
        <f t="shared" si="66"/>
        <v>138</v>
      </c>
    </row>
    <row r="4288" spans="1:6" x14ac:dyDescent="0.25">
      <c r="A4288" t="s">
        <v>9</v>
      </c>
      <c r="B4288" s="107">
        <v>44534</v>
      </c>
      <c r="C4288">
        <v>1521</v>
      </c>
      <c r="D4288" t="str">
        <f>IF(Tableau1[[#This Row],[Date]]="","",CHOOSE(MONTH(B4288),"janvier","février","mars","avril","mai","juin","juillet","aout","septembre","octobre","novembre","décembre"))</f>
        <v>décembre</v>
      </c>
      <c r="E4288" s="105">
        <f>IF(ISERROR(VLOOKUP($C4288,tarifs!$A$4:$D$105,2,0)),"",VLOOKUP($C4288,tarifs!$A$4:$D$105,2,0))</f>
        <v>155</v>
      </c>
      <c r="F4288" s="105">
        <f t="shared" si="66"/>
        <v>186</v>
      </c>
    </row>
    <row r="4289" spans="1:6" x14ac:dyDescent="0.25">
      <c r="A4289" t="s">
        <v>9</v>
      </c>
      <c r="B4289" s="107">
        <v>44534</v>
      </c>
      <c r="C4289">
        <v>1659</v>
      </c>
      <c r="D4289" t="str">
        <f>IF(Tableau1[[#This Row],[Date]]="","",CHOOSE(MONTH(B4289),"janvier","février","mars","avril","mai","juin","juillet","aout","septembre","octobre","novembre","décembre"))</f>
        <v>décembre</v>
      </c>
      <c r="E4289" s="105">
        <f>IF(ISERROR(VLOOKUP($C4289,tarifs!$A$4:$D$105,2,0)),"",VLOOKUP($C4289,tarifs!$A$4:$D$105,2,0))</f>
        <v>108</v>
      </c>
      <c r="F4289" s="105">
        <f t="shared" si="66"/>
        <v>129.6</v>
      </c>
    </row>
    <row r="4290" spans="1:6" x14ac:dyDescent="0.25">
      <c r="A4290" t="s">
        <v>9</v>
      </c>
      <c r="B4290" s="107">
        <v>44534</v>
      </c>
      <c r="C4290">
        <v>1139</v>
      </c>
      <c r="D4290" t="str">
        <f>IF(Tableau1[[#This Row],[Date]]="","",CHOOSE(MONTH(B4290),"janvier","février","mars","avril","mai","juin","juillet","aout","septembre","octobre","novembre","décembre"))</f>
        <v>décembre</v>
      </c>
      <c r="E4290" s="105">
        <f>IF(ISERROR(VLOOKUP($C4290,tarifs!$A$4:$D$105,2,0)),"",VLOOKUP($C4290,tarifs!$A$4:$D$105,2,0))</f>
        <v>135</v>
      </c>
      <c r="F4290" s="105">
        <f t="shared" si="66"/>
        <v>162</v>
      </c>
    </row>
    <row r="4291" spans="1:6" x14ac:dyDescent="0.25">
      <c r="A4291" t="s">
        <v>9</v>
      </c>
      <c r="B4291" s="107">
        <v>44534</v>
      </c>
      <c r="C4291">
        <v>1079</v>
      </c>
      <c r="D4291" t="str">
        <f>IF(Tableau1[[#This Row],[Date]]="","",CHOOSE(MONTH(B4291),"janvier","février","mars","avril","mai","juin","juillet","aout","septembre","octobre","novembre","décembre"))</f>
        <v>décembre</v>
      </c>
      <c r="E4291" s="105">
        <f>IF(ISERROR(VLOOKUP($C4291,tarifs!$A$4:$D$105,2,0)),"",VLOOKUP($C4291,tarifs!$A$4:$D$105,2,0))</f>
        <v>101</v>
      </c>
      <c r="F4291" s="105">
        <f t="shared" si="66"/>
        <v>121.19999999999999</v>
      </c>
    </row>
    <row r="4292" spans="1:6" x14ac:dyDescent="0.25">
      <c r="A4292" t="s">
        <v>9</v>
      </c>
      <c r="B4292" s="107">
        <v>44534</v>
      </c>
      <c r="C4292">
        <v>1099</v>
      </c>
      <c r="D4292" t="str">
        <f>IF(Tableau1[[#This Row],[Date]]="","",CHOOSE(MONTH(B4292),"janvier","février","mars","avril","mai","juin","juillet","aout","septembre","octobre","novembre","décembre"))</f>
        <v>décembre</v>
      </c>
      <c r="E4292" s="105">
        <f>IF(ISERROR(VLOOKUP($C4292,tarifs!$A$4:$D$105,2,0)),"",VLOOKUP($C4292,tarifs!$A$4:$D$105,2,0))</f>
        <v>77</v>
      </c>
      <c r="F4292" s="105">
        <f t="shared" ref="F4292:F4355" si="67">IF(ISERROR(E4292*1.2),"",E4292*1.2)</f>
        <v>92.399999999999991</v>
      </c>
    </row>
    <row r="4293" spans="1:6" x14ac:dyDescent="0.25">
      <c r="A4293" t="s">
        <v>9</v>
      </c>
      <c r="B4293" s="107">
        <v>44534</v>
      </c>
      <c r="C4293">
        <v>1269</v>
      </c>
      <c r="D4293" t="str">
        <f>IF(Tableau1[[#This Row],[Date]]="","",CHOOSE(MONTH(B4293),"janvier","février","mars","avril","mai","juin","juillet","aout","septembre","octobre","novembre","décembre"))</f>
        <v>décembre</v>
      </c>
      <c r="E4293" s="105">
        <f>IF(ISERROR(VLOOKUP($C4293,tarifs!$A$4:$D$105,2,0)),"",VLOOKUP($C4293,tarifs!$A$4:$D$105,2,0))</f>
        <v>95</v>
      </c>
      <c r="F4293" s="105">
        <f t="shared" si="67"/>
        <v>114</v>
      </c>
    </row>
    <row r="4294" spans="1:6" x14ac:dyDescent="0.25">
      <c r="A4294" t="s">
        <v>10</v>
      </c>
      <c r="B4294" s="107">
        <v>44529</v>
      </c>
      <c r="C4294">
        <v>1650</v>
      </c>
      <c r="D4294" t="str">
        <f>IF(Tableau1[[#This Row],[Date]]="","",CHOOSE(MONTH(B4294),"janvier","février","mars","avril","mai","juin","juillet","aout","septembre","octobre","novembre","décembre"))</f>
        <v>novembre</v>
      </c>
      <c r="E4294" s="105">
        <f>IF(ISERROR(VLOOKUP($C4294,tarifs!$A$4:$D$105,2,0)),"",VLOOKUP($C4294,tarifs!$A$4:$D$105,2,0))</f>
        <v>162</v>
      </c>
      <c r="F4294" s="105">
        <f t="shared" si="67"/>
        <v>194.4</v>
      </c>
    </row>
    <row r="4295" spans="1:6" x14ac:dyDescent="0.25">
      <c r="A4295" t="s">
        <v>10</v>
      </c>
      <c r="B4295" s="107">
        <v>44534</v>
      </c>
      <c r="C4295">
        <v>1109</v>
      </c>
      <c r="D4295" t="str">
        <f>IF(Tableau1[[#This Row],[Date]]="","",CHOOSE(MONTH(B4295),"janvier","février","mars","avril","mai","juin","juillet","aout","septembre","octobre","novembre","décembre"))</f>
        <v>décembre</v>
      </c>
      <c r="E4295" s="105">
        <f>IF(ISERROR(VLOOKUP($C4295,tarifs!$A$4:$D$105,2,0)),"",VLOOKUP($C4295,tarifs!$A$4:$D$105,2,0))</f>
        <v>122</v>
      </c>
      <c r="F4295" s="105">
        <f t="shared" si="67"/>
        <v>146.4</v>
      </c>
    </row>
    <row r="4296" spans="1:6" x14ac:dyDescent="0.25">
      <c r="A4296" t="s">
        <v>10</v>
      </c>
      <c r="B4296" s="107">
        <v>44530</v>
      </c>
      <c r="C4296">
        <v>1521</v>
      </c>
      <c r="D4296" t="str">
        <f>IF(Tableau1[[#This Row],[Date]]="","",CHOOSE(MONTH(B4296),"janvier","février","mars","avril","mai","juin","juillet","aout","septembre","octobre","novembre","décembre"))</f>
        <v>novembre</v>
      </c>
      <c r="E4296" s="105">
        <f>IF(ISERROR(VLOOKUP($C4296,tarifs!$A$4:$D$105,2,0)),"",VLOOKUP($C4296,tarifs!$A$4:$D$105,2,0))</f>
        <v>155</v>
      </c>
      <c r="F4296" s="105">
        <f t="shared" si="67"/>
        <v>186</v>
      </c>
    </row>
    <row r="4297" spans="1:6" x14ac:dyDescent="0.25">
      <c r="A4297" t="s">
        <v>10</v>
      </c>
      <c r="B4297" s="107">
        <v>44531</v>
      </c>
      <c r="C4297">
        <v>1521</v>
      </c>
      <c r="D4297" t="str">
        <f>IF(Tableau1[[#This Row],[Date]]="","",CHOOSE(MONTH(B4297),"janvier","février","mars","avril","mai","juin","juillet","aout","septembre","octobre","novembre","décembre"))</f>
        <v>décembre</v>
      </c>
      <c r="E4297" s="105">
        <f>IF(ISERROR(VLOOKUP($C4297,tarifs!$A$4:$D$105,2,0)),"",VLOOKUP($C4297,tarifs!$A$4:$D$105,2,0))</f>
        <v>155</v>
      </c>
      <c r="F4297" s="105">
        <f t="shared" si="67"/>
        <v>186</v>
      </c>
    </row>
    <row r="4298" spans="1:6" x14ac:dyDescent="0.25">
      <c r="A4298" t="s">
        <v>10</v>
      </c>
      <c r="B4298" s="107">
        <v>44532</v>
      </c>
      <c r="C4298">
        <v>1521</v>
      </c>
      <c r="D4298" t="str">
        <f>IF(Tableau1[[#This Row],[Date]]="","",CHOOSE(MONTH(B4298),"janvier","février","mars","avril","mai","juin","juillet","aout","septembre","octobre","novembre","décembre"))</f>
        <v>décembre</v>
      </c>
      <c r="E4298" s="105">
        <f>IF(ISERROR(VLOOKUP($C4298,tarifs!$A$4:$D$105,2,0)),"",VLOOKUP($C4298,tarifs!$A$4:$D$105,2,0))</f>
        <v>155</v>
      </c>
      <c r="F4298" s="105">
        <f t="shared" si="67"/>
        <v>186</v>
      </c>
    </row>
    <row r="4299" spans="1:6" x14ac:dyDescent="0.25">
      <c r="A4299" t="s">
        <v>10</v>
      </c>
      <c r="B4299" s="107">
        <v>44533</v>
      </c>
      <c r="C4299">
        <v>1521</v>
      </c>
      <c r="D4299" t="str">
        <f>IF(Tableau1[[#This Row],[Date]]="","",CHOOSE(MONTH(B4299),"janvier","février","mars","avril","mai","juin","juillet","aout","septembre","octobre","novembre","décembre"))</f>
        <v>décembre</v>
      </c>
      <c r="E4299" s="105">
        <f>IF(ISERROR(VLOOKUP($C4299,tarifs!$A$4:$D$105,2,0)),"",VLOOKUP($C4299,tarifs!$A$4:$D$105,2,0))</f>
        <v>155</v>
      </c>
      <c r="F4299" s="105">
        <f t="shared" si="67"/>
        <v>186</v>
      </c>
    </row>
    <row r="4300" spans="1:6" x14ac:dyDescent="0.25">
      <c r="A4300" t="s">
        <v>10</v>
      </c>
      <c r="B4300" s="107">
        <v>44529</v>
      </c>
      <c r="C4300">
        <v>1162</v>
      </c>
      <c r="D4300" t="str">
        <f>IF(Tableau1[[#This Row],[Date]]="","",CHOOSE(MONTH(B4300),"janvier","février","mars","avril","mai","juin","juillet","aout","septembre","octobre","novembre","décembre"))</f>
        <v>novembre</v>
      </c>
      <c r="E4300" s="105">
        <f>IF(ISERROR(VLOOKUP($C4300,tarifs!$A$4:$D$105,2,0)),"",VLOOKUP($C4300,tarifs!$A$4:$D$105,2,0))</f>
        <v>108</v>
      </c>
      <c r="F4300" s="105">
        <f t="shared" si="67"/>
        <v>129.6</v>
      </c>
    </row>
    <row r="4301" spans="1:6" x14ac:dyDescent="0.25">
      <c r="A4301" t="s">
        <v>10</v>
      </c>
      <c r="B4301" s="107">
        <v>44530</v>
      </c>
      <c r="C4301">
        <v>1162</v>
      </c>
      <c r="D4301" t="str">
        <f>IF(Tableau1[[#This Row],[Date]]="","",CHOOSE(MONTH(B4301),"janvier","février","mars","avril","mai","juin","juillet","aout","septembre","octobre","novembre","décembre"))</f>
        <v>novembre</v>
      </c>
      <c r="E4301" s="105">
        <f>IF(ISERROR(VLOOKUP($C4301,tarifs!$A$4:$D$105,2,0)),"",VLOOKUP($C4301,tarifs!$A$4:$D$105,2,0))</f>
        <v>108</v>
      </c>
      <c r="F4301" s="105">
        <f t="shared" si="67"/>
        <v>129.6</v>
      </c>
    </row>
    <row r="4302" spans="1:6" x14ac:dyDescent="0.25">
      <c r="A4302" t="s">
        <v>10</v>
      </c>
      <c r="B4302" s="107">
        <v>44531</v>
      </c>
      <c r="C4302">
        <v>1162</v>
      </c>
      <c r="D4302" t="str">
        <f>IF(Tableau1[[#This Row],[Date]]="","",CHOOSE(MONTH(B4302),"janvier","février","mars","avril","mai","juin","juillet","aout","septembre","octobre","novembre","décembre"))</f>
        <v>décembre</v>
      </c>
      <c r="E4302" s="105">
        <f>IF(ISERROR(VLOOKUP($C4302,tarifs!$A$4:$D$105,2,0)),"",VLOOKUP($C4302,tarifs!$A$4:$D$105,2,0))</f>
        <v>108</v>
      </c>
      <c r="F4302" s="105">
        <f t="shared" si="67"/>
        <v>129.6</v>
      </c>
    </row>
    <row r="4303" spans="1:6" x14ac:dyDescent="0.25">
      <c r="A4303" t="s">
        <v>10</v>
      </c>
      <c r="B4303" s="107">
        <v>44532</v>
      </c>
      <c r="C4303">
        <v>1162</v>
      </c>
      <c r="D4303" t="str">
        <f>IF(Tableau1[[#This Row],[Date]]="","",CHOOSE(MONTH(B4303),"janvier","février","mars","avril","mai","juin","juillet","aout","septembre","octobre","novembre","décembre"))</f>
        <v>décembre</v>
      </c>
      <c r="E4303" s="105">
        <f>IF(ISERROR(VLOOKUP($C4303,tarifs!$A$4:$D$105,2,0)),"",VLOOKUP($C4303,tarifs!$A$4:$D$105,2,0))</f>
        <v>108</v>
      </c>
      <c r="F4303" s="105">
        <f t="shared" si="67"/>
        <v>129.6</v>
      </c>
    </row>
    <row r="4304" spans="1:6" x14ac:dyDescent="0.25">
      <c r="A4304" t="s">
        <v>10</v>
      </c>
      <c r="B4304" s="107">
        <v>44533</v>
      </c>
      <c r="C4304">
        <v>1162</v>
      </c>
      <c r="D4304" t="str">
        <f>IF(Tableau1[[#This Row],[Date]]="","",CHOOSE(MONTH(B4304),"janvier","février","mars","avril","mai","juin","juillet","aout","septembre","octobre","novembre","décembre"))</f>
        <v>décembre</v>
      </c>
      <c r="E4304" s="105">
        <f>IF(ISERROR(VLOOKUP($C4304,tarifs!$A$4:$D$105,2,0)),"",VLOOKUP($C4304,tarifs!$A$4:$D$105,2,0))</f>
        <v>108</v>
      </c>
      <c r="F4304" s="105">
        <f t="shared" si="67"/>
        <v>129.6</v>
      </c>
    </row>
    <row r="4305" spans="1:6" x14ac:dyDescent="0.25">
      <c r="A4305" t="s">
        <v>10</v>
      </c>
      <c r="B4305" s="107">
        <v>44529</v>
      </c>
      <c r="C4305" t="s">
        <v>11</v>
      </c>
      <c r="D4305" t="str">
        <f>IF(Tableau1[[#This Row],[Date]]="","",CHOOSE(MONTH(B4305),"janvier","février","mars","avril","mai","juin","juillet","aout","septembre","octobre","novembre","décembre"))</f>
        <v>novembre</v>
      </c>
      <c r="E4305" s="105" t="str">
        <f>IF(ISERROR(VLOOKUP($C4305,tarifs!$A$4:$D$105,2,0)),"",VLOOKUP($C4305,tarifs!$A$4:$D$105,2,0))</f>
        <v/>
      </c>
      <c r="F4305" s="105" t="str">
        <f t="shared" si="67"/>
        <v/>
      </c>
    </row>
    <row r="4306" spans="1:6" x14ac:dyDescent="0.25">
      <c r="A4306" t="s">
        <v>10</v>
      </c>
      <c r="B4306" s="107">
        <v>44530</v>
      </c>
      <c r="C4306" t="s">
        <v>11</v>
      </c>
      <c r="D4306" t="str">
        <f>IF(Tableau1[[#This Row],[Date]]="","",CHOOSE(MONTH(B4306),"janvier","février","mars","avril","mai","juin","juillet","aout","septembre","octobre","novembre","décembre"))</f>
        <v>novembre</v>
      </c>
      <c r="E4306" s="105" t="str">
        <f>IF(ISERROR(VLOOKUP($C4306,tarifs!$A$4:$D$105,2,0)),"",VLOOKUP($C4306,tarifs!$A$4:$D$105,2,0))</f>
        <v/>
      </c>
      <c r="F4306" s="105" t="str">
        <f t="shared" si="67"/>
        <v/>
      </c>
    </row>
    <row r="4307" spans="1:6" x14ac:dyDescent="0.25">
      <c r="A4307" t="s">
        <v>10</v>
      </c>
      <c r="B4307" s="107">
        <v>44531</v>
      </c>
      <c r="C4307" t="s">
        <v>11</v>
      </c>
      <c r="D4307" t="str">
        <f>IF(Tableau1[[#This Row],[Date]]="","",CHOOSE(MONTH(B4307),"janvier","février","mars","avril","mai","juin","juillet","aout","septembre","octobre","novembre","décembre"))</f>
        <v>décembre</v>
      </c>
      <c r="E4307" s="105" t="str">
        <f>IF(ISERROR(VLOOKUP($C4307,tarifs!$A$4:$D$105,2,0)),"",VLOOKUP($C4307,tarifs!$A$4:$D$105,2,0))</f>
        <v/>
      </c>
      <c r="F4307" s="105" t="str">
        <f t="shared" si="67"/>
        <v/>
      </c>
    </row>
    <row r="4308" spans="1:6" x14ac:dyDescent="0.25">
      <c r="A4308" t="s">
        <v>10</v>
      </c>
      <c r="B4308" s="107">
        <v>44532</v>
      </c>
      <c r="C4308" t="s">
        <v>11</v>
      </c>
      <c r="D4308" t="str">
        <f>IF(Tableau1[[#This Row],[Date]]="","",CHOOSE(MONTH(B4308),"janvier","février","mars","avril","mai","juin","juillet","aout","septembre","octobre","novembre","décembre"))</f>
        <v>décembre</v>
      </c>
      <c r="E4308" s="105" t="str">
        <f>IF(ISERROR(VLOOKUP($C4308,tarifs!$A$4:$D$105,2,0)),"",VLOOKUP($C4308,tarifs!$A$4:$D$105,2,0))</f>
        <v/>
      </c>
      <c r="F4308" s="105" t="str">
        <f t="shared" si="67"/>
        <v/>
      </c>
    </row>
    <row r="4309" spans="1:6" x14ac:dyDescent="0.25">
      <c r="A4309" t="s">
        <v>10</v>
      </c>
      <c r="B4309" s="107">
        <v>44533</v>
      </c>
      <c r="C4309" t="s">
        <v>11</v>
      </c>
      <c r="D4309" t="str">
        <f>IF(Tableau1[[#This Row],[Date]]="","",CHOOSE(MONTH(B4309),"janvier","février","mars","avril","mai","juin","juillet","aout","septembre","octobre","novembre","décembre"))</f>
        <v>décembre</v>
      </c>
      <c r="E4309" s="105" t="str">
        <f>IF(ISERROR(VLOOKUP($C4309,tarifs!$A$4:$D$105,2,0)),"",VLOOKUP($C4309,tarifs!$A$4:$D$105,2,0))</f>
        <v/>
      </c>
      <c r="F4309" s="105" t="str">
        <f t="shared" si="67"/>
        <v/>
      </c>
    </row>
    <row r="4310" spans="1:6" x14ac:dyDescent="0.25">
      <c r="A4310" t="s">
        <v>12</v>
      </c>
      <c r="B4310" s="107">
        <v>44529</v>
      </c>
      <c r="C4310">
        <v>1010</v>
      </c>
      <c r="D4310" t="str">
        <f>IF(Tableau1[[#This Row],[Date]]="","",CHOOSE(MONTH(B4310),"janvier","février","mars","avril","mai","juin","juillet","aout","septembre","octobre","novembre","décembre"))</f>
        <v>novembre</v>
      </c>
      <c r="E4310" s="105">
        <f>IF(ISERROR(VLOOKUP($C4310,tarifs!$A$4:$D$105,2,0)),"",VLOOKUP($C4310,tarifs!$A$4:$D$105,2,0))</f>
        <v>95</v>
      </c>
      <c r="F4310" s="105">
        <f t="shared" si="67"/>
        <v>114</v>
      </c>
    </row>
    <row r="4311" spans="1:6" x14ac:dyDescent="0.25">
      <c r="A4311" t="s">
        <v>12</v>
      </c>
      <c r="B4311" s="107">
        <v>44534</v>
      </c>
      <c r="C4311">
        <v>1441</v>
      </c>
      <c r="D4311" t="str">
        <f>IF(Tableau1[[#This Row],[Date]]="","",CHOOSE(MONTH(B4311),"janvier","février","mars","avril","mai","juin","juillet","aout","septembre","octobre","novembre","décembre"))</f>
        <v>décembre</v>
      </c>
      <c r="E4311" s="105">
        <f>IF(ISERROR(VLOOKUP($C4311,tarifs!$A$4:$D$105,2,0)),"",VLOOKUP($C4311,tarifs!$A$4:$D$105,2,0))</f>
        <v>108</v>
      </c>
      <c r="F4311" s="105">
        <f t="shared" si="67"/>
        <v>129.6</v>
      </c>
    </row>
    <row r="4312" spans="1:6" x14ac:dyDescent="0.25">
      <c r="A4312" t="s">
        <v>12</v>
      </c>
      <c r="B4312" s="107">
        <v>44534</v>
      </c>
      <c r="C4312">
        <v>1169</v>
      </c>
      <c r="D4312" t="str">
        <f>IF(Tableau1[[#This Row],[Date]]="","",CHOOSE(MONTH(B4312),"janvier","février","mars","avril","mai","juin","juillet","aout","septembre","octobre","novembre","décembre"))</f>
        <v>décembre</v>
      </c>
      <c r="E4312" s="105">
        <f>IF(ISERROR(VLOOKUP($C4312,tarifs!$A$4:$D$105,2,0)),"",VLOOKUP($C4312,tarifs!$A$4:$D$105,2,0))</f>
        <v>115</v>
      </c>
      <c r="F4312" s="105">
        <f t="shared" si="67"/>
        <v>138</v>
      </c>
    </row>
    <row r="4313" spans="1:6" x14ac:dyDescent="0.25">
      <c r="A4313" t="s">
        <v>12</v>
      </c>
      <c r="B4313" s="107">
        <v>44529</v>
      </c>
      <c r="C4313">
        <v>1312</v>
      </c>
      <c r="D4313" t="str">
        <f>IF(Tableau1[[#This Row],[Date]]="","",CHOOSE(MONTH(B4313),"janvier","février","mars","avril","mai","juin","juillet","aout","septembre","octobre","novembre","décembre"))</f>
        <v>novembre</v>
      </c>
      <c r="E4313" s="105">
        <f>IF(ISERROR(VLOOKUP($C4313,tarifs!$A$4:$D$105,2,0)),"",VLOOKUP($C4313,tarifs!$A$4:$D$105,2,0))</f>
        <v>108</v>
      </c>
      <c r="F4313" s="105">
        <f t="shared" si="67"/>
        <v>129.6</v>
      </c>
    </row>
    <row r="4314" spans="1:6" x14ac:dyDescent="0.25">
      <c r="A4314" t="s">
        <v>12</v>
      </c>
      <c r="B4314" s="107">
        <v>44530</v>
      </c>
      <c r="C4314">
        <v>1312</v>
      </c>
      <c r="D4314" t="str">
        <f>IF(Tableau1[[#This Row],[Date]]="","",CHOOSE(MONTH(B4314),"janvier","février","mars","avril","mai","juin","juillet","aout","septembre","octobre","novembre","décembre"))</f>
        <v>novembre</v>
      </c>
      <c r="E4314" s="105">
        <f>IF(ISERROR(VLOOKUP($C4314,tarifs!$A$4:$D$105,2,0)),"",VLOOKUP($C4314,tarifs!$A$4:$D$105,2,0))</f>
        <v>108</v>
      </c>
      <c r="F4314" s="105">
        <f t="shared" si="67"/>
        <v>129.6</v>
      </c>
    </row>
    <row r="4315" spans="1:6" x14ac:dyDescent="0.25">
      <c r="A4315" t="s">
        <v>12</v>
      </c>
      <c r="B4315" s="107">
        <v>44531</v>
      </c>
      <c r="C4315">
        <v>1312</v>
      </c>
      <c r="D4315" t="str">
        <f>IF(Tableau1[[#This Row],[Date]]="","",CHOOSE(MONTH(B4315),"janvier","février","mars","avril","mai","juin","juillet","aout","septembre","octobre","novembre","décembre"))</f>
        <v>décembre</v>
      </c>
      <c r="E4315" s="105">
        <f>IF(ISERROR(VLOOKUP($C4315,tarifs!$A$4:$D$105,2,0)),"",VLOOKUP($C4315,tarifs!$A$4:$D$105,2,0))</f>
        <v>108</v>
      </c>
      <c r="F4315" s="105">
        <f t="shared" si="67"/>
        <v>129.6</v>
      </c>
    </row>
    <row r="4316" spans="1:6" x14ac:dyDescent="0.25">
      <c r="A4316" t="s">
        <v>12</v>
      </c>
      <c r="B4316" s="107">
        <v>44532</v>
      </c>
      <c r="C4316">
        <v>1312</v>
      </c>
      <c r="D4316" t="str">
        <f>IF(Tableau1[[#This Row],[Date]]="","",CHOOSE(MONTH(B4316),"janvier","février","mars","avril","mai","juin","juillet","aout","septembre","octobre","novembre","décembre"))</f>
        <v>décembre</v>
      </c>
      <c r="E4316" s="105">
        <f>IF(ISERROR(VLOOKUP($C4316,tarifs!$A$4:$D$105,2,0)),"",VLOOKUP($C4316,tarifs!$A$4:$D$105,2,0))</f>
        <v>108</v>
      </c>
      <c r="F4316" s="105">
        <f t="shared" si="67"/>
        <v>129.6</v>
      </c>
    </row>
    <row r="4317" spans="1:6" x14ac:dyDescent="0.25">
      <c r="A4317" t="s">
        <v>12</v>
      </c>
      <c r="B4317" s="107">
        <v>44533</v>
      </c>
      <c r="C4317">
        <v>1312</v>
      </c>
      <c r="D4317" t="str">
        <f>IF(Tableau1[[#This Row],[Date]]="","",CHOOSE(MONTH(B4317),"janvier","février","mars","avril","mai","juin","juillet","aout","septembre","octobre","novembre","décembre"))</f>
        <v>décembre</v>
      </c>
      <c r="E4317" s="105">
        <f>IF(ISERROR(VLOOKUP($C4317,tarifs!$A$4:$D$105,2,0)),"",VLOOKUP($C4317,tarifs!$A$4:$D$105,2,0))</f>
        <v>108</v>
      </c>
      <c r="F4317" s="105">
        <f t="shared" si="67"/>
        <v>129.6</v>
      </c>
    </row>
    <row r="4318" spans="1:6" x14ac:dyDescent="0.25">
      <c r="A4318" t="s">
        <v>12</v>
      </c>
      <c r="B4318" s="107">
        <v>44534</v>
      </c>
      <c r="C4318">
        <v>1289</v>
      </c>
      <c r="D4318" t="str">
        <f>IF(Tableau1[[#This Row],[Date]]="","",CHOOSE(MONTH(B4318),"janvier","février","mars","avril","mai","juin","juillet","aout","septembre","octobre","novembre","décembre"))</f>
        <v>décembre</v>
      </c>
      <c r="E4318" s="105">
        <f>IF(ISERROR(VLOOKUP($C4318,tarifs!$A$4:$D$105,2,0)),"",VLOOKUP($C4318,tarifs!$A$4:$D$105,2,0))</f>
        <v>88</v>
      </c>
      <c r="F4318" s="105">
        <f t="shared" si="67"/>
        <v>105.6</v>
      </c>
    </row>
    <row r="4319" spans="1:6" x14ac:dyDescent="0.25">
      <c r="A4319" t="s">
        <v>12</v>
      </c>
      <c r="B4319" s="107">
        <v>44529</v>
      </c>
      <c r="C4319">
        <v>1252</v>
      </c>
      <c r="D4319" t="str">
        <f>IF(Tableau1[[#This Row],[Date]]="","",CHOOSE(MONTH(B4319),"janvier","février","mars","avril","mai","juin","juillet","aout","septembre","octobre","novembre","décembre"))</f>
        <v>novembre</v>
      </c>
      <c r="E4319" s="105">
        <f>IF(ISERROR(VLOOKUP($C4319,tarifs!$A$4:$D$105,2,0)),"",VLOOKUP($C4319,tarifs!$A$4:$D$105,2,0))</f>
        <v>91.8</v>
      </c>
      <c r="F4319" s="105">
        <f t="shared" si="67"/>
        <v>110.16</v>
      </c>
    </row>
    <row r="4320" spans="1:6" x14ac:dyDescent="0.25">
      <c r="A4320" t="s">
        <v>12</v>
      </c>
      <c r="B4320" s="107">
        <v>44530</v>
      </c>
      <c r="C4320">
        <v>1252</v>
      </c>
      <c r="D4320" t="str">
        <f>IF(Tableau1[[#This Row],[Date]]="","",CHOOSE(MONTH(B4320),"janvier","février","mars","avril","mai","juin","juillet","aout","septembre","octobre","novembre","décembre"))</f>
        <v>novembre</v>
      </c>
      <c r="E4320" s="105">
        <f>IF(ISERROR(VLOOKUP($C4320,tarifs!$A$4:$D$105,2,0)),"",VLOOKUP($C4320,tarifs!$A$4:$D$105,2,0))</f>
        <v>91.8</v>
      </c>
      <c r="F4320" s="105">
        <f t="shared" si="67"/>
        <v>110.16</v>
      </c>
    </row>
    <row r="4321" spans="1:6" x14ac:dyDescent="0.25">
      <c r="A4321" t="s">
        <v>12</v>
      </c>
      <c r="B4321" s="107">
        <v>44531</v>
      </c>
      <c r="C4321">
        <v>1252</v>
      </c>
      <c r="D4321" t="str">
        <f>IF(Tableau1[[#This Row],[Date]]="","",CHOOSE(MONTH(B4321),"janvier","février","mars","avril","mai","juin","juillet","aout","septembre","octobre","novembre","décembre"))</f>
        <v>décembre</v>
      </c>
      <c r="E4321" s="105">
        <f>IF(ISERROR(VLOOKUP($C4321,tarifs!$A$4:$D$105,2,0)),"",VLOOKUP($C4321,tarifs!$A$4:$D$105,2,0))</f>
        <v>91.8</v>
      </c>
      <c r="F4321" s="105">
        <f t="shared" si="67"/>
        <v>110.16</v>
      </c>
    </row>
    <row r="4322" spans="1:6" x14ac:dyDescent="0.25">
      <c r="A4322" t="s">
        <v>12</v>
      </c>
      <c r="B4322" s="107">
        <v>44532</v>
      </c>
      <c r="C4322">
        <v>1252</v>
      </c>
      <c r="D4322" t="str">
        <f>IF(Tableau1[[#This Row],[Date]]="","",CHOOSE(MONTH(B4322),"janvier","février","mars","avril","mai","juin","juillet","aout","septembre","octobre","novembre","décembre"))</f>
        <v>décembre</v>
      </c>
      <c r="E4322" s="105">
        <f>IF(ISERROR(VLOOKUP($C4322,tarifs!$A$4:$D$105,2,0)),"",VLOOKUP($C4322,tarifs!$A$4:$D$105,2,0))</f>
        <v>91.8</v>
      </c>
      <c r="F4322" s="105">
        <f t="shared" si="67"/>
        <v>110.16</v>
      </c>
    </row>
    <row r="4323" spans="1:6" x14ac:dyDescent="0.25">
      <c r="A4323" t="s">
        <v>12</v>
      </c>
      <c r="B4323" s="107">
        <v>44533</v>
      </c>
      <c r="C4323">
        <v>1252</v>
      </c>
      <c r="D4323" t="str">
        <f>IF(Tableau1[[#This Row],[Date]]="","",CHOOSE(MONTH(B4323),"janvier","février","mars","avril","mai","juin","juillet","aout","septembre","octobre","novembre","décembre"))</f>
        <v>décembre</v>
      </c>
      <c r="E4323" s="105">
        <f>IF(ISERROR(VLOOKUP($C4323,tarifs!$A$4:$D$105,2,0)),"",VLOOKUP($C4323,tarifs!$A$4:$D$105,2,0))</f>
        <v>91.8</v>
      </c>
      <c r="F4323" s="105">
        <f t="shared" si="67"/>
        <v>110.16</v>
      </c>
    </row>
    <row r="4324" spans="1:6" x14ac:dyDescent="0.25">
      <c r="A4324" t="s">
        <v>12</v>
      </c>
      <c r="B4324" s="107">
        <v>44534</v>
      </c>
      <c r="C4324">
        <v>1319</v>
      </c>
      <c r="D4324" t="str">
        <f>IF(Tableau1[[#This Row],[Date]]="","",CHOOSE(MONTH(B4324),"janvier","février","mars","avril","mai","juin","juillet","aout","septembre","octobre","novembre","décembre"))</f>
        <v>décembre</v>
      </c>
      <c r="E4324" s="105">
        <f>IF(ISERROR(VLOOKUP($C4324,tarifs!$A$4:$D$105,2,0)),"",VLOOKUP($C4324,tarifs!$A$4:$D$105,2,0))</f>
        <v>95</v>
      </c>
      <c r="F4324" s="105">
        <f t="shared" si="67"/>
        <v>114</v>
      </c>
    </row>
    <row r="4325" spans="1:6" x14ac:dyDescent="0.25">
      <c r="A4325" t="s">
        <v>12</v>
      </c>
      <c r="B4325" s="107">
        <v>44534</v>
      </c>
      <c r="C4325">
        <v>1349</v>
      </c>
      <c r="D4325" t="str">
        <f>IF(Tableau1[[#This Row],[Date]]="","",CHOOSE(MONTH(B4325),"janvier","février","mars","avril","mai","juin","juillet","aout","septembre","octobre","novembre","décembre"))</f>
        <v>décembre</v>
      </c>
      <c r="E4325" s="105">
        <f>IF(ISERROR(VLOOKUP($C4325,tarifs!$A$4:$D$105,2,0)),"",VLOOKUP($C4325,tarifs!$A$4:$D$105,2,0))</f>
        <v>115</v>
      </c>
      <c r="F4325" s="105">
        <f t="shared" si="67"/>
        <v>138</v>
      </c>
    </row>
    <row r="4326" spans="1:6" x14ac:dyDescent="0.25">
      <c r="A4326" t="s">
        <v>13</v>
      </c>
      <c r="B4326" s="107">
        <v>44529</v>
      </c>
      <c r="C4326">
        <v>1640</v>
      </c>
      <c r="D4326" t="str">
        <f>IF(Tableau1[[#This Row],[Date]]="","",CHOOSE(MONTH(B4326),"janvier","février","mars","avril","mai","juin","juillet","aout","septembre","octobre","novembre","décembre"))</f>
        <v>novembre</v>
      </c>
      <c r="E4326" s="105">
        <f>IF(ISERROR(VLOOKUP($C4326,tarifs!$A$4:$D$105,2,0)),"",VLOOKUP($C4326,tarifs!$A$4:$D$105,2,0))</f>
        <v>156.75</v>
      </c>
      <c r="F4326" s="105">
        <f t="shared" si="67"/>
        <v>188.1</v>
      </c>
    </row>
    <row r="4327" spans="1:6" x14ac:dyDescent="0.25">
      <c r="A4327" t="s">
        <v>13</v>
      </c>
      <c r="B4327" s="107">
        <v>44534</v>
      </c>
      <c r="C4327">
        <v>1411</v>
      </c>
      <c r="D4327" t="str">
        <f>IF(Tableau1[[#This Row],[Date]]="","",CHOOSE(MONTH(B4327),"janvier","février","mars","avril","mai","juin","juillet","aout","septembre","octobre","novembre","décembre"))</f>
        <v>décembre</v>
      </c>
      <c r="E4327" s="105">
        <f>IF(ISERROR(VLOOKUP($C4327,tarifs!$A$4:$D$105,2,0)),"",VLOOKUP($C4327,tarifs!$A$4:$D$105,2,0))</f>
        <v>101</v>
      </c>
      <c r="F4327" s="105">
        <f t="shared" si="67"/>
        <v>121.19999999999999</v>
      </c>
    </row>
    <row r="4328" spans="1:6" x14ac:dyDescent="0.25">
      <c r="A4328" t="s">
        <v>13</v>
      </c>
      <c r="B4328" s="107">
        <v>44529</v>
      </c>
      <c r="C4328">
        <v>1680</v>
      </c>
      <c r="D4328" t="str">
        <f>IF(Tableau1[[#This Row],[Date]]="","",CHOOSE(MONTH(B4328),"janvier","février","mars","avril","mai","juin","juillet","aout","septembre","octobre","novembre","décembre"))</f>
        <v>novembre</v>
      </c>
      <c r="E4328" s="105">
        <f>IF(ISERROR(VLOOKUP($C4328,tarifs!$A$4:$D$105,2,0)),"",VLOOKUP($C4328,tarifs!$A$4:$D$105,2,0))</f>
        <v>149.75</v>
      </c>
      <c r="F4328" s="105">
        <f t="shared" si="67"/>
        <v>179.7</v>
      </c>
    </row>
    <row r="4329" spans="1:6" x14ac:dyDescent="0.25">
      <c r="A4329" t="s">
        <v>13</v>
      </c>
      <c r="B4329" s="107">
        <v>44534</v>
      </c>
      <c r="C4329">
        <v>1461</v>
      </c>
      <c r="D4329" t="str">
        <f>IF(Tableau1[[#This Row],[Date]]="","",CHOOSE(MONTH(B4329),"janvier","février","mars","avril","mai","juin","juillet","aout","septembre","octobre","novembre","décembre"))</f>
        <v>décembre</v>
      </c>
      <c r="E4329" s="105">
        <f>IF(ISERROR(VLOOKUP($C4329,tarifs!$A$4:$D$105,2,0)),"",VLOOKUP($C4329,tarifs!$A$4:$D$105,2,0))</f>
        <v>135</v>
      </c>
      <c r="F4329" s="105">
        <f t="shared" si="67"/>
        <v>162</v>
      </c>
    </row>
    <row r="4330" spans="1:6" x14ac:dyDescent="0.25">
      <c r="A4330" t="s">
        <v>13</v>
      </c>
      <c r="B4330" s="107">
        <v>44529</v>
      </c>
      <c r="C4330">
        <v>1152</v>
      </c>
      <c r="D4330" t="str">
        <f>IF(Tableau1[[#This Row],[Date]]="","",CHOOSE(MONTH(B4330),"janvier","février","mars","avril","mai","juin","juillet","aout","septembre","octobre","novembre","décembre"))</f>
        <v>novembre</v>
      </c>
      <c r="E4330" s="105">
        <f>IF(ISERROR(VLOOKUP($C4330,tarifs!$A$4:$D$105,2,0)),"",VLOOKUP($C4330,tarifs!$A$4:$D$105,2,0))</f>
        <v>128</v>
      </c>
      <c r="F4330" s="105">
        <f t="shared" si="67"/>
        <v>153.6</v>
      </c>
    </row>
    <row r="4331" spans="1:6" x14ac:dyDescent="0.25">
      <c r="A4331" t="s">
        <v>13</v>
      </c>
      <c r="B4331" s="107">
        <v>44534</v>
      </c>
      <c r="C4331">
        <v>1119</v>
      </c>
      <c r="D4331" t="str">
        <f>IF(Tableau1[[#This Row],[Date]]="","",CHOOSE(MONTH(B4331),"janvier","février","mars","avril","mai","juin","juillet","aout","septembre","octobre","novembre","décembre"))</f>
        <v>décembre</v>
      </c>
      <c r="E4331" s="105">
        <f>IF(ISERROR(VLOOKUP($C4331,tarifs!$A$4:$D$105,2,0)),"",VLOOKUP($C4331,tarifs!$A$4:$D$105,2,0))</f>
        <v>135</v>
      </c>
      <c r="F4331" s="105">
        <f t="shared" si="67"/>
        <v>162</v>
      </c>
    </row>
    <row r="4332" spans="1:6" x14ac:dyDescent="0.25">
      <c r="A4332" t="s">
        <v>13</v>
      </c>
      <c r="B4332" s="107">
        <v>44534</v>
      </c>
      <c r="C4332">
        <v>1049</v>
      </c>
      <c r="D4332" t="str">
        <f>IF(Tableau1[[#This Row],[Date]]="","",CHOOSE(MONTH(B4332),"janvier","février","mars","avril","mai","juin","juillet","aout","septembre","octobre","novembre","décembre"))</f>
        <v>décembre</v>
      </c>
      <c r="E4332" s="105">
        <f>IF(ISERROR(VLOOKUP($C4332,tarifs!$A$4:$D$105,2,0)),"",VLOOKUP($C4332,tarifs!$A$4:$D$105,2,0))</f>
        <v>95</v>
      </c>
      <c r="F4332" s="105">
        <f t="shared" si="67"/>
        <v>114</v>
      </c>
    </row>
    <row r="4333" spans="1:6" x14ac:dyDescent="0.25">
      <c r="A4333" t="s">
        <v>14</v>
      </c>
      <c r="B4333" s="107">
        <v>44529</v>
      </c>
      <c r="C4333">
        <v>1100</v>
      </c>
      <c r="D4333" t="str">
        <f>IF(Tableau1[[#This Row],[Date]]="","",CHOOSE(MONTH(B4333),"janvier","février","mars","avril","mai","juin","juillet","aout","septembre","octobre","novembre","décembre"))</f>
        <v>novembre</v>
      </c>
      <c r="E4333" s="105">
        <f>IF(ISERROR(VLOOKUP($C4333,tarifs!$A$4:$D$105,2,0)),"",VLOOKUP($C4333,tarifs!$A$4:$D$105,2,0))</f>
        <v>122</v>
      </c>
      <c r="F4333" s="105">
        <f t="shared" si="67"/>
        <v>146.4</v>
      </c>
    </row>
    <row r="4334" spans="1:6" x14ac:dyDescent="0.25">
      <c r="A4334" t="s">
        <v>14</v>
      </c>
      <c r="B4334" s="107">
        <v>44533</v>
      </c>
      <c r="C4334">
        <v>1112</v>
      </c>
      <c r="D4334" t="str">
        <f>IF(Tableau1[[#This Row],[Date]]="","",CHOOSE(MONTH(B4334),"janvier","février","mars","avril","mai","juin","juillet","aout","septembre","octobre","novembre","décembre"))</f>
        <v>décembre</v>
      </c>
      <c r="E4334" s="105">
        <f>IF(ISERROR(VLOOKUP($C4334,tarifs!$A$4:$D$105,2,0)),"",VLOOKUP($C4334,tarifs!$A$4:$D$105,2,0))</f>
        <v>135</v>
      </c>
      <c r="F4334" s="105">
        <f t="shared" si="67"/>
        <v>162</v>
      </c>
    </row>
    <row r="4335" spans="1:6" x14ac:dyDescent="0.25">
      <c r="A4335" t="s">
        <v>14</v>
      </c>
      <c r="B4335" s="107">
        <v>44534</v>
      </c>
      <c r="C4335">
        <v>1421</v>
      </c>
      <c r="D4335" t="str">
        <f>IF(Tableau1[[#This Row],[Date]]="","",CHOOSE(MONTH(B4335),"janvier","février","mars","avril","mai","juin","juillet","aout","septembre","octobre","novembre","décembre"))</f>
        <v>décembre</v>
      </c>
      <c r="E4335" s="105">
        <f>IF(ISERROR(VLOOKUP($C4335,tarifs!$A$4:$D$105,2,0)),"",VLOOKUP($C4335,tarifs!$A$4:$D$105,2,0))</f>
        <v>108</v>
      </c>
      <c r="F4335" s="105">
        <f t="shared" si="67"/>
        <v>129.6</v>
      </c>
    </row>
    <row r="4336" spans="1:6" x14ac:dyDescent="0.25">
      <c r="A4336" t="s">
        <v>14</v>
      </c>
      <c r="B4336" s="107">
        <v>44534</v>
      </c>
      <c r="C4336">
        <v>1629</v>
      </c>
      <c r="D4336" t="str">
        <f>IF(Tableau1[[#This Row],[Date]]="","",CHOOSE(MONTH(B4336),"janvier","février","mars","avril","mai","juin","juillet","aout","septembre","octobre","novembre","décembre"))</f>
        <v>décembre</v>
      </c>
      <c r="E4336" s="105">
        <f>IF(ISERROR(VLOOKUP($C4336,tarifs!$A$4:$D$105,2,0)),"",VLOOKUP($C4336,tarifs!$A$4:$D$105,2,0))</f>
        <v>121.5</v>
      </c>
      <c r="F4336" s="105">
        <f t="shared" si="67"/>
        <v>145.79999999999998</v>
      </c>
    </row>
    <row r="4337" spans="1:6" x14ac:dyDescent="0.25">
      <c r="A4337" t="s">
        <v>14</v>
      </c>
      <c r="B4337" s="107">
        <v>44534</v>
      </c>
      <c r="C4337">
        <v>1159</v>
      </c>
      <c r="D4337" t="str">
        <f>IF(Tableau1[[#This Row],[Date]]="","",CHOOSE(MONTH(B4337),"janvier","février","mars","avril","mai","juin","juillet","aout","septembre","octobre","novembre","décembre"))</f>
        <v>décembre</v>
      </c>
      <c r="E4337" s="105">
        <f>IF(ISERROR(VLOOKUP($C4337,tarifs!$A$4:$D$105,2,0)),"",VLOOKUP($C4337,tarifs!$A$4:$D$105,2,0))</f>
        <v>115</v>
      </c>
      <c r="F4337" s="105">
        <f t="shared" si="67"/>
        <v>138</v>
      </c>
    </row>
    <row r="4338" spans="1:6" x14ac:dyDescent="0.25">
      <c r="A4338" t="s">
        <v>14</v>
      </c>
      <c r="B4338" s="107">
        <v>44529</v>
      </c>
      <c r="C4338" t="s">
        <v>15</v>
      </c>
      <c r="D4338" t="str">
        <f>IF(Tableau1[[#This Row],[Date]]="","",CHOOSE(MONTH(B4338),"janvier","février","mars","avril","mai","juin","juillet","aout","septembre","octobre","novembre","décembre"))</f>
        <v>novembre</v>
      </c>
      <c r="E4338" s="105" t="str">
        <f>IF(ISERROR(VLOOKUP($C4338,tarifs!$A$4:$D$105,2,0)),"",VLOOKUP($C4338,tarifs!$A$4:$D$105,2,0))</f>
        <v/>
      </c>
      <c r="F4338" s="105" t="str">
        <f t="shared" si="67"/>
        <v/>
      </c>
    </row>
    <row r="4339" spans="1:6" x14ac:dyDescent="0.25">
      <c r="A4339" t="s">
        <v>14</v>
      </c>
      <c r="B4339" s="107">
        <v>44530</v>
      </c>
      <c r="C4339" t="s">
        <v>15</v>
      </c>
      <c r="D4339" t="str">
        <f>IF(Tableau1[[#This Row],[Date]]="","",CHOOSE(MONTH(B4339),"janvier","février","mars","avril","mai","juin","juillet","aout","septembre","octobre","novembre","décembre"))</f>
        <v>novembre</v>
      </c>
      <c r="E4339" s="105" t="str">
        <f>IF(ISERROR(VLOOKUP($C4339,tarifs!$A$4:$D$105,2,0)),"",VLOOKUP($C4339,tarifs!$A$4:$D$105,2,0))</f>
        <v/>
      </c>
      <c r="F4339" s="105" t="str">
        <f t="shared" si="67"/>
        <v/>
      </c>
    </row>
    <row r="4340" spans="1:6" x14ac:dyDescent="0.25">
      <c r="A4340" t="s">
        <v>14</v>
      </c>
      <c r="B4340" s="107">
        <v>44531</v>
      </c>
      <c r="C4340" t="s">
        <v>15</v>
      </c>
      <c r="D4340" t="str">
        <f>IF(Tableau1[[#This Row],[Date]]="","",CHOOSE(MONTH(B4340),"janvier","février","mars","avril","mai","juin","juillet","aout","septembre","octobre","novembre","décembre"))</f>
        <v>décembre</v>
      </c>
      <c r="E4340" s="105" t="str">
        <f>IF(ISERROR(VLOOKUP($C4340,tarifs!$A$4:$D$105,2,0)),"",VLOOKUP($C4340,tarifs!$A$4:$D$105,2,0))</f>
        <v/>
      </c>
      <c r="F4340" s="105" t="str">
        <f t="shared" si="67"/>
        <v/>
      </c>
    </row>
    <row r="4341" spans="1:6" x14ac:dyDescent="0.25">
      <c r="A4341" t="s">
        <v>14</v>
      </c>
      <c r="B4341" s="107">
        <v>44532</v>
      </c>
      <c r="C4341" t="s">
        <v>15</v>
      </c>
      <c r="D4341" t="str">
        <f>IF(Tableau1[[#This Row],[Date]]="","",CHOOSE(MONTH(B4341),"janvier","février","mars","avril","mai","juin","juillet","aout","septembre","octobre","novembre","décembre"))</f>
        <v>décembre</v>
      </c>
      <c r="E4341" s="105" t="str">
        <f>IF(ISERROR(VLOOKUP($C4341,tarifs!$A$4:$D$105,2,0)),"",VLOOKUP($C4341,tarifs!$A$4:$D$105,2,0))</f>
        <v/>
      </c>
      <c r="F4341" s="105" t="str">
        <f t="shared" si="67"/>
        <v/>
      </c>
    </row>
    <row r="4342" spans="1:6" x14ac:dyDescent="0.25">
      <c r="A4342" t="s">
        <v>14</v>
      </c>
      <c r="B4342" s="107">
        <v>44533</v>
      </c>
      <c r="C4342" t="s">
        <v>15</v>
      </c>
      <c r="D4342" t="str">
        <f>IF(Tableau1[[#This Row],[Date]]="","",CHOOSE(MONTH(B4342),"janvier","février","mars","avril","mai","juin","juillet","aout","septembre","octobre","novembre","décembre"))</f>
        <v>décembre</v>
      </c>
      <c r="E4342" s="105" t="str">
        <f>IF(ISERROR(VLOOKUP($C4342,tarifs!$A$4:$D$105,2,0)),"",VLOOKUP($C4342,tarifs!$A$4:$D$105,2,0))</f>
        <v/>
      </c>
      <c r="F4342" s="105" t="str">
        <f t="shared" si="67"/>
        <v/>
      </c>
    </row>
    <row r="4343" spans="1:6" x14ac:dyDescent="0.25">
      <c r="A4343" t="s">
        <v>16</v>
      </c>
      <c r="B4343" s="107">
        <v>44529</v>
      </c>
      <c r="C4343">
        <v>1670</v>
      </c>
      <c r="D4343" t="str">
        <f>IF(Tableau1[[#This Row],[Date]]="","",CHOOSE(MONTH(B4343),"janvier","février","mars","avril","mai","juin","juillet","aout","septembre","octobre","novembre","décembre"))</f>
        <v>novembre</v>
      </c>
      <c r="E4343" s="105">
        <f>IF(ISERROR(VLOOKUP($C4343,tarifs!$A$4:$D$105,2,0)),"",VLOOKUP($C4343,tarifs!$A$4:$D$105,2,0))</f>
        <v>201</v>
      </c>
      <c r="F4343" s="105">
        <f t="shared" si="67"/>
        <v>241.2</v>
      </c>
    </row>
    <row r="4344" spans="1:6" x14ac:dyDescent="0.25">
      <c r="A4344" t="s">
        <v>16</v>
      </c>
      <c r="B4344" s="107">
        <v>44534</v>
      </c>
      <c r="C4344">
        <v>1401</v>
      </c>
      <c r="D4344" t="str">
        <f>IF(Tableau1[[#This Row],[Date]]="","",CHOOSE(MONTH(B4344),"janvier","février","mars","avril","mai","juin","juillet","aout","septembre","octobre","novembre","décembre"))</f>
        <v>décembre</v>
      </c>
      <c r="E4344" s="105">
        <f>IF(ISERROR(VLOOKUP($C4344,tarifs!$A$4:$D$105,2,0)),"",VLOOKUP($C4344,tarifs!$A$4:$D$105,2,0))</f>
        <v>129</v>
      </c>
      <c r="F4344" s="105">
        <f t="shared" si="67"/>
        <v>154.79999999999998</v>
      </c>
    </row>
    <row r="4345" spans="1:6" x14ac:dyDescent="0.25">
      <c r="A4345" t="s">
        <v>16</v>
      </c>
      <c r="B4345" s="107">
        <v>44534</v>
      </c>
      <c r="C4345">
        <v>1639</v>
      </c>
      <c r="D4345" t="str">
        <f>IF(Tableau1[[#This Row],[Date]]="","",CHOOSE(MONTH(B4345),"janvier","février","mars","avril","mai","juin","juillet","aout","septembre","octobre","novembre","décembre"))</f>
        <v>décembre</v>
      </c>
      <c r="E4345" s="105">
        <f>IF(ISERROR(VLOOKUP($C4345,tarifs!$A$4:$D$105,2,0)),"",VLOOKUP($C4345,tarifs!$A$4:$D$105,2,0))</f>
        <v>135</v>
      </c>
      <c r="F4345" s="105">
        <f t="shared" si="67"/>
        <v>162</v>
      </c>
    </row>
    <row r="4346" spans="1:6" x14ac:dyDescent="0.25">
      <c r="A4346" t="s">
        <v>17</v>
      </c>
      <c r="B4346" s="107">
        <v>44529</v>
      </c>
      <c r="C4346">
        <v>1050</v>
      </c>
      <c r="D4346" t="str">
        <f>IF(Tableau1[[#This Row],[Date]]="","",CHOOSE(MONTH(B4346),"janvier","février","mars","avril","mai","juin","juillet","aout","septembre","octobre","novembre","décembre"))</f>
        <v>novembre</v>
      </c>
      <c r="E4346" s="105">
        <f>IF(ISERROR(VLOOKUP($C4346,tarifs!$A$4:$D$105,2,0)),"",VLOOKUP($C4346,tarifs!$A$4:$D$105,2,0))</f>
        <v>108</v>
      </c>
      <c r="F4346" s="105">
        <f t="shared" si="67"/>
        <v>129.6</v>
      </c>
    </row>
    <row r="4347" spans="1:6" x14ac:dyDescent="0.25">
      <c r="A4347" t="s">
        <v>17</v>
      </c>
      <c r="B4347" s="107">
        <v>44534</v>
      </c>
      <c r="C4347">
        <v>1501</v>
      </c>
      <c r="D4347" t="str">
        <f>IF(Tableau1[[#This Row],[Date]]="","",CHOOSE(MONTH(B4347),"janvier","février","mars","avril","mai","juin","juillet","aout","septembre","octobre","novembre","décembre"))</f>
        <v>décembre</v>
      </c>
      <c r="E4347" s="105">
        <f>IF(ISERROR(VLOOKUP($C4347,tarifs!$A$4:$D$105,2,0)),"",VLOOKUP($C4347,tarifs!$A$4:$D$105,2,0))</f>
        <v>117</v>
      </c>
      <c r="F4347" s="105">
        <f t="shared" si="67"/>
        <v>140.4</v>
      </c>
    </row>
    <row r="4348" spans="1:6" x14ac:dyDescent="0.25">
      <c r="A4348" t="s">
        <v>17</v>
      </c>
      <c r="B4348" s="107">
        <v>44529</v>
      </c>
      <c r="C4348">
        <v>1232</v>
      </c>
      <c r="D4348" t="str">
        <f>IF(Tableau1[[#This Row],[Date]]="","",CHOOSE(MONTH(B4348),"janvier","février","mars","avril","mai","juin","juillet","aout","septembre","octobre","novembre","décembre"))</f>
        <v>novembre</v>
      </c>
      <c r="E4348" s="105">
        <f>IF(ISERROR(VLOOKUP($C4348,tarifs!$A$4:$D$105,2,0)),"",VLOOKUP($C4348,tarifs!$A$4:$D$105,2,0))</f>
        <v>101.25</v>
      </c>
      <c r="F4348" s="105">
        <f t="shared" si="67"/>
        <v>121.5</v>
      </c>
    </row>
    <row r="4349" spans="1:6" x14ac:dyDescent="0.25">
      <c r="A4349" t="s">
        <v>17</v>
      </c>
      <c r="B4349" s="107">
        <v>44531</v>
      </c>
      <c r="C4349">
        <v>1202</v>
      </c>
      <c r="D4349" t="str">
        <f>IF(Tableau1[[#This Row],[Date]]="","",CHOOSE(MONTH(B4349),"janvier","février","mars","avril","mai","juin","juillet","aout","septembre","octobre","novembre","décembre"))</f>
        <v>décembre</v>
      </c>
      <c r="E4349" s="105">
        <f>IF(ISERROR(VLOOKUP($C4349,tarifs!$A$4:$D$105,2,0)),"",VLOOKUP($C4349,tarifs!$A$4:$D$105,2,0))</f>
        <v>87.75</v>
      </c>
      <c r="F4349" s="105">
        <f t="shared" si="67"/>
        <v>105.3</v>
      </c>
    </row>
    <row r="4350" spans="1:6" x14ac:dyDescent="0.25">
      <c r="A4350" t="s">
        <v>17</v>
      </c>
      <c r="B4350" s="107">
        <v>44533</v>
      </c>
      <c r="C4350">
        <v>1072</v>
      </c>
      <c r="D4350" t="str">
        <f>IF(Tableau1[[#This Row],[Date]]="","",CHOOSE(MONTH(B4350),"janvier","février","mars","avril","mai","juin","juillet","aout","septembre","octobre","novembre","décembre"))</f>
        <v>décembre</v>
      </c>
      <c r="E4350" s="105">
        <f>IF(ISERROR(VLOOKUP($C4350,tarifs!$A$4:$D$105,2,0)),"",VLOOKUP($C4350,tarifs!$A$4:$D$105,2,0))</f>
        <v>108</v>
      </c>
      <c r="F4350" s="105">
        <f t="shared" si="67"/>
        <v>129.6</v>
      </c>
    </row>
    <row r="4351" spans="1:6" x14ac:dyDescent="0.25">
      <c r="A4351" t="s">
        <v>17</v>
      </c>
      <c r="B4351" s="107">
        <v>44534</v>
      </c>
      <c r="C4351">
        <v>1069</v>
      </c>
      <c r="D4351" t="str">
        <f>IF(Tableau1[[#This Row],[Date]]="","",CHOOSE(MONTH(B4351),"janvier","février","mars","avril","mai","juin","juillet","aout","septembre","octobre","novembre","décembre"))</f>
        <v>décembre</v>
      </c>
      <c r="E4351" s="105">
        <f>IF(ISERROR(VLOOKUP($C4351,tarifs!$A$4:$D$105,2,0)),"",VLOOKUP($C4351,tarifs!$A$4:$D$105,2,0))</f>
        <v>81</v>
      </c>
      <c r="F4351" s="105">
        <f t="shared" si="67"/>
        <v>97.2</v>
      </c>
    </row>
    <row r="4352" spans="1:6" x14ac:dyDescent="0.25">
      <c r="A4352" t="s">
        <v>18</v>
      </c>
      <c r="B4352" s="107">
        <v>44529</v>
      </c>
      <c r="C4352">
        <v>1280</v>
      </c>
      <c r="D4352" t="str">
        <f>IF(Tableau1[[#This Row],[Date]]="","",CHOOSE(MONTH(B4352),"janvier","février","mars","avril","mai","juin","juillet","aout","septembre","octobre","novembre","décembre"))</f>
        <v>novembre</v>
      </c>
      <c r="E4352" s="105">
        <f>IF(ISERROR(VLOOKUP($C4352,tarifs!$A$4:$D$105,2,0)),"",VLOOKUP($C4352,tarifs!$A$4:$D$105,2,0))</f>
        <v>114.4</v>
      </c>
      <c r="F4352" s="105">
        <f t="shared" si="67"/>
        <v>137.28</v>
      </c>
    </row>
    <row r="4353" spans="1:6" x14ac:dyDescent="0.25">
      <c r="A4353" t="s">
        <v>18</v>
      </c>
      <c r="B4353" s="107">
        <v>44533</v>
      </c>
      <c r="C4353">
        <v>1082</v>
      </c>
      <c r="D4353" t="str">
        <f>IF(Tableau1[[#This Row],[Date]]="","",CHOOSE(MONTH(B4353),"janvier","février","mars","avril","mai","juin","juillet","aout","septembre","octobre","novembre","décembre"))</f>
        <v>décembre</v>
      </c>
      <c r="E4353" s="105">
        <f>IF(ISERROR(VLOOKUP($C4353,tarifs!$A$4:$D$105,2,0)),"",VLOOKUP($C4353,tarifs!$A$4:$D$105,2,0))</f>
        <v>104.55</v>
      </c>
      <c r="F4353" s="105">
        <f t="shared" si="67"/>
        <v>125.46</v>
      </c>
    </row>
    <row r="4354" spans="1:6" x14ac:dyDescent="0.25">
      <c r="A4354" t="s">
        <v>18</v>
      </c>
      <c r="B4354" s="107">
        <v>44534</v>
      </c>
      <c r="C4354">
        <v>1219</v>
      </c>
      <c r="D4354" t="str">
        <f>IF(Tableau1[[#This Row],[Date]]="","",CHOOSE(MONTH(B4354),"janvier","février","mars","avril","mai","juin","juillet","aout","septembre","octobre","novembre","décembre"))</f>
        <v>décembre</v>
      </c>
      <c r="E4354" s="105">
        <f>IF(ISERROR(VLOOKUP($C4354,tarifs!$A$4:$D$105,2,0)),"",VLOOKUP($C4354,tarifs!$A$4:$D$105,2,0))</f>
        <v>135</v>
      </c>
      <c r="F4354" s="105">
        <f t="shared" si="67"/>
        <v>162</v>
      </c>
    </row>
    <row r="4355" spans="1:6" x14ac:dyDescent="0.25">
      <c r="A4355" t="s">
        <v>18</v>
      </c>
      <c r="B4355" s="107">
        <v>44534</v>
      </c>
      <c r="C4355">
        <v>1679</v>
      </c>
      <c r="D4355" t="str">
        <f>IF(Tableau1[[#This Row],[Date]]="","",CHOOSE(MONTH(B4355),"janvier","février","mars","avril","mai","juin","juillet","aout","septembre","octobre","novembre","décembre"))</f>
        <v>décembre</v>
      </c>
      <c r="E4355" s="105">
        <f>IF(ISERROR(VLOOKUP($C4355,tarifs!$A$4:$D$105,2,0)),"",VLOOKUP($C4355,tarifs!$A$4:$D$105,2,0))</f>
        <v>95</v>
      </c>
      <c r="F4355" s="105">
        <f t="shared" si="67"/>
        <v>114</v>
      </c>
    </row>
    <row r="4356" spans="1:6" x14ac:dyDescent="0.25">
      <c r="A4356" t="s">
        <v>19</v>
      </c>
      <c r="B4356" s="107">
        <v>44533</v>
      </c>
      <c r="C4356">
        <v>1182</v>
      </c>
      <c r="D4356" t="str">
        <f>IF(Tableau1[[#This Row],[Date]]="","",CHOOSE(MONTH(B4356),"janvier","février","mars","avril","mai","juin","juillet","aout","septembre","octobre","novembre","décembre"))</f>
        <v>décembre</v>
      </c>
      <c r="E4356" s="105">
        <f>IF(ISERROR(VLOOKUP($C4356,tarifs!$A$4:$D$105,2,0)),"",VLOOKUP($C4356,tarifs!$A$4:$D$105,2,0))</f>
        <v>127</v>
      </c>
      <c r="F4356" s="105">
        <f t="shared" ref="F4356:F4419" si="68">IF(ISERROR(E4356*1.2),"",E4356*1.2)</f>
        <v>152.4</v>
      </c>
    </row>
    <row r="4357" spans="1:6" x14ac:dyDescent="0.25">
      <c r="A4357" t="s">
        <v>19</v>
      </c>
      <c r="B4357" s="107">
        <v>44534</v>
      </c>
      <c r="C4357">
        <v>1669</v>
      </c>
      <c r="D4357" t="str">
        <f>IF(Tableau1[[#This Row],[Date]]="","",CHOOSE(MONTH(B4357),"janvier","février","mars","avril","mai","juin","juillet","aout","septembre","octobre","novembre","décembre"))</f>
        <v>décembre</v>
      </c>
      <c r="E4357" s="105">
        <f>IF(ISERROR(VLOOKUP($C4357,tarifs!$A$4:$D$105,2,0)),"",VLOOKUP($C4357,tarifs!$A$4:$D$105,2,0))</f>
        <v>124</v>
      </c>
      <c r="F4357" s="105">
        <f t="shared" si="68"/>
        <v>148.79999999999998</v>
      </c>
    </row>
    <row r="4358" spans="1:6" x14ac:dyDescent="0.25">
      <c r="A4358" t="s">
        <v>19</v>
      </c>
      <c r="B4358" s="107">
        <v>44534</v>
      </c>
      <c r="C4358">
        <v>1129</v>
      </c>
      <c r="D4358" t="str">
        <f>IF(Tableau1[[#This Row],[Date]]="","",CHOOSE(MONTH(B4358),"janvier","février","mars","avril","mai","juin","juillet","aout","septembre","octobre","novembre","décembre"))</f>
        <v>décembre</v>
      </c>
      <c r="E4358" s="105">
        <f>IF(ISERROR(VLOOKUP($C4358,tarifs!$A$4:$D$105,2,0)),"",VLOOKUP($C4358,tarifs!$A$4:$D$105,2,0))</f>
        <v>115</v>
      </c>
      <c r="F4358" s="105">
        <f t="shared" si="68"/>
        <v>138</v>
      </c>
    </row>
    <row r="4359" spans="1:6" x14ac:dyDescent="0.25">
      <c r="A4359" t="s">
        <v>19</v>
      </c>
      <c r="B4359" s="107">
        <v>44534</v>
      </c>
      <c r="C4359">
        <v>1699</v>
      </c>
      <c r="D4359" t="str">
        <f>IF(Tableau1[[#This Row],[Date]]="","",CHOOSE(MONTH(B4359),"janvier","février","mars","avril","mai","juin","juillet","aout","septembre","octobre","novembre","décembre"))</f>
        <v>décembre</v>
      </c>
      <c r="E4359" s="105">
        <f>IF(ISERROR(VLOOKUP($C4359,tarifs!$A$4:$D$105,2,0)),"",VLOOKUP($C4359,tarifs!$A$4:$D$105,2,0))</f>
        <v>148</v>
      </c>
      <c r="F4359" s="105">
        <f t="shared" si="68"/>
        <v>177.6</v>
      </c>
    </row>
    <row r="4360" spans="1:6" x14ac:dyDescent="0.25">
      <c r="A4360" t="s">
        <v>8</v>
      </c>
      <c r="B4360" s="107">
        <v>44536</v>
      </c>
      <c r="C4360">
        <v>1330</v>
      </c>
      <c r="D4360" t="str">
        <f>IF(Tableau1[[#This Row],[Date]]="","",CHOOSE(MONTH(B4360),"janvier","février","mars","avril","mai","juin","juillet","aout","septembre","octobre","novembre","décembre"))</f>
        <v>décembre</v>
      </c>
      <c r="E4360" s="105">
        <f>IF(ISERROR(VLOOKUP($C4360,tarifs!$A$4:$D$105,2,0)),"",VLOOKUP($C4360,tarifs!$A$4:$D$105,2,0))</f>
        <v>95</v>
      </c>
      <c r="F4360" s="105">
        <f t="shared" si="68"/>
        <v>114</v>
      </c>
    </row>
    <row r="4361" spans="1:6" x14ac:dyDescent="0.25">
      <c r="A4361" t="s">
        <v>8</v>
      </c>
      <c r="B4361" s="107">
        <v>44541</v>
      </c>
      <c r="C4361">
        <v>1531</v>
      </c>
      <c r="D4361" t="str">
        <f>IF(Tableau1[[#This Row],[Date]]="","",CHOOSE(MONTH(B4361),"janvier","février","mars","avril","mai","juin","juillet","aout","septembre","octobre","novembre","décembre"))</f>
        <v>décembre</v>
      </c>
      <c r="E4361" s="105">
        <f>IF(ISERROR(VLOOKUP($C4361,tarifs!$A$4:$D$105,2,0)),"",VLOOKUP($C4361,tarifs!$A$4:$D$105,2,0))</f>
        <v>108</v>
      </c>
      <c r="F4361" s="105">
        <f t="shared" si="68"/>
        <v>129.6</v>
      </c>
    </row>
    <row r="4362" spans="1:6" x14ac:dyDescent="0.25">
      <c r="A4362" t="s">
        <v>8</v>
      </c>
      <c r="B4362" s="107">
        <v>44536</v>
      </c>
      <c r="C4362">
        <v>1242</v>
      </c>
      <c r="D4362" t="str">
        <f>IF(Tableau1[[#This Row],[Date]]="","",CHOOSE(MONTH(B4362),"janvier","février","mars","avril","mai","juin","juillet","aout","septembre","octobre","novembre","décembre"))</f>
        <v>décembre</v>
      </c>
      <c r="E4362" s="105">
        <f>IF(ISERROR(VLOOKUP($C4362,tarifs!$A$4:$D$105,2,0)),"",VLOOKUP($C4362,tarifs!$A$4:$D$105,2,0))</f>
        <v>101</v>
      </c>
      <c r="F4362" s="105">
        <f t="shared" si="68"/>
        <v>121.19999999999999</v>
      </c>
    </row>
    <row r="4363" spans="1:6" x14ac:dyDescent="0.25">
      <c r="A4363" t="s">
        <v>8</v>
      </c>
      <c r="B4363" s="107">
        <v>44540</v>
      </c>
      <c r="C4363">
        <v>1242</v>
      </c>
      <c r="D4363" t="str">
        <f>IF(Tableau1[[#This Row],[Date]]="","",CHOOSE(MONTH(B4363),"janvier","février","mars","avril","mai","juin","juillet","aout","septembre","octobre","novembre","décembre"))</f>
        <v>décembre</v>
      </c>
      <c r="E4363" s="105">
        <f>IF(ISERROR(VLOOKUP($C4363,tarifs!$A$4:$D$105,2,0)),"",VLOOKUP($C4363,tarifs!$A$4:$D$105,2,0))</f>
        <v>101</v>
      </c>
      <c r="F4363" s="105">
        <f t="shared" si="68"/>
        <v>121.19999999999999</v>
      </c>
    </row>
    <row r="4364" spans="1:6" x14ac:dyDescent="0.25">
      <c r="A4364" t="s">
        <v>8</v>
      </c>
      <c r="B4364" s="107">
        <v>44541</v>
      </c>
      <c r="C4364">
        <v>1689</v>
      </c>
      <c r="D4364" t="str">
        <f>IF(Tableau1[[#This Row],[Date]]="","",CHOOSE(MONTH(B4364),"janvier","février","mars","avril","mai","juin","juillet","aout","septembre","octobre","novembre","décembre"))</f>
        <v>décembre</v>
      </c>
      <c r="E4364" s="105">
        <f>IF(ISERROR(VLOOKUP($C4364,tarifs!$A$4:$D$105,2,0)),"",VLOOKUP($C4364,tarifs!$A$4:$D$105,2,0))</f>
        <v>155</v>
      </c>
      <c r="F4364" s="105">
        <f t="shared" si="68"/>
        <v>186</v>
      </c>
    </row>
    <row r="4365" spans="1:6" x14ac:dyDescent="0.25">
      <c r="A4365" t="s">
        <v>9</v>
      </c>
      <c r="B4365" s="107">
        <v>44536</v>
      </c>
      <c r="C4365">
        <v>1060</v>
      </c>
      <c r="D4365" t="str">
        <f>IF(Tableau1[[#This Row],[Date]]="","",CHOOSE(MONTH(B4365),"janvier","février","mars","avril","mai","juin","juillet","aout","septembre","octobre","novembre","décembre"))</f>
        <v>décembre</v>
      </c>
      <c r="E4365" s="105">
        <f>IF(ISERROR(VLOOKUP($C4365,tarifs!$A$4:$D$105,2,0)),"",VLOOKUP($C4365,tarifs!$A$4:$D$105,2,0))</f>
        <v>123.6</v>
      </c>
      <c r="F4365" s="105">
        <f t="shared" si="68"/>
        <v>148.32</v>
      </c>
    </row>
    <row r="4366" spans="1:6" x14ac:dyDescent="0.25">
      <c r="A4366" t="s">
        <v>9</v>
      </c>
      <c r="B4366" s="107">
        <v>44541</v>
      </c>
      <c r="C4366">
        <v>1431</v>
      </c>
      <c r="D4366" t="str">
        <f>IF(Tableau1[[#This Row],[Date]]="","",CHOOSE(MONTH(B4366),"janvier","février","mars","avril","mai","juin","juillet","aout","septembre","octobre","novembre","décembre"))</f>
        <v>décembre</v>
      </c>
      <c r="E4366" s="105">
        <f>IF(ISERROR(VLOOKUP($C4366,tarifs!$A$4:$D$105,2,0)),"",VLOOKUP($C4366,tarifs!$A$4:$D$105,2,0))</f>
        <v>108</v>
      </c>
      <c r="F4366" s="105">
        <f t="shared" si="68"/>
        <v>129.6</v>
      </c>
    </row>
    <row r="4367" spans="1:6" x14ac:dyDescent="0.25">
      <c r="A4367" t="s">
        <v>9</v>
      </c>
      <c r="B4367" s="107">
        <v>44536</v>
      </c>
      <c r="C4367">
        <v>1230</v>
      </c>
      <c r="D4367" t="str">
        <f>IF(Tableau1[[#This Row],[Date]]="","",CHOOSE(MONTH(B4367),"janvier","février","mars","avril","mai","juin","juillet","aout","septembre","octobre","novembre","décembre"))</f>
        <v>décembre</v>
      </c>
      <c r="E4367" s="105">
        <f>IF(ISERROR(VLOOKUP($C4367,tarifs!$A$4:$D$105,2,0)),"",VLOOKUP($C4367,tarifs!$A$4:$D$105,2,0))</f>
        <v>135.25</v>
      </c>
      <c r="F4367" s="105">
        <f t="shared" si="68"/>
        <v>162.29999999999998</v>
      </c>
    </row>
    <row r="4368" spans="1:6" x14ac:dyDescent="0.25">
      <c r="A4368" t="s">
        <v>9</v>
      </c>
      <c r="B4368" s="107">
        <v>44540</v>
      </c>
      <c r="C4368">
        <v>1282</v>
      </c>
      <c r="D4368" t="str">
        <f>IF(Tableau1[[#This Row],[Date]]="","",CHOOSE(MONTH(B4368),"janvier","février","mars","avril","mai","juin","juillet","aout","septembre","octobre","novembre","décembre"))</f>
        <v>décembre</v>
      </c>
      <c r="E4368" s="105">
        <f>IF(ISERROR(VLOOKUP($C4368,tarifs!$A$4:$D$105,2,0)),"",VLOOKUP($C4368,tarifs!$A$4:$D$105,2,0))</f>
        <v>87.75</v>
      </c>
      <c r="F4368" s="105">
        <f t="shared" si="68"/>
        <v>105.3</v>
      </c>
    </row>
    <row r="4369" spans="1:6" x14ac:dyDescent="0.25">
      <c r="A4369" t="s">
        <v>9</v>
      </c>
      <c r="B4369" s="107">
        <v>44541</v>
      </c>
      <c r="C4369">
        <v>1451</v>
      </c>
      <c r="D4369" t="str">
        <f>IF(Tableau1[[#This Row],[Date]]="","",CHOOSE(MONTH(B4369),"janvier","février","mars","avril","mai","juin","juillet","aout","septembre","octobre","novembre","décembre"))</f>
        <v>décembre</v>
      </c>
      <c r="E4369" s="105">
        <f>IF(ISERROR(VLOOKUP($C4369,tarifs!$A$4:$D$105,2,0)),"",VLOOKUP($C4369,tarifs!$A$4:$D$105,2,0))</f>
        <v>108</v>
      </c>
      <c r="F4369" s="105">
        <f t="shared" si="68"/>
        <v>129.6</v>
      </c>
    </row>
    <row r="4370" spans="1:6" x14ac:dyDescent="0.25">
      <c r="A4370" t="s">
        <v>9</v>
      </c>
      <c r="B4370" s="107">
        <v>44536</v>
      </c>
      <c r="C4370">
        <v>1062</v>
      </c>
      <c r="D4370" t="str">
        <f>IF(Tableau1[[#This Row],[Date]]="","",CHOOSE(MONTH(B4370),"janvier","février","mars","avril","mai","juin","juillet","aout","septembre","octobre","novembre","décembre"))</f>
        <v>décembre</v>
      </c>
      <c r="E4370" s="105">
        <f>IF(ISERROR(VLOOKUP($C4370,tarifs!$A$4:$D$105,2,0)),"",VLOOKUP($C4370,tarifs!$A$4:$D$105,2,0))</f>
        <v>81</v>
      </c>
      <c r="F4370" s="105">
        <f t="shared" si="68"/>
        <v>97.2</v>
      </c>
    </row>
    <row r="4371" spans="1:6" x14ac:dyDescent="0.25">
      <c r="A4371" t="s">
        <v>9</v>
      </c>
      <c r="B4371" s="107">
        <v>44537</v>
      </c>
      <c r="C4371">
        <v>1062</v>
      </c>
      <c r="D4371" t="str">
        <f>IF(Tableau1[[#This Row],[Date]]="","",CHOOSE(MONTH(B4371),"janvier","février","mars","avril","mai","juin","juillet","aout","septembre","octobre","novembre","décembre"))</f>
        <v>décembre</v>
      </c>
      <c r="E4371" s="105">
        <f>IF(ISERROR(VLOOKUP($C4371,tarifs!$A$4:$D$105,2,0)),"",VLOOKUP($C4371,tarifs!$A$4:$D$105,2,0))</f>
        <v>81</v>
      </c>
      <c r="F4371" s="105">
        <f t="shared" si="68"/>
        <v>97.2</v>
      </c>
    </row>
    <row r="4372" spans="1:6" x14ac:dyDescent="0.25">
      <c r="A4372" t="s">
        <v>9</v>
      </c>
      <c r="B4372" s="107">
        <v>44538</v>
      </c>
      <c r="C4372">
        <v>1062</v>
      </c>
      <c r="D4372" t="str">
        <f>IF(Tableau1[[#This Row],[Date]]="","",CHOOSE(MONTH(B4372),"janvier","février","mars","avril","mai","juin","juillet","aout","septembre","octobre","novembre","décembre"))</f>
        <v>décembre</v>
      </c>
      <c r="E4372" s="105">
        <f>IF(ISERROR(VLOOKUP($C4372,tarifs!$A$4:$D$105,2,0)),"",VLOOKUP($C4372,tarifs!$A$4:$D$105,2,0))</f>
        <v>81</v>
      </c>
      <c r="F4372" s="105">
        <f t="shared" si="68"/>
        <v>97.2</v>
      </c>
    </row>
    <row r="4373" spans="1:6" x14ac:dyDescent="0.25">
      <c r="A4373" t="s">
        <v>9</v>
      </c>
      <c r="B4373" s="107">
        <v>44539</v>
      </c>
      <c r="C4373">
        <v>1062</v>
      </c>
      <c r="D4373" t="str">
        <f>IF(Tableau1[[#This Row],[Date]]="","",CHOOSE(MONTH(B4373),"janvier","février","mars","avril","mai","juin","juillet","aout","septembre","octobre","novembre","décembre"))</f>
        <v>décembre</v>
      </c>
      <c r="E4373" s="105">
        <f>IF(ISERROR(VLOOKUP($C4373,tarifs!$A$4:$D$105,2,0)),"",VLOOKUP($C4373,tarifs!$A$4:$D$105,2,0))</f>
        <v>81</v>
      </c>
      <c r="F4373" s="105">
        <f t="shared" si="68"/>
        <v>97.2</v>
      </c>
    </row>
    <row r="4374" spans="1:6" x14ac:dyDescent="0.25">
      <c r="A4374" t="s">
        <v>9</v>
      </c>
      <c r="B4374" s="107">
        <v>44540</v>
      </c>
      <c r="C4374">
        <v>1062</v>
      </c>
      <c r="D4374" t="str">
        <f>IF(Tableau1[[#This Row],[Date]]="","",CHOOSE(MONTH(B4374),"janvier","février","mars","avril","mai","juin","juillet","aout","septembre","octobre","novembre","décembre"))</f>
        <v>décembre</v>
      </c>
      <c r="E4374" s="105">
        <f>IF(ISERROR(VLOOKUP($C4374,tarifs!$A$4:$D$105,2,0)),"",VLOOKUP($C4374,tarifs!$A$4:$D$105,2,0))</f>
        <v>81</v>
      </c>
      <c r="F4374" s="105">
        <f t="shared" si="68"/>
        <v>97.2</v>
      </c>
    </row>
    <row r="4375" spans="1:6" x14ac:dyDescent="0.25">
      <c r="A4375" t="s">
        <v>9</v>
      </c>
      <c r="B4375" s="107">
        <v>44541</v>
      </c>
      <c r="C4375">
        <v>1471</v>
      </c>
      <c r="D4375" t="str">
        <f>IF(Tableau1[[#This Row],[Date]]="","",CHOOSE(MONTH(B4375),"janvier","février","mars","avril","mai","juin","juillet","aout","septembre","octobre","novembre","décembre"))</f>
        <v>décembre</v>
      </c>
      <c r="E4375" s="105">
        <f>IF(ISERROR(VLOOKUP($C4375,tarifs!$A$4:$D$105,2,0)),"",VLOOKUP($C4375,tarifs!$A$4:$D$105,2,0))</f>
        <v>115</v>
      </c>
      <c r="F4375" s="105">
        <f t="shared" si="68"/>
        <v>138</v>
      </c>
    </row>
    <row r="4376" spans="1:6" x14ac:dyDescent="0.25">
      <c r="A4376" t="s">
        <v>9</v>
      </c>
      <c r="B4376" s="107">
        <v>44536</v>
      </c>
      <c r="C4376">
        <v>1262</v>
      </c>
      <c r="D4376" t="str">
        <f>IF(Tableau1[[#This Row],[Date]]="","",CHOOSE(MONTH(B4376),"janvier","février","mars","avril","mai","juin","juillet","aout","septembre","octobre","novembre","décembre"))</f>
        <v>décembre</v>
      </c>
      <c r="E4376" s="105">
        <f>IF(ISERROR(VLOOKUP($C4376,tarifs!$A$4:$D$105,2,0)),"",VLOOKUP($C4376,tarifs!$A$4:$D$105,2,0))</f>
        <v>108</v>
      </c>
      <c r="F4376" s="105">
        <f t="shared" si="68"/>
        <v>129.6</v>
      </c>
    </row>
    <row r="4377" spans="1:6" x14ac:dyDescent="0.25">
      <c r="A4377" t="s">
        <v>9</v>
      </c>
      <c r="B4377" s="107">
        <v>44537</v>
      </c>
      <c r="C4377">
        <v>1262</v>
      </c>
      <c r="D4377" t="str">
        <f>IF(Tableau1[[#This Row],[Date]]="","",CHOOSE(MONTH(B4377),"janvier","février","mars","avril","mai","juin","juillet","aout","septembre","octobre","novembre","décembre"))</f>
        <v>décembre</v>
      </c>
      <c r="E4377" s="105">
        <f>IF(ISERROR(VLOOKUP($C4377,tarifs!$A$4:$D$105,2,0)),"",VLOOKUP($C4377,tarifs!$A$4:$D$105,2,0))</f>
        <v>108</v>
      </c>
      <c r="F4377" s="105">
        <f t="shared" si="68"/>
        <v>129.6</v>
      </c>
    </row>
    <row r="4378" spans="1:6" x14ac:dyDescent="0.25">
      <c r="A4378" t="s">
        <v>9</v>
      </c>
      <c r="B4378" s="107">
        <v>44538</v>
      </c>
      <c r="C4378">
        <v>1262</v>
      </c>
      <c r="D4378" t="str">
        <f>IF(Tableau1[[#This Row],[Date]]="","",CHOOSE(MONTH(B4378),"janvier","février","mars","avril","mai","juin","juillet","aout","septembre","octobre","novembre","décembre"))</f>
        <v>décembre</v>
      </c>
      <c r="E4378" s="105">
        <f>IF(ISERROR(VLOOKUP($C4378,tarifs!$A$4:$D$105,2,0)),"",VLOOKUP($C4378,tarifs!$A$4:$D$105,2,0))</f>
        <v>108</v>
      </c>
      <c r="F4378" s="105">
        <f t="shared" si="68"/>
        <v>129.6</v>
      </c>
    </row>
    <row r="4379" spans="1:6" x14ac:dyDescent="0.25">
      <c r="A4379" t="s">
        <v>9</v>
      </c>
      <c r="B4379" s="107">
        <v>44539</v>
      </c>
      <c r="C4379">
        <v>1262</v>
      </c>
      <c r="D4379" t="str">
        <f>IF(Tableau1[[#This Row],[Date]]="","",CHOOSE(MONTH(B4379),"janvier","février","mars","avril","mai","juin","juillet","aout","septembre","octobre","novembre","décembre"))</f>
        <v>décembre</v>
      </c>
      <c r="E4379" s="105">
        <f>IF(ISERROR(VLOOKUP($C4379,tarifs!$A$4:$D$105,2,0)),"",VLOOKUP($C4379,tarifs!$A$4:$D$105,2,0))</f>
        <v>108</v>
      </c>
      <c r="F4379" s="105">
        <f t="shared" si="68"/>
        <v>129.6</v>
      </c>
    </row>
    <row r="4380" spans="1:6" x14ac:dyDescent="0.25">
      <c r="A4380" t="s">
        <v>9</v>
      </c>
      <c r="B4380" s="107">
        <v>44540</v>
      </c>
      <c r="C4380">
        <v>1262</v>
      </c>
      <c r="D4380" t="str">
        <f>IF(Tableau1[[#This Row],[Date]]="","",CHOOSE(MONTH(B4380),"janvier","février","mars","avril","mai","juin","juillet","aout","septembre","octobre","novembre","décembre"))</f>
        <v>décembre</v>
      </c>
      <c r="E4380" s="105">
        <f>IF(ISERROR(VLOOKUP($C4380,tarifs!$A$4:$D$105,2,0)),"",VLOOKUP($C4380,tarifs!$A$4:$D$105,2,0))</f>
        <v>108</v>
      </c>
      <c r="F4380" s="105">
        <f t="shared" si="68"/>
        <v>129.6</v>
      </c>
    </row>
    <row r="4381" spans="1:6" x14ac:dyDescent="0.25">
      <c r="A4381" t="s">
        <v>9</v>
      </c>
      <c r="B4381" s="107">
        <v>44541</v>
      </c>
      <c r="C4381">
        <v>1511</v>
      </c>
      <c r="D4381" t="str">
        <f>IF(Tableau1[[#This Row],[Date]]="","",CHOOSE(MONTH(B4381),"janvier","février","mars","avril","mai","juin","juillet","aout","septembre","octobre","novembre","décembre"))</f>
        <v>décembre</v>
      </c>
      <c r="E4381" s="105">
        <f>IF(ISERROR(VLOOKUP($C4381,tarifs!$A$4:$D$105,2,0)),"",VLOOKUP($C4381,tarifs!$A$4:$D$105,2,0))</f>
        <v>115</v>
      </c>
      <c r="F4381" s="105">
        <f t="shared" si="68"/>
        <v>138</v>
      </c>
    </row>
    <row r="4382" spans="1:6" x14ac:dyDescent="0.25">
      <c r="A4382" t="s">
        <v>9</v>
      </c>
      <c r="B4382" s="107">
        <v>44541</v>
      </c>
      <c r="C4382">
        <v>1521</v>
      </c>
      <c r="D4382" t="str">
        <f>IF(Tableau1[[#This Row],[Date]]="","",CHOOSE(MONTH(B4382),"janvier","février","mars","avril","mai","juin","juillet","aout","septembre","octobre","novembre","décembre"))</f>
        <v>décembre</v>
      </c>
      <c r="E4382" s="105">
        <f>IF(ISERROR(VLOOKUP($C4382,tarifs!$A$4:$D$105,2,0)),"",VLOOKUP($C4382,tarifs!$A$4:$D$105,2,0))</f>
        <v>155</v>
      </c>
      <c r="F4382" s="105">
        <f t="shared" si="68"/>
        <v>186</v>
      </c>
    </row>
    <row r="4383" spans="1:6" x14ac:dyDescent="0.25">
      <c r="A4383" t="s">
        <v>9</v>
      </c>
      <c r="B4383" s="107">
        <v>44541</v>
      </c>
      <c r="C4383">
        <v>1659</v>
      </c>
      <c r="D4383" t="str">
        <f>IF(Tableau1[[#This Row],[Date]]="","",CHOOSE(MONTH(B4383),"janvier","février","mars","avril","mai","juin","juillet","aout","septembre","octobre","novembre","décembre"))</f>
        <v>décembre</v>
      </c>
      <c r="E4383" s="105">
        <f>IF(ISERROR(VLOOKUP($C4383,tarifs!$A$4:$D$105,2,0)),"",VLOOKUP($C4383,tarifs!$A$4:$D$105,2,0))</f>
        <v>108</v>
      </c>
      <c r="F4383" s="105">
        <f t="shared" si="68"/>
        <v>129.6</v>
      </c>
    </row>
    <row r="4384" spans="1:6" x14ac:dyDescent="0.25">
      <c r="A4384" t="s">
        <v>9</v>
      </c>
      <c r="B4384" s="107">
        <v>44541</v>
      </c>
      <c r="C4384">
        <v>1139</v>
      </c>
      <c r="D4384" t="str">
        <f>IF(Tableau1[[#This Row],[Date]]="","",CHOOSE(MONTH(B4384),"janvier","février","mars","avril","mai","juin","juillet","aout","septembre","octobre","novembre","décembre"))</f>
        <v>décembre</v>
      </c>
      <c r="E4384" s="105">
        <f>IF(ISERROR(VLOOKUP($C4384,tarifs!$A$4:$D$105,2,0)),"",VLOOKUP($C4384,tarifs!$A$4:$D$105,2,0))</f>
        <v>135</v>
      </c>
      <c r="F4384" s="105">
        <f t="shared" si="68"/>
        <v>162</v>
      </c>
    </row>
    <row r="4385" spans="1:6" x14ac:dyDescent="0.25">
      <c r="A4385" t="s">
        <v>9</v>
      </c>
      <c r="B4385" s="107">
        <v>44541</v>
      </c>
      <c r="C4385">
        <v>1079</v>
      </c>
      <c r="D4385" t="str">
        <f>IF(Tableau1[[#This Row],[Date]]="","",CHOOSE(MONTH(B4385),"janvier","février","mars","avril","mai","juin","juillet","aout","septembre","octobre","novembre","décembre"))</f>
        <v>décembre</v>
      </c>
      <c r="E4385" s="105">
        <f>IF(ISERROR(VLOOKUP($C4385,tarifs!$A$4:$D$105,2,0)),"",VLOOKUP($C4385,tarifs!$A$4:$D$105,2,0))</f>
        <v>101</v>
      </c>
      <c r="F4385" s="105">
        <f t="shared" si="68"/>
        <v>121.19999999999999</v>
      </c>
    </row>
    <row r="4386" spans="1:6" x14ac:dyDescent="0.25">
      <c r="A4386" t="s">
        <v>9</v>
      </c>
      <c r="B4386" s="107">
        <v>44541</v>
      </c>
      <c r="C4386">
        <v>1099</v>
      </c>
      <c r="D4386" t="str">
        <f>IF(Tableau1[[#This Row],[Date]]="","",CHOOSE(MONTH(B4386),"janvier","février","mars","avril","mai","juin","juillet","aout","septembre","octobre","novembre","décembre"))</f>
        <v>décembre</v>
      </c>
      <c r="E4386" s="105">
        <f>IF(ISERROR(VLOOKUP($C4386,tarifs!$A$4:$D$105,2,0)),"",VLOOKUP($C4386,tarifs!$A$4:$D$105,2,0))</f>
        <v>77</v>
      </c>
      <c r="F4386" s="105">
        <f t="shared" si="68"/>
        <v>92.399999999999991</v>
      </c>
    </row>
    <row r="4387" spans="1:6" x14ac:dyDescent="0.25">
      <c r="A4387" t="s">
        <v>9</v>
      </c>
      <c r="B4387" s="107">
        <v>44541</v>
      </c>
      <c r="C4387">
        <v>1269</v>
      </c>
      <c r="D4387" t="str">
        <f>IF(Tableau1[[#This Row],[Date]]="","",CHOOSE(MONTH(B4387),"janvier","février","mars","avril","mai","juin","juillet","aout","septembre","octobre","novembre","décembre"))</f>
        <v>décembre</v>
      </c>
      <c r="E4387" s="105">
        <f>IF(ISERROR(VLOOKUP($C4387,tarifs!$A$4:$D$105,2,0)),"",VLOOKUP($C4387,tarifs!$A$4:$D$105,2,0))</f>
        <v>95</v>
      </c>
      <c r="F4387" s="105">
        <f t="shared" si="68"/>
        <v>114</v>
      </c>
    </row>
    <row r="4388" spans="1:6" x14ac:dyDescent="0.25">
      <c r="A4388" t="s">
        <v>10</v>
      </c>
      <c r="B4388" s="107">
        <v>44536</v>
      </c>
      <c r="C4388">
        <v>1650</v>
      </c>
      <c r="D4388" t="str">
        <f>IF(Tableau1[[#This Row],[Date]]="","",CHOOSE(MONTH(B4388),"janvier","février","mars","avril","mai","juin","juillet","aout","septembre","octobre","novembre","décembre"))</f>
        <v>décembre</v>
      </c>
      <c r="E4388" s="105">
        <f>IF(ISERROR(VLOOKUP($C4388,tarifs!$A$4:$D$105,2,0)),"",VLOOKUP($C4388,tarifs!$A$4:$D$105,2,0))</f>
        <v>162</v>
      </c>
      <c r="F4388" s="105">
        <f t="shared" si="68"/>
        <v>194.4</v>
      </c>
    </row>
    <row r="4389" spans="1:6" x14ac:dyDescent="0.25">
      <c r="A4389" t="s">
        <v>10</v>
      </c>
      <c r="B4389" s="107">
        <v>44541</v>
      </c>
      <c r="C4389">
        <v>1109</v>
      </c>
      <c r="D4389" t="str">
        <f>IF(Tableau1[[#This Row],[Date]]="","",CHOOSE(MONTH(B4389),"janvier","février","mars","avril","mai","juin","juillet","aout","septembre","octobre","novembre","décembre"))</f>
        <v>décembre</v>
      </c>
      <c r="E4389" s="105">
        <f>IF(ISERROR(VLOOKUP($C4389,tarifs!$A$4:$D$105,2,0)),"",VLOOKUP($C4389,tarifs!$A$4:$D$105,2,0))</f>
        <v>122</v>
      </c>
      <c r="F4389" s="105">
        <f t="shared" si="68"/>
        <v>146.4</v>
      </c>
    </row>
    <row r="4390" spans="1:6" x14ac:dyDescent="0.25">
      <c r="A4390" t="s">
        <v>10</v>
      </c>
      <c r="B4390" s="107">
        <v>44537</v>
      </c>
      <c r="C4390">
        <v>1521</v>
      </c>
      <c r="D4390" t="str">
        <f>IF(Tableau1[[#This Row],[Date]]="","",CHOOSE(MONTH(B4390),"janvier","février","mars","avril","mai","juin","juillet","aout","septembre","octobre","novembre","décembre"))</f>
        <v>décembre</v>
      </c>
      <c r="E4390" s="105">
        <f>IF(ISERROR(VLOOKUP($C4390,tarifs!$A$4:$D$105,2,0)),"",VLOOKUP($C4390,tarifs!$A$4:$D$105,2,0))</f>
        <v>155</v>
      </c>
      <c r="F4390" s="105">
        <f t="shared" si="68"/>
        <v>186</v>
      </c>
    </row>
    <row r="4391" spans="1:6" x14ac:dyDescent="0.25">
      <c r="A4391" t="s">
        <v>10</v>
      </c>
      <c r="B4391" s="107">
        <v>44538</v>
      </c>
      <c r="C4391">
        <v>1521</v>
      </c>
      <c r="D4391" t="str">
        <f>IF(Tableau1[[#This Row],[Date]]="","",CHOOSE(MONTH(B4391),"janvier","février","mars","avril","mai","juin","juillet","aout","septembre","octobre","novembre","décembre"))</f>
        <v>décembre</v>
      </c>
      <c r="E4391" s="105">
        <f>IF(ISERROR(VLOOKUP($C4391,tarifs!$A$4:$D$105,2,0)),"",VLOOKUP($C4391,tarifs!$A$4:$D$105,2,0))</f>
        <v>155</v>
      </c>
      <c r="F4391" s="105">
        <f t="shared" si="68"/>
        <v>186</v>
      </c>
    </row>
    <row r="4392" spans="1:6" x14ac:dyDescent="0.25">
      <c r="A4392" t="s">
        <v>10</v>
      </c>
      <c r="B4392" s="107">
        <v>44539</v>
      </c>
      <c r="C4392">
        <v>1521</v>
      </c>
      <c r="D4392" t="str">
        <f>IF(Tableau1[[#This Row],[Date]]="","",CHOOSE(MONTH(B4392),"janvier","février","mars","avril","mai","juin","juillet","aout","septembre","octobre","novembre","décembre"))</f>
        <v>décembre</v>
      </c>
      <c r="E4392" s="105">
        <f>IF(ISERROR(VLOOKUP($C4392,tarifs!$A$4:$D$105,2,0)),"",VLOOKUP($C4392,tarifs!$A$4:$D$105,2,0))</f>
        <v>155</v>
      </c>
      <c r="F4392" s="105">
        <f t="shared" si="68"/>
        <v>186</v>
      </c>
    </row>
    <row r="4393" spans="1:6" x14ac:dyDescent="0.25">
      <c r="A4393" t="s">
        <v>10</v>
      </c>
      <c r="B4393" s="107">
        <v>44540</v>
      </c>
      <c r="C4393">
        <v>1521</v>
      </c>
      <c r="D4393" t="str">
        <f>IF(Tableau1[[#This Row],[Date]]="","",CHOOSE(MONTH(B4393),"janvier","février","mars","avril","mai","juin","juillet","aout","septembre","octobre","novembre","décembre"))</f>
        <v>décembre</v>
      </c>
      <c r="E4393" s="105">
        <f>IF(ISERROR(VLOOKUP($C4393,tarifs!$A$4:$D$105,2,0)),"",VLOOKUP($C4393,tarifs!$A$4:$D$105,2,0))</f>
        <v>155</v>
      </c>
      <c r="F4393" s="105">
        <f t="shared" si="68"/>
        <v>186</v>
      </c>
    </row>
    <row r="4394" spans="1:6" x14ac:dyDescent="0.25">
      <c r="A4394" t="s">
        <v>10</v>
      </c>
      <c r="B4394" s="107">
        <v>44536</v>
      </c>
      <c r="C4394">
        <v>1162</v>
      </c>
      <c r="D4394" t="str">
        <f>IF(Tableau1[[#This Row],[Date]]="","",CHOOSE(MONTH(B4394),"janvier","février","mars","avril","mai","juin","juillet","aout","septembre","octobre","novembre","décembre"))</f>
        <v>décembre</v>
      </c>
      <c r="E4394" s="105">
        <f>IF(ISERROR(VLOOKUP($C4394,tarifs!$A$4:$D$105,2,0)),"",VLOOKUP($C4394,tarifs!$A$4:$D$105,2,0))</f>
        <v>108</v>
      </c>
      <c r="F4394" s="105">
        <f t="shared" si="68"/>
        <v>129.6</v>
      </c>
    </row>
    <row r="4395" spans="1:6" x14ac:dyDescent="0.25">
      <c r="A4395" t="s">
        <v>10</v>
      </c>
      <c r="B4395" s="107">
        <v>44537</v>
      </c>
      <c r="C4395">
        <v>1162</v>
      </c>
      <c r="D4395" t="str">
        <f>IF(Tableau1[[#This Row],[Date]]="","",CHOOSE(MONTH(B4395),"janvier","février","mars","avril","mai","juin","juillet","aout","septembre","octobre","novembre","décembre"))</f>
        <v>décembre</v>
      </c>
      <c r="E4395" s="105">
        <f>IF(ISERROR(VLOOKUP($C4395,tarifs!$A$4:$D$105,2,0)),"",VLOOKUP($C4395,tarifs!$A$4:$D$105,2,0))</f>
        <v>108</v>
      </c>
      <c r="F4395" s="105">
        <f t="shared" si="68"/>
        <v>129.6</v>
      </c>
    </row>
    <row r="4396" spans="1:6" x14ac:dyDescent="0.25">
      <c r="A4396" t="s">
        <v>10</v>
      </c>
      <c r="B4396" s="107">
        <v>44538</v>
      </c>
      <c r="C4396">
        <v>1162</v>
      </c>
      <c r="D4396" t="str">
        <f>IF(Tableau1[[#This Row],[Date]]="","",CHOOSE(MONTH(B4396),"janvier","février","mars","avril","mai","juin","juillet","aout","septembre","octobre","novembre","décembre"))</f>
        <v>décembre</v>
      </c>
      <c r="E4396" s="105">
        <f>IF(ISERROR(VLOOKUP($C4396,tarifs!$A$4:$D$105,2,0)),"",VLOOKUP($C4396,tarifs!$A$4:$D$105,2,0))</f>
        <v>108</v>
      </c>
      <c r="F4396" s="105">
        <f t="shared" si="68"/>
        <v>129.6</v>
      </c>
    </row>
    <row r="4397" spans="1:6" x14ac:dyDescent="0.25">
      <c r="A4397" t="s">
        <v>10</v>
      </c>
      <c r="B4397" s="107">
        <v>44539</v>
      </c>
      <c r="C4397">
        <v>1162</v>
      </c>
      <c r="D4397" t="str">
        <f>IF(Tableau1[[#This Row],[Date]]="","",CHOOSE(MONTH(B4397),"janvier","février","mars","avril","mai","juin","juillet","aout","septembre","octobre","novembre","décembre"))</f>
        <v>décembre</v>
      </c>
      <c r="E4397" s="105">
        <f>IF(ISERROR(VLOOKUP($C4397,tarifs!$A$4:$D$105,2,0)),"",VLOOKUP($C4397,tarifs!$A$4:$D$105,2,0))</f>
        <v>108</v>
      </c>
      <c r="F4397" s="105">
        <f t="shared" si="68"/>
        <v>129.6</v>
      </c>
    </row>
    <row r="4398" spans="1:6" x14ac:dyDescent="0.25">
      <c r="A4398" t="s">
        <v>10</v>
      </c>
      <c r="B4398" s="107">
        <v>44540</v>
      </c>
      <c r="C4398">
        <v>1162</v>
      </c>
      <c r="D4398" t="str">
        <f>IF(Tableau1[[#This Row],[Date]]="","",CHOOSE(MONTH(B4398),"janvier","février","mars","avril","mai","juin","juillet","aout","septembre","octobre","novembre","décembre"))</f>
        <v>décembre</v>
      </c>
      <c r="E4398" s="105">
        <f>IF(ISERROR(VLOOKUP($C4398,tarifs!$A$4:$D$105,2,0)),"",VLOOKUP($C4398,tarifs!$A$4:$D$105,2,0))</f>
        <v>108</v>
      </c>
      <c r="F4398" s="105">
        <f t="shared" si="68"/>
        <v>129.6</v>
      </c>
    </row>
    <row r="4399" spans="1:6" x14ac:dyDescent="0.25">
      <c r="A4399" t="s">
        <v>10</v>
      </c>
      <c r="B4399" s="107">
        <v>44536</v>
      </c>
      <c r="C4399" t="s">
        <v>11</v>
      </c>
      <c r="D4399" t="str">
        <f>IF(Tableau1[[#This Row],[Date]]="","",CHOOSE(MONTH(B4399),"janvier","février","mars","avril","mai","juin","juillet","aout","septembre","octobre","novembre","décembre"))</f>
        <v>décembre</v>
      </c>
      <c r="E4399" s="105" t="str">
        <f>IF(ISERROR(VLOOKUP($C4399,tarifs!$A$4:$D$105,2,0)),"",VLOOKUP($C4399,tarifs!$A$4:$D$105,2,0))</f>
        <v/>
      </c>
      <c r="F4399" s="105" t="str">
        <f t="shared" si="68"/>
        <v/>
      </c>
    </row>
    <row r="4400" spans="1:6" x14ac:dyDescent="0.25">
      <c r="A4400" t="s">
        <v>10</v>
      </c>
      <c r="B4400" s="107">
        <v>44537</v>
      </c>
      <c r="C4400" t="s">
        <v>11</v>
      </c>
      <c r="D4400" t="str">
        <f>IF(Tableau1[[#This Row],[Date]]="","",CHOOSE(MONTH(B4400),"janvier","février","mars","avril","mai","juin","juillet","aout","septembre","octobre","novembre","décembre"))</f>
        <v>décembre</v>
      </c>
      <c r="E4400" s="105" t="str">
        <f>IF(ISERROR(VLOOKUP($C4400,tarifs!$A$4:$D$105,2,0)),"",VLOOKUP($C4400,tarifs!$A$4:$D$105,2,0))</f>
        <v/>
      </c>
      <c r="F4400" s="105" t="str">
        <f t="shared" si="68"/>
        <v/>
      </c>
    </row>
    <row r="4401" spans="1:6" x14ac:dyDescent="0.25">
      <c r="A4401" t="s">
        <v>10</v>
      </c>
      <c r="B4401" s="107">
        <v>44538</v>
      </c>
      <c r="C4401" t="s">
        <v>11</v>
      </c>
      <c r="D4401" t="str">
        <f>IF(Tableau1[[#This Row],[Date]]="","",CHOOSE(MONTH(B4401),"janvier","février","mars","avril","mai","juin","juillet","aout","septembre","octobre","novembre","décembre"))</f>
        <v>décembre</v>
      </c>
      <c r="E4401" s="105" t="str">
        <f>IF(ISERROR(VLOOKUP($C4401,tarifs!$A$4:$D$105,2,0)),"",VLOOKUP($C4401,tarifs!$A$4:$D$105,2,0))</f>
        <v/>
      </c>
      <c r="F4401" s="105" t="str">
        <f t="shared" si="68"/>
        <v/>
      </c>
    </row>
    <row r="4402" spans="1:6" x14ac:dyDescent="0.25">
      <c r="A4402" t="s">
        <v>10</v>
      </c>
      <c r="B4402" s="107">
        <v>44539</v>
      </c>
      <c r="C4402" t="s">
        <v>11</v>
      </c>
      <c r="D4402" t="str">
        <f>IF(Tableau1[[#This Row],[Date]]="","",CHOOSE(MONTH(B4402),"janvier","février","mars","avril","mai","juin","juillet","aout","septembre","octobre","novembre","décembre"))</f>
        <v>décembre</v>
      </c>
      <c r="E4402" s="105" t="str">
        <f>IF(ISERROR(VLOOKUP($C4402,tarifs!$A$4:$D$105,2,0)),"",VLOOKUP($C4402,tarifs!$A$4:$D$105,2,0))</f>
        <v/>
      </c>
      <c r="F4402" s="105" t="str">
        <f t="shared" si="68"/>
        <v/>
      </c>
    </row>
    <row r="4403" spans="1:6" x14ac:dyDescent="0.25">
      <c r="A4403" t="s">
        <v>10</v>
      </c>
      <c r="B4403" s="107">
        <v>44540</v>
      </c>
      <c r="C4403" t="s">
        <v>11</v>
      </c>
      <c r="D4403" t="str">
        <f>IF(Tableau1[[#This Row],[Date]]="","",CHOOSE(MONTH(B4403),"janvier","février","mars","avril","mai","juin","juillet","aout","septembre","octobre","novembre","décembre"))</f>
        <v>décembre</v>
      </c>
      <c r="E4403" s="105" t="str">
        <f>IF(ISERROR(VLOOKUP($C4403,tarifs!$A$4:$D$105,2,0)),"",VLOOKUP($C4403,tarifs!$A$4:$D$105,2,0))</f>
        <v/>
      </c>
      <c r="F4403" s="105" t="str">
        <f t="shared" si="68"/>
        <v/>
      </c>
    </row>
    <row r="4404" spans="1:6" x14ac:dyDescent="0.25">
      <c r="A4404" t="s">
        <v>12</v>
      </c>
      <c r="B4404" s="107">
        <v>44536</v>
      </c>
      <c r="C4404">
        <v>1010</v>
      </c>
      <c r="D4404" t="str">
        <f>IF(Tableau1[[#This Row],[Date]]="","",CHOOSE(MONTH(B4404),"janvier","février","mars","avril","mai","juin","juillet","aout","septembre","octobre","novembre","décembre"))</f>
        <v>décembre</v>
      </c>
      <c r="E4404" s="105">
        <f>IF(ISERROR(VLOOKUP($C4404,tarifs!$A$4:$D$105,2,0)),"",VLOOKUP($C4404,tarifs!$A$4:$D$105,2,0))</f>
        <v>95</v>
      </c>
      <c r="F4404" s="105">
        <f t="shared" si="68"/>
        <v>114</v>
      </c>
    </row>
    <row r="4405" spans="1:6" x14ac:dyDescent="0.25">
      <c r="A4405" t="s">
        <v>12</v>
      </c>
      <c r="B4405" s="107">
        <v>44541</v>
      </c>
      <c r="C4405">
        <v>1441</v>
      </c>
      <c r="D4405" t="str">
        <f>IF(Tableau1[[#This Row],[Date]]="","",CHOOSE(MONTH(B4405),"janvier","février","mars","avril","mai","juin","juillet","aout","septembre","octobre","novembre","décembre"))</f>
        <v>décembre</v>
      </c>
      <c r="E4405" s="105">
        <f>IF(ISERROR(VLOOKUP($C4405,tarifs!$A$4:$D$105,2,0)),"",VLOOKUP($C4405,tarifs!$A$4:$D$105,2,0))</f>
        <v>108</v>
      </c>
      <c r="F4405" s="105">
        <f t="shared" si="68"/>
        <v>129.6</v>
      </c>
    </row>
    <row r="4406" spans="1:6" x14ac:dyDescent="0.25">
      <c r="A4406" t="s">
        <v>12</v>
      </c>
      <c r="B4406" s="107">
        <v>44541</v>
      </c>
      <c r="C4406">
        <v>1169</v>
      </c>
      <c r="D4406" t="str">
        <f>IF(Tableau1[[#This Row],[Date]]="","",CHOOSE(MONTH(B4406),"janvier","février","mars","avril","mai","juin","juillet","aout","septembre","octobre","novembre","décembre"))</f>
        <v>décembre</v>
      </c>
      <c r="E4406" s="105">
        <f>IF(ISERROR(VLOOKUP($C4406,tarifs!$A$4:$D$105,2,0)),"",VLOOKUP($C4406,tarifs!$A$4:$D$105,2,0))</f>
        <v>115</v>
      </c>
      <c r="F4406" s="105">
        <f t="shared" si="68"/>
        <v>138</v>
      </c>
    </row>
    <row r="4407" spans="1:6" x14ac:dyDescent="0.25">
      <c r="A4407" t="s">
        <v>12</v>
      </c>
      <c r="B4407" s="107">
        <v>44536</v>
      </c>
      <c r="C4407">
        <v>1312</v>
      </c>
      <c r="D4407" t="str">
        <f>IF(Tableau1[[#This Row],[Date]]="","",CHOOSE(MONTH(B4407),"janvier","février","mars","avril","mai","juin","juillet","aout","septembre","octobre","novembre","décembre"))</f>
        <v>décembre</v>
      </c>
      <c r="E4407" s="105">
        <f>IF(ISERROR(VLOOKUP($C4407,tarifs!$A$4:$D$105,2,0)),"",VLOOKUP($C4407,tarifs!$A$4:$D$105,2,0))</f>
        <v>108</v>
      </c>
      <c r="F4407" s="105">
        <f t="shared" si="68"/>
        <v>129.6</v>
      </c>
    </row>
    <row r="4408" spans="1:6" x14ac:dyDescent="0.25">
      <c r="A4408" t="s">
        <v>12</v>
      </c>
      <c r="B4408" s="107">
        <v>44537</v>
      </c>
      <c r="C4408">
        <v>1312</v>
      </c>
      <c r="D4408" t="str">
        <f>IF(Tableau1[[#This Row],[Date]]="","",CHOOSE(MONTH(B4408),"janvier","février","mars","avril","mai","juin","juillet","aout","septembre","octobre","novembre","décembre"))</f>
        <v>décembre</v>
      </c>
      <c r="E4408" s="105">
        <f>IF(ISERROR(VLOOKUP($C4408,tarifs!$A$4:$D$105,2,0)),"",VLOOKUP($C4408,tarifs!$A$4:$D$105,2,0))</f>
        <v>108</v>
      </c>
      <c r="F4408" s="105">
        <f t="shared" si="68"/>
        <v>129.6</v>
      </c>
    </row>
    <row r="4409" spans="1:6" x14ac:dyDescent="0.25">
      <c r="A4409" t="s">
        <v>12</v>
      </c>
      <c r="B4409" s="107">
        <v>44538</v>
      </c>
      <c r="C4409">
        <v>1312</v>
      </c>
      <c r="D4409" t="str">
        <f>IF(Tableau1[[#This Row],[Date]]="","",CHOOSE(MONTH(B4409),"janvier","février","mars","avril","mai","juin","juillet","aout","septembre","octobre","novembre","décembre"))</f>
        <v>décembre</v>
      </c>
      <c r="E4409" s="105">
        <f>IF(ISERROR(VLOOKUP($C4409,tarifs!$A$4:$D$105,2,0)),"",VLOOKUP($C4409,tarifs!$A$4:$D$105,2,0))</f>
        <v>108</v>
      </c>
      <c r="F4409" s="105">
        <f t="shared" si="68"/>
        <v>129.6</v>
      </c>
    </row>
    <row r="4410" spans="1:6" x14ac:dyDescent="0.25">
      <c r="A4410" t="s">
        <v>12</v>
      </c>
      <c r="B4410" s="107">
        <v>44539</v>
      </c>
      <c r="C4410">
        <v>1312</v>
      </c>
      <c r="D4410" t="str">
        <f>IF(Tableau1[[#This Row],[Date]]="","",CHOOSE(MONTH(B4410),"janvier","février","mars","avril","mai","juin","juillet","aout","septembre","octobre","novembre","décembre"))</f>
        <v>décembre</v>
      </c>
      <c r="E4410" s="105">
        <f>IF(ISERROR(VLOOKUP($C4410,tarifs!$A$4:$D$105,2,0)),"",VLOOKUP($C4410,tarifs!$A$4:$D$105,2,0))</f>
        <v>108</v>
      </c>
      <c r="F4410" s="105">
        <f t="shared" si="68"/>
        <v>129.6</v>
      </c>
    </row>
    <row r="4411" spans="1:6" x14ac:dyDescent="0.25">
      <c r="A4411" t="s">
        <v>12</v>
      </c>
      <c r="B4411" s="107">
        <v>44540</v>
      </c>
      <c r="C4411">
        <v>1312</v>
      </c>
      <c r="D4411" t="str">
        <f>IF(Tableau1[[#This Row],[Date]]="","",CHOOSE(MONTH(B4411),"janvier","février","mars","avril","mai","juin","juillet","aout","septembre","octobre","novembre","décembre"))</f>
        <v>décembre</v>
      </c>
      <c r="E4411" s="105">
        <f>IF(ISERROR(VLOOKUP($C4411,tarifs!$A$4:$D$105,2,0)),"",VLOOKUP($C4411,tarifs!$A$4:$D$105,2,0))</f>
        <v>108</v>
      </c>
      <c r="F4411" s="105">
        <f t="shared" si="68"/>
        <v>129.6</v>
      </c>
    </row>
    <row r="4412" spans="1:6" x14ac:dyDescent="0.25">
      <c r="A4412" t="s">
        <v>12</v>
      </c>
      <c r="B4412" s="107">
        <v>44541</v>
      </c>
      <c r="C4412">
        <v>1289</v>
      </c>
      <c r="D4412" t="str">
        <f>IF(Tableau1[[#This Row],[Date]]="","",CHOOSE(MONTH(B4412),"janvier","février","mars","avril","mai","juin","juillet","aout","septembre","octobre","novembre","décembre"))</f>
        <v>décembre</v>
      </c>
      <c r="E4412" s="105">
        <f>IF(ISERROR(VLOOKUP($C4412,tarifs!$A$4:$D$105,2,0)),"",VLOOKUP($C4412,tarifs!$A$4:$D$105,2,0))</f>
        <v>88</v>
      </c>
      <c r="F4412" s="105">
        <f t="shared" si="68"/>
        <v>105.6</v>
      </c>
    </row>
    <row r="4413" spans="1:6" x14ac:dyDescent="0.25">
      <c r="A4413" t="s">
        <v>12</v>
      </c>
      <c r="B4413" s="107">
        <v>44536</v>
      </c>
      <c r="C4413">
        <v>1252</v>
      </c>
      <c r="D4413" t="str">
        <f>IF(Tableau1[[#This Row],[Date]]="","",CHOOSE(MONTH(B4413),"janvier","février","mars","avril","mai","juin","juillet","aout","septembre","octobre","novembre","décembre"))</f>
        <v>décembre</v>
      </c>
      <c r="E4413" s="105">
        <f>IF(ISERROR(VLOOKUP($C4413,tarifs!$A$4:$D$105,2,0)),"",VLOOKUP($C4413,tarifs!$A$4:$D$105,2,0))</f>
        <v>91.8</v>
      </c>
      <c r="F4413" s="105">
        <f t="shared" si="68"/>
        <v>110.16</v>
      </c>
    </row>
    <row r="4414" spans="1:6" x14ac:dyDescent="0.25">
      <c r="A4414" t="s">
        <v>12</v>
      </c>
      <c r="B4414" s="107">
        <v>44537</v>
      </c>
      <c r="C4414">
        <v>1252</v>
      </c>
      <c r="D4414" t="str">
        <f>IF(Tableau1[[#This Row],[Date]]="","",CHOOSE(MONTH(B4414),"janvier","février","mars","avril","mai","juin","juillet","aout","septembre","octobre","novembre","décembre"))</f>
        <v>décembre</v>
      </c>
      <c r="E4414" s="105">
        <f>IF(ISERROR(VLOOKUP($C4414,tarifs!$A$4:$D$105,2,0)),"",VLOOKUP($C4414,tarifs!$A$4:$D$105,2,0))</f>
        <v>91.8</v>
      </c>
      <c r="F4414" s="105">
        <f t="shared" si="68"/>
        <v>110.16</v>
      </c>
    </row>
    <row r="4415" spans="1:6" x14ac:dyDescent="0.25">
      <c r="A4415" t="s">
        <v>12</v>
      </c>
      <c r="B4415" s="107">
        <v>44538</v>
      </c>
      <c r="C4415">
        <v>1252</v>
      </c>
      <c r="D4415" t="str">
        <f>IF(Tableau1[[#This Row],[Date]]="","",CHOOSE(MONTH(B4415),"janvier","février","mars","avril","mai","juin","juillet","aout","septembre","octobre","novembre","décembre"))</f>
        <v>décembre</v>
      </c>
      <c r="E4415" s="105">
        <f>IF(ISERROR(VLOOKUP($C4415,tarifs!$A$4:$D$105,2,0)),"",VLOOKUP($C4415,tarifs!$A$4:$D$105,2,0))</f>
        <v>91.8</v>
      </c>
      <c r="F4415" s="105">
        <f t="shared" si="68"/>
        <v>110.16</v>
      </c>
    </row>
    <row r="4416" spans="1:6" x14ac:dyDescent="0.25">
      <c r="A4416" t="s">
        <v>12</v>
      </c>
      <c r="B4416" s="107">
        <v>44539</v>
      </c>
      <c r="C4416">
        <v>1252</v>
      </c>
      <c r="D4416" t="str">
        <f>IF(Tableau1[[#This Row],[Date]]="","",CHOOSE(MONTH(B4416),"janvier","février","mars","avril","mai","juin","juillet","aout","septembre","octobre","novembre","décembre"))</f>
        <v>décembre</v>
      </c>
      <c r="E4416" s="105">
        <f>IF(ISERROR(VLOOKUP($C4416,tarifs!$A$4:$D$105,2,0)),"",VLOOKUP($C4416,tarifs!$A$4:$D$105,2,0))</f>
        <v>91.8</v>
      </c>
      <c r="F4416" s="105">
        <f t="shared" si="68"/>
        <v>110.16</v>
      </c>
    </row>
    <row r="4417" spans="1:6" x14ac:dyDescent="0.25">
      <c r="A4417" t="s">
        <v>12</v>
      </c>
      <c r="B4417" s="107">
        <v>44540</v>
      </c>
      <c r="C4417">
        <v>1252</v>
      </c>
      <c r="D4417" t="str">
        <f>IF(Tableau1[[#This Row],[Date]]="","",CHOOSE(MONTH(B4417),"janvier","février","mars","avril","mai","juin","juillet","aout","septembre","octobre","novembre","décembre"))</f>
        <v>décembre</v>
      </c>
      <c r="E4417" s="105">
        <f>IF(ISERROR(VLOOKUP($C4417,tarifs!$A$4:$D$105,2,0)),"",VLOOKUP($C4417,tarifs!$A$4:$D$105,2,0))</f>
        <v>91.8</v>
      </c>
      <c r="F4417" s="105">
        <f t="shared" si="68"/>
        <v>110.16</v>
      </c>
    </row>
    <row r="4418" spans="1:6" x14ac:dyDescent="0.25">
      <c r="A4418" t="s">
        <v>12</v>
      </c>
      <c r="B4418" s="107">
        <v>44541</v>
      </c>
      <c r="C4418">
        <v>1319</v>
      </c>
      <c r="D4418" t="str">
        <f>IF(Tableau1[[#This Row],[Date]]="","",CHOOSE(MONTH(B4418),"janvier","février","mars","avril","mai","juin","juillet","aout","septembre","octobre","novembre","décembre"))</f>
        <v>décembre</v>
      </c>
      <c r="E4418" s="105">
        <f>IF(ISERROR(VLOOKUP($C4418,tarifs!$A$4:$D$105,2,0)),"",VLOOKUP($C4418,tarifs!$A$4:$D$105,2,0))</f>
        <v>95</v>
      </c>
      <c r="F4418" s="105">
        <f t="shared" si="68"/>
        <v>114</v>
      </c>
    </row>
    <row r="4419" spans="1:6" x14ac:dyDescent="0.25">
      <c r="A4419" t="s">
        <v>12</v>
      </c>
      <c r="B4419" s="107">
        <v>44541</v>
      </c>
      <c r="C4419">
        <v>1349</v>
      </c>
      <c r="D4419" t="str">
        <f>IF(Tableau1[[#This Row],[Date]]="","",CHOOSE(MONTH(B4419),"janvier","février","mars","avril","mai","juin","juillet","aout","septembre","octobre","novembre","décembre"))</f>
        <v>décembre</v>
      </c>
      <c r="E4419" s="105">
        <f>IF(ISERROR(VLOOKUP($C4419,tarifs!$A$4:$D$105,2,0)),"",VLOOKUP($C4419,tarifs!$A$4:$D$105,2,0))</f>
        <v>115</v>
      </c>
      <c r="F4419" s="105">
        <f t="shared" si="68"/>
        <v>138</v>
      </c>
    </row>
    <row r="4420" spans="1:6" x14ac:dyDescent="0.25">
      <c r="A4420" t="s">
        <v>13</v>
      </c>
      <c r="B4420" s="107">
        <v>44536</v>
      </c>
      <c r="C4420">
        <v>1640</v>
      </c>
      <c r="D4420" t="str">
        <f>IF(Tableau1[[#This Row],[Date]]="","",CHOOSE(MONTH(B4420),"janvier","février","mars","avril","mai","juin","juillet","aout","septembre","octobre","novembre","décembre"))</f>
        <v>décembre</v>
      </c>
      <c r="E4420" s="105">
        <f>IF(ISERROR(VLOOKUP($C4420,tarifs!$A$4:$D$105,2,0)),"",VLOOKUP($C4420,tarifs!$A$4:$D$105,2,0))</f>
        <v>156.75</v>
      </c>
      <c r="F4420" s="105">
        <f t="shared" ref="F4420:F4483" si="69">IF(ISERROR(E4420*1.2),"",E4420*1.2)</f>
        <v>188.1</v>
      </c>
    </row>
    <row r="4421" spans="1:6" x14ac:dyDescent="0.25">
      <c r="A4421" t="s">
        <v>13</v>
      </c>
      <c r="B4421" s="107">
        <v>44541</v>
      </c>
      <c r="C4421">
        <v>1411</v>
      </c>
      <c r="D4421" t="str">
        <f>IF(Tableau1[[#This Row],[Date]]="","",CHOOSE(MONTH(B4421),"janvier","février","mars","avril","mai","juin","juillet","aout","septembre","octobre","novembre","décembre"))</f>
        <v>décembre</v>
      </c>
      <c r="E4421" s="105">
        <f>IF(ISERROR(VLOOKUP($C4421,tarifs!$A$4:$D$105,2,0)),"",VLOOKUP($C4421,tarifs!$A$4:$D$105,2,0))</f>
        <v>101</v>
      </c>
      <c r="F4421" s="105">
        <f t="shared" si="69"/>
        <v>121.19999999999999</v>
      </c>
    </row>
    <row r="4422" spans="1:6" x14ac:dyDescent="0.25">
      <c r="A4422" t="s">
        <v>13</v>
      </c>
      <c r="B4422" s="107">
        <v>44536</v>
      </c>
      <c r="C4422">
        <v>1680</v>
      </c>
      <c r="D4422" t="str">
        <f>IF(Tableau1[[#This Row],[Date]]="","",CHOOSE(MONTH(B4422),"janvier","février","mars","avril","mai","juin","juillet","aout","septembre","octobre","novembre","décembre"))</f>
        <v>décembre</v>
      </c>
      <c r="E4422" s="105">
        <f>IF(ISERROR(VLOOKUP($C4422,tarifs!$A$4:$D$105,2,0)),"",VLOOKUP($C4422,tarifs!$A$4:$D$105,2,0))</f>
        <v>149.75</v>
      </c>
      <c r="F4422" s="105">
        <f t="shared" si="69"/>
        <v>179.7</v>
      </c>
    </row>
    <row r="4423" spans="1:6" x14ac:dyDescent="0.25">
      <c r="A4423" t="s">
        <v>13</v>
      </c>
      <c r="B4423" s="107">
        <v>44541</v>
      </c>
      <c r="C4423">
        <v>1461</v>
      </c>
      <c r="D4423" t="str">
        <f>IF(Tableau1[[#This Row],[Date]]="","",CHOOSE(MONTH(B4423),"janvier","février","mars","avril","mai","juin","juillet","aout","septembre","octobre","novembre","décembre"))</f>
        <v>décembre</v>
      </c>
      <c r="E4423" s="105">
        <f>IF(ISERROR(VLOOKUP($C4423,tarifs!$A$4:$D$105,2,0)),"",VLOOKUP($C4423,tarifs!$A$4:$D$105,2,0))</f>
        <v>135</v>
      </c>
      <c r="F4423" s="105">
        <f t="shared" si="69"/>
        <v>162</v>
      </c>
    </row>
    <row r="4424" spans="1:6" x14ac:dyDescent="0.25">
      <c r="A4424" t="s">
        <v>13</v>
      </c>
      <c r="B4424" s="107">
        <v>44536</v>
      </c>
      <c r="C4424">
        <v>1152</v>
      </c>
      <c r="D4424" t="str">
        <f>IF(Tableau1[[#This Row],[Date]]="","",CHOOSE(MONTH(B4424),"janvier","février","mars","avril","mai","juin","juillet","aout","septembre","octobre","novembre","décembre"))</f>
        <v>décembre</v>
      </c>
      <c r="E4424" s="105">
        <f>IF(ISERROR(VLOOKUP($C4424,tarifs!$A$4:$D$105,2,0)),"",VLOOKUP($C4424,tarifs!$A$4:$D$105,2,0))</f>
        <v>128</v>
      </c>
      <c r="F4424" s="105">
        <f t="shared" si="69"/>
        <v>153.6</v>
      </c>
    </row>
    <row r="4425" spans="1:6" x14ac:dyDescent="0.25">
      <c r="A4425" t="s">
        <v>13</v>
      </c>
      <c r="B4425" s="107">
        <v>44541</v>
      </c>
      <c r="C4425">
        <v>1119</v>
      </c>
      <c r="D4425" t="str">
        <f>IF(Tableau1[[#This Row],[Date]]="","",CHOOSE(MONTH(B4425),"janvier","février","mars","avril","mai","juin","juillet","aout","septembre","octobre","novembre","décembre"))</f>
        <v>décembre</v>
      </c>
      <c r="E4425" s="105">
        <f>IF(ISERROR(VLOOKUP($C4425,tarifs!$A$4:$D$105,2,0)),"",VLOOKUP($C4425,tarifs!$A$4:$D$105,2,0))</f>
        <v>135</v>
      </c>
      <c r="F4425" s="105">
        <f t="shared" si="69"/>
        <v>162</v>
      </c>
    </row>
    <row r="4426" spans="1:6" x14ac:dyDescent="0.25">
      <c r="A4426" t="s">
        <v>13</v>
      </c>
      <c r="B4426" s="107">
        <v>44541</v>
      </c>
      <c r="C4426">
        <v>1049</v>
      </c>
      <c r="D4426" t="str">
        <f>IF(Tableau1[[#This Row],[Date]]="","",CHOOSE(MONTH(B4426),"janvier","février","mars","avril","mai","juin","juillet","aout","septembre","octobre","novembre","décembre"))</f>
        <v>décembre</v>
      </c>
      <c r="E4426" s="105">
        <f>IF(ISERROR(VLOOKUP($C4426,tarifs!$A$4:$D$105,2,0)),"",VLOOKUP($C4426,tarifs!$A$4:$D$105,2,0))</f>
        <v>95</v>
      </c>
      <c r="F4426" s="105">
        <f t="shared" si="69"/>
        <v>114</v>
      </c>
    </row>
    <row r="4427" spans="1:6" x14ac:dyDescent="0.25">
      <c r="A4427" t="s">
        <v>14</v>
      </c>
      <c r="B4427" s="107">
        <v>44536</v>
      </c>
      <c r="C4427">
        <v>1100</v>
      </c>
      <c r="D4427" t="str">
        <f>IF(Tableau1[[#This Row],[Date]]="","",CHOOSE(MONTH(B4427),"janvier","février","mars","avril","mai","juin","juillet","aout","septembre","octobre","novembre","décembre"))</f>
        <v>décembre</v>
      </c>
      <c r="E4427" s="105">
        <f>IF(ISERROR(VLOOKUP($C4427,tarifs!$A$4:$D$105,2,0)),"",VLOOKUP($C4427,tarifs!$A$4:$D$105,2,0))</f>
        <v>122</v>
      </c>
      <c r="F4427" s="105">
        <f t="shared" si="69"/>
        <v>146.4</v>
      </c>
    </row>
    <row r="4428" spans="1:6" x14ac:dyDescent="0.25">
      <c r="A4428" t="s">
        <v>14</v>
      </c>
      <c r="B4428" s="107">
        <v>44540</v>
      </c>
      <c r="C4428">
        <v>1112</v>
      </c>
      <c r="D4428" t="str">
        <f>IF(Tableau1[[#This Row],[Date]]="","",CHOOSE(MONTH(B4428),"janvier","février","mars","avril","mai","juin","juillet","aout","septembre","octobre","novembre","décembre"))</f>
        <v>décembre</v>
      </c>
      <c r="E4428" s="105">
        <f>IF(ISERROR(VLOOKUP($C4428,tarifs!$A$4:$D$105,2,0)),"",VLOOKUP($C4428,tarifs!$A$4:$D$105,2,0))</f>
        <v>135</v>
      </c>
      <c r="F4428" s="105">
        <f t="shared" si="69"/>
        <v>162</v>
      </c>
    </row>
    <row r="4429" spans="1:6" x14ac:dyDescent="0.25">
      <c r="A4429" t="s">
        <v>14</v>
      </c>
      <c r="B4429" s="107">
        <v>44541</v>
      </c>
      <c r="C4429">
        <v>1421</v>
      </c>
      <c r="D4429" t="str">
        <f>IF(Tableau1[[#This Row],[Date]]="","",CHOOSE(MONTH(B4429),"janvier","février","mars","avril","mai","juin","juillet","aout","septembre","octobre","novembre","décembre"))</f>
        <v>décembre</v>
      </c>
      <c r="E4429" s="105">
        <f>IF(ISERROR(VLOOKUP($C4429,tarifs!$A$4:$D$105,2,0)),"",VLOOKUP($C4429,tarifs!$A$4:$D$105,2,0))</f>
        <v>108</v>
      </c>
      <c r="F4429" s="105">
        <f t="shared" si="69"/>
        <v>129.6</v>
      </c>
    </row>
    <row r="4430" spans="1:6" x14ac:dyDescent="0.25">
      <c r="A4430" t="s">
        <v>14</v>
      </c>
      <c r="B4430" s="107">
        <v>44541</v>
      </c>
      <c r="C4430">
        <v>1629</v>
      </c>
      <c r="D4430" t="str">
        <f>IF(Tableau1[[#This Row],[Date]]="","",CHOOSE(MONTH(B4430),"janvier","février","mars","avril","mai","juin","juillet","aout","septembre","octobre","novembre","décembre"))</f>
        <v>décembre</v>
      </c>
      <c r="E4430" s="105">
        <f>IF(ISERROR(VLOOKUP($C4430,tarifs!$A$4:$D$105,2,0)),"",VLOOKUP($C4430,tarifs!$A$4:$D$105,2,0))</f>
        <v>121.5</v>
      </c>
      <c r="F4430" s="105">
        <f t="shared" si="69"/>
        <v>145.79999999999998</v>
      </c>
    </row>
    <row r="4431" spans="1:6" x14ac:dyDescent="0.25">
      <c r="A4431" t="s">
        <v>14</v>
      </c>
      <c r="B4431" s="107">
        <v>44541</v>
      </c>
      <c r="C4431">
        <v>1159</v>
      </c>
      <c r="D4431" t="str">
        <f>IF(Tableau1[[#This Row],[Date]]="","",CHOOSE(MONTH(B4431),"janvier","février","mars","avril","mai","juin","juillet","aout","septembre","octobre","novembre","décembre"))</f>
        <v>décembre</v>
      </c>
      <c r="E4431" s="105">
        <f>IF(ISERROR(VLOOKUP($C4431,tarifs!$A$4:$D$105,2,0)),"",VLOOKUP($C4431,tarifs!$A$4:$D$105,2,0))</f>
        <v>115</v>
      </c>
      <c r="F4431" s="105">
        <f t="shared" si="69"/>
        <v>138</v>
      </c>
    </row>
    <row r="4432" spans="1:6" x14ac:dyDescent="0.25">
      <c r="A4432" t="s">
        <v>14</v>
      </c>
      <c r="B4432" s="107">
        <v>44536</v>
      </c>
      <c r="C4432" t="s">
        <v>15</v>
      </c>
      <c r="D4432" t="str">
        <f>IF(Tableau1[[#This Row],[Date]]="","",CHOOSE(MONTH(B4432),"janvier","février","mars","avril","mai","juin","juillet","aout","septembre","octobre","novembre","décembre"))</f>
        <v>décembre</v>
      </c>
      <c r="E4432" s="105" t="str">
        <f>IF(ISERROR(VLOOKUP($C4432,tarifs!$A$4:$D$105,2,0)),"",VLOOKUP($C4432,tarifs!$A$4:$D$105,2,0))</f>
        <v/>
      </c>
      <c r="F4432" s="105" t="str">
        <f t="shared" si="69"/>
        <v/>
      </c>
    </row>
    <row r="4433" spans="1:6" x14ac:dyDescent="0.25">
      <c r="A4433" t="s">
        <v>14</v>
      </c>
      <c r="B4433" s="107">
        <v>44537</v>
      </c>
      <c r="C4433" t="s">
        <v>15</v>
      </c>
      <c r="D4433" t="str">
        <f>IF(Tableau1[[#This Row],[Date]]="","",CHOOSE(MONTH(B4433),"janvier","février","mars","avril","mai","juin","juillet","aout","septembre","octobre","novembre","décembre"))</f>
        <v>décembre</v>
      </c>
      <c r="E4433" s="105" t="str">
        <f>IF(ISERROR(VLOOKUP($C4433,tarifs!$A$4:$D$105,2,0)),"",VLOOKUP($C4433,tarifs!$A$4:$D$105,2,0))</f>
        <v/>
      </c>
      <c r="F4433" s="105" t="str">
        <f t="shared" si="69"/>
        <v/>
      </c>
    </row>
    <row r="4434" spans="1:6" x14ac:dyDescent="0.25">
      <c r="A4434" t="s">
        <v>14</v>
      </c>
      <c r="B4434" s="107">
        <v>44538</v>
      </c>
      <c r="C4434" t="s">
        <v>15</v>
      </c>
      <c r="D4434" t="str">
        <f>IF(Tableau1[[#This Row],[Date]]="","",CHOOSE(MONTH(B4434),"janvier","février","mars","avril","mai","juin","juillet","aout","septembre","octobre","novembre","décembre"))</f>
        <v>décembre</v>
      </c>
      <c r="E4434" s="105" t="str">
        <f>IF(ISERROR(VLOOKUP($C4434,tarifs!$A$4:$D$105,2,0)),"",VLOOKUP($C4434,tarifs!$A$4:$D$105,2,0))</f>
        <v/>
      </c>
      <c r="F4434" s="105" t="str">
        <f t="shared" si="69"/>
        <v/>
      </c>
    </row>
    <row r="4435" spans="1:6" x14ac:dyDescent="0.25">
      <c r="A4435" t="s">
        <v>14</v>
      </c>
      <c r="B4435" s="107">
        <v>44539</v>
      </c>
      <c r="C4435" t="s">
        <v>15</v>
      </c>
      <c r="D4435" t="str">
        <f>IF(Tableau1[[#This Row],[Date]]="","",CHOOSE(MONTH(B4435),"janvier","février","mars","avril","mai","juin","juillet","aout","septembre","octobre","novembre","décembre"))</f>
        <v>décembre</v>
      </c>
      <c r="E4435" s="105" t="str">
        <f>IF(ISERROR(VLOOKUP($C4435,tarifs!$A$4:$D$105,2,0)),"",VLOOKUP($C4435,tarifs!$A$4:$D$105,2,0))</f>
        <v/>
      </c>
      <c r="F4435" s="105" t="str">
        <f t="shared" si="69"/>
        <v/>
      </c>
    </row>
    <row r="4436" spans="1:6" x14ac:dyDescent="0.25">
      <c r="A4436" t="s">
        <v>14</v>
      </c>
      <c r="B4436" s="107">
        <v>44540</v>
      </c>
      <c r="C4436" t="s">
        <v>15</v>
      </c>
      <c r="D4436" t="str">
        <f>IF(Tableau1[[#This Row],[Date]]="","",CHOOSE(MONTH(B4436),"janvier","février","mars","avril","mai","juin","juillet","aout","septembre","octobre","novembre","décembre"))</f>
        <v>décembre</v>
      </c>
      <c r="E4436" s="105" t="str">
        <f>IF(ISERROR(VLOOKUP($C4436,tarifs!$A$4:$D$105,2,0)),"",VLOOKUP($C4436,tarifs!$A$4:$D$105,2,0))</f>
        <v/>
      </c>
      <c r="F4436" s="105" t="str">
        <f t="shared" si="69"/>
        <v/>
      </c>
    </row>
    <row r="4437" spans="1:6" x14ac:dyDescent="0.25">
      <c r="A4437" t="s">
        <v>16</v>
      </c>
      <c r="B4437" s="107">
        <v>44536</v>
      </c>
      <c r="C4437">
        <v>1670</v>
      </c>
      <c r="D4437" t="str">
        <f>IF(Tableau1[[#This Row],[Date]]="","",CHOOSE(MONTH(B4437),"janvier","février","mars","avril","mai","juin","juillet","aout","septembre","octobre","novembre","décembre"))</f>
        <v>décembre</v>
      </c>
      <c r="E4437" s="105">
        <f>IF(ISERROR(VLOOKUP($C4437,tarifs!$A$4:$D$105,2,0)),"",VLOOKUP($C4437,tarifs!$A$4:$D$105,2,0))</f>
        <v>201</v>
      </c>
      <c r="F4437" s="105">
        <f t="shared" si="69"/>
        <v>241.2</v>
      </c>
    </row>
    <row r="4438" spans="1:6" x14ac:dyDescent="0.25">
      <c r="A4438" t="s">
        <v>16</v>
      </c>
      <c r="B4438" s="107">
        <v>44541</v>
      </c>
      <c r="C4438">
        <v>1401</v>
      </c>
      <c r="D4438" t="str">
        <f>IF(Tableau1[[#This Row],[Date]]="","",CHOOSE(MONTH(B4438),"janvier","février","mars","avril","mai","juin","juillet","aout","septembre","octobre","novembre","décembre"))</f>
        <v>décembre</v>
      </c>
      <c r="E4438" s="105">
        <f>IF(ISERROR(VLOOKUP($C4438,tarifs!$A$4:$D$105,2,0)),"",VLOOKUP($C4438,tarifs!$A$4:$D$105,2,0))</f>
        <v>129</v>
      </c>
      <c r="F4438" s="105">
        <f t="shared" si="69"/>
        <v>154.79999999999998</v>
      </c>
    </row>
    <row r="4439" spans="1:6" x14ac:dyDescent="0.25">
      <c r="A4439" t="s">
        <v>16</v>
      </c>
      <c r="B4439" s="107">
        <v>44541</v>
      </c>
      <c r="C4439">
        <v>1639</v>
      </c>
      <c r="D4439" t="str">
        <f>IF(Tableau1[[#This Row],[Date]]="","",CHOOSE(MONTH(B4439),"janvier","février","mars","avril","mai","juin","juillet","aout","septembre","octobre","novembre","décembre"))</f>
        <v>décembre</v>
      </c>
      <c r="E4439" s="105">
        <f>IF(ISERROR(VLOOKUP($C4439,tarifs!$A$4:$D$105,2,0)),"",VLOOKUP($C4439,tarifs!$A$4:$D$105,2,0))</f>
        <v>135</v>
      </c>
      <c r="F4439" s="105">
        <f t="shared" si="69"/>
        <v>162</v>
      </c>
    </row>
    <row r="4440" spans="1:6" x14ac:dyDescent="0.25">
      <c r="A4440" t="s">
        <v>17</v>
      </c>
      <c r="B4440" s="107">
        <v>44536</v>
      </c>
      <c r="C4440">
        <v>1050</v>
      </c>
      <c r="D4440" t="str">
        <f>IF(Tableau1[[#This Row],[Date]]="","",CHOOSE(MONTH(B4440),"janvier","février","mars","avril","mai","juin","juillet","aout","septembre","octobre","novembre","décembre"))</f>
        <v>décembre</v>
      </c>
      <c r="E4440" s="105">
        <f>IF(ISERROR(VLOOKUP($C4440,tarifs!$A$4:$D$105,2,0)),"",VLOOKUP($C4440,tarifs!$A$4:$D$105,2,0))</f>
        <v>108</v>
      </c>
      <c r="F4440" s="105">
        <f t="shared" si="69"/>
        <v>129.6</v>
      </c>
    </row>
    <row r="4441" spans="1:6" x14ac:dyDescent="0.25">
      <c r="A4441" t="s">
        <v>17</v>
      </c>
      <c r="B4441" s="107">
        <v>44541</v>
      </c>
      <c r="C4441">
        <v>1501</v>
      </c>
      <c r="D4441" t="str">
        <f>IF(Tableau1[[#This Row],[Date]]="","",CHOOSE(MONTH(B4441),"janvier","février","mars","avril","mai","juin","juillet","aout","septembre","octobre","novembre","décembre"))</f>
        <v>décembre</v>
      </c>
      <c r="E4441" s="105">
        <f>IF(ISERROR(VLOOKUP($C4441,tarifs!$A$4:$D$105,2,0)),"",VLOOKUP($C4441,tarifs!$A$4:$D$105,2,0))</f>
        <v>117</v>
      </c>
      <c r="F4441" s="105">
        <f t="shared" si="69"/>
        <v>140.4</v>
      </c>
    </row>
    <row r="4442" spans="1:6" x14ac:dyDescent="0.25">
      <c r="A4442" t="s">
        <v>17</v>
      </c>
      <c r="B4442" s="107">
        <v>44536</v>
      </c>
      <c r="C4442">
        <v>1232</v>
      </c>
      <c r="D4442" t="str">
        <f>IF(Tableau1[[#This Row],[Date]]="","",CHOOSE(MONTH(B4442),"janvier","février","mars","avril","mai","juin","juillet","aout","septembre","octobre","novembre","décembre"))</f>
        <v>décembre</v>
      </c>
      <c r="E4442" s="105">
        <f>IF(ISERROR(VLOOKUP($C4442,tarifs!$A$4:$D$105,2,0)),"",VLOOKUP($C4442,tarifs!$A$4:$D$105,2,0))</f>
        <v>101.25</v>
      </c>
      <c r="F4442" s="105">
        <f t="shared" si="69"/>
        <v>121.5</v>
      </c>
    </row>
    <row r="4443" spans="1:6" x14ac:dyDescent="0.25">
      <c r="A4443" t="s">
        <v>17</v>
      </c>
      <c r="B4443" s="107">
        <v>44538</v>
      </c>
      <c r="C4443">
        <v>1202</v>
      </c>
      <c r="D4443" t="str">
        <f>IF(Tableau1[[#This Row],[Date]]="","",CHOOSE(MONTH(B4443),"janvier","février","mars","avril","mai","juin","juillet","aout","septembre","octobre","novembre","décembre"))</f>
        <v>décembre</v>
      </c>
      <c r="E4443" s="105">
        <f>IF(ISERROR(VLOOKUP($C4443,tarifs!$A$4:$D$105,2,0)),"",VLOOKUP($C4443,tarifs!$A$4:$D$105,2,0))</f>
        <v>87.75</v>
      </c>
      <c r="F4443" s="105">
        <f t="shared" si="69"/>
        <v>105.3</v>
      </c>
    </row>
    <row r="4444" spans="1:6" x14ac:dyDescent="0.25">
      <c r="A4444" t="s">
        <v>17</v>
      </c>
      <c r="B4444" s="107">
        <v>44540</v>
      </c>
      <c r="C4444">
        <v>1072</v>
      </c>
      <c r="D4444" t="str">
        <f>IF(Tableau1[[#This Row],[Date]]="","",CHOOSE(MONTH(B4444),"janvier","février","mars","avril","mai","juin","juillet","aout","septembre","octobre","novembre","décembre"))</f>
        <v>décembre</v>
      </c>
      <c r="E4444" s="105">
        <f>IF(ISERROR(VLOOKUP($C4444,tarifs!$A$4:$D$105,2,0)),"",VLOOKUP($C4444,tarifs!$A$4:$D$105,2,0))</f>
        <v>108</v>
      </c>
      <c r="F4444" s="105">
        <f t="shared" si="69"/>
        <v>129.6</v>
      </c>
    </row>
    <row r="4445" spans="1:6" x14ac:dyDescent="0.25">
      <c r="A4445" t="s">
        <v>17</v>
      </c>
      <c r="B4445" s="107">
        <v>44541</v>
      </c>
      <c r="C4445">
        <v>1069</v>
      </c>
      <c r="D4445" t="str">
        <f>IF(Tableau1[[#This Row],[Date]]="","",CHOOSE(MONTH(B4445),"janvier","février","mars","avril","mai","juin","juillet","aout","septembre","octobre","novembre","décembre"))</f>
        <v>décembre</v>
      </c>
      <c r="E4445" s="105">
        <f>IF(ISERROR(VLOOKUP($C4445,tarifs!$A$4:$D$105,2,0)),"",VLOOKUP($C4445,tarifs!$A$4:$D$105,2,0))</f>
        <v>81</v>
      </c>
      <c r="F4445" s="105">
        <f t="shared" si="69"/>
        <v>97.2</v>
      </c>
    </row>
    <row r="4446" spans="1:6" x14ac:dyDescent="0.25">
      <c r="A4446" t="s">
        <v>18</v>
      </c>
      <c r="B4446" s="107">
        <v>44536</v>
      </c>
      <c r="C4446">
        <v>1280</v>
      </c>
      <c r="D4446" t="str">
        <f>IF(Tableau1[[#This Row],[Date]]="","",CHOOSE(MONTH(B4446),"janvier","février","mars","avril","mai","juin","juillet","aout","septembre","octobre","novembre","décembre"))</f>
        <v>décembre</v>
      </c>
      <c r="E4446" s="105">
        <f>IF(ISERROR(VLOOKUP($C4446,tarifs!$A$4:$D$105,2,0)),"",VLOOKUP($C4446,tarifs!$A$4:$D$105,2,0))</f>
        <v>114.4</v>
      </c>
      <c r="F4446" s="105">
        <f t="shared" si="69"/>
        <v>137.28</v>
      </c>
    </row>
    <row r="4447" spans="1:6" x14ac:dyDescent="0.25">
      <c r="A4447" t="s">
        <v>18</v>
      </c>
      <c r="B4447" s="107">
        <v>44540</v>
      </c>
      <c r="C4447">
        <v>1082</v>
      </c>
      <c r="D4447" t="str">
        <f>IF(Tableau1[[#This Row],[Date]]="","",CHOOSE(MONTH(B4447),"janvier","février","mars","avril","mai","juin","juillet","aout","septembre","octobre","novembre","décembre"))</f>
        <v>décembre</v>
      </c>
      <c r="E4447" s="105">
        <f>IF(ISERROR(VLOOKUP($C4447,tarifs!$A$4:$D$105,2,0)),"",VLOOKUP($C4447,tarifs!$A$4:$D$105,2,0))</f>
        <v>104.55</v>
      </c>
      <c r="F4447" s="105">
        <f t="shared" si="69"/>
        <v>125.46</v>
      </c>
    </row>
    <row r="4448" spans="1:6" x14ac:dyDescent="0.25">
      <c r="A4448" t="s">
        <v>18</v>
      </c>
      <c r="B4448" s="107">
        <v>44541</v>
      </c>
      <c r="C4448">
        <v>1219</v>
      </c>
      <c r="D4448" t="str">
        <f>IF(Tableau1[[#This Row],[Date]]="","",CHOOSE(MONTH(B4448),"janvier","février","mars","avril","mai","juin","juillet","aout","septembre","octobre","novembre","décembre"))</f>
        <v>décembre</v>
      </c>
      <c r="E4448" s="105">
        <f>IF(ISERROR(VLOOKUP($C4448,tarifs!$A$4:$D$105,2,0)),"",VLOOKUP($C4448,tarifs!$A$4:$D$105,2,0))</f>
        <v>135</v>
      </c>
      <c r="F4448" s="105">
        <f t="shared" si="69"/>
        <v>162</v>
      </c>
    </row>
    <row r="4449" spans="1:6" x14ac:dyDescent="0.25">
      <c r="A4449" t="s">
        <v>18</v>
      </c>
      <c r="B4449" s="107">
        <v>44541</v>
      </c>
      <c r="C4449">
        <v>1679</v>
      </c>
      <c r="D4449" t="str">
        <f>IF(Tableau1[[#This Row],[Date]]="","",CHOOSE(MONTH(B4449),"janvier","février","mars","avril","mai","juin","juillet","aout","septembre","octobre","novembre","décembre"))</f>
        <v>décembre</v>
      </c>
      <c r="E4449" s="105">
        <f>IF(ISERROR(VLOOKUP($C4449,tarifs!$A$4:$D$105,2,0)),"",VLOOKUP($C4449,tarifs!$A$4:$D$105,2,0))</f>
        <v>95</v>
      </c>
      <c r="F4449" s="105">
        <f t="shared" si="69"/>
        <v>114</v>
      </c>
    </row>
    <row r="4450" spans="1:6" x14ac:dyDescent="0.25">
      <c r="A4450" t="s">
        <v>19</v>
      </c>
      <c r="B4450" s="107">
        <v>44540</v>
      </c>
      <c r="C4450">
        <v>1182</v>
      </c>
      <c r="D4450" t="str">
        <f>IF(Tableau1[[#This Row],[Date]]="","",CHOOSE(MONTH(B4450),"janvier","février","mars","avril","mai","juin","juillet","aout","septembre","octobre","novembre","décembre"))</f>
        <v>décembre</v>
      </c>
      <c r="E4450" s="105">
        <f>IF(ISERROR(VLOOKUP($C4450,tarifs!$A$4:$D$105,2,0)),"",VLOOKUP($C4450,tarifs!$A$4:$D$105,2,0))</f>
        <v>127</v>
      </c>
      <c r="F4450" s="105">
        <f t="shared" si="69"/>
        <v>152.4</v>
      </c>
    </row>
    <row r="4451" spans="1:6" x14ac:dyDescent="0.25">
      <c r="A4451" t="s">
        <v>19</v>
      </c>
      <c r="B4451" s="107">
        <v>44541</v>
      </c>
      <c r="C4451">
        <v>1669</v>
      </c>
      <c r="D4451" t="str">
        <f>IF(Tableau1[[#This Row],[Date]]="","",CHOOSE(MONTH(B4451),"janvier","février","mars","avril","mai","juin","juillet","aout","septembre","octobre","novembre","décembre"))</f>
        <v>décembre</v>
      </c>
      <c r="E4451" s="105">
        <f>IF(ISERROR(VLOOKUP($C4451,tarifs!$A$4:$D$105,2,0)),"",VLOOKUP($C4451,tarifs!$A$4:$D$105,2,0))</f>
        <v>124</v>
      </c>
      <c r="F4451" s="105">
        <f t="shared" si="69"/>
        <v>148.79999999999998</v>
      </c>
    </row>
    <row r="4452" spans="1:6" x14ac:dyDescent="0.25">
      <c r="A4452" t="s">
        <v>19</v>
      </c>
      <c r="B4452" s="107">
        <v>44541</v>
      </c>
      <c r="C4452">
        <v>1129</v>
      </c>
      <c r="D4452" t="str">
        <f>IF(Tableau1[[#This Row],[Date]]="","",CHOOSE(MONTH(B4452),"janvier","février","mars","avril","mai","juin","juillet","aout","septembre","octobre","novembre","décembre"))</f>
        <v>décembre</v>
      </c>
      <c r="E4452" s="105">
        <f>IF(ISERROR(VLOOKUP($C4452,tarifs!$A$4:$D$105,2,0)),"",VLOOKUP($C4452,tarifs!$A$4:$D$105,2,0))</f>
        <v>115</v>
      </c>
      <c r="F4452" s="105">
        <f t="shared" si="69"/>
        <v>138</v>
      </c>
    </row>
    <row r="4453" spans="1:6" x14ac:dyDescent="0.25">
      <c r="A4453" t="s">
        <v>19</v>
      </c>
      <c r="B4453" s="107">
        <v>44541</v>
      </c>
      <c r="C4453">
        <v>1699</v>
      </c>
      <c r="D4453" t="str">
        <f>IF(Tableau1[[#This Row],[Date]]="","",CHOOSE(MONTH(B4453),"janvier","février","mars","avril","mai","juin","juillet","aout","septembre","octobre","novembre","décembre"))</f>
        <v>décembre</v>
      </c>
      <c r="E4453" s="105">
        <f>IF(ISERROR(VLOOKUP($C4453,tarifs!$A$4:$D$105,2,0)),"",VLOOKUP($C4453,tarifs!$A$4:$D$105,2,0))</f>
        <v>148</v>
      </c>
      <c r="F4453" s="105">
        <f t="shared" si="69"/>
        <v>177.6</v>
      </c>
    </row>
    <row r="4454" spans="1:6" x14ac:dyDescent="0.25">
      <c r="A4454" t="s">
        <v>8</v>
      </c>
      <c r="B4454" s="107">
        <v>44543</v>
      </c>
      <c r="C4454">
        <v>1330</v>
      </c>
      <c r="D4454" t="str">
        <f>IF(Tableau1[[#This Row],[Date]]="","",CHOOSE(MONTH(B4454),"janvier","février","mars","avril","mai","juin","juillet","aout","septembre","octobre","novembre","décembre"))</f>
        <v>décembre</v>
      </c>
      <c r="E4454" s="105">
        <f>IF(ISERROR(VLOOKUP($C4454,tarifs!$A$4:$D$105,2,0)),"",VLOOKUP($C4454,tarifs!$A$4:$D$105,2,0))</f>
        <v>95</v>
      </c>
      <c r="F4454" s="105">
        <f t="shared" si="69"/>
        <v>114</v>
      </c>
    </row>
    <row r="4455" spans="1:6" x14ac:dyDescent="0.25">
      <c r="A4455" t="s">
        <v>8</v>
      </c>
      <c r="B4455" s="107">
        <v>44548</v>
      </c>
      <c r="C4455">
        <v>1531</v>
      </c>
      <c r="D4455" t="str">
        <f>IF(Tableau1[[#This Row],[Date]]="","",CHOOSE(MONTH(B4455),"janvier","février","mars","avril","mai","juin","juillet","aout","septembre","octobre","novembre","décembre"))</f>
        <v>décembre</v>
      </c>
      <c r="E4455" s="105">
        <f>IF(ISERROR(VLOOKUP($C4455,tarifs!$A$4:$D$105,2,0)),"",VLOOKUP($C4455,tarifs!$A$4:$D$105,2,0))</f>
        <v>108</v>
      </c>
      <c r="F4455" s="105">
        <f t="shared" si="69"/>
        <v>129.6</v>
      </c>
    </row>
    <row r="4456" spans="1:6" x14ac:dyDescent="0.25">
      <c r="A4456" t="s">
        <v>8</v>
      </c>
      <c r="B4456" s="107">
        <v>44543</v>
      </c>
      <c r="C4456">
        <v>1242</v>
      </c>
      <c r="D4456" t="str">
        <f>IF(Tableau1[[#This Row],[Date]]="","",CHOOSE(MONTH(B4456),"janvier","février","mars","avril","mai","juin","juillet","aout","septembre","octobre","novembre","décembre"))</f>
        <v>décembre</v>
      </c>
      <c r="E4456" s="105">
        <f>IF(ISERROR(VLOOKUP($C4456,tarifs!$A$4:$D$105,2,0)),"",VLOOKUP($C4456,tarifs!$A$4:$D$105,2,0))</f>
        <v>101</v>
      </c>
      <c r="F4456" s="105">
        <f t="shared" si="69"/>
        <v>121.19999999999999</v>
      </c>
    </row>
    <row r="4457" spans="1:6" x14ac:dyDescent="0.25">
      <c r="A4457" t="s">
        <v>8</v>
      </c>
      <c r="B4457" s="107">
        <v>44547</v>
      </c>
      <c r="C4457">
        <v>1242</v>
      </c>
      <c r="D4457" t="str">
        <f>IF(Tableau1[[#This Row],[Date]]="","",CHOOSE(MONTH(B4457),"janvier","février","mars","avril","mai","juin","juillet","aout","septembre","octobre","novembre","décembre"))</f>
        <v>décembre</v>
      </c>
      <c r="E4457" s="105">
        <f>IF(ISERROR(VLOOKUP($C4457,tarifs!$A$4:$D$105,2,0)),"",VLOOKUP($C4457,tarifs!$A$4:$D$105,2,0))</f>
        <v>101</v>
      </c>
      <c r="F4457" s="105">
        <f t="shared" si="69"/>
        <v>121.19999999999999</v>
      </c>
    </row>
    <row r="4458" spans="1:6" x14ac:dyDescent="0.25">
      <c r="A4458" t="s">
        <v>8</v>
      </c>
      <c r="B4458" s="107">
        <v>44548</v>
      </c>
      <c r="C4458">
        <v>1689</v>
      </c>
      <c r="D4458" t="str">
        <f>IF(Tableau1[[#This Row],[Date]]="","",CHOOSE(MONTH(B4458),"janvier","février","mars","avril","mai","juin","juillet","aout","septembre","octobre","novembre","décembre"))</f>
        <v>décembre</v>
      </c>
      <c r="E4458" s="105">
        <f>IF(ISERROR(VLOOKUP($C4458,tarifs!$A$4:$D$105,2,0)),"",VLOOKUP($C4458,tarifs!$A$4:$D$105,2,0))</f>
        <v>155</v>
      </c>
      <c r="F4458" s="105">
        <f t="shared" si="69"/>
        <v>186</v>
      </c>
    </row>
    <row r="4459" spans="1:6" x14ac:dyDescent="0.25">
      <c r="A4459" t="s">
        <v>9</v>
      </c>
      <c r="B4459" s="107">
        <v>44543</v>
      </c>
      <c r="C4459">
        <v>1060</v>
      </c>
      <c r="D4459" t="str">
        <f>IF(Tableau1[[#This Row],[Date]]="","",CHOOSE(MONTH(B4459),"janvier","février","mars","avril","mai","juin","juillet","aout","septembre","octobre","novembre","décembre"))</f>
        <v>décembre</v>
      </c>
      <c r="E4459" s="105">
        <f>IF(ISERROR(VLOOKUP($C4459,tarifs!$A$4:$D$105,2,0)),"",VLOOKUP($C4459,tarifs!$A$4:$D$105,2,0))</f>
        <v>123.6</v>
      </c>
      <c r="F4459" s="105">
        <f t="shared" si="69"/>
        <v>148.32</v>
      </c>
    </row>
    <row r="4460" spans="1:6" x14ac:dyDescent="0.25">
      <c r="A4460" t="s">
        <v>9</v>
      </c>
      <c r="B4460" s="107">
        <v>44548</v>
      </c>
      <c r="C4460">
        <v>1431</v>
      </c>
      <c r="D4460" t="str">
        <f>IF(Tableau1[[#This Row],[Date]]="","",CHOOSE(MONTH(B4460),"janvier","février","mars","avril","mai","juin","juillet","aout","septembre","octobre","novembre","décembre"))</f>
        <v>décembre</v>
      </c>
      <c r="E4460" s="105">
        <f>IF(ISERROR(VLOOKUP($C4460,tarifs!$A$4:$D$105,2,0)),"",VLOOKUP($C4460,tarifs!$A$4:$D$105,2,0))</f>
        <v>108</v>
      </c>
      <c r="F4460" s="105">
        <f t="shared" si="69"/>
        <v>129.6</v>
      </c>
    </row>
    <row r="4461" spans="1:6" x14ac:dyDescent="0.25">
      <c r="A4461" t="s">
        <v>9</v>
      </c>
      <c r="B4461" s="107">
        <v>44543</v>
      </c>
      <c r="C4461">
        <v>1230</v>
      </c>
      <c r="D4461" t="str">
        <f>IF(Tableau1[[#This Row],[Date]]="","",CHOOSE(MONTH(B4461),"janvier","février","mars","avril","mai","juin","juillet","aout","septembre","octobre","novembre","décembre"))</f>
        <v>décembre</v>
      </c>
      <c r="E4461" s="105">
        <f>IF(ISERROR(VLOOKUP($C4461,tarifs!$A$4:$D$105,2,0)),"",VLOOKUP($C4461,tarifs!$A$4:$D$105,2,0))</f>
        <v>135.25</v>
      </c>
      <c r="F4461" s="105">
        <f t="shared" si="69"/>
        <v>162.29999999999998</v>
      </c>
    </row>
    <row r="4462" spans="1:6" x14ac:dyDescent="0.25">
      <c r="A4462" t="s">
        <v>9</v>
      </c>
      <c r="B4462" s="107">
        <v>44547</v>
      </c>
      <c r="C4462">
        <v>1282</v>
      </c>
      <c r="D4462" t="str">
        <f>IF(Tableau1[[#This Row],[Date]]="","",CHOOSE(MONTH(B4462),"janvier","février","mars","avril","mai","juin","juillet","aout","septembre","octobre","novembre","décembre"))</f>
        <v>décembre</v>
      </c>
      <c r="E4462" s="105">
        <f>IF(ISERROR(VLOOKUP($C4462,tarifs!$A$4:$D$105,2,0)),"",VLOOKUP($C4462,tarifs!$A$4:$D$105,2,0))</f>
        <v>87.75</v>
      </c>
      <c r="F4462" s="105">
        <f t="shared" si="69"/>
        <v>105.3</v>
      </c>
    </row>
    <row r="4463" spans="1:6" x14ac:dyDescent="0.25">
      <c r="A4463" t="s">
        <v>9</v>
      </c>
      <c r="B4463" s="107">
        <v>44548</v>
      </c>
      <c r="C4463">
        <v>1451</v>
      </c>
      <c r="D4463" t="str">
        <f>IF(Tableau1[[#This Row],[Date]]="","",CHOOSE(MONTH(B4463),"janvier","février","mars","avril","mai","juin","juillet","aout","septembre","octobre","novembre","décembre"))</f>
        <v>décembre</v>
      </c>
      <c r="E4463" s="105">
        <f>IF(ISERROR(VLOOKUP($C4463,tarifs!$A$4:$D$105,2,0)),"",VLOOKUP($C4463,tarifs!$A$4:$D$105,2,0))</f>
        <v>108</v>
      </c>
      <c r="F4463" s="105">
        <f t="shared" si="69"/>
        <v>129.6</v>
      </c>
    </row>
    <row r="4464" spans="1:6" x14ac:dyDescent="0.25">
      <c r="A4464" t="s">
        <v>9</v>
      </c>
      <c r="B4464" s="107">
        <v>44543</v>
      </c>
      <c r="C4464">
        <v>1062</v>
      </c>
      <c r="D4464" t="str">
        <f>IF(Tableau1[[#This Row],[Date]]="","",CHOOSE(MONTH(B4464),"janvier","février","mars","avril","mai","juin","juillet","aout","septembre","octobre","novembre","décembre"))</f>
        <v>décembre</v>
      </c>
      <c r="E4464" s="105">
        <f>IF(ISERROR(VLOOKUP($C4464,tarifs!$A$4:$D$105,2,0)),"",VLOOKUP($C4464,tarifs!$A$4:$D$105,2,0))</f>
        <v>81</v>
      </c>
      <c r="F4464" s="105">
        <f t="shared" si="69"/>
        <v>97.2</v>
      </c>
    </row>
    <row r="4465" spans="1:6" x14ac:dyDescent="0.25">
      <c r="A4465" t="s">
        <v>9</v>
      </c>
      <c r="B4465" s="107">
        <v>44544</v>
      </c>
      <c r="C4465">
        <v>1062</v>
      </c>
      <c r="D4465" t="str">
        <f>IF(Tableau1[[#This Row],[Date]]="","",CHOOSE(MONTH(B4465),"janvier","février","mars","avril","mai","juin","juillet","aout","septembre","octobre","novembre","décembre"))</f>
        <v>décembre</v>
      </c>
      <c r="E4465" s="105">
        <f>IF(ISERROR(VLOOKUP($C4465,tarifs!$A$4:$D$105,2,0)),"",VLOOKUP($C4465,tarifs!$A$4:$D$105,2,0))</f>
        <v>81</v>
      </c>
      <c r="F4465" s="105">
        <f t="shared" si="69"/>
        <v>97.2</v>
      </c>
    </row>
    <row r="4466" spans="1:6" x14ac:dyDescent="0.25">
      <c r="A4466" t="s">
        <v>9</v>
      </c>
      <c r="B4466" s="107">
        <v>44545</v>
      </c>
      <c r="C4466">
        <v>1062</v>
      </c>
      <c r="D4466" t="str">
        <f>IF(Tableau1[[#This Row],[Date]]="","",CHOOSE(MONTH(B4466),"janvier","février","mars","avril","mai","juin","juillet","aout","septembre","octobre","novembre","décembre"))</f>
        <v>décembre</v>
      </c>
      <c r="E4466" s="105">
        <f>IF(ISERROR(VLOOKUP($C4466,tarifs!$A$4:$D$105,2,0)),"",VLOOKUP($C4466,tarifs!$A$4:$D$105,2,0))</f>
        <v>81</v>
      </c>
      <c r="F4466" s="105">
        <f t="shared" si="69"/>
        <v>97.2</v>
      </c>
    </row>
    <row r="4467" spans="1:6" x14ac:dyDescent="0.25">
      <c r="A4467" t="s">
        <v>9</v>
      </c>
      <c r="B4467" s="107">
        <v>44546</v>
      </c>
      <c r="C4467">
        <v>1062</v>
      </c>
      <c r="D4467" t="str">
        <f>IF(Tableau1[[#This Row],[Date]]="","",CHOOSE(MONTH(B4467),"janvier","février","mars","avril","mai","juin","juillet","aout","septembre","octobre","novembre","décembre"))</f>
        <v>décembre</v>
      </c>
      <c r="E4467" s="105">
        <f>IF(ISERROR(VLOOKUP($C4467,tarifs!$A$4:$D$105,2,0)),"",VLOOKUP($C4467,tarifs!$A$4:$D$105,2,0))</f>
        <v>81</v>
      </c>
      <c r="F4467" s="105">
        <f t="shared" si="69"/>
        <v>97.2</v>
      </c>
    </row>
    <row r="4468" spans="1:6" x14ac:dyDescent="0.25">
      <c r="A4468" t="s">
        <v>9</v>
      </c>
      <c r="B4468" s="107">
        <v>44547</v>
      </c>
      <c r="C4468">
        <v>1062</v>
      </c>
      <c r="D4468" t="str">
        <f>IF(Tableau1[[#This Row],[Date]]="","",CHOOSE(MONTH(B4468),"janvier","février","mars","avril","mai","juin","juillet","aout","septembre","octobre","novembre","décembre"))</f>
        <v>décembre</v>
      </c>
      <c r="E4468" s="105">
        <f>IF(ISERROR(VLOOKUP($C4468,tarifs!$A$4:$D$105,2,0)),"",VLOOKUP($C4468,tarifs!$A$4:$D$105,2,0))</f>
        <v>81</v>
      </c>
      <c r="F4468" s="105">
        <f t="shared" si="69"/>
        <v>97.2</v>
      </c>
    </row>
    <row r="4469" spans="1:6" x14ac:dyDescent="0.25">
      <c r="A4469" t="s">
        <v>9</v>
      </c>
      <c r="B4469" s="107">
        <v>44548</v>
      </c>
      <c r="C4469">
        <v>1471</v>
      </c>
      <c r="D4469" t="str">
        <f>IF(Tableau1[[#This Row],[Date]]="","",CHOOSE(MONTH(B4469),"janvier","février","mars","avril","mai","juin","juillet","aout","septembre","octobre","novembre","décembre"))</f>
        <v>décembre</v>
      </c>
      <c r="E4469" s="105">
        <f>IF(ISERROR(VLOOKUP($C4469,tarifs!$A$4:$D$105,2,0)),"",VLOOKUP($C4469,tarifs!$A$4:$D$105,2,0))</f>
        <v>115</v>
      </c>
      <c r="F4469" s="105">
        <f t="shared" si="69"/>
        <v>138</v>
      </c>
    </row>
    <row r="4470" spans="1:6" x14ac:dyDescent="0.25">
      <c r="A4470" t="s">
        <v>9</v>
      </c>
      <c r="B4470" s="107">
        <v>44543</v>
      </c>
      <c r="C4470">
        <v>1262</v>
      </c>
      <c r="D4470" t="str">
        <f>IF(Tableau1[[#This Row],[Date]]="","",CHOOSE(MONTH(B4470),"janvier","février","mars","avril","mai","juin","juillet","aout","septembre","octobre","novembre","décembre"))</f>
        <v>décembre</v>
      </c>
      <c r="E4470" s="105">
        <f>IF(ISERROR(VLOOKUP($C4470,tarifs!$A$4:$D$105,2,0)),"",VLOOKUP($C4470,tarifs!$A$4:$D$105,2,0))</f>
        <v>108</v>
      </c>
      <c r="F4470" s="105">
        <f t="shared" si="69"/>
        <v>129.6</v>
      </c>
    </row>
    <row r="4471" spans="1:6" x14ac:dyDescent="0.25">
      <c r="A4471" t="s">
        <v>9</v>
      </c>
      <c r="B4471" s="107">
        <v>44544</v>
      </c>
      <c r="C4471">
        <v>1262</v>
      </c>
      <c r="D4471" t="str">
        <f>IF(Tableau1[[#This Row],[Date]]="","",CHOOSE(MONTH(B4471),"janvier","février","mars","avril","mai","juin","juillet","aout","septembre","octobre","novembre","décembre"))</f>
        <v>décembre</v>
      </c>
      <c r="E4471" s="105">
        <f>IF(ISERROR(VLOOKUP($C4471,tarifs!$A$4:$D$105,2,0)),"",VLOOKUP($C4471,tarifs!$A$4:$D$105,2,0))</f>
        <v>108</v>
      </c>
      <c r="F4471" s="105">
        <f t="shared" si="69"/>
        <v>129.6</v>
      </c>
    </row>
    <row r="4472" spans="1:6" x14ac:dyDescent="0.25">
      <c r="A4472" t="s">
        <v>9</v>
      </c>
      <c r="B4472" s="107">
        <v>44545</v>
      </c>
      <c r="C4472">
        <v>1262</v>
      </c>
      <c r="D4472" t="str">
        <f>IF(Tableau1[[#This Row],[Date]]="","",CHOOSE(MONTH(B4472),"janvier","février","mars","avril","mai","juin","juillet","aout","septembre","octobre","novembre","décembre"))</f>
        <v>décembre</v>
      </c>
      <c r="E4472" s="105">
        <f>IF(ISERROR(VLOOKUP($C4472,tarifs!$A$4:$D$105,2,0)),"",VLOOKUP($C4472,tarifs!$A$4:$D$105,2,0))</f>
        <v>108</v>
      </c>
      <c r="F4472" s="105">
        <f t="shared" si="69"/>
        <v>129.6</v>
      </c>
    </row>
    <row r="4473" spans="1:6" x14ac:dyDescent="0.25">
      <c r="A4473" t="s">
        <v>9</v>
      </c>
      <c r="B4473" s="107">
        <v>44546</v>
      </c>
      <c r="C4473">
        <v>1262</v>
      </c>
      <c r="D4473" t="str">
        <f>IF(Tableau1[[#This Row],[Date]]="","",CHOOSE(MONTH(B4473),"janvier","février","mars","avril","mai","juin","juillet","aout","septembre","octobre","novembre","décembre"))</f>
        <v>décembre</v>
      </c>
      <c r="E4473" s="105">
        <f>IF(ISERROR(VLOOKUP($C4473,tarifs!$A$4:$D$105,2,0)),"",VLOOKUP($C4473,tarifs!$A$4:$D$105,2,0))</f>
        <v>108</v>
      </c>
      <c r="F4473" s="105">
        <f t="shared" si="69"/>
        <v>129.6</v>
      </c>
    </row>
    <row r="4474" spans="1:6" x14ac:dyDescent="0.25">
      <c r="A4474" t="s">
        <v>9</v>
      </c>
      <c r="B4474" s="107">
        <v>44547</v>
      </c>
      <c r="C4474">
        <v>1262</v>
      </c>
      <c r="D4474" t="str">
        <f>IF(Tableau1[[#This Row],[Date]]="","",CHOOSE(MONTH(B4474),"janvier","février","mars","avril","mai","juin","juillet","aout","septembre","octobre","novembre","décembre"))</f>
        <v>décembre</v>
      </c>
      <c r="E4474" s="105">
        <f>IF(ISERROR(VLOOKUP($C4474,tarifs!$A$4:$D$105,2,0)),"",VLOOKUP($C4474,tarifs!$A$4:$D$105,2,0))</f>
        <v>108</v>
      </c>
      <c r="F4474" s="105">
        <f t="shared" si="69"/>
        <v>129.6</v>
      </c>
    </row>
    <row r="4475" spans="1:6" x14ac:dyDescent="0.25">
      <c r="A4475" t="s">
        <v>9</v>
      </c>
      <c r="B4475" s="107">
        <v>44548</v>
      </c>
      <c r="C4475">
        <v>1511</v>
      </c>
      <c r="D4475" t="str">
        <f>IF(Tableau1[[#This Row],[Date]]="","",CHOOSE(MONTH(B4475),"janvier","février","mars","avril","mai","juin","juillet","aout","septembre","octobre","novembre","décembre"))</f>
        <v>décembre</v>
      </c>
      <c r="E4475" s="105">
        <f>IF(ISERROR(VLOOKUP($C4475,tarifs!$A$4:$D$105,2,0)),"",VLOOKUP($C4475,tarifs!$A$4:$D$105,2,0))</f>
        <v>115</v>
      </c>
      <c r="F4475" s="105">
        <f t="shared" si="69"/>
        <v>138</v>
      </c>
    </row>
    <row r="4476" spans="1:6" x14ac:dyDescent="0.25">
      <c r="A4476" t="s">
        <v>9</v>
      </c>
      <c r="B4476" s="107">
        <v>44548</v>
      </c>
      <c r="C4476">
        <v>1521</v>
      </c>
      <c r="D4476" t="str">
        <f>IF(Tableau1[[#This Row],[Date]]="","",CHOOSE(MONTH(B4476),"janvier","février","mars","avril","mai","juin","juillet","aout","septembre","octobre","novembre","décembre"))</f>
        <v>décembre</v>
      </c>
      <c r="E4476" s="105">
        <f>IF(ISERROR(VLOOKUP($C4476,tarifs!$A$4:$D$105,2,0)),"",VLOOKUP($C4476,tarifs!$A$4:$D$105,2,0))</f>
        <v>155</v>
      </c>
      <c r="F4476" s="105">
        <f t="shared" si="69"/>
        <v>186</v>
      </c>
    </row>
    <row r="4477" spans="1:6" x14ac:dyDescent="0.25">
      <c r="A4477" t="s">
        <v>9</v>
      </c>
      <c r="B4477" s="107">
        <v>44548</v>
      </c>
      <c r="C4477">
        <v>1659</v>
      </c>
      <c r="D4477" t="str">
        <f>IF(Tableau1[[#This Row],[Date]]="","",CHOOSE(MONTH(B4477),"janvier","février","mars","avril","mai","juin","juillet","aout","septembre","octobre","novembre","décembre"))</f>
        <v>décembre</v>
      </c>
      <c r="E4477" s="105">
        <f>IF(ISERROR(VLOOKUP($C4477,tarifs!$A$4:$D$105,2,0)),"",VLOOKUP($C4477,tarifs!$A$4:$D$105,2,0))</f>
        <v>108</v>
      </c>
      <c r="F4477" s="105">
        <f t="shared" si="69"/>
        <v>129.6</v>
      </c>
    </row>
    <row r="4478" spans="1:6" x14ac:dyDescent="0.25">
      <c r="A4478" t="s">
        <v>9</v>
      </c>
      <c r="B4478" s="107">
        <v>44548</v>
      </c>
      <c r="C4478">
        <v>1139</v>
      </c>
      <c r="D4478" t="str">
        <f>IF(Tableau1[[#This Row],[Date]]="","",CHOOSE(MONTH(B4478),"janvier","février","mars","avril","mai","juin","juillet","aout","septembre","octobre","novembre","décembre"))</f>
        <v>décembre</v>
      </c>
      <c r="E4478" s="105">
        <f>IF(ISERROR(VLOOKUP($C4478,tarifs!$A$4:$D$105,2,0)),"",VLOOKUP($C4478,tarifs!$A$4:$D$105,2,0))</f>
        <v>135</v>
      </c>
      <c r="F4478" s="105">
        <f t="shared" si="69"/>
        <v>162</v>
      </c>
    </row>
    <row r="4479" spans="1:6" x14ac:dyDescent="0.25">
      <c r="A4479" t="s">
        <v>9</v>
      </c>
      <c r="B4479" s="107">
        <v>44548</v>
      </c>
      <c r="C4479">
        <v>1079</v>
      </c>
      <c r="D4479" t="str">
        <f>IF(Tableau1[[#This Row],[Date]]="","",CHOOSE(MONTH(B4479),"janvier","février","mars","avril","mai","juin","juillet","aout","septembre","octobre","novembre","décembre"))</f>
        <v>décembre</v>
      </c>
      <c r="E4479" s="105">
        <f>IF(ISERROR(VLOOKUP($C4479,tarifs!$A$4:$D$105,2,0)),"",VLOOKUP($C4479,tarifs!$A$4:$D$105,2,0))</f>
        <v>101</v>
      </c>
      <c r="F4479" s="105">
        <f t="shared" si="69"/>
        <v>121.19999999999999</v>
      </c>
    </row>
    <row r="4480" spans="1:6" x14ac:dyDescent="0.25">
      <c r="A4480" t="s">
        <v>9</v>
      </c>
      <c r="B4480" s="107">
        <v>44548</v>
      </c>
      <c r="C4480">
        <v>1099</v>
      </c>
      <c r="D4480" t="str">
        <f>IF(Tableau1[[#This Row],[Date]]="","",CHOOSE(MONTH(B4480),"janvier","février","mars","avril","mai","juin","juillet","aout","septembre","octobre","novembre","décembre"))</f>
        <v>décembre</v>
      </c>
      <c r="E4480" s="105">
        <f>IF(ISERROR(VLOOKUP($C4480,tarifs!$A$4:$D$105,2,0)),"",VLOOKUP($C4480,tarifs!$A$4:$D$105,2,0))</f>
        <v>77</v>
      </c>
      <c r="F4480" s="105">
        <f t="shared" si="69"/>
        <v>92.399999999999991</v>
      </c>
    </row>
    <row r="4481" spans="1:6" x14ac:dyDescent="0.25">
      <c r="A4481" t="s">
        <v>9</v>
      </c>
      <c r="B4481" s="107">
        <v>44548</v>
      </c>
      <c r="C4481">
        <v>1269</v>
      </c>
      <c r="D4481" t="str">
        <f>IF(Tableau1[[#This Row],[Date]]="","",CHOOSE(MONTH(B4481),"janvier","février","mars","avril","mai","juin","juillet","aout","septembre","octobre","novembre","décembre"))</f>
        <v>décembre</v>
      </c>
      <c r="E4481" s="105">
        <f>IF(ISERROR(VLOOKUP($C4481,tarifs!$A$4:$D$105,2,0)),"",VLOOKUP($C4481,tarifs!$A$4:$D$105,2,0))</f>
        <v>95</v>
      </c>
      <c r="F4481" s="105">
        <f t="shared" si="69"/>
        <v>114</v>
      </c>
    </row>
    <row r="4482" spans="1:6" x14ac:dyDescent="0.25">
      <c r="A4482" t="s">
        <v>10</v>
      </c>
      <c r="B4482" s="107">
        <v>44543</v>
      </c>
      <c r="C4482">
        <v>1650</v>
      </c>
      <c r="D4482" t="str">
        <f>IF(Tableau1[[#This Row],[Date]]="","",CHOOSE(MONTH(B4482),"janvier","février","mars","avril","mai","juin","juillet","aout","septembre","octobre","novembre","décembre"))</f>
        <v>décembre</v>
      </c>
      <c r="E4482" s="105">
        <f>IF(ISERROR(VLOOKUP($C4482,tarifs!$A$4:$D$105,2,0)),"",VLOOKUP($C4482,tarifs!$A$4:$D$105,2,0))</f>
        <v>162</v>
      </c>
      <c r="F4482" s="105">
        <f t="shared" si="69"/>
        <v>194.4</v>
      </c>
    </row>
    <row r="4483" spans="1:6" x14ac:dyDescent="0.25">
      <c r="A4483" t="s">
        <v>10</v>
      </c>
      <c r="B4483" s="107">
        <v>44548</v>
      </c>
      <c r="C4483">
        <v>1109</v>
      </c>
      <c r="D4483" t="str">
        <f>IF(Tableau1[[#This Row],[Date]]="","",CHOOSE(MONTH(B4483),"janvier","février","mars","avril","mai","juin","juillet","aout","septembre","octobre","novembre","décembre"))</f>
        <v>décembre</v>
      </c>
      <c r="E4483" s="105">
        <f>IF(ISERROR(VLOOKUP($C4483,tarifs!$A$4:$D$105,2,0)),"",VLOOKUP($C4483,tarifs!$A$4:$D$105,2,0))</f>
        <v>122</v>
      </c>
      <c r="F4483" s="105">
        <f t="shared" si="69"/>
        <v>146.4</v>
      </c>
    </row>
    <row r="4484" spans="1:6" x14ac:dyDescent="0.25">
      <c r="A4484" t="s">
        <v>10</v>
      </c>
      <c r="B4484" s="107">
        <v>44544</v>
      </c>
      <c r="C4484">
        <v>1521</v>
      </c>
      <c r="D4484" t="str">
        <f>IF(Tableau1[[#This Row],[Date]]="","",CHOOSE(MONTH(B4484),"janvier","février","mars","avril","mai","juin","juillet","aout","septembre","octobre","novembre","décembre"))</f>
        <v>décembre</v>
      </c>
      <c r="E4484" s="105">
        <f>IF(ISERROR(VLOOKUP($C4484,tarifs!$A$4:$D$105,2,0)),"",VLOOKUP($C4484,tarifs!$A$4:$D$105,2,0))</f>
        <v>155</v>
      </c>
      <c r="F4484" s="105">
        <f t="shared" ref="F4484:F4547" si="70">IF(ISERROR(E4484*1.2),"",E4484*1.2)</f>
        <v>186</v>
      </c>
    </row>
    <row r="4485" spans="1:6" x14ac:dyDescent="0.25">
      <c r="A4485" t="s">
        <v>10</v>
      </c>
      <c r="B4485" s="107">
        <v>44545</v>
      </c>
      <c r="C4485">
        <v>1521</v>
      </c>
      <c r="D4485" t="str">
        <f>IF(Tableau1[[#This Row],[Date]]="","",CHOOSE(MONTH(B4485),"janvier","février","mars","avril","mai","juin","juillet","aout","septembre","octobre","novembre","décembre"))</f>
        <v>décembre</v>
      </c>
      <c r="E4485" s="105">
        <f>IF(ISERROR(VLOOKUP($C4485,tarifs!$A$4:$D$105,2,0)),"",VLOOKUP($C4485,tarifs!$A$4:$D$105,2,0))</f>
        <v>155</v>
      </c>
      <c r="F4485" s="105">
        <f t="shared" si="70"/>
        <v>186</v>
      </c>
    </row>
    <row r="4486" spans="1:6" x14ac:dyDescent="0.25">
      <c r="A4486" t="s">
        <v>10</v>
      </c>
      <c r="B4486" s="107">
        <v>44546</v>
      </c>
      <c r="C4486">
        <v>1521</v>
      </c>
      <c r="D4486" t="str">
        <f>IF(Tableau1[[#This Row],[Date]]="","",CHOOSE(MONTH(B4486),"janvier","février","mars","avril","mai","juin","juillet","aout","septembre","octobre","novembre","décembre"))</f>
        <v>décembre</v>
      </c>
      <c r="E4486" s="105">
        <f>IF(ISERROR(VLOOKUP($C4486,tarifs!$A$4:$D$105,2,0)),"",VLOOKUP($C4486,tarifs!$A$4:$D$105,2,0))</f>
        <v>155</v>
      </c>
      <c r="F4486" s="105">
        <f t="shared" si="70"/>
        <v>186</v>
      </c>
    </row>
    <row r="4487" spans="1:6" x14ac:dyDescent="0.25">
      <c r="A4487" t="s">
        <v>10</v>
      </c>
      <c r="B4487" s="107">
        <v>44547</v>
      </c>
      <c r="C4487">
        <v>1521</v>
      </c>
      <c r="D4487" t="str">
        <f>IF(Tableau1[[#This Row],[Date]]="","",CHOOSE(MONTH(B4487),"janvier","février","mars","avril","mai","juin","juillet","aout","septembre","octobre","novembre","décembre"))</f>
        <v>décembre</v>
      </c>
      <c r="E4487" s="105">
        <f>IF(ISERROR(VLOOKUP($C4487,tarifs!$A$4:$D$105,2,0)),"",VLOOKUP($C4487,tarifs!$A$4:$D$105,2,0))</f>
        <v>155</v>
      </c>
      <c r="F4487" s="105">
        <f t="shared" si="70"/>
        <v>186</v>
      </c>
    </row>
    <row r="4488" spans="1:6" x14ac:dyDescent="0.25">
      <c r="A4488" t="s">
        <v>10</v>
      </c>
      <c r="B4488" s="107">
        <v>44543</v>
      </c>
      <c r="C4488">
        <v>1162</v>
      </c>
      <c r="D4488" t="str">
        <f>IF(Tableau1[[#This Row],[Date]]="","",CHOOSE(MONTH(B4488),"janvier","février","mars","avril","mai","juin","juillet","aout","septembre","octobre","novembre","décembre"))</f>
        <v>décembre</v>
      </c>
      <c r="E4488" s="105">
        <f>IF(ISERROR(VLOOKUP($C4488,tarifs!$A$4:$D$105,2,0)),"",VLOOKUP($C4488,tarifs!$A$4:$D$105,2,0))</f>
        <v>108</v>
      </c>
      <c r="F4488" s="105">
        <f t="shared" si="70"/>
        <v>129.6</v>
      </c>
    </row>
    <row r="4489" spans="1:6" x14ac:dyDescent="0.25">
      <c r="A4489" t="s">
        <v>10</v>
      </c>
      <c r="B4489" s="107">
        <v>44544</v>
      </c>
      <c r="C4489">
        <v>1162</v>
      </c>
      <c r="D4489" t="str">
        <f>IF(Tableau1[[#This Row],[Date]]="","",CHOOSE(MONTH(B4489),"janvier","février","mars","avril","mai","juin","juillet","aout","septembre","octobre","novembre","décembre"))</f>
        <v>décembre</v>
      </c>
      <c r="E4489" s="105">
        <f>IF(ISERROR(VLOOKUP($C4489,tarifs!$A$4:$D$105,2,0)),"",VLOOKUP($C4489,tarifs!$A$4:$D$105,2,0))</f>
        <v>108</v>
      </c>
      <c r="F4489" s="105">
        <f t="shared" si="70"/>
        <v>129.6</v>
      </c>
    </row>
    <row r="4490" spans="1:6" x14ac:dyDescent="0.25">
      <c r="A4490" t="s">
        <v>10</v>
      </c>
      <c r="B4490" s="107">
        <v>44545</v>
      </c>
      <c r="C4490">
        <v>1162</v>
      </c>
      <c r="D4490" t="str">
        <f>IF(Tableau1[[#This Row],[Date]]="","",CHOOSE(MONTH(B4490),"janvier","février","mars","avril","mai","juin","juillet","aout","septembre","octobre","novembre","décembre"))</f>
        <v>décembre</v>
      </c>
      <c r="E4490" s="105">
        <f>IF(ISERROR(VLOOKUP($C4490,tarifs!$A$4:$D$105,2,0)),"",VLOOKUP($C4490,tarifs!$A$4:$D$105,2,0))</f>
        <v>108</v>
      </c>
      <c r="F4490" s="105">
        <f t="shared" si="70"/>
        <v>129.6</v>
      </c>
    </row>
    <row r="4491" spans="1:6" x14ac:dyDescent="0.25">
      <c r="A4491" t="s">
        <v>10</v>
      </c>
      <c r="B4491" s="107">
        <v>44546</v>
      </c>
      <c r="C4491">
        <v>1162</v>
      </c>
      <c r="D4491" t="str">
        <f>IF(Tableau1[[#This Row],[Date]]="","",CHOOSE(MONTH(B4491),"janvier","février","mars","avril","mai","juin","juillet","aout","septembre","octobre","novembre","décembre"))</f>
        <v>décembre</v>
      </c>
      <c r="E4491" s="105">
        <f>IF(ISERROR(VLOOKUP($C4491,tarifs!$A$4:$D$105,2,0)),"",VLOOKUP($C4491,tarifs!$A$4:$D$105,2,0))</f>
        <v>108</v>
      </c>
      <c r="F4491" s="105">
        <f t="shared" si="70"/>
        <v>129.6</v>
      </c>
    </row>
    <row r="4492" spans="1:6" x14ac:dyDescent="0.25">
      <c r="A4492" t="s">
        <v>10</v>
      </c>
      <c r="B4492" s="107">
        <v>44547</v>
      </c>
      <c r="C4492">
        <v>1162</v>
      </c>
      <c r="D4492" t="str">
        <f>IF(Tableau1[[#This Row],[Date]]="","",CHOOSE(MONTH(B4492),"janvier","février","mars","avril","mai","juin","juillet","aout","septembre","octobre","novembre","décembre"))</f>
        <v>décembre</v>
      </c>
      <c r="E4492" s="105">
        <f>IF(ISERROR(VLOOKUP($C4492,tarifs!$A$4:$D$105,2,0)),"",VLOOKUP($C4492,tarifs!$A$4:$D$105,2,0))</f>
        <v>108</v>
      </c>
      <c r="F4492" s="105">
        <f t="shared" si="70"/>
        <v>129.6</v>
      </c>
    </row>
    <row r="4493" spans="1:6" x14ac:dyDescent="0.25">
      <c r="A4493" t="s">
        <v>10</v>
      </c>
      <c r="B4493" s="107">
        <v>44543</v>
      </c>
      <c r="C4493" t="s">
        <v>11</v>
      </c>
      <c r="D4493" t="str">
        <f>IF(Tableau1[[#This Row],[Date]]="","",CHOOSE(MONTH(B4493),"janvier","février","mars","avril","mai","juin","juillet","aout","septembre","octobre","novembre","décembre"))</f>
        <v>décembre</v>
      </c>
      <c r="E4493" s="105" t="str">
        <f>IF(ISERROR(VLOOKUP($C4493,tarifs!$A$4:$D$105,2,0)),"",VLOOKUP($C4493,tarifs!$A$4:$D$105,2,0))</f>
        <v/>
      </c>
      <c r="F4493" s="105" t="str">
        <f t="shared" si="70"/>
        <v/>
      </c>
    </row>
    <row r="4494" spans="1:6" x14ac:dyDescent="0.25">
      <c r="A4494" t="s">
        <v>10</v>
      </c>
      <c r="B4494" s="107">
        <v>44544</v>
      </c>
      <c r="C4494" t="s">
        <v>11</v>
      </c>
      <c r="D4494" t="str">
        <f>IF(Tableau1[[#This Row],[Date]]="","",CHOOSE(MONTH(B4494),"janvier","février","mars","avril","mai","juin","juillet","aout","septembre","octobre","novembre","décembre"))</f>
        <v>décembre</v>
      </c>
      <c r="E4494" s="105" t="str">
        <f>IF(ISERROR(VLOOKUP($C4494,tarifs!$A$4:$D$105,2,0)),"",VLOOKUP($C4494,tarifs!$A$4:$D$105,2,0))</f>
        <v/>
      </c>
      <c r="F4494" s="105" t="str">
        <f t="shared" si="70"/>
        <v/>
      </c>
    </row>
    <row r="4495" spans="1:6" x14ac:dyDescent="0.25">
      <c r="A4495" t="s">
        <v>10</v>
      </c>
      <c r="B4495" s="107">
        <v>44545</v>
      </c>
      <c r="C4495" t="s">
        <v>11</v>
      </c>
      <c r="D4495" t="str">
        <f>IF(Tableau1[[#This Row],[Date]]="","",CHOOSE(MONTH(B4495),"janvier","février","mars","avril","mai","juin","juillet","aout","septembre","octobre","novembre","décembre"))</f>
        <v>décembre</v>
      </c>
      <c r="E4495" s="105" t="str">
        <f>IF(ISERROR(VLOOKUP($C4495,tarifs!$A$4:$D$105,2,0)),"",VLOOKUP($C4495,tarifs!$A$4:$D$105,2,0))</f>
        <v/>
      </c>
      <c r="F4495" s="105" t="str">
        <f t="shared" si="70"/>
        <v/>
      </c>
    </row>
    <row r="4496" spans="1:6" x14ac:dyDescent="0.25">
      <c r="A4496" t="s">
        <v>10</v>
      </c>
      <c r="B4496" s="107">
        <v>44546</v>
      </c>
      <c r="C4496" t="s">
        <v>11</v>
      </c>
      <c r="D4496" t="str">
        <f>IF(Tableau1[[#This Row],[Date]]="","",CHOOSE(MONTH(B4496),"janvier","février","mars","avril","mai","juin","juillet","aout","septembre","octobre","novembre","décembre"))</f>
        <v>décembre</v>
      </c>
      <c r="E4496" s="105" t="str">
        <f>IF(ISERROR(VLOOKUP($C4496,tarifs!$A$4:$D$105,2,0)),"",VLOOKUP($C4496,tarifs!$A$4:$D$105,2,0))</f>
        <v/>
      </c>
      <c r="F4496" s="105" t="str">
        <f t="shared" si="70"/>
        <v/>
      </c>
    </row>
    <row r="4497" spans="1:6" x14ac:dyDescent="0.25">
      <c r="A4497" t="s">
        <v>10</v>
      </c>
      <c r="B4497" s="107">
        <v>44547</v>
      </c>
      <c r="C4497" t="s">
        <v>11</v>
      </c>
      <c r="D4497" t="str">
        <f>IF(Tableau1[[#This Row],[Date]]="","",CHOOSE(MONTH(B4497),"janvier","février","mars","avril","mai","juin","juillet","aout","septembre","octobre","novembre","décembre"))</f>
        <v>décembre</v>
      </c>
      <c r="E4497" s="105" t="str">
        <f>IF(ISERROR(VLOOKUP($C4497,tarifs!$A$4:$D$105,2,0)),"",VLOOKUP($C4497,tarifs!$A$4:$D$105,2,0))</f>
        <v/>
      </c>
      <c r="F4497" s="105" t="str">
        <f t="shared" si="70"/>
        <v/>
      </c>
    </row>
    <row r="4498" spans="1:6" x14ac:dyDescent="0.25">
      <c r="A4498" t="s">
        <v>12</v>
      </c>
      <c r="B4498" s="107">
        <v>44543</v>
      </c>
      <c r="C4498">
        <v>1010</v>
      </c>
      <c r="D4498" t="str">
        <f>IF(Tableau1[[#This Row],[Date]]="","",CHOOSE(MONTH(B4498),"janvier","février","mars","avril","mai","juin","juillet","aout","septembre","octobre","novembre","décembre"))</f>
        <v>décembre</v>
      </c>
      <c r="E4498" s="105">
        <f>IF(ISERROR(VLOOKUP($C4498,tarifs!$A$4:$D$105,2,0)),"",VLOOKUP($C4498,tarifs!$A$4:$D$105,2,0))</f>
        <v>95</v>
      </c>
      <c r="F4498" s="105">
        <f t="shared" si="70"/>
        <v>114</v>
      </c>
    </row>
    <row r="4499" spans="1:6" x14ac:dyDescent="0.25">
      <c r="A4499" t="s">
        <v>12</v>
      </c>
      <c r="B4499" s="107">
        <v>44548</v>
      </c>
      <c r="C4499">
        <v>1441</v>
      </c>
      <c r="D4499" t="str">
        <f>IF(Tableau1[[#This Row],[Date]]="","",CHOOSE(MONTH(B4499),"janvier","février","mars","avril","mai","juin","juillet","aout","septembre","octobre","novembre","décembre"))</f>
        <v>décembre</v>
      </c>
      <c r="E4499" s="105">
        <f>IF(ISERROR(VLOOKUP($C4499,tarifs!$A$4:$D$105,2,0)),"",VLOOKUP($C4499,tarifs!$A$4:$D$105,2,0))</f>
        <v>108</v>
      </c>
      <c r="F4499" s="105">
        <f t="shared" si="70"/>
        <v>129.6</v>
      </c>
    </row>
    <row r="4500" spans="1:6" x14ac:dyDescent="0.25">
      <c r="A4500" t="s">
        <v>12</v>
      </c>
      <c r="B4500" s="107">
        <v>44548</v>
      </c>
      <c r="C4500">
        <v>1169</v>
      </c>
      <c r="D4500" t="str">
        <f>IF(Tableau1[[#This Row],[Date]]="","",CHOOSE(MONTH(B4500),"janvier","février","mars","avril","mai","juin","juillet","aout","septembre","octobre","novembre","décembre"))</f>
        <v>décembre</v>
      </c>
      <c r="E4500" s="105">
        <f>IF(ISERROR(VLOOKUP($C4500,tarifs!$A$4:$D$105,2,0)),"",VLOOKUP($C4500,tarifs!$A$4:$D$105,2,0))</f>
        <v>115</v>
      </c>
      <c r="F4500" s="105">
        <f t="shared" si="70"/>
        <v>138</v>
      </c>
    </row>
    <row r="4501" spans="1:6" x14ac:dyDescent="0.25">
      <c r="A4501" t="s">
        <v>12</v>
      </c>
      <c r="B4501" s="107">
        <v>44543</v>
      </c>
      <c r="C4501">
        <v>1312</v>
      </c>
      <c r="D4501" t="str">
        <f>IF(Tableau1[[#This Row],[Date]]="","",CHOOSE(MONTH(B4501),"janvier","février","mars","avril","mai","juin","juillet","aout","septembre","octobre","novembre","décembre"))</f>
        <v>décembre</v>
      </c>
      <c r="E4501" s="105">
        <f>IF(ISERROR(VLOOKUP($C4501,tarifs!$A$4:$D$105,2,0)),"",VLOOKUP($C4501,tarifs!$A$4:$D$105,2,0))</f>
        <v>108</v>
      </c>
      <c r="F4501" s="105">
        <f t="shared" si="70"/>
        <v>129.6</v>
      </c>
    </row>
    <row r="4502" spans="1:6" x14ac:dyDescent="0.25">
      <c r="A4502" t="s">
        <v>12</v>
      </c>
      <c r="B4502" s="107">
        <v>44544</v>
      </c>
      <c r="C4502">
        <v>1312</v>
      </c>
      <c r="D4502" t="str">
        <f>IF(Tableau1[[#This Row],[Date]]="","",CHOOSE(MONTH(B4502),"janvier","février","mars","avril","mai","juin","juillet","aout","septembre","octobre","novembre","décembre"))</f>
        <v>décembre</v>
      </c>
      <c r="E4502" s="105">
        <f>IF(ISERROR(VLOOKUP($C4502,tarifs!$A$4:$D$105,2,0)),"",VLOOKUP($C4502,tarifs!$A$4:$D$105,2,0))</f>
        <v>108</v>
      </c>
      <c r="F4502" s="105">
        <f t="shared" si="70"/>
        <v>129.6</v>
      </c>
    </row>
    <row r="4503" spans="1:6" x14ac:dyDescent="0.25">
      <c r="A4503" t="s">
        <v>12</v>
      </c>
      <c r="B4503" s="107">
        <v>44545</v>
      </c>
      <c r="C4503">
        <v>1312</v>
      </c>
      <c r="D4503" t="str">
        <f>IF(Tableau1[[#This Row],[Date]]="","",CHOOSE(MONTH(B4503),"janvier","février","mars","avril","mai","juin","juillet","aout","septembre","octobre","novembre","décembre"))</f>
        <v>décembre</v>
      </c>
      <c r="E4503" s="105">
        <f>IF(ISERROR(VLOOKUP($C4503,tarifs!$A$4:$D$105,2,0)),"",VLOOKUP($C4503,tarifs!$A$4:$D$105,2,0))</f>
        <v>108</v>
      </c>
      <c r="F4503" s="105">
        <f t="shared" si="70"/>
        <v>129.6</v>
      </c>
    </row>
    <row r="4504" spans="1:6" x14ac:dyDescent="0.25">
      <c r="A4504" t="s">
        <v>12</v>
      </c>
      <c r="B4504" s="107">
        <v>44546</v>
      </c>
      <c r="C4504">
        <v>1312</v>
      </c>
      <c r="D4504" t="str">
        <f>IF(Tableau1[[#This Row],[Date]]="","",CHOOSE(MONTH(B4504),"janvier","février","mars","avril","mai","juin","juillet","aout","septembre","octobre","novembre","décembre"))</f>
        <v>décembre</v>
      </c>
      <c r="E4504" s="105">
        <f>IF(ISERROR(VLOOKUP($C4504,tarifs!$A$4:$D$105,2,0)),"",VLOOKUP($C4504,tarifs!$A$4:$D$105,2,0))</f>
        <v>108</v>
      </c>
      <c r="F4504" s="105">
        <f t="shared" si="70"/>
        <v>129.6</v>
      </c>
    </row>
    <row r="4505" spans="1:6" x14ac:dyDescent="0.25">
      <c r="A4505" t="s">
        <v>12</v>
      </c>
      <c r="B4505" s="107">
        <v>44547</v>
      </c>
      <c r="C4505">
        <v>1312</v>
      </c>
      <c r="D4505" t="str">
        <f>IF(Tableau1[[#This Row],[Date]]="","",CHOOSE(MONTH(B4505),"janvier","février","mars","avril","mai","juin","juillet","aout","septembre","octobre","novembre","décembre"))</f>
        <v>décembre</v>
      </c>
      <c r="E4505" s="105">
        <f>IF(ISERROR(VLOOKUP($C4505,tarifs!$A$4:$D$105,2,0)),"",VLOOKUP($C4505,tarifs!$A$4:$D$105,2,0))</f>
        <v>108</v>
      </c>
      <c r="F4505" s="105">
        <f t="shared" si="70"/>
        <v>129.6</v>
      </c>
    </row>
    <row r="4506" spans="1:6" x14ac:dyDescent="0.25">
      <c r="A4506" t="s">
        <v>12</v>
      </c>
      <c r="B4506" s="107">
        <v>44548</v>
      </c>
      <c r="C4506">
        <v>1289</v>
      </c>
      <c r="D4506" t="str">
        <f>IF(Tableau1[[#This Row],[Date]]="","",CHOOSE(MONTH(B4506),"janvier","février","mars","avril","mai","juin","juillet","aout","septembre","octobre","novembre","décembre"))</f>
        <v>décembre</v>
      </c>
      <c r="E4506" s="105">
        <f>IF(ISERROR(VLOOKUP($C4506,tarifs!$A$4:$D$105,2,0)),"",VLOOKUP($C4506,tarifs!$A$4:$D$105,2,0))</f>
        <v>88</v>
      </c>
      <c r="F4506" s="105">
        <f t="shared" si="70"/>
        <v>105.6</v>
      </c>
    </row>
    <row r="4507" spans="1:6" x14ac:dyDescent="0.25">
      <c r="A4507" t="s">
        <v>12</v>
      </c>
      <c r="B4507" s="107">
        <v>44543</v>
      </c>
      <c r="C4507">
        <v>1252</v>
      </c>
      <c r="D4507" t="str">
        <f>IF(Tableau1[[#This Row],[Date]]="","",CHOOSE(MONTH(B4507),"janvier","février","mars","avril","mai","juin","juillet","aout","septembre","octobre","novembre","décembre"))</f>
        <v>décembre</v>
      </c>
      <c r="E4507" s="105">
        <f>IF(ISERROR(VLOOKUP($C4507,tarifs!$A$4:$D$105,2,0)),"",VLOOKUP($C4507,tarifs!$A$4:$D$105,2,0))</f>
        <v>91.8</v>
      </c>
      <c r="F4507" s="105">
        <f t="shared" si="70"/>
        <v>110.16</v>
      </c>
    </row>
    <row r="4508" spans="1:6" x14ac:dyDescent="0.25">
      <c r="A4508" t="s">
        <v>12</v>
      </c>
      <c r="B4508" s="107">
        <v>44544</v>
      </c>
      <c r="C4508">
        <v>1252</v>
      </c>
      <c r="D4508" t="str">
        <f>IF(Tableau1[[#This Row],[Date]]="","",CHOOSE(MONTH(B4508),"janvier","février","mars","avril","mai","juin","juillet","aout","septembre","octobre","novembre","décembre"))</f>
        <v>décembre</v>
      </c>
      <c r="E4508" s="105">
        <f>IF(ISERROR(VLOOKUP($C4508,tarifs!$A$4:$D$105,2,0)),"",VLOOKUP($C4508,tarifs!$A$4:$D$105,2,0))</f>
        <v>91.8</v>
      </c>
      <c r="F4508" s="105">
        <f t="shared" si="70"/>
        <v>110.16</v>
      </c>
    </row>
    <row r="4509" spans="1:6" x14ac:dyDescent="0.25">
      <c r="A4509" t="s">
        <v>12</v>
      </c>
      <c r="B4509" s="107">
        <v>44545</v>
      </c>
      <c r="C4509">
        <v>1252</v>
      </c>
      <c r="D4509" t="str">
        <f>IF(Tableau1[[#This Row],[Date]]="","",CHOOSE(MONTH(B4509),"janvier","février","mars","avril","mai","juin","juillet","aout","septembre","octobre","novembre","décembre"))</f>
        <v>décembre</v>
      </c>
      <c r="E4509" s="105">
        <f>IF(ISERROR(VLOOKUP($C4509,tarifs!$A$4:$D$105,2,0)),"",VLOOKUP($C4509,tarifs!$A$4:$D$105,2,0))</f>
        <v>91.8</v>
      </c>
      <c r="F4509" s="105">
        <f t="shared" si="70"/>
        <v>110.16</v>
      </c>
    </row>
    <row r="4510" spans="1:6" x14ac:dyDescent="0.25">
      <c r="A4510" t="s">
        <v>12</v>
      </c>
      <c r="B4510" s="107">
        <v>44546</v>
      </c>
      <c r="C4510">
        <v>1252</v>
      </c>
      <c r="D4510" t="str">
        <f>IF(Tableau1[[#This Row],[Date]]="","",CHOOSE(MONTH(B4510),"janvier","février","mars","avril","mai","juin","juillet","aout","septembre","octobre","novembre","décembre"))</f>
        <v>décembre</v>
      </c>
      <c r="E4510" s="105">
        <f>IF(ISERROR(VLOOKUP($C4510,tarifs!$A$4:$D$105,2,0)),"",VLOOKUP($C4510,tarifs!$A$4:$D$105,2,0))</f>
        <v>91.8</v>
      </c>
      <c r="F4510" s="105">
        <f t="shared" si="70"/>
        <v>110.16</v>
      </c>
    </row>
    <row r="4511" spans="1:6" x14ac:dyDescent="0.25">
      <c r="A4511" t="s">
        <v>12</v>
      </c>
      <c r="B4511" s="107">
        <v>44547</v>
      </c>
      <c r="C4511">
        <v>1252</v>
      </c>
      <c r="D4511" t="str">
        <f>IF(Tableau1[[#This Row],[Date]]="","",CHOOSE(MONTH(B4511),"janvier","février","mars","avril","mai","juin","juillet","aout","septembre","octobre","novembre","décembre"))</f>
        <v>décembre</v>
      </c>
      <c r="E4511" s="105">
        <f>IF(ISERROR(VLOOKUP($C4511,tarifs!$A$4:$D$105,2,0)),"",VLOOKUP($C4511,tarifs!$A$4:$D$105,2,0))</f>
        <v>91.8</v>
      </c>
      <c r="F4511" s="105">
        <f t="shared" si="70"/>
        <v>110.16</v>
      </c>
    </row>
    <row r="4512" spans="1:6" x14ac:dyDescent="0.25">
      <c r="A4512" t="s">
        <v>12</v>
      </c>
      <c r="B4512" s="107">
        <v>44548</v>
      </c>
      <c r="C4512">
        <v>1319</v>
      </c>
      <c r="D4512" t="str">
        <f>IF(Tableau1[[#This Row],[Date]]="","",CHOOSE(MONTH(B4512),"janvier","février","mars","avril","mai","juin","juillet","aout","septembre","octobre","novembre","décembre"))</f>
        <v>décembre</v>
      </c>
      <c r="E4512" s="105">
        <f>IF(ISERROR(VLOOKUP($C4512,tarifs!$A$4:$D$105,2,0)),"",VLOOKUP($C4512,tarifs!$A$4:$D$105,2,0))</f>
        <v>95</v>
      </c>
      <c r="F4512" s="105">
        <f t="shared" si="70"/>
        <v>114</v>
      </c>
    </row>
    <row r="4513" spans="1:6" x14ac:dyDescent="0.25">
      <c r="A4513" t="s">
        <v>12</v>
      </c>
      <c r="B4513" s="107">
        <v>44548</v>
      </c>
      <c r="C4513">
        <v>1349</v>
      </c>
      <c r="D4513" t="str">
        <f>IF(Tableau1[[#This Row],[Date]]="","",CHOOSE(MONTH(B4513),"janvier","février","mars","avril","mai","juin","juillet","aout","septembre","octobre","novembre","décembre"))</f>
        <v>décembre</v>
      </c>
      <c r="E4513" s="105">
        <f>IF(ISERROR(VLOOKUP($C4513,tarifs!$A$4:$D$105,2,0)),"",VLOOKUP($C4513,tarifs!$A$4:$D$105,2,0))</f>
        <v>115</v>
      </c>
      <c r="F4513" s="105">
        <f t="shared" si="70"/>
        <v>138</v>
      </c>
    </row>
    <row r="4514" spans="1:6" x14ac:dyDescent="0.25">
      <c r="A4514" t="s">
        <v>13</v>
      </c>
      <c r="B4514" s="107">
        <v>44543</v>
      </c>
      <c r="C4514">
        <v>1640</v>
      </c>
      <c r="D4514" t="str">
        <f>IF(Tableau1[[#This Row],[Date]]="","",CHOOSE(MONTH(B4514),"janvier","février","mars","avril","mai","juin","juillet","aout","septembre","octobre","novembre","décembre"))</f>
        <v>décembre</v>
      </c>
      <c r="E4514" s="105">
        <f>IF(ISERROR(VLOOKUP($C4514,tarifs!$A$4:$D$105,2,0)),"",VLOOKUP($C4514,tarifs!$A$4:$D$105,2,0))</f>
        <v>156.75</v>
      </c>
      <c r="F4514" s="105">
        <f t="shared" si="70"/>
        <v>188.1</v>
      </c>
    </row>
    <row r="4515" spans="1:6" x14ac:dyDescent="0.25">
      <c r="A4515" t="s">
        <v>13</v>
      </c>
      <c r="B4515" s="107">
        <v>44548</v>
      </c>
      <c r="C4515">
        <v>1411</v>
      </c>
      <c r="D4515" t="str">
        <f>IF(Tableau1[[#This Row],[Date]]="","",CHOOSE(MONTH(B4515),"janvier","février","mars","avril","mai","juin","juillet","aout","septembre","octobre","novembre","décembre"))</f>
        <v>décembre</v>
      </c>
      <c r="E4515" s="105">
        <f>IF(ISERROR(VLOOKUP($C4515,tarifs!$A$4:$D$105,2,0)),"",VLOOKUP($C4515,tarifs!$A$4:$D$105,2,0))</f>
        <v>101</v>
      </c>
      <c r="F4515" s="105">
        <f t="shared" si="70"/>
        <v>121.19999999999999</v>
      </c>
    </row>
    <row r="4516" spans="1:6" x14ac:dyDescent="0.25">
      <c r="A4516" t="s">
        <v>13</v>
      </c>
      <c r="B4516" s="107">
        <v>44543</v>
      </c>
      <c r="C4516">
        <v>1680</v>
      </c>
      <c r="D4516" t="str">
        <f>IF(Tableau1[[#This Row],[Date]]="","",CHOOSE(MONTH(B4516),"janvier","février","mars","avril","mai","juin","juillet","aout","septembre","octobre","novembre","décembre"))</f>
        <v>décembre</v>
      </c>
      <c r="E4516" s="105">
        <f>IF(ISERROR(VLOOKUP($C4516,tarifs!$A$4:$D$105,2,0)),"",VLOOKUP($C4516,tarifs!$A$4:$D$105,2,0))</f>
        <v>149.75</v>
      </c>
      <c r="F4516" s="105">
        <f t="shared" si="70"/>
        <v>179.7</v>
      </c>
    </row>
    <row r="4517" spans="1:6" x14ac:dyDescent="0.25">
      <c r="A4517" t="s">
        <v>13</v>
      </c>
      <c r="B4517" s="107">
        <v>44548</v>
      </c>
      <c r="C4517">
        <v>1461</v>
      </c>
      <c r="D4517" t="str">
        <f>IF(Tableau1[[#This Row],[Date]]="","",CHOOSE(MONTH(B4517),"janvier","février","mars","avril","mai","juin","juillet","aout","septembre","octobre","novembre","décembre"))</f>
        <v>décembre</v>
      </c>
      <c r="E4517" s="105">
        <f>IF(ISERROR(VLOOKUP($C4517,tarifs!$A$4:$D$105,2,0)),"",VLOOKUP($C4517,tarifs!$A$4:$D$105,2,0))</f>
        <v>135</v>
      </c>
      <c r="F4517" s="105">
        <f t="shared" si="70"/>
        <v>162</v>
      </c>
    </row>
    <row r="4518" spans="1:6" x14ac:dyDescent="0.25">
      <c r="A4518" t="s">
        <v>13</v>
      </c>
      <c r="B4518" s="107">
        <v>44543</v>
      </c>
      <c r="C4518">
        <v>1152</v>
      </c>
      <c r="D4518" t="str">
        <f>IF(Tableau1[[#This Row],[Date]]="","",CHOOSE(MONTH(B4518),"janvier","février","mars","avril","mai","juin","juillet","aout","septembre","octobre","novembre","décembre"))</f>
        <v>décembre</v>
      </c>
      <c r="E4518" s="105">
        <f>IF(ISERROR(VLOOKUP($C4518,tarifs!$A$4:$D$105,2,0)),"",VLOOKUP($C4518,tarifs!$A$4:$D$105,2,0))</f>
        <v>128</v>
      </c>
      <c r="F4518" s="105">
        <f t="shared" si="70"/>
        <v>153.6</v>
      </c>
    </row>
    <row r="4519" spans="1:6" x14ac:dyDescent="0.25">
      <c r="A4519" t="s">
        <v>13</v>
      </c>
      <c r="B4519" s="107">
        <v>44548</v>
      </c>
      <c r="C4519">
        <v>1119</v>
      </c>
      <c r="D4519" t="str">
        <f>IF(Tableau1[[#This Row],[Date]]="","",CHOOSE(MONTH(B4519),"janvier","février","mars","avril","mai","juin","juillet","aout","septembre","octobre","novembre","décembre"))</f>
        <v>décembre</v>
      </c>
      <c r="E4519" s="105">
        <f>IF(ISERROR(VLOOKUP($C4519,tarifs!$A$4:$D$105,2,0)),"",VLOOKUP($C4519,tarifs!$A$4:$D$105,2,0))</f>
        <v>135</v>
      </c>
      <c r="F4519" s="105">
        <f t="shared" si="70"/>
        <v>162</v>
      </c>
    </row>
    <row r="4520" spans="1:6" x14ac:dyDescent="0.25">
      <c r="A4520" t="s">
        <v>13</v>
      </c>
      <c r="B4520" s="107">
        <v>44548</v>
      </c>
      <c r="C4520">
        <v>1049</v>
      </c>
      <c r="D4520" t="str">
        <f>IF(Tableau1[[#This Row],[Date]]="","",CHOOSE(MONTH(B4520),"janvier","février","mars","avril","mai","juin","juillet","aout","septembre","octobre","novembre","décembre"))</f>
        <v>décembre</v>
      </c>
      <c r="E4520" s="105">
        <f>IF(ISERROR(VLOOKUP($C4520,tarifs!$A$4:$D$105,2,0)),"",VLOOKUP($C4520,tarifs!$A$4:$D$105,2,0))</f>
        <v>95</v>
      </c>
      <c r="F4520" s="105">
        <f t="shared" si="70"/>
        <v>114</v>
      </c>
    </row>
    <row r="4521" spans="1:6" x14ac:dyDescent="0.25">
      <c r="A4521" t="s">
        <v>14</v>
      </c>
      <c r="B4521" s="107">
        <v>44543</v>
      </c>
      <c r="C4521">
        <v>1100</v>
      </c>
      <c r="D4521" t="str">
        <f>IF(Tableau1[[#This Row],[Date]]="","",CHOOSE(MONTH(B4521),"janvier","février","mars","avril","mai","juin","juillet","aout","septembre","octobre","novembre","décembre"))</f>
        <v>décembre</v>
      </c>
      <c r="E4521" s="105">
        <f>IF(ISERROR(VLOOKUP($C4521,tarifs!$A$4:$D$105,2,0)),"",VLOOKUP($C4521,tarifs!$A$4:$D$105,2,0))</f>
        <v>122</v>
      </c>
      <c r="F4521" s="105">
        <f t="shared" si="70"/>
        <v>146.4</v>
      </c>
    </row>
    <row r="4522" spans="1:6" x14ac:dyDescent="0.25">
      <c r="A4522" t="s">
        <v>14</v>
      </c>
      <c r="B4522" s="107">
        <v>44547</v>
      </c>
      <c r="C4522">
        <v>1112</v>
      </c>
      <c r="D4522" t="str">
        <f>IF(Tableau1[[#This Row],[Date]]="","",CHOOSE(MONTH(B4522),"janvier","février","mars","avril","mai","juin","juillet","aout","septembre","octobre","novembre","décembre"))</f>
        <v>décembre</v>
      </c>
      <c r="E4522" s="105">
        <f>IF(ISERROR(VLOOKUP($C4522,tarifs!$A$4:$D$105,2,0)),"",VLOOKUP($C4522,tarifs!$A$4:$D$105,2,0))</f>
        <v>135</v>
      </c>
      <c r="F4522" s="105">
        <f t="shared" si="70"/>
        <v>162</v>
      </c>
    </row>
    <row r="4523" spans="1:6" x14ac:dyDescent="0.25">
      <c r="A4523" t="s">
        <v>14</v>
      </c>
      <c r="B4523" s="107">
        <v>44548</v>
      </c>
      <c r="C4523">
        <v>1421</v>
      </c>
      <c r="D4523" t="str">
        <f>IF(Tableau1[[#This Row],[Date]]="","",CHOOSE(MONTH(B4523),"janvier","février","mars","avril","mai","juin","juillet","aout","septembre","octobre","novembre","décembre"))</f>
        <v>décembre</v>
      </c>
      <c r="E4523" s="105">
        <f>IF(ISERROR(VLOOKUP($C4523,tarifs!$A$4:$D$105,2,0)),"",VLOOKUP($C4523,tarifs!$A$4:$D$105,2,0))</f>
        <v>108</v>
      </c>
      <c r="F4523" s="105">
        <f t="shared" si="70"/>
        <v>129.6</v>
      </c>
    </row>
    <row r="4524" spans="1:6" x14ac:dyDescent="0.25">
      <c r="A4524" t="s">
        <v>14</v>
      </c>
      <c r="B4524" s="107">
        <v>44548</v>
      </c>
      <c r="C4524">
        <v>1629</v>
      </c>
      <c r="D4524" t="str">
        <f>IF(Tableau1[[#This Row],[Date]]="","",CHOOSE(MONTH(B4524),"janvier","février","mars","avril","mai","juin","juillet","aout","septembre","octobre","novembre","décembre"))</f>
        <v>décembre</v>
      </c>
      <c r="E4524" s="105">
        <f>IF(ISERROR(VLOOKUP($C4524,tarifs!$A$4:$D$105,2,0)),"",VLOOKUP($C4524,tarifs!$A$4:$D$105,2,0))</f>
        <v>121.5</v>
      </c>
      <c r="F4524" s="105">
        <f t="shared" si="70"/>
        <v>145.79999999999998</v>
      </c>
    </row>
    <row r="4525" spans="1:6" x14ac:dyDescent="0.25">
      <c r="A4525" t="s">
        <v>14</v>
      </c>
      <c r="B4525" s="107">
        <v>44548</v>
      </c>
      <c r="C4525">
        <v>1159</v>
      </c>
      <c r="D4525" t="str">
        <f>IF(Tableau1[[#This Row],[Date]]="","",CHOOSE(MONTH(B4525),"janvier","février","mars","avril","mai","juin","juillet","aout","septembre","octobre","novembre","décembre"))</f>
        <v>décembre</v>
      </c>
      <c r="E4525" s="105">
        <f>IF(ISERROR(VLOOKUP($C4525,tarifs!$A$4:$D$105,2,0)),"",VLOOKUP($C4525,tarifs!$A$4:$D$105,2,0))</f>
        <v>115</v>
      </c>
      <c r="F4525" s="105">
        <f t="shared" si="70"/>
        <v>138</v>
      </c>
    </row>
    <row r="4526" spans="1:6" x14ac:dyDescent="0.25">
      <c r="A4526" t="s">
        <v>14</v>
      </c>
      <c r="B4526" s="107">
        <v>44543</v>
      </c>
      <c r="C4526" t="s">
        <v>15</v>
      </c>
      <c r="D4526" t="str">
        <f>IF(Tableau1[[#This Row],[Date]]="","",CHOOSE(MONTH(B4526),"janvier","février","mars","avril","mai","juin","juillet","aout","septembre","octobre","novembre","décembre"))</f>
        <v>décembre</v>
      </c>
      <c r="E4526" s="105" t="str">
        <f>IF(ISERROR(VLOOKUP($C4526,tarifs!$A$4:$D$105,2,0)),"",VLOOKUP($C4526,tarifs!$A$4:$D$105,2,0))</f>
        <v/>
      </c>
      <c r="F4526" s="105" t="str">
        <f t="shared" si="70"/>
        <v/>
      </c>
    </row>
    <row r="4527" spans="1:6" x14ac:dyDescent="0.25">
      <c r="A4527" t="s">
        <v>14</v>
      </c>
      <c r="B4527" s="107">
        <v>44544</v>
      </c>
      <c r="C4527" t="s">
        <v>15</v>
      </c>
      <c r="D4527" t="str">
        <f>IF(Tableau1[[#This Row],[Date]]="","",CHOOSE(MONTH(B4527),"janvier","février","mars","avril","mai","juin","juillet","aout","septembre","octobre","novembre","décembre"))</f>
        <v>décembre</v>
      </c>
      <c r="E4527" s="105" t="str">
        <f>IF(ISERROR(VLOOKUP($C4527,tarifs!$A$4:$D$105,2,0)),"",VLOOKUP($C4527,tarifs!$A$4:$D$105,2,0))</f>
        <v/>
      </c>
      <c r="F4527" s="105" t="str">
        <f t="shared" si="70"/>
        <v/>
      </c>
    </row>
    <row r="4528" spans="1:6" x14ac:dyDescent="0.25">
      <c r="A4528" t="s">
        <v>14</v>
      </c>
      <c r="B4528" s="107">
        <v>44545</v>
      </c>
      <c r="C4528" t="s">
        <v>15</v>
      </c>
      <c r="D4528" t="str">
        <f>IF(Tableau1[[#This Row],[Date]]="","",CHOOSE(MONTH(B4528),"janvier","février","mars","avril","mai","juin","juillet","aout","septembre","octobre","novembre","décembre"))</f>
        <v>décembre</v>
      </c>
      <c r="E4528" s="105" t="str">
        <f>IF(ISERROR(VLOOKUP($C4528,tarifs!$A$4:$D$105,2,0)),"",VLOOKUP($C4528,tarifs!$A$4:$D$105,2,0))</f>
        <v/>
      </c>
      <c r="F4528" s="105" t="str">
        <f t="shared" si="70"/>
        <v/>
      </c>
    </row>
    <row r="4529" spans="1:6" x14ac:dyDescent="0.25">
      <c r="A4529" t="s">
        <v>14</v>
      </c>
      <c r="B4529" s="107">
        <v>44546</v>
      </c>
      <c r="C4529" t="s">
        <v>15</v>
      </c>
      <c r="D4529" t="str">
        <f>IF(Tableau1[[#This Row],[Date]]="","",CHOOSE(MONTH(B4529),"janvier","février","mars","avril","mai","juin","juillet","aout","septembre","octobre","novembre","décembre"))</f>
        <v>décembre</v>
      </c>
      <c r="E4529" s="105" t="str">
        <f>IF(ISERROR(VLOOKUP($C4529,tarifs!$A$4:$D$105,2,0)),"",VLOOKUP($C4529,tarifs!$A$4:$D$105,2,0))</f>
        <v/>
      </c>
      <c r="F4529" s="105" t="str">
        <f t="shared" si="70"/>
        <v/>
      </c>
    </row>
    <row r="4530" spans="1:6" x14ac:dyDescent="0.25">
      <c r="A4530" t="s">
        <v>14</v>
      </c>
      <c r="B4530" s="107">
        <v>44547</v>
      </c>
      <c r="C4530" t="s">
        <v>15</v>
      </c>
      <c r="D4530" t="str">
        <f>IF(Tableau1[[#This Row],[Date]]="","",CHOOSE(MONTH(B4530),"janvier","février","mars","avril","mai","juin","juillet","aout","septembre","octobre","novembre","décembre"))</f>
        <v>décembre</v>
      </c>
      <c r="E4530" s="105" t="str">
        <f>IF(ISERROR(VLOOKUP($C4530,tarifs!$A$4:$D$105,2,0)),"",VLOOKUP($C4530,tarifs!$A$4:$D$105,2,0))</f>
        <v/>
      </c>
      <c r="F4530" s="105" t="str">
        <f t="shared" si="70"/>
        <v/>
      </c>
    </row>
    <row r="4531" spans="1:6" x14ac:dyDescent="0.25">
      <c r="A4531" t="s">
        <v>16</v>
      </c>
      <c r="B4531" s="107">
        <v>44543</v>
      </c>
      <c r="C4531">
        <v>1670</v>
      </c>
      <c r="D4531" t="str">
        <f>IF(Tableau1[[#This Row],[Date]]="","",CHOOSE(MONTH(B4531),"janvier","février","mars","avril","mai","juin","juillet","aout","septembre","octobre","novembre","décembre"))</f>
        <v>décembre</v>
      </c>
      <c r="E4531" s="105">
        <f>IF(ISERROR(VLOOKUP($C4531,tarifs!$A$4:$D$105,2,0)),"",VLOOKUP($C4531,tarifs!$A$4:$D$105,2,0))</f>
        <v>201</v>
      </c>
      <c r="F4531" s="105">
        <f t="shared" si="70"/>
        <v>241.2</v>
      </c>
    </row>
    <row r="4532" spans="1:6" x14ac:dyDescent="0.25">
      <c r="A4532" t="s">
        <v>16</v>
      </c>
      <c r="B4532" s="107">
        <v>44548</v>
      </c>
      <c r="C4532">
        <v>1401</v>
      </c>
      <c r="D4532" t="str">
        <f>IF(Tableau1[[#This Row],[Date]]="","",CHOOSE(MONTH(B4532),"janvier","février","mars","avril","mai","juin","juillet","aout","septembre","octobre","novembre","décembre"))</f>
        <v>décembre</v>
      </c>
      <c r="E4532" s="105">
        <f>IF(ISERROR(VLOOKUP($C4532,tarifs!$A$4:$D$105,2,0)),"",VLOOKUP($C4532,tarifs!$A$4:$D$105,2,0))</f>
        <v>129</v>
      </c>
      <c r="F4532" s="105">
        <f t="shared" si="70"/>
        <v>154.79999999999998</v>
      </c>
    </row>
    <row r="4533" spans="1:6" x14ac:dyDescent="0.25">
      <c r="A4533" t="s">
        <v>16</v>
      </c>
      <c r="B4533" s="107">
        <v>44548</v>
      </c>
      <c r="C4533">
        <v>1639</v>
      </c>
      <c r="D4533" t="str">
        <f>IF(Tableau1[[#This Row],[Date]]="","",CHOOSE(MONTH(B4533),"janvier","février","mars","avril","mai","juin","juillet","aout","septembre","octobre","novembre","décembre"))</f>
        <v>décembre</v>
      </c>
      <c r="E4533" s="105">
        <f>IF(ISERROR(VLOOKUP($C4533,tarifs!$A$4:$D$105,2,0)),"",VLOOKUP($C4533,tarifs!$A$4:$D$105,2,0))</f>
        <v>135</v>
      </c>
      <c r="F4533" s="105">
        <f t="shared" si="70"/>
        <v>162</v>
      </c>
    </row>
    <row r="4534" spans="1:6" x14ac:dyDescent="0.25">
      <c r="A4534" t="s">
        <v>17</v>
      </c>
      <c r="B4534" s="107">
        <v>44543</v>
      </c>
      <c r="C4534">
        <v>1050</v>
      </c>
      <c r="D4534" t="str">
        <f>IF(Tableau1[[#This Row],[Date]]="","",CHOOSE(MONTH(B4534),"janvier","février","mars","avril","mai","juin","juillet","aout","septembre","octobre","novembre","décembre"))</f>
        <v>décembre</v>
      </c>
      <c r="E4534" s="105">
        <f>IF(ISERROR(VLOOKUP($C4534,tarifs!$A$4:$D$105,2,0)),"",VLOOKUP($C4534,tarifs!$A$4:$D$105,2,0))</f>
        <v>108</v>
      </c>
      <c r="F4534" s="105">
        <f t="shared" si="70"/>
        <v>129.6</v>
      </c>
    </row>
    <row r="4535" spans="1:6" x14ac:dyDescent="0.25">
      <c r="A4535" t="s">
        <v>17</v>
      </c>
      <c r="B4535" s="107">
        <v>44548</v>
      </c>
      <c r="C4535">
        <v>1501</v>
      </c>
      <c r="D4535" t="str">
        <f>IF(Tableau1[[#This Row],[Date]]="","",CHOOSE(MONTH(B4535),"janvier","février","mars","avril","mai","juin","juillet","aout","septembre","octobre","novembre","décembre"))</f>
        <v>décembre</v>
      </c>
      <c r="E4535" s="105">
        <f>IF(ISERROR(VLOOKUP($C4535,tarifs!$A$4:$D$105,2,0)),"",VLOOKUP($C4535,tarifs!$A$4:$D$105,2,0))</f>
        <v>117</v>
      </c>
      <c r="F4535" s="105">
        <f t="shared" si="70"/>
        <v>140.4</v>
      </c>
    </row>
    <row r="4536" spans="1:6" x14ac:dyDescent="0.25">
      <c r="A4536" t="s">
        <v>17</v>
      </c>
      <c r="B4536" s="107">
        <v>44543</v>
      </c>
      <c r="C4536">
        <v>1232</v>
      </c>
      <c r="D4536" t="str">
        <f>IF(Tableau1[[#This Row],[Date]]="","",CHOOSE(MONTH(B4536),"janvier","février","mars","avril","mai","juin","juillet","aout","septembre","octobre","novembre","décembre"))</f>
        <v>décembre</v>
      </c>
      <c r="E4536" s="105">
        <f>IF(ISERROR(VLOOKUP($C4536,tarifs!$A$4:$D$105,2,0)),"",VLOOKUP($C4536,tarifs!$A$4:$D$105,2,0))</f>
        <v>101.25</v>
      </c>
      <c r="F4536" s="105">
        <f t="shared" si="70"/>
        <v>121.5</v>
      </c>
    </row>
    <row r="4537" spans="1:6" x14ac:dyDescent="0.25">
      <c r="A4537" t="s">
        <v>17</v>
      </c>
      <c r="B4537" s="107">
        <v>44545</v>
      </c>
      <c r="C4537">
        <v>1202</v>
      </c>
      <c r="D4537" t="str">
        <f>IF(Tableau1[[#This Row],[Date]]="","",CHOOSE(MONTH(B4537),"janvier","février","mars","avril","mai","juin","juillet","aout","septembre","octobre","novembre","décembre"))</f>
        <v>décembre</v>
      </c>
      <c r="E4537" s="105">
        <f>IF(ISERROR(VLOOKUP($C4537,tarifs!$A$4:$D$105,2,0)),"",VLOOKUP($C4537,tarifs!$A$4:$D$105,2,0))</f>
        <v>87.75</v>
      </c>
      <c r="F4537" s="105">
        <f t="shared" si="70"/>
        <v>105.3</v>
      </c>
    </row>
    <row r="4538" spans="1:6" x14ac:dyDescent="0.25">
      <c r="A4538" t="s">
        <v>17</v>
      </c>
      <c r="B4538" s="107">
        <v>44547</v>
      </c>
      <c r="C4538">
        <v>1072</v>
      </c>
      <c r="D4538" t="str">
        <f>IF(Tableau1[[#This Row],[Date]]="","",CHOOSE(MONTH(B4538),"janvier","février","mars","avril","mai","juin","juillet","aout","septembre","octobre","novembre","décembre"))</f>
        <v>décembre</v>
      </c>
      <c r="E4538" s="105">
        <f>IF(ISERROR(VLOOKUP($C4538,tarifs!$A$4:$D$105,2,0)),"",VLOOKUP($C4538,tarifs!$A$4:$D$105,2,0))</f>
        <v>108</v>
      </c>
      <c r="F4538" s="105">
        <f t="shared" si="70"/>
        <v>129.6</v>
      </c>
    </row>
    <row r="4539" spans="1:6" x14ac:dyDescent="0.25">
      <c r="A4539" t="s">
        <v>17</v>
      </c>
      <c r="B4539" s="107">
        <v>44548</v>
      </c>
      <c r="C4539">
        <v>1069</v>
      </c>
      <c r="D4539" t="str">
        <f>IF(Tableau1[[#This Row],[Date]]="","",CHOOSE(MONTH(B4539),"janvier","février","mars","avril","mai","juin","juillet","aout","septembre","octobre","novembre","décembre"))</f>
        <v>décembre</v>
      </c>
      <c r="E4539" s="105">
        <f>IF(ISERROR(VLOOKUP($C4539,tarifs!$A$4:$D$105,2,0)),"",VLOOKUP($C4539,tarifs!$A$4:$D$105,2,0))</f>
        <v>81</v>
      </c>
      <c r="F4539" s="105">
        <f t="shared" si="70"/>
        <v>97.2</v>
      </c>
    </row>
    <row r="4540" spans="1:6" x14ac:dyDescent="0.25">
      <c r="A4540" t="s">
        <v>18</v>
      </c>
      <c r="B4540" s="107">
        <v>44543</v>
      </c>
      <c r="C4540">
        <v>1280</v>
      </c>
      <c r="D4540" t="str">
        <f>IF(Tableau1[[#This Row],[Date]]="","",CHOOSE(MONTH(B4540),"janvier","février","mars","avril","mai","juin","juillet","aout","septembre","octobre","novembre","décembre"))</f>
        <v>décembre</v>
      </c>
      <c r="E4540" s="105">
        <f>IF(ISERROR(VLOOKUP($C4540,tarifs!$A$4:$D$105,2,0)),"",VLOOKUP($C4540,tarifs!$A$4:$D$105,2,0))</f>
        <v>114.4</v>
      </c>
      <c r="F4540" s="105">
        <f t="shared" si="70"/>
        <v>137.28</v>
      </c>
    </row>
    <row r="4541" spans="1:6" x14ac:dyDescent="0.25">
      <c r="A4541" t="s">
        <v>18</v>
      </c>
      <c r="B4541" s="107">
        <v>44547</v>
      </c>
      <c r="C4541">
        <v>1082</v>
      </c>
      <c r="D4541" t="str">
        <f>IF(Tableau1[[#This Row],[Date]]="","",CHOOSE(MONTH(B4541),"janvier","février","mars","avril","mai","juin","juillet","aout","septembre","octobre","novembre","décembre"))</f>
        <v>décembre</v>
      </c>
      <c r="E4541" s="105">
        <f>IF(ISERROR(VLOOKUP($C4541,tarifs!$A$4:$D$105,2,0)),"",VLOOKUP($C4541,tarifs!$A$4:$D$105,2,0))</f>
        <v>104.55</v>
      </c>
      <c r="F4541" s="105">
        <f t="shared" si="70"/>
        <v>125.46</v>
      </c>
    </row>
    <row r="4542" spans="1:6" x14ac:dyDescent="0.25">
      <c r="A4542" t="s">
        <v>18</v>
      </c>
      <c r="B4542" s="107">
        <v>44548</v>
      </c>
      <c r="C4542">
        <v>1219</v>
      </c>
      <c r="D4542" t="str">
        <f>IF(Tableau1[[#This Row],[Date]]="","",CHOOSE(MONTH(B4542),"janvier","février","mars","avril","mai","juin","juillet","aout","septembre","octobre","novembre","décembre"))</f>
        <v>décembre</v>
      </c>
      <c r="E4542" s="105">
        <f>IF(ISERROR(VLOOKUP($C4542,tarifs!$A$4:$D$105,2,0)),"",VLOOKUP($C4542,tarifs!$A$4:$D$105,2,0))</f>
        <v>135</v>
      </c>
      <c r="F4542" s="105">
        <f t="shared" si="70"/>
        <v>162</v>
      </c>
    </row>
    <row r="4543" spans="1:6" x14ac:dyDescent="0.25">
      <c r="A4543" t="s">
        <v>18</v>
      </c>
      <c r="B4543" s="107">
        <v>44548</v>
      </c>
      <c r="C4543">
        <v>1679</v>
      </c>
      <c r="D4543" t="str">
        <f>IF(Tableau1[[#This Row],[Date]]="","",CHOOSE(MONTH(B4543),"janvier","février","mars","avril","mai","juin","juillet","aout","septembre","octobre","novembre","décembre"))</f>
        <v>décembre</v>
      </c>
      <c r="E4543" s="105">
        <f>IF(ISERROR(VLOOKUP($C4543,tarifs!$A$4:$D$105,2,0)),"",VLOOKUP($C4543,tarifs!$A$4:$D$105,2,0))</f>
        <v>95</v>
      </c>
      <c r="F4543" s="105">
        <f t="shared" si="70"/>
        <v>114</v>
      </c>
    </row>
    <row r="4544" spans="1:6" x14ac:dyDescent="0.25">
      <c r="A4544" t="s">
        <v>19</v>
      </c>
      <c r="B4544" s="107">
        <v>44547</v>
      </c>
      <c r="C4544">
        <v>1182</v>
      </c>
      <c r="D4544" t="str">
        <f>IF(Tableau1[[#This Row],[Date]]="","",CHOOSE(MONTH(B4544),"janvier","février","mars","avril","mai","juin","juillet","aout","septembre","octobre","novembre","décembre"))</f>
        <v>décembre</v>
      </c>
      <c r="E4544" s="105">
        <f>IF(ISERROR(VLOOKUP($C4544,tarifs!$A$4:$D$105,2,0)),"",VLOOKUP($C4544,tarifs!$A$4:$D$105,2,0))</f>
        <v>127</v>
      </c>
      <c r="F4544" s="105">
        <f t="shared" si="70"/>
        <v>152.4</v>
      </c>
    </row>
    <row r="4545" spans="1:6" x14ac:dyDescent="0.25">
      <c r="A4545" t="s">
        <v>19</v>
      </c>
      <c r="B4545" s="107">
        <v>44548</v>
      </c>
      <c r="C4545">
        <v>1669</v>
      </c>
      <c r="D4545" t="str">
        <f>IF(Tableau1[[#This Row],[Date]]="","",CHOOSE(MONTH(B4545),"janvier","février","mars","avril","mai","juin","juillet","aout","septembre","octobre","novembre","décembre"))</f>
        <v>décembre</v>
      </c>
      <c r="E4545" s="105">
        <f>IF(ISERROR(VLOOKUP($C4545,tarifs!$A$4:$D$105,2,0)),"",VLOOKUP($C4545,tarifs!$A$4:$D$105,2,0))</f>
        <v>124</v>
      </c>
      <c r="F4545" s="105">
        <f t="shared" si="70"/>
        <v>148.79999999999998</v>
      </c>
    </row>
    <row r="4546" spans="1:6" x14ac:dyDescent="0.25">
      <c r="A4546" t="s">
        <v>19</v>
      </c>
      <c r="B4546" s="107">
        <v>44548</v>
      </c>
      <c r="C4546">
        <v>1129</v>
      </c>
      <c r="D4546" t="str">
        <f>IF(Tableau1[[#This Row],[Date]]="","",CHOOSE(MONTH(B4546),"janvier","février","mars","avril","mai","juin","juillet","aout","septembre","octobre","novembre","décembre"))</f>
        <v>décembre</v>
      </c>
      <c r="E4546" s="105">
        <f>IF(ISERROR(VLOOKUP($C4546,tarifs!$A$4:$D$105,2,0)),"",VLOOKUP($C4546,tarifs!$A$4:$D$105,2,0))</f>
        <v>115</v>
      </c>
      <c r="F4546" s="105">
        <f t="shared" si="70"/>
        <v>138</v>
      </c>
    </row>
    <row r="4547" spans="1:6" x14ac:dyDescent="0.25">
      <c r="A4547" t="s">
        <v>19</v>
      </c>
      <c r="B4547" s="107">
        <v>44548</v>
      </c>
      <c r="C4547">
        <v>1699</v>
      </c>
      <c r="D4547" t="str">
        <f>IF(Tableau1[[#This Row],[Date]]="","",CHOOSE(MONTH(B4547),"janvier","février","mars","avril","mai","juin","juillet","aout","septembre","octobre","novembre","décembre"))</f>
        <v>décembre</v>
      </c>
      <c r="E4547" s="105">
        <f>IF(ISERROR(VLOOKUP($C4547,tarifs!$A$4:$D$105,2,0)),"",VLOOKUP($C4547,tarifs!$A$4:$D$105,2,0))</f>
        <v>148</v>
      </c>
      <c r="F4547" s="105">
        <f t="shared" si="70"/>
        <v>177.6</v>
      </c>
    </row>
    <row r="4548" spans="1:6" x14ac:dyDescent="0.25">
      <c r="A4548" t="s">
        <v>8</v>
      </c>
      <c r="B4548" s="107">
        <v>44550</v>
      </c>
      <c r="C4548">
        <v>1330</v>
      </c>
      <c r="D4548" t="str">
        <f>IF(Tableau1[[#This Row],[Date]]="","",CHOOSE(MONTH(B4548),"janvier","février","mars","avril","mai","juin","juillet","aout","septembre","octobre","novembre","décembre"))</f>
        <v>décembre</v>
      </c>
      <c r="E4548" s="105">
        <f>IF(ISERROR(VLOOKUP($C4548,tarifs!$A$4:$D$105,2,0)),"",VLOOKUP($C4548,tarifs!$A$4:$D$105,2,0))</f>
        <v>95</v>
      </c>
      <c r="F4548" s="105">
        <f t="shared" ref="F4548:F4611" si="71">IF(ISERROR(E4548*1.2),"",E4548*1.2)</f>
        <v>114</v>
      </c>
    </row>
    <row r="4549" spans="1:6" x14ac:dyDescent="0.25">
      <c r="A4549" t="s">
        <v>8</v>
      </c>
      <c r="B4549" s="107">
        <v>44550</v>
      </c>
      <c r="C4549">
        <v>1242</v>
      </c>
      <c r="D4549" t="str">
        <f>IF(Tableau1[[#This Row],[Date]]="","",CHOOSE(MONTH(B4549),"janvier","février","mars","avril","mai","juin","juillet","aout","septembre","octobre","novembre","décembre"))</f>
        <v>décembre</v>
      </c>
      <c r="E4549" s="105">
        <f>IF(ISERROR(VLOOKUP($C4549,tarifs!$A$4:$D$105,2,0)),"",VLOOKUP($C4549,tarifs!$A$4:$D$105,2,0))</f>
        <v>101</v>
      </c>
      <c r="F4549" s="105">
        <f t="shared" si="71"/>
        <v>121.19999999999999</v>
      </c>
    </row>
    <row r="4550" spans="1:6" x14ac:dyDescent="0.25">
      <c r="A4550" t="s">
        <v>8</v>
      </c>
      <c r="B4550" s="107">
        <v>44554</v>
      </c>
      <c r="C4550">
        <v>1242</v>
      </c>
      <c r="D4550" t="str">
        <f>IF(Tableau1[[#This Row],[Date]]="","",CHOOSE(MONTH(B4550),"janvier","février","mars","avril","mai","juin","juillet","aout","septembre","octobre","novembre","décembre"))</f>
        <v>décembre</v>
      </c>
      <c r="E4550" s="105">
        <f>IF(ISERROR(VLOOKUP($C4550,tarifs!$A$4:$D$105,2,0)),"",VLOOKUP($C4550,tarifs!$A$4:$D$105,2,0))</f>
        <v>101</v>
      </c>
      <c r="F4550" s="105">
        <f t="shared" si="71"/>
        <v>121.19999999999999</v>
      </c>
    </row>
    <row r="4551" spans="1:6" x14ac:dyDescent="0.25">
      <c r="A4551" t="s">
        <v>9</v>
      </c>
      <c r="B4551" s="107">
        <v>44550</v>
      </c>
      <c r="C4551">
        <v>1060</v>
      </c>
      <c r="D4551" t="str">
        <f>IF(Tableau1[[#This Row],[Date]]="","",CHOOSE(MONTH(B4551),"janvier","février","mars","avril","mai","juin","juillet","aout","septembre","octobre","novembre","décembre"))</f>
        <v>décembre</v>
      </c>
      <c r="E4551" s="105">
        <f>IF(ISERROR(VLOOKUP($C4551,tarifs!$A$4:$D$105,2,0)),"",VLOOKUP($C4551,tarifs!$A$4:$D$105,2,0))</f>
        <v>123.6</v>
      </c>
      <c r="F4551" s="105">
        <f t="shared" si="71"/>
        <v>148.32</v>
      </c>
    </row>
    <row r="4552" spans="1:6" x14ac:dyDescent="0.25">
      <c r="A4552" t="s">
        <v>9</v>
      </c>
      <c r="B4552" s="107">
        <v>44550</v>
      </c>
      <c r="C4552">
        <v>1230</v>
      </c>
      <c r="D4552" t="str">
        <f>IF(Tableau1[[#This Row],[Date]]="","",CHOOSE(MONTH(B4552),"janvier","février","mars","avril","mai","juin","juillet","aout","septembre","octobre","novembre","décembre"))</f>
        <v>décembre</v>
      </c>
      <c r="E4552" s="105">
        <f>IF(ISERROR(VLOOKUP($C4552,tarifs!$A$4:$D$105,2,0)),"",VLOOKUP($C4552,tarifs!$A$4:$D$105,2,0))</f>
        <v>135.25</v>
      </c>
      <c r="F4552" s="105">
        <f t="shared" si="71"/>
        <v>162.29999999999998</v>
      </c>
    </row>
    <row r="4553" spans="1:6" x14ac:dyDescent="0.25">
      <c r="A4553" t="s">
        <v>9</v>
      </c>
      <c r="B4553" s="107">
        <v>44554</v>
      </c>
      <c r="C4553">
        <v>1282</v>
      </c>
      <c r="D4553" t="str">
        <f>IF(Tableau1[[#This Row],[Date]]="","",CHOOSE(MONTH(B4553),"janvier","février","mars","avril","mai","juin","juillet","aout","septembre","octobre","novembre","décembre"))</f>
        <v>décembre</v>
      </c>
      <c r="E4553" s="105">
        <f>IF(ISERROR(VLOOKUP($C4553,tarifs!$A$4:$D$105,2,0)),"",VLOOKUP($C4553,tarifs!$A$4:$D$105,2,0))</f>
        <v>87.75</v>
      </c>
      <c r="F4553" s="105">
        <f t="shared" si="71"/>
        <v>105.3</v>
      </c>
    </row>
    <row r="4554" spans="1:6" x14ac:dyDescent="0.25">
      <c r="A4554" t="s">
        <v>9</v>
      </c>
      <c r="B4554" s="107">
        <v>44550</v>
      </c>
      <c r="C4554">
        <v>1062</v>
      </c>
      <c r="D4554" t="str">
        <f>IF(Tableau1[[#This Row],[Date]]="","",CHOOSE(MONTH(B4554),"janvier","février","mars","avril","mai","juin","juillet","aout","septembre","octobre","novembre","décembre"))</f>
        <v>décembre</v>
      </c>
      <c r="E4554" s="105">
        <f>IF(ISERROR(VLOOKUP($C4554,tarifs!$A$4:$D$105,2,0)),"",VLOOKUP($C4554,tarifs!$A$4:$D$105,2,0))</f>
        <v>81</v>
      </c>
      <c r="F4554" s="105">
        <f t="shared" si="71"/>
        <v>97.2</v>
      </c>
    </row>
    <row r="4555" spans="1:6" x14ac:dyDescent="0.25">
      <c r="A4555" t="s">
        <v>9</v>
      </c>
      <c r="B4555" s="107">
        <v>44551</v>
      </c>
      <c r="C4555">
        <v>1062</v>
      </c>
      <c r="D4555" t="str">
        <f>IF(Tableau1[[#This Row],[Date]]="","",CHOOSE(MONTH(B4555),"janvier","février","mars","avril","mai","juin","juillet","aout","septembre","octobre","novembre","décembre"))</f>
        <v>décembre</v>
      </c>
      <c r="E4555" s="105">
        <f>IF(ISERROR(VLOOKUP($C4555,tarifs!$A$4:$D$105,2,0)),"",VLOOKUP($C4555,tarifs!$A$4:$D$105,2,0))</f>
        <v>81</v>
      </c>
      <c r="F4555" s="105">
        <f t="shared" si="71"/>
        <v>97.2</v>
      </c>
    </row>
    <row r="4556" spans="1:6" x14ac:dyDescent="0.25">
      <c r="A4556" t="s">
        <v>9</v>
      </c>
      <c r="B4556" s="107">
        <v>44552</v>
      </c>
      <c r="C4556">
        <v>1062</v>
      </c>
      <c r="D4556" t="str">
        <f>IF(Tableau1[[#This Row],[Date]]="","",CHOOSE(MONTH(B4556),"janvier","février","mars","avril","mai","juin","juillet","aout","septembre","octobre","novembre","décembre"))</f>
        <v>décembre</v>
      </c>
      <c r="E4556" s="105">
        <f>IF(ISERROR(VLOOKUP($C4556,tarifs!$A$4:$D$105,2,0)),"",VLOOKUP($C4556,tarifs!$A$4:$D$105,2,0))</f>
        <v>81</v>
      </c>
      <c r="F4556" s="105">
        <f t="shared" si="71"/>
        <v>97.2</v>
      </c>
    </row>
    <row r="4557" spans="1:6" x14ac:dyDescent="0.25">
      <c r="A4557" t="s">
        <v>9</v>
      </c>
      <c r="B4557" s="107">
        <v>44553</v>
      </c>
      <c r="C4557">
        <v>1062</v>
      </c>
      <c r="D4557" t="str">
        <f>IF(Tableau1[[#This Row],[Date]]="","",CHOOSE(MONTH(B4557),"janvier","février","mars","avril","mai","juin","juillet","aout","septembre","octobre","novembre","décembre"))</f>
        <v>décembre</v>
      </c>
      <c r="E4557" s="105">
        <f>IF(ISERROR(VLOOKUP($C4557,tarifs!$A$4:$D$105,2,0)),"",VLOOKUP($C4557,tarifs!$A$4:$D$105,2,0))</f>
        <v>81</v>
      </c>
      <c r="F4557" s="105">
        <f t="shared" si="71"/>
        <v>97.2</v>
      </c>
    </row>
    <row r="4558" spans="1:6" x14ac:dyDescent="0.25">
      <c r="A4558" t="s">
        <v>9</v>
      </c>
      <c r="B4558" s="107">
        <v>44554</v>
      </c>
      <c r="C4558">
        <v>1062</v>
      </c>
      <c r="D4558" t="str">
        <f>IF(Tableau1[[#This Row],[Date]]="","",CHOOSE(MONTH(B4558),"janvier","février","mars","avril","mai","juin","juillet","aout","septembre","octobre","novembre","décembre"))</f>
        <v>décembre</v>
      </c>
      <c r="E4558" s="105">
        <f>IF(ISERROR(VLOOKUP($C4558,tarifs!$A$4:$D$105,2,0)),"",VLOOKUP($C4558,tarifs!$A$4:$D$105,2,0))</f>
        <v>81</v>
      </c>
      <c r="F4558" s="105">
        <f t="shared" si="71"/>
        <v>97.2</v>
      </c>
    </row>
    <row r="4559" spans="1:6" x14ac:dyDescent="0.25">
      <c r="A4559" t="s">
        <v>9</v>
      </c>
      <c r="B4559" s="107">
        <v>44550</v>
      </c>
      <c r="C4559">
        <v>1262</v>
      </c>
      <c r="D4559" t="str">
        <f>IF(Tableau1[[#This Row],[Date]]="","",CHOOSE(MONTH(B4559),"janvier","février","mars","avril","mai","juin","juillet","aout","septembre","octobre","novembre","décembre"))</f>
        <v>décembre</v>
      </c>
      <c r="E4559" s="105">
        <f>IF(ISERROR(VLOOKUP($C4559,tarifs!$A$4:$D$105,2,0)),"",VLOOKUP($C4559,tarifs!$A$4:$D$105,2,0))</f>
        <v>108</v>
      </c>
      <c r="F4559" s="105">
        <f t="shared" si="71"/>
        <v>129.6</v>
      </c>
    </row>
    <row r="4560" spans="1:6" x14ac:dyDescent="0.25">
      <c r="A4560" t="s">
        <v>9</v>
      </c>
      <c r="B4560" s="107">
        <v>44551</v>
      </c>
      <c r="C4560">
        <v>1262</v>
      </c>
      <c r="D4560" t="str">
        <f>IF(Tableau1[[#This Row],[Date]]="","",CHOOSE(MONTH(B4560),"janvier","février","mars","avril","mai","juin","juillet","aout","septembre","octobre","novembre","décembre"))</f>
        <v>décembre</v>
      </c>
      <c r="E4560" s="105">
        <f>IF(ISERROR(VLOOKUP($C4560,tarifs!$A$4:$D$105,2,0)),"",VLOOKUP($C4560,tarifs!$A$4:$D$105,2,0))</f>
        <v>108</v>
      </c>
      <c r="F4560" s="105">
        <f t="shared" si="71"/>
        <v>129.6</v>
      </c>
    </row>
    <row r="4561" spans="1:6" x14ac:dyDescent="0.25">
      <c r="A4561" t="s">
        <v>9</v>
      </c>
      <c r="B4561" s="107">
        <v>44552</v>
      </c>
      <c r="C4561">
        <v>1262</v>
      </c>
      <c r="D4561" t="str">
        <f>IF(Tableau1[[#This Row],[Date]]="","",CHOOSE(MONTH(B4561),"janvier","février","mars","avril","mai","juin","juillet","aout","septembre","octobre","novembre","décembre"))</f>
        <v>décembre</v>
      </c>
      <c r="E4561" s="105">
        <f>IF(ISERROR(VLOOKUP($C4561,tarifs!$A$4:$D$105,2,0)),"",VLOOKUP($C4561,tarifs!$A$4:$D$105,2,0))</f>
        <v>108</v>
      </c>
      <c r="F4561" s="105">
        <f t="shared" si="71"/>
        <v>129.6</v>
      </c>
    </row>
    <row r="4562" spans="1:6" x14ac:dyDescent="0.25">
      <c r="A4562" t="s">
        <v>9</v>
      </c>
      <c r="B4562" s="107">
        <v>44553</v>
      </c>
      <c r="C4562">
        <v>1262</v>
      </c>
      <c r="D4562" t="str">
        <f>IF(Tableau1[[#This Row],[Date]]="","",CHOOSE(MONTH(B4562),"janvier","février","mars","avril","mai","juin","juillet","aout","septembre","octobre","novembre","décembre"))</f>
        <v>décembre</v>
      </c>
      <c r="E4562" s="105">
        <f>IF(ISERROR(VLOOKUP($C4562,tarifs!$A$4:$D$105,2,0)),"",VLOOKUP($C4562,tarifs!$A$4:$D$105,2,0))</f>
        <v>108</v>
      </c>
      <c r="F4562" s="105">
        <f t="shared" si="71"/>
        <v>129.6</v>
      </c>
    </row>
    <row r="4563" spans="1:6" x14ac:dyDescent="0.25">
      <c r="A4563" t="s">
        <v>9</v>
      </c>
      <c r="B4563" s="107">
        <v>44554</v>
      </c>
      <c r="C4563">
        <v>1262</v>
      </c>
      <c r="D4563" t="str">
        <f>IF(Tableau1[[#This Row],[Date]]="","",CHOOSE(MONTH(B4563),"janvier","février","mars","avril","mai","juin","juillet","aout","septembre","octobre","novembre","décembre"))</f>
        <v>décembre</v>
      </c>
      <c r="E4563" s="105">
        <f>IF(ISERROR(VLOOKUP($C4563,tarifs!$A$4:$D$105,2,0)),"",VLOOKUP($C4563,tarifs!$A$4:$D$105,2,0))</f>
        <v>108</v>
      </c>
      <c r="F4563" s="105">
        <f t="shared" si="71"/>
        <v>129.6</v>
      </c>
    </row>
    <row r="4564" spans="1:6" x14ac:dyDescent="0.25">
      <c r="A4564" t="s">
        <v>10</v>
      </c>
      <c r="B4564" s="107">
        <v>44550</v>
      </c>
      <c r="C4564">
        <v>1650</v>
      </c>
      <c r="D4564" t="str">
        <f>IF(Tableau1[[#This Row],[Date]]="","",CHOOSE(MONTH(B4564),"janvier","février","mars","avril","mai","juin","juillet","aout","septembre","octobre","novembre","décembre"))</f>
        <v>décembre</v>
      </c>
      <c r="E4564" s="105">
        <f>IF(ISERROR(VLOOKUP($C4564,tarifs!$A$4:$D$105,2,0)),"",VLOOKUP($C4564,tarifs!$A$4:$D$105,2,0))</f>
        <v>162</v>
      </c>
      <c r="F4564" s="105">
        <f t="shared" si="71"/>
        <v>194.4</v>
      </c>
    </row>
    <row r="4565" spans="1:6" x14ac:dyDescent="0.25">
      <c r="A4565" t="s">
        <v>10</v>
      </c>
      <c r="B4565" s="107">
        <v>44551</v>
      </c>
      <c r="C4565">
        <v>1521</v>
      </c>
      <c r="D4565" t="str">
        <f>IF(Tableau1[[#This Row],[Date]]="","",CHOOSE(MONTH(B4565),"janvier","février","mars","avril","mai","juin","juillet","aout","septembre","octobre","novembre","décembre"))</f>
        <v>décembre</v>
      </c>
      <c r="E4565" s="105">
        <f>IF(ISERROR(VLOOKUP($C4565,tarifs!$A$4:$D$105,2,0)),"",VLOOKUP($C4565,tarifs!$A$4:$D$105,2,0))</f>
        <v>155</v>
      </c>
      <c r="F4565" s="105">
        <f t="shared" si="71"/>
        <v>186</v>
      </c>
    </row>
    <row r="4566" spans="1:6" x14ac:dyDescent="0.25">
      <c r="A4566" t="s">
        <v>10</v>
      </c>
      <c r="B4566" s="107">
        <v>44552</v>
      </c>
      <c r="C4566">
        <v>1521</v>
      </c>
      <c r="D4566" t="str">
        <f>IF(Tableau1[[#This Row],[Date]]="","",CHOOSE(MONTH(B4566),"janvier","février","mars","avril","mai","juin","juillet","aout","septembre","octobre","novembre","décembre"))</f>
        <v>décembre</v>
      </c>
      <c r="E4566" s="105">
        <f>IF(ISERROR(VLOOKUP($C4566,tarifs!$A$4:$D$105,2,0)),"",VLOOKUP($C4566,tarifs!$A$4:$D$105,2,0))</f>
        <v>155</v>
      </c>
      <c r="F4566" s="105">
        <f t="shared" si="71"/>
        <v>186</v>
      </c>
    </row>
    <row r="4567" spans="1:6" x14ac:dyDescent="0.25">
      <c r="A4567" t="s">
        <v>10</v>
      </c>
      <c r="B4567" s="107">
        <v>44553</v>
      </c>
      <c r="C4567">
        <v>1521</v>
      </c>
      <c r="D4567" t="str">
        <f>IF(Tableau1[[#This Row],[Date]]="","",CHOOSE(MONTH(B4567),"janvier","février","mars","avril","mai","juin","juillet","aout","septembre","octobre","novembre","décembre"))</f>
        <v>décembre</v>
      </c>
      <c r="E4567" s="105">
        <f>IF(ISERROR(VLOOKUP($C4567,tarifs!$A$4:$D$105,2,0)),"",VLOOKUP($C4567,tarifs!$A$4:$D$105,2,0))</f>
        <v>155</v>
      </c>
      <c r="F4567" s="105">
        <f t="shared" si="71"/>
        <v>186</v>
      </c>
    </row>
    <row r="4568" spans="1:6" x14ac:dyDescent="0.25">
      <c r="A4568" t="s">
        <v>10</v>
      </c>
      <c r="B4568" s="107">
        <v>44554</v>
      </c>
      <c r="C4568">
        <v>1521</v>
      </c>
      <c r="D4568" t="str">
        <f>IF(Tableau1[[#This Row],[Date]]="","",CHOOSE(MONTH(B4568),"janvier","février","mars","avril","mai","juin","juillet","aout","septembre","octobre","novembre","décembre"))</f>
        <v>décembre</v>
      </c>
      <c r="E4568" s="105">
        <f>IF(ISERROR(VLOOKUP($C4568,tarifs!$A$4:$D$105,2,0)),"",VLOOKUP($C4568,tarifs!$A$4:$D$105,2,0))</f>
        <v>155</v>
      </c>
      <c r="F4568" s="105">
        <f t="shared" si="71"/>
        <v>186</v>
      </c>
    </row>
    <row r="4569" spans="1:6" x14ac:dyDescent="0.25">
      <c r="A4569" t="s">
        <v>10</v>
      </c>
      <c r="B4569" s="107">
        <v>44550</v>
      </c>
      <c r="C4569">
        <v>1162</v>
      </c>
      <c r="D4569" t="str">
        <f>IF(Tableau1[[#This Row],[Date]]="","",CHOOSE(MONTH(B4569),"janvier","février","mars","avril","mai","juin","juillet","aout","septembre","octobre","novembre","décembre"))</f>
        <v>décembre</v>
      </c>
      <c r="E4569" s="105">
        <f>IF(ISERROR(VLOOKUP($C4569,tarifs!$A$4:$D$105,2,0)),"",VLOOKUP($C4569,tarifs!$A$4:$D$105,2,0))</f>
        <v>108</v>
      </c>
      <c r="F4569" s="105">
        <f t="shared" si="71"/>
        <v>129.6</v>
      </c>
    </row>
    <row r="4570" spans="1:6" x14ac:dyDescent="0.25">
      <c r="A4570" t="s">
        <v>10</v>
      </c>
      <c r="B4570" s="107">
        <v>44551</v>
      </c>
      <c r="C4570">
        <v>1162</v>
      </c>
      <c r="D4570" t="str">
        <f>IF(Tableau1[[#This Row],[Date]]="","",CHOOSE(MONTH(B4570),"janvier","février","mars","avril","mai","juin","juillet","aout","septembre","octobre","novembre","décembre"))</f>
        <v>décembre</v>
      </c>
      <c r="E4570" s="105">
        <f>IF(ISERROR(VLOOKUP($C4570,tarifs!$A$4:$D$105,2,0)),"",VLOOKUP($C4570,tarifs!$A$4:$D$105,2,0))</f>
        <v>108</v>
      </c>
      <c r="F4570" s="105">
        <f t="shared" si="71"/>
        <v>129.6</v>
      </c>
    </row>
    <row r="4571" spans="1:6" x14ac:dyDescent="0.25">
      <c r="A4571" t="s">
        <v>10</v>
      </c>
      <c r="B4571" s="107">
        <v>44552</v>
      </c>
      <c r="C4571">
        <v>1162</v>
      </c>
      <c r="D4571" t="str">
        <f>IF(Tableau1[[#This Row],[Date]]="","",CHOOSE(MONTH(B4571),"janvier","février","mars","avril","mai","juin","juillet","aout","septembre","octobre","novembre","décembre"))</f>
        <v>décembre</v>
      </c>
      <c r="E4571" s="105">
        <f>IF(ISERROR(VLOOKUP($C4571,tarifs!$A$4:$D$105,2,0)),"",VLOOKUP($C4571,tarifs!$A$4:$D$105,2,0))</f>
        <v>108</v>
      </c>
      <c r="F4571" s="105">
        <f t="shared" si="71"/>
        <v>129.6</v>
      </c>
    </row>
    <row r="4572" spans="1:6" x14ac:dyDescent="0.25">
      <c r="A4572" t="s">
        <v>10</v>
      </c>
      <c r="B4572" s="107">
        <v>44553</v>
      </c>
      <c r="C4572">
        <v>1162</v>
      </c>
      <c r="D4572" t="str">
        <f>IF(Tableau1[[#This Row],[Date]]="","",CHOOSE(MONTH(B4572),"janvier","février","mars","avril","mai","juin","juillet","aout","septembre","octobre","novembre","décembre"))</f>
        <v>décembre</v>
      </c>
      <c r="E4572" s="105">
        <f>IF(ISERROR(VLOOKUP($C4572,tarifs!$A$4:$D$105,2,0)),"",VLOOKUP($C4572,tarifs!$A$4:$D$105,2,0))</f>
        <v>108</v>
      </c>
      <c r="F4572" s="105">
        <f t="shared" si="71"/>
        <v>129.6</v>
      </c>
    </row>
    <row r="4573" spans="1:6" x14ac:dyDescent="0.25">
      <c r="A4573" t="s">
        <v>10</v>
      </c>
      <c r="B4573" s="107">
        <v>44554</v>
      </c>
      <c r="C4573">
        <v>1162</v>
      </c>
      <c r="D4573" t="str">
        <f>IF(Tableau1[[#This Row],[Date]]="","",CHOOSE(MONTH(B4573),"janvier","février","mars","avril","mai","juin","juillet","aout","septembre","octobre","novembre","décembre"))</f>
        <v>décembre</v>
      </c>
      <c r="E4573" s="105">
        <f>IF(ISERROR(VLOOKUP($C4573,tarifs!$A$4:$D$105,2,0)),"",VLOOKUP($C4573,tarifs!$A$4:$D$105,2,0))</f>
        <v>108</v>
      </c>
      <c r="F4573" s="105">
        <f t="shared" si="71"/>
        <v>129.6</v>
      </c>
    </row>
    <row r="4574" spans="1:6" x14ac:dyDescent="0.25">
      <c r="A4574" t="s">
        <v>10</v>
      </c>
      <c r="B4574" s="107">
        <v>44550</v>
      </c>
      <c r="C4574" t="s">
        <v>11</v>
      </c>
      <c r="D4574" t="str">
        <f>IF(Tableau1[[#This Row],[Date]]="","",CHOOSE(MONTH(B4574),"janvier","février","mars","avril","mai","juin","juillet","aout","septembre","octobre","novembre","décembre"))</f>
        <v>décembre</v>
      </c>
      <c r="E4574" s="105" t="str">
        <f>IF(ISERROR(VLOOKUP($C4574,tarifs!$A$4:$D$105,2,0)),"",VLOOKUP($C4574,tarifs!$A$4:$D$105,2,0))</f>
        <v/>
      </c>
      <c r="F4574" s="105" t="str">
        <f t="shared" si="71"/>
        <v/>
      </c>
    </row>
    <row r="4575" spans="1:6" x14ac:dyDescent="0.25">
      <c r="A4575" t="s">
        <v>10</v>
      </c>
      <c r="B4575" s="107">
        <v>44551</v>
      </c>
      <c r="C4575" t="s">
        <v>11</v>
      </c>
      <c r="D4575" t="str">
        <f>IF(Tableau1[[#This Row],[Date]]="","",CHOOSE(MONTH(B4575),"janvier","février","mars","avril","mai","juin","juillet","aout","septembre","octobre","novembre","décembre"))</f>
        <v>décembre</v>
      </c>
      <c r="E4575" s="105" t="str">
        <f>IF(ISERROR(VLOOKUP($C4575,tarifs!$A$4:$D$105,2,0)),"",VLOOKUP($C4575,tarifs!$A$4:$D$105,2,0))</f>
        <v/>
      </c>
      <c r="F4575" s="105" t="str">
        <f t="shared" si="71"/>
        <v/>
      </c>
    </row>
    <row r="4576" spans="1:6" x14ac:dyDescent="0.25">
      <c r="A4576" t="s">
        <v>10</v>
      </c>
      <c r="B4576" s="107">
        <v>44552</v>
      </c>
      <c r="C4576" t="s">
        <v>11</v>
      </c>
      <c r="D4576" t="str">
        <f>IF(Tableau1[[#This Row],[Date]]="","",CHOOSE(MONTH(B4576),"janvier","février","mars","avril","mai","juin","juillet","aout","septembre","octobre","novembre","décembre"))</f>
        <v>décembre</v>
      </c>
      <c r="E4576" s="105" t="str">
        <f>IF(ISERROR(VLOOKUP($C4576,tarifs!$A$4:$D$105,2,0)),"",VLOOKUP($C4576,tarifs!$A$4:$D$105,2,0))</f>
        <v/>
      </c>
      <c r="F4576" s="105" t="str">
        <f t="shared" si="71"/>
        <v/>
      </c>
    </row>
    <row r="4577" spans="1:6" x14ac:dyDescent="0.25">
      <c r="A4577" t="s">
        <v>10</v>
      </c>
      <c r="B4577" s="107">
        <v>44553</v>
      </c>
      <c r="C4577" t="s">
        <v>11</v>
      </c>
      <c r="D4577" t="str">
        <f>IF(Tableau1[[#This Row],[Date]]="","",CHOOSE(MONTH(B4577),"janvier","février","mars","avril","mai","juin","juillet","aout","septembre","octobre","novembre","décembre"))</f>
        <v>décembre</v>
      </c>
      <c r="E4577" s="105" t="str">
        <f>IF(ISERROR(VLOOKUP($C4577,tarifs!$A$4:$D$105,2,0)),"",VLOOKUP($C4577,tarifs!$A$4:$D$105,2,0))</f>
        <v/>
      </c>
      <c r="F4577" s="105" t="str">
        <f t="shared" si="71"/>
        <v/>
      </c>
    </row>
    <row r="4578" spans="1:6" x14ac:dyDescent="0.25">
      <c r="A4578" t="s">
        <v>10</v>
      </c>
      <c r="B4578" s="107">
        <v>44554</v>
      </c>
      <c r="C4578" t="s">
        <v>11</v>
      </c>
      <c r="D4578" t="str">
        <f>IF(Tableau1[[#This Row],[Date]]="","",CHOOSE(MONTH(B4578),"janvier","février","mars","avril","mai","juin","juillet","aout","septembre","octobre","novembre","décembre"))</f>
        <v>décembre</v>
      </c>
      <c r="E4578" s="105" t="str">
        <f>IF(ISERROR(VLOOKUP($C4578,tarifs!$A$4:$D$105,2,0)),"",VLOOKUP($C4578,tarifs!$A$4:$D$105,2,0))</f>
        <v/>
      </c>
      <c r="F4578" s="105" t="str">
        <f t="shared" si="71"/>
        <v/>
      </c>
    </row>
    <row r="4579" spans="1:6" x14ac:dyDescent="0.25">
      <c r="A4579" t="s">
        <v>12</v>
      </c>
      <c r="B4579" s="107">
        <v>44550</v>
      </c>
      <c r="C4579">
        <v>1010</v>
      </c>
      <c r="D4579" t="str">
        <f>IF(Tableau1[[#This Row],[Date]]="","",CHOOSE(MONTH(B4579),"janvier","février","mars","avril","mai","juin","juillet","aout","septembre","octobre","novembre","décembre"))</f>
        <v>décembre</v>
      </c>
      <c r="E4579" s="105">
        <f>IF(ISERROR(VLOOKUP($C4579,tarifs!$A$4:$D$105,2,0)),"",VLOOKUP($C4579,tarifs!$A$4:$D$105,2,0))</f>
        <v>95</v>
      </c>
      <c r="F4579" s="105">
        <f t="shared" si="71"/>
        <v>114</v>
      </c>
    </row>
    <row r="4580" spans="1:6" x14ac:dyDescent="0.25">
      <c r="A4580" t="s">
        <v>12</v>
      </c>
      <c r="B4580" s="107">
        <v>44550</v>
      </c>
      <c r="C4580">
        <v>1312</v>
      </c>
      <c r="D4580" t="str">
        <f>IF(Tableau1[[#This Row],[Date]]="","",CHOOSE(MONTH(B4580),"janvier","février","mars","avril","mai","juin","juillet","aout","septembre","octobre","novembre","décembre"))</f>
        <v>décembre</v>
      </c>
      <c r="E4580" s="105">
        <f>IF(ISERROR(VLOOKUP($C4580,tarifs!$A$4:$D$105,2,0)),"",VLOOKUP($C4580,tarifs!$A$4:$D$105,2,0))</f>
        <v>108</v>
      </c>
      <c r="F4580" s="105">
        <f t="shared" si="71"/>
        <v>129.6</v>
      </c>
    </row>
    <row r="4581" spans="1:6" x14ac:dyDescent="0.25">
      <c r="A4581" t="s">
        <v>12</v>
      </c>
      <c r="B4581" s="107">
        <v>44551</v>
      </c>
      <c r="C4581">
        <v>1312</v>
      </c>
      <c r="D4581" t="str">
        <f>IF(Tableau1[[#This Row],[Date]]="","",CHOOSE(MONTH(B4581),"janvier","février","mars","avril","mai","juin","juillet","aout","septembre","octobre","novembre","décembre"))</f>
        <v>décembre</v>
      </c>
      <c r="E4581" s="105">
        <f>IF(ISERROR(VLOOKUP($C4581,tarifs!$A$4:$D$105,2,0)),"",VLOOKUP($C4581,tarifs!$A$4:$D$105,2,0))</f>
        <v>108</v>
      </c>
      <c r="F4581" s="105">
        <f t="shared" si="71"/>
        <v>129.6</v>
      </c>
    </row>
    <row r="4582" spans="1:6" x14ac:dyDescent="0.25">
      <c r="A4582" t="s">
        <v>12</v>
      </c>
      <c r="B4582" s="107">
        <v>44552</v>
      </c>
      <c r="C4582">
        <v>1312</v>
      </c>
      <c r="D4582" t="str">
        <f>IF(Tableau1[[#This Row],[Date]]="","",CHOOSE(MONTH(B4582),"janvier","février","mars","avril","mai","juin","juillet","aout","septembre","octobre","novembre","décembre"))</f>
        <v>décembre</v>
      </c>
      <c r="E4582" s="105">
        <f>IF(ISERROR(VLOOKUP($C4582,tarifs!$A$4:$D$105,2,0)),"",VLOOKUP($C4582,tarifs!$A$4:$D$105,2,0))</f>
        <v>108</v>
      </c>
      <c r="F4582" s="105">
        <f t="shared" si="71"/>
        <v>129.6</v>
      </c>
    </row>
    <row r="4583" spans="1:6" x14ac:dyDescent="0.25">
      <c r="A4583" t="s">
        <v>12</v>
      </c>
      <c r="B4583" s="107">
        <v>44553</v>
      </c>
      <c r="C4583">
        <v>1312</v>
      </c>
      <c r="D4583" t="str">
        <f>IF(Tableau1[[#This Row],[Date]]="","",CHOOSE(MONTH(B4583),"janvier","février","mars","avril","mai","juin","juillet","aout","septembre","octobre","novembre","décembre"))</f>
        <v>décembre</v>
      </c>
      <c r="E4583" s="105">
        <f>IF(ISERROR(VLOOKUP($C4583,tarifs!$A$4:$D$105,2,0)),"",VLOOKUP($C4583,tarifs!$A$4:$D$105,2,0))</f>
        <v>108</v>
      </c>
      <c r="F4583" s="105">
        <f t="shared" si="71"/>
        <v>129.6</v>
      </c>
    </row>
    <row r="4584" spans="1:6" x14ac:dyDescent="0.25">
      <c r="A4584" t="s">
        <v>12</v>
      </c>
      <c r="B4584" s="107">
        <v>44554</v>
      </c>
      <c r="C4584">
        <v>1312</v>
      </c>
      <c r="D4584" t="str">
        <f>IF(Tableau1[[#This Row],[Date]]="","",CHOOSE(MONTH(B4584),"janvier","février","mars","avril","mai","juin","juillet","aout","septembre","octobre","novembre","décembre"))</f>
        <v>décembre</v>
      </c>
      <c r="E4584" s="105">
        <f>IF(ISERROR(VLOOKUP($C4584,tarifs!$A$4:$D$105,2,0)),"",VLOOKUP($C4584,tarifs!$A$4:$D$105,2,0))</f>
        <v>108</v>
      </c>
      <c r="F4584" s="105">
        <f t="shared" si="71"/>
        <v>129.6</v>
      </c>
    </row>
    <row r="4585" spans="1:6" x14ac:dyDescent="0.25">
      <c r="A4585" t="s">
        <v>12</v>
      </c>
      <c r="B4585" s="107">
        <v>44550</v>
      </c>
      <c r="C4585">
        <v>1252</v>
      </c>
      <c r="D4585" t="str">
        <f>IF(Tableau1[[#This Row],[Date]]="","",CHOOSE(MONTH(B4585),"janvier","février","mars","avril","mai","juin","juillet","aout","septembre","octobre","novembre","décembre"))</f>
        <v>décembre</v>
      </c>
      <c r="E4585" s="105">
        <f>IF(ISERROR(VLOOKUP($C4585,tarifs!$A$4:$D$105,2,0)),"",VLOOKUP($C4585,tarifs!$A$4:$D$105,2,0))</f>
        <v>91.8</v>
      </c>
      <c r="F4585" s="105">
        <f t="shared" si="71"/>
        <v>110.16</v>
      </c>
    </row>
    <row r="4586" spans="1:6" x14ac:dyDescent="0.25">
      <c r="A4586" t="s">
        <v>12</v>
      </c>
      <c r="B4586" s="107">
        <v>44551</v>
      </c>
      <c r="C4586">
        <v>1252</v>
      </c>
      <c r="D4586" t="str">
        <f>IF(Tableau1[[#This Row],[Date]]="","",CHOOSE(MONTH(B4586),"janvier","février","mars","avril","mai","juin","juillet","aout","septembre","octobre","novembre","décembre"))</f>
        <v>décembre</v>
      </c>
      <c r="E4586" s="105">
        <f>IF(ISERROR(VLOOKUP($C4586,tarifs!$A$4:$D$105,2,0)),"",VLOOKUP($C4586,tarifs!$A$4:$D$105,2,0))</f>
        <v>91.8</v>
      </c>
      <c r="F4586" s="105">
        <f t="shared" si="71"/>
        <v>110.16</v>
      </c>
    </row>
    <row r="4587" spans="1:6" x14ac:dyDescent="0.25">
      <c r="A4587" t="s">
        <v>12</v>
      </c>
      <c r="B4587" s="107">
        <v>44552</v>
      </c>
      <c r="C4587">
        <v>1252</v>
      </c>
      <c r="D4587" t="str">
        <f>IF(Tableau1[[#This Row],[Date]]="","",CHOOSE(MONTH(B4587),"janvier","février","mars","avril","mai","juin","juillet","aout","septembre","octobre","novembre","décembre"))</f>
        <v>décembre</v>
      </c>
      <c r="E4587" s="105">
        <f>IF(ISERROR(VLOOKUP($C4587,tarifs!$A$4:$D$105,2,0)),"",VLOOKUP($C4587,tarifs!$A$4:$D$105,2,0))</f>
        <v>91.8</v>
      </c>
      <c r="F4587" s="105">
        <f t="shared" si="71"/>
        <v>110.16</v>
      </c>
    </row>
    <row r="4588" spans="1:6" x14ac:dyDescent="0.25">
      <c r="A4588" t="s">
        <v>12</v>
      </c>
      <c r="B4588" s="107">
        <v>44553</v>
      </c>
      <c r="C4588">
        <v>1252</v>
      </c>
      <c r="D4588" t="str">
        <f>IF(Tableau1[[#This Row],[Date]]="","",CHOOSE(MONTH(B4588),"janvier","février","mars","avril","mai","juin","juillet","aout","septembre","octobre","novembre","décembre"))</f>
        <v>décembre</v>
      </c>
      <c r="E4588" s="105">
        <f>IF(ISERROR(VLOOKUP($C4588,tarifs!$A$4:$D$105,2,0)),"",VLOOKUP($C4588,tarifs!$A$4:$D$105,2,0))</f>
        <v>91.8</v>
      </c>
      <c r="F4588" s="105">
        <f t="shared" si="71"/>
        <v>110.16</v>
      </c>
    </row>
    <row r="4589" spans="1:6" x14ac:dyDescent="0.25">
      <c r="A4589" t="s">
        <v>12</v>
      </c>
      <c r="B4589" s="107">
        <v>44554</v>
      </c>
      <c r="C4589">
        <v>1252</v>
      </c>
      <c r="D4589" t="str">
        <f>IF(Tableau1[[#This Row],[Date]]="","",CHOOSE(MONTH(B4589),"janvier","février","mars","avril","mai","juin","juillet","aout","septembre","octobre","novembre","décembre"))</f>
        <v>décembre</v>
      </c>
      <c r="E4589" s="105">
        <f>IF(ISERROR(VLOOKUP($C4589,tarifs!$A$4:$D$105,2,0)),"",VLOOKUP($C4589,tarifs!$A$4:$D$105,2,0))</f>
        <v>91.8</v>
      </c>
      <c r="F4589" s="105">
        <f t="shared" si="71"/>
        <v>110.16</v>
      </c>
    </row>
    <row r="4590" spans="1:6" x14ac:dyDescent="0.25">
      <c r="A4590" t="s">
        <v>13</v>
      </c>
      <c r="B4590" s="107">
        <v>44550</v>
      </c>
      <c r="C4590">
        <v>1640</v>
      </c>
      <c r="D4590" t="str">
        <f>IF(Tableau1[[#This Row],[Date]]="","",CHOOSE(MONTH(B4590),"janvier","février","mars","avril","mai","juin","juillet","aout","septembre","octobre","novembre","décembre"))</f>
        <v>décembre</v>
      </c>
      <c r="E4590" s="105">
        <f>IF(ISERROR(VLOOKUP($C4590,tarifs!$A$4:$D$105,2,0)),"",VLOOKUP($C4590,tarifs!$A$4:$D$105,2,0))</f>
        <v>156.75</v>
      </c>
      <c r="F4590" s="105">
        <f t="shared" si="71"/>
        <v>188.1</v>
      </c>
    </row>
    <row r="4591" spans="1:6" x14ac:dyDescent="0.25">
      <c r="A4591" t="s">
        <v>13</v>
      </c>
      <c r="B4591" s="107">
        <v>44550</v>
      </c>
      <c r="C4591">
        <v>1680</v>
      </c>
      <c r="D4591" t="str">
        <f>IF(Tableau1[[#This Row],[Date]]="","",CHOOSE(MONTH(B4591),"janvier","février","mars","avril","mai","juin","juillet","aout","septembre","octobre","novembre","décembre"))</f>
        <v>décembre</v>
      </c>
      <c r="E4591" s="105">
        <f>IF(ISERROR(VLOOKUP($C4591,tarifs!$A$4:$D$105,2,0)),"",VLOOKUP($C4591,tarifs!$A$4:$D$105,2,0))</f>
        <v>149.75</v>
      </c>
      <c r="F4591" s="105">
        <f t="shared" si="71"/>
        <v>179.7</v>
      </c>
    </row>
    <row r="4592" spans="1:6" x14ac:dyDescent="0.25">
      <c r="A4592" t="s">
        <v>13</v>
      </c>
      <c r="B4592" s="107">
        <v>44550</v>
      </c>
      <c r="C4592">
        <v>1152</v>
      </c>
      <c r="D4592" t="str">
        <f>IF(Tableau1[[#This Row],[Date]]="","",CHOOSE(MONTH(B4592),"janvier","février","mars","avril","mai","juin","juillet","aout","septembre","octobre","novembre","décembre"))</f>
        <v>décembre</v>
      </c>
      <c r="E4592" s="105">
        <f>IF(ISERROR(VLOOKUP($C4592,tarifs!$A$4:$D$105,2,0)),"",VLOOKUP($C4592,tarifs!$A$4:$D$105,2,0))</f>
        <v>128</v>
      </c>
      <c r="F4592" s="105">
        <f t="shared" si="71"/>
        <v>153.6</v>
      </c>
    </row>
    <row r="4593" spans="1:6" x14ac:dyDescent="0.25">
      <c r="A4593" t="s">
        <v>14</v>
      </c>
      <c r="B4593" s="107">
        <v>44550</v>
      </c>
      <c r="C4593">
        <v>1100</v>
      </c>
      <c r="D4593" t="str">
        <f>IF(Tableau1[[#This Row],[Date]]="","",CHOOSE(MONTH(B4593),"janvier","février","mars","avril","mai","juin","juillet","aout","septembre","octobre","novembre","décembre"))</f>
        <v>décembre</v>
      </c>
      <c r="E4593" s="105">
        <f>IF(ISERROR(VLOOKUP($C4593,tarifs!$A$4:$D$105,2,0)),"",VLOOKUP($C4593,tarifs!$A$4:$D$105,2,0))</f>
        <v>122</v>
      </c>
      <c r="F4593" s="105">
        <f t="shared" si="71"/>
        <v>146.4</v>
      </c>
    </row>
    <row r="4594" spans="1:6" x14ac:dyDescent="0.25">
      <c r="A4594" t="s">
        <v>14</v>
      </c>
      <c r="B4594" s="107">
        <v>44554</v>
      </c>
      <c r="C4594">
        <v>1112</v>
      </c>
      <c r="D4594" t="str">
        <f>IF(Tableau1[[#This Row],[Date]]="","",CHOOSE(MONTH(B4594),"janvier","février","mars","avril","mai","juin","juillet","aout","septembre","octobre","novembre","décembre"))</f>
        <v>décembre</v>
      </c>
      <c r="E4594" s="105">
        <f>IF(ISERROR(VLOOKUP($C4594,tarifs!$A$4:$D$105,2,0)),"",VLOOKUP($C4594,tarifs!$A$4:$D$105,2,0))</f>
        <v>135</v>
      </c>
      <c r="F4594" s="105">
        <f t="shared" si="71"/>
        <v>162</v>
      </c>
    </row>
    <row r="4595" spans="1:6" x14ac:dyDescent="0.25">
      <c r="A4595" t="s">
        <v>14</v>
      </c>
      <c r="B4595" s="107">
        <v>44550</v>
      </c>
      <c r="C4595" t="s">
        <v>15</v>
      </c>
      <c r="D4595" t="str">
        <f>IF(Tableau1[[#This Row],[Date]]="","",CHOOSE(MONTH(B4595),"janvier","février","mars","avril","mai","juin","juillet","aout","septembre","octobre","novembre","décembre"))</f>
        <v>décembre</v>
      </c>
      <c r="E4595" s="105" t="str">
        <f>IF(ISERROR(VLOOKUP($C4595,tarifs!$A$4:$D$105,2,0)),"",VLOOKUP($C4595,tarifs!$A$4:$D$105,2,0))</f>
        <v/>
      </c>
      <c r="F4595" s="105" t="str">
        <f t="shared" si="71"/>
        <v/>
      </c>
    </row>
    <row r="4596" spans="1:6" x14ac:dyDescent="0.25">
      <c r="A4596" t="s">
        <v>14</v>
      </c>
      <c r="B4596" s="107">
        <v>44551</v>
      </c>
      <c r="C4596" t="s">
        <v>15</v>
      </c>
      <c r="D4596" t="str">
        <f>IF(Tableau1[[#This Row],[Date]]="","",CHOOSE(MONTH(B4596),"janvier","février","mars","avril","mai","juin","juillet","aout","septembre","octobre","novembre","décembre"))</f>
        <v>décembre</v>
      </c>
      <c r="E4596" s="105" t="str">
        <f>IF(ISERROR(VLOOKUP($C4596,tarifs!$A$4:$D$105,2,0)),"",VLOOKUP($C4596,tarifs!$A$4:$D$105,2,0))</f>
        <v/>
      </c>
      <c r="F4596" s="105" t="str">
        <f t="shared" si="71"/>
        <v/>
      </c>
    </row>
    <row r="4597" spans="1:6" x14ac:dyDescent="0.25">
      <c r="A4597" t="s">
        <v>14</v>
      </c>
      <c r="B4597" s="107">
        <v>44552</v>
      </c>
      <c r="C4597" t="s">
        <v>15</v>
      </c>
      <c r="D4597" t="str">
        <f>IF(Tableau1[[#This Row],[Date]]="","",CHOOSE(MONTH(B4597),"janvier","février","mars","avril","mai","juin","juillet","aout","septembre","octobre","novembre","décembre"))</f>
        <v>décembre</v>
      </c>
      <c r="E4597" s="105" t="str">
        <f>IF(ISERROR(VLOOKUP($C4597,tarifs!$A$4:$D$105,2,0)),"",VLOOKUP($C4597,tarifs!$A$4:$D$105,2,0))</f>
        <v/>
      </c>
      <c r="F4597" s="105" t="str">
        <f t="shared" si="71"/>
        <v/>
      </c>
    </row>
    <row r="4598" spans="1:6" x14ac:dyDescent="0.25">
      <c r="A4598" t="s">
        <v>14</v>
      </c>
      <c r="B4598" s="107">
        <v>44553</v>
      </c>
      <c r="C4598" t="s">
        <v>15</v>
      </c>
      <c r="D4598" t="str">
        <f>IF(Tableau1[[#This Row],[Date]]="","",CHOOSE(MONTH(B4598),"janvier","février","mars","avril","mai","juin","juillet","aout","septembre","octobre","novembre","décembre"))</f>
        <v>décembre</v>
      </c>
      <c r="E4598" s="105" t="str">
        <f>IF(ISERROR(VLOOKUP($C4598,tarifs!$A$4:$D$105,2,0)),"",VLOOKUP($C4598,tarifs!$A$4:$D$105,2,0))</f>
        <v/>
      </c>
      <c r="F4598" s="105" t="str">
        <f t="shared" si="71"/>
        <v/>
      </c>
    </row>
    <row r="4599" spans="1:6" x14ac:dyDescent="0.25">
      <c r="A4599" t="s">
        <v>14</v>
      </c>
      <c r="B4599" s="107">
        <v>44554</v>
      </c>
      <c r="C4599" t="s">
        <v>15</v>
      </c>
      <c r="D4599" t="str">
        <f>IF(Tableau1[[#This Row],[Date]]="","",CHOOSE(MONTH(B4599),"janvier","février","mars","avril","mai","juin","juillet","aout","septembre","octobre","novembre","décembre"))</f>
        <v>décembre</v>
      </c>
      <c r="E4599" s="105" t="str">
        <f>IF(ISERROR(VLOOKUP($C4599,tarifs!$A$4:$D$105,2,0)),"",VLOOKUP($C4599,tarifs!$A$4:$D$105,2,0))</f>
        <v/>
      </c>
      <c r="F4599" s="105" t="str">
        <f t="shared" si="71"/>
        <v/>
      </c>
    </row>
    <row r="4600" spans="1:6" x14ac:dyDescent="0.25">
      <c r="A4600" t="s">
        <v>16</v>
      </c>
      <c r="B4600" s="107">
        <v>44550</v>
      </c>
      <c r="C4600">
        <v>1670</v>
      </c>
      <c r="D4600" t="str">
        <f>IF(Tableau1[[#This Row],[Date]]="","",CHOOSE(MONTH(B4600),"janvier","février","mars","avril","mai","juin","juillet","aout","septembre","octobre","novembre","décembre"))</f>
        <v>décembre</v>
      </c>
      <c r="E4600" s="105">
        <f>IF(ISERROR(VLOOKUP($C4600,tarifs!$A$4:$D$105,2,0)),"",VLOOKUP($C4600,tarifs!$A$4:$D$105,2,0))</f>
        <v>201</v>
      </c>
      <c r="F4600" s="105">
        <f t="shared" si="71"/>
        <v>241.2</v>
      </c>
    </row>
    <row r="4601" spans="1:6" x14ac:dyDescent="0.25">
      <c r="A4601" t="s">
        <v>17</v>
      </c>
      <c r="B4601" s="107">
        <v>44550</v>
      </c>
      <c r="C4601">
        <v>1050</v>
      </c>
      <c r="D4601" t="str">
        <f>IF(Tableau1[[#This Row],[Date]]="","",CHOOSE(MONTH(B4601),"janvier","février","mars","avril","mai","juin","juillet","aout","septembre","octobre","novembre","décembre"))</f>
        <v>décembre</v>
      </c>
      <c r="E4601" s="105">
        <f>IF(ISERROR(VLOOKUP($C4601,tarifs!$A$4:$D$105,2,0)),"",VLOOKUP($C4601,tarifs!$A$4:$D$105,2,0))</f>
        <v>108</v>
      </c>
      <c r="F4601" s="105">
        <f t="shared" si="71"/>
        <v>129.6</v>
      </c>
    </row>
    <row r="4602" spans="1:6" x14ac:dyDescent="0.25">
      <c r="A4602" t="s">
        <v>17</v>
      </c>
      <c r="B4602" s="107">
        <v>44550</v>
      </c>
      <c r="C4602">
        <v>1232</v>
      </c>
      <c r="D4602" t="str">
        <f>IF(Tableau1[[#This Row],[Date]]="","",CHOOSE(MONTH(B4602),"janvier","février","mars","avril","mai","juin","juillet","aout","septembre","octobre","novembre","décembre"))</f>
        <v>décembre</v>
      </c>
      <c r="E4602" s="105">
        <f>IF(ISERROR(VLOOKUP($C4602,tarifs!$A$4:$D$105,2,0)),"",VLOOKUP($C4602,tarifs!$A$4:$D$105,2,0))</f>
        <v>101.25</v>
      </c>
      <c r="F4602" s="105">
        <f t="shared" si="71"/>
        <v>121.5</v>
      </c>
    </row>
    <row r="4603" spans="1:6" x14ac:dyDescent="0.25">
      <c r="A4603" t="s">
        <v>17</v>
      </c>
      <c r="B4603" s="107">
        <v>44552</v>
      </c>
      <c r="C4603">
        <v>1202</v>
      </c>
      <c r="D4603" t="str">
        <f>IF(Tableau1[[#This Row],[Date]]="","",CHOOSE(MONTH(B4603),"janvier","février","mars","avril","mai","juin","juillet","aout","septembre","octobre","novembre","décembre"))</f>
        <v>décembre</v>
      </c>
      <c r="E4603" s="105">
        <f>IF(ISERROR(VLOOKUP($C4603,tarifs!$A$4:$D$105,2,0)),"",VLOOKUP($C4603,tarifs!$A$4:$D$105,2,0))</f>
        <v>87.75</v>
      </c>
      <c r="F4603" s="105">
        <f t="shared" si="71"/>
        <v>105.3</v>
      </c>
    </row>
    <row r="4604" spans="1:6" x14ac:dyDescent="0.25">
      <c r="A4604" t="s">
        <v>17</v>
      </c>
      <c r="B4604" s="107">
        <v>44554</v>
      </c>
      <c r="C4604">
        <v>1072</v>
      </c>
      <c r="D4604" t="str">
        <f>IF(Tableau1[[#This Row],[Date]]="","",CHOOSE(MONTH(B4604),"janvier","février","mars","avril","mai","juin","juillet","aout","septembre","octobre","novembre","décembre"))</f>
        <v>décembre</v>
      </c>
      <c r="E4604" s="105">
        <f>IF(ISERROR(VLOOKUP($C4604,tarifs!$A$4:$D$105,2,0)),"",VLOOKUP($C4604,tarifs!$A$4:$D$105,2,0))</f>
        <v>108</v>
      </c>
      <c r="F4604" s="105">
        <f t="shared" si="71"/>
        <v>129.6</v>
      </c>
    </row>
    <row r="4605" spans="1:6" x14ac:dyDescent="0.25">
      <c r="A4605" t="s">
        <v>18</v>
      </c>
      <c r="B4605" s="107">
        <v>44550</v>
      </c>
      <c r="C4605">
        <v>1280</v>
      </c>
      <c r="D4605" t="str">
        <f>IF(Tableau1[[#This Row],[Date]]="","",CHOOSE(MONTH(B4605),"janvier","février","mars","avril","mai","juin","juillet","aout","septembre","octobre","novembre","décembre"))</f>
        <v>décembre</v>
      </c>
      <c r="E4605" s="105">
        <f>IF(ISERROR(VLOOKUP($C4605,tarifs!$A$4:$D$105,2,0)),"",VLOOKUP($C4605,tarifs!$A$4:$D$105,2,0))</f>
        <v>114.4</v>
      </c>
      <c r="F4605" s="105">
        <f t="shared" si="71"/>
        <v>137.28</v>
      </c>
    </row>
    <row r="4606" spans="1:6" x14ac:dyDescent="0.25">
      <c r="A4606" t="s">
        <v>18</v>
      </c>
      <c r="B4606" s="107">
        <v>44554</v>
      </c>
      <c r="C4606">
        <v>1082</v>
      </c>
      <c r="D4606" t="str">
        <f>IF(Tableau1[[#This Row],[Date]]="","",CHOOSE(MONTH(B4606),"janvier","février","mars","avril","mai","juin","juillet","aout","septembre","octobre","novembre","décembre"))</f>
        <v>décembre</v>
      </c>
      <c r="E4606" s="105">
        <f>IF(ISERROR(VLOOKUP($C4606,tarifs!$A$4:$D$105,2,0)),"",VLOOKUP($C4606,tarifs!$A$4:$D$105,2,0))</f>
        <v>104.55</v>
      </c>
      <c r="F4606" s="105">
        <f t="shared" si="71"/>
        <v>125.46</v>
      </c>
    </row>
    <row r="4607" spans="1:6" x14ac:dyDescent="0.25">
      <c r="A4607" t="s">
        <v>19</v>
      </c>
      <c r="B4607" s="107">
        <v>44554</v>
      </c>
      <c r="C4607">
        <v>1182</v>
      </c>
      <c r="D4607" t="str">
        <f>IF(Tableau1[[#This Row],[Date]]="","",CHOOSE(MONTH(B4607),"janvier","février","mars","avril","mai","juin","juillet","aout","septembre","octobre","novembre","décembre"))</f>
        <v>décembre</v>
      </c>
      <c r="E4607" s="105">
        <f>IF(ISERROR(VLOOKUP($C4607,tarifs!$A$4:$D$105,2,0)),"",VLOOKUP($C4607,tarifs!$A$4:$D$105,2,0))</f>
        <v>127</v>
      </c>
      <c r="F4607" s="105">
        <f t="shared" si="71"/>
        <v>152.4</v>
      </c>
    </row>
    <row r="4608" spans="1:6" x14ac:dyDescent="0.25">
      <c r="A4608" t="s">
        <v>8</v>
      </c>
      <c r="B4608" s="107">
        <v>44557</v>
      </c>
      <c r="C4608">
        <v>1330</v>
      </c>
      <c r="D4608" t="str">
        <f>IF(Tableau1[[#This Row],[Date]]="","",CHOOSE(MONTH(B4608),"janvier","février","mars","avril","mai","juin","juillet","aout","septembre","octobre","novembre","décembre"))</f>
        <v>décembre</v>
      </c>
      <c r="E4608" s="105">
        <f>IF(ISERROR(VLOOKUP($C4608,tarifs!$A$4:$D$105,2,0)),"",VLOOKUP($C4608,tarifs!$A$4:$D$105,2,0))</f>
        <v>95</v>
      </c>
      <c r="F4608" s="105">
        <f t="shared" si="71"/>
        <v>114</v>
      </c>
    </row>
    <row r="4609" spans="1:6" x14ac:dyDescent="0.25">
      <c r="A4609" t="s">
        <v>8</v>
      </c>
      <c r="B4609" s="107">
        <v>44562</v>
      </c>
      <c r="C4609">
        <v>1531</v>
      </c>
      <c r="D4609" t="str">
        <f>IF(Tableau1[[#This Row],[Date]]="","",CHOOSE(MONTH(B4609),"janvier","février","mars","avril","mai","juin","juillet","aout","septembre","octobre","novembre","décembre"))</f>
        <v>janvier</v>
      </c>
      <c r="E4609" s="105">
        <f>IF(ISERROR(VLOOKUP($C4609,tarifs!$A$4:$D$105,2,0)),"",VLOOKUP($C4609,tarifs!$A$4:$D$105,2,0))</f>
        <v>108</v>
      </c>
      <c r="F4609" s="105">
        <f t="shared" si="71"/>
        <v>129.6</v>
      </c>
    </row>
    <row r="4610" spans="1:6" x14ac:dyDescent="0.25">
      <c r="A4610" t="s">
        <v>8</v>
      </c>
      <c r="B4610" s="107">
        <v>44557</v>
      </c>
      <c r="C4610">
        <v>1242</v>
      </c>
      <c r="D4610" t="str">
        <f>IF(Tableau1[[#This Row],[Date]]="","",CHOOSE(MONTH(B4610),"janvier","février","mars","avril","mai","juin","juillet","aout","septembre","octobre","novembre","décembre"))</f>
        <v>décembre</v>
      </c>
      <c r="E4610" s="105">
        <f>IF(ISERROR(VLOOKUP($C4610,tarifs!$A$4:$D$105,2,0)),"",VLOOKUP($C4610,tarifs!$A$4:$D$105,2,0))</f>
        <v>101</v>
      </c>
      <c r="F4610" s="105">
        <f t="shared" si="71"/>
        <v>121.19999999999999</v>
      </c>
    </row>
    <row r="4611" spans="1:6" x14ac:dyDescent="0.25">
      <c r="A4611" t="s">
        <v>8</v>
      </c>
      <c r="B4611" s="107">
        <v>44561</v>
      </c>
      <c r="C4611">
        <v>1242</v>
      </c>
      <c r="D4611" t="str">
        <f>IF(Tableau1[[#This Row],[Date]]="","",CHOOSE(MONTH(B4611),"janvier","février","mars","avril","mai","juin","juillet","aout","septembre","octobre","novembre","décembre"))</f>
        <v>décembre</v>
      </c>
      <c r="E4611" s="105">
        <f>IF(ISERROR(VLOOKUP($C4611,tarifs!$A$4:$D$105,2,0)),"",VLOOKUP($C4611,tarifs!$A$4:$D$105,2,0))</f>
        <v>101</v>
      </c>
      <c r="F4611" s="105">
        <f t="shared" si="71"/>
        <v>121.19999999999999</v>
      </c>
    </row>
    <row r="4612" spans="1:6" x14ac:dyDescent="0.25">
      <c r="A4612" t="s">
        <v>8</v>
      </c>
      <c r="B4612" s="107">
        <v>44562</v>
      </c>
      <c r="C4612">
        <v>1689</v>
      </c>
      <c r="D4612" t="str">
        <f>IF(Tableau1[[#This Row],[Date]]="","",CHOOSE(MONTH(B4612),"janvier","février","mars","avril","mai","juin","juillet","aout","septembre","octobre","novembre","décembre"))</f>
        <v>janvier</v>
      </c>
      <c r="E4612" s="105">
        <f>IF(ISERROR(VLOOKUP($C4612,tarifs!$A$4:$D$105,2,0)),"",VLOOKUP($C4612,tarifs!$A$4:$D$105,2,0))</f>
        <v>155</v>
      </c>
      <c r="F4612" s="105">
        <f t="shared" ref="F4612:F4675" si="72">IF(ISERROR(E4612*1.2),"",E4612*1.2)</f>
        <v>186</v>
      </c>
    </row>
    <row r="4613" spans="1:6" x14ac:dyDescent="0.25">
      <c r="A4613" t="s">
        <v>9</v>
      </c>
      <c r="B4613" s="107">
        <v>44557</v>
      </c>
      <c r="C4613">
        <v>1060</v>
      </c>
      <c r="D4613" t="str">
        <f>IF(Tableau1[[#This Row],[Date]]="","",CHOOSE(MONTH(B4613),"janvier","février","mars","avril","mai","juin","juillet","aout","septembre","octobre","novembre","décembre"))</f>
        <v>décembre</v>
      </c>
      <c r="E4613" s="105">
        <f>IF(ISERROR(VLOOKUP($C4613,tarifs!$A$4:$D$105,2,0)),"",VLOOKUP($C4613,tarifs!$A$4:$D$105,2,0))</f>
        <v>123.6</v>
      </c>
      <c r="F4613" s="105">
        <f t="shared" si="72"/>
        <v>148.32</v>
      </c>
    </row>
    <row r="4614" spans="1:6" x14ac:dyDescent="0.25">
      <c r="A4614" t="s">
        <v>9</v>
      </c>
      <c r="B4614" s="107">
        <v>44562</v>
      </c>
      <c r="C4614">
        <v>1431</v>
      </c>
      <c r="D4614" t="str">
        <f>IF(Tableau1[[#This Row],[Date]]="","",CHOOSE(MONTH(B4614),"janvier","février","mars","avril","mai","juin","juillet","aout","septembre","octobre","novembre","décembre"))</f>
        <v>janvier</v>
      </c>
      <c r="E4614" s="105">
        <f>IF(ISERROR(VLOOKUP($C4614,tarifs!$A$4:$D$105,2,0)),"",VLOOKUP($C4614,tarifs!$A$4:$D$105,2,0))</f>
        <v>108</v>
      </c>
      <c r="F4614" s="105">
        <f t="shared" si="72"/>
        <v>129.6</v>
      </c>
    </row>
    <row r="4615" spans="1:6" x14ac:dyDescent="0.25">
      <c r="A4615" t="s">
        <v>9</v>
      </c>
      <c r="B4615" s="107">
        <v>44557</v>
      </c>
      <c r="C4615">
        <v>1230</v>
      </c>
      <c r="D4615" t="str">
        <f>IF(Tableau1[[#This Row],[Date]]="","",CHOOSE(MONTH(B4615),"janvier","février","mars","avril","mai","juin","juillet","aout","septembre","octobre","novembre","décembre"))</f>
        <v>décembre</v>
      </c>
      <c r="E4615" s="105">
        <f>IF(ISERROR(VLOOKUP($C4615,tarifs!$A$4:$D$105,2,0)),"",VLOOKUP($C4615,tarifs!$A$4:$D$105,2,0))</f>
        <v>135.25</v>
      </c>
      <c r="F4615" s="105">
        <f t="shared" si="72"/>
        <v>162.29999999999998</v>
      </c>
    </row>
    <row r="4616" spans="1:6" x14ac:dyDescent="0.25">
      <c r="A4616" t="s">
        <v>9</v>
      </c>
      <c r="B4616" s="107">
        <v>44561</v>
      </c>
      <c r="C4616">
        <v>1282</v>
      </c>
      <c r="D4616" t="str">
        <f>IF(Tableau1[[#This Row],[Date]]="","",CHOOSE(MONTH(B4616),"janvier","février","mars","avril","mai","juin","juillet","aout","septembre","octobre","novembre","décembre"))</f>
        <v>décembre</v>
      </c>
      <c r="E4616" s="105">
        <f>IF(ISERROR(VLOOKUP($C4616,tarifs!$A$4:$D$105,2,0)),"",VLOOKUP($C4616,tarifs!$A$4:$D$105,2,0))</f>
        <v>87.75</v>
      </c>
      <c r="F4616" s="105">
        <f t="shared" si="72"/>
        <v>105.3</v>
      </c>
    </row>
    <row r="4617" spans="1:6" x14ac:dyDescent="0.25">
      <c r="A4617" t="s">
        <v>9</v>
      </c>
      <c r="B4617" s="107">
        <v>44562</v>
      </c>
      <c r="C4617">
        <v>1451</v>
      </c>
      <c r="D4617" t="str">
        <f>IF(Tableau1[[#This Row],[Date]]="","",CHOOSE(MONTH(B4617),"janvier","février","mars","avril","mai","juin","juillet","aout","septembre","octobre","novembre","décembre"))</f>
        <v>janvier</v>
      </c>
      <c r="E4617" s="105">
        <f>IF(ISERROR(VLOOKUP($C4617,tarifs!$A$4:$D$105,2,0)),"",VLOOKUP($C4617,tarifs!$A$4:$D$105,2,0))</f>
        <v>108</v>
      </c>
      <c r="F4617" s="105">
        <f t="shared" si="72"/>
        <v>129.6</v>
      </c>
    </row>
    <row r="4618" spans="1:6" x14ac:dyDescent="0.25">
      <c r="A4618" t="s">
        <v>9</v>
      </c>
      <c r="B4618" s="107">
        <v>44557</v>
      </c>
      <c r="C4618">
        <v>1062</v>
      </c>
      <c r="D4618" t="str">
        <f>IF(Tableau1[[#This Row],[Date]]="","",CHOOSE(MONTH(B4618),"janvier","février","mars","avril","mai","juin","juillet","aout","septembre","octobre","novembre","décembre"))</f>
        <v>décembre</v>
      </c>
      <c r="E4618" s="105">
        <f>IF(ISERROR(VLOOKUP($C4618,tarifs!$A$4:$D$105,2,0)),"",VLOOKUP($C4618,tarifs!$A$4:$D$105,2,0))</f>
        <v>81</v>
      </c>
      <c r="F4618" s="105">
        <f t="shared" si="72"/>
        <v>97.2</v>
      </c>
    </row>
    <row r="4619" spans="1:6" x14ac:dyDescent="0.25">
      <c r="A4619" t="s">
        <v>9</v>
      </c>
      <c r="B4619" s="107">
        <v>44558</v>
      </c>
      <c r="C4619">
        <v>1062</v>
      </c>
      <c r="D4619" t="str">
        <f>IF(Tableau1[[#This Row],[Date]]="","",CHOOSE(MONTH(B4619),"janvier","février","mars","avril","mai","juin","juillet","aout","septembre","octobre","novembre","décembre"))</f>
        <v>décembre</v>
      </c>
      <c r="E4619" s="105">
        <f>IF(ISERROR(VLOOKUP($C4619,tarifs!$A$4:$D$105,2,0)),"",VLOOKUP($C4619,tarifs!$A$4:$D$105,2,0))</f>
        <v>81</v>
      </c>
      <c r="F4619" s="105">
        <f t="shared" si="72"/>
        <v>97.2</v>
      </c>
    </row>
    <row r="4620" spans="1:6" x14ac:dyDescent="0.25">
      <c r="A4620" t="s">
        <v>9</v>
      </c>
      <c r="B4620" s="107">
        <v>44559</v>
      </c>
      <c r="C4620">
        <v>1062</v>
      </c>
      <c r="D4620" t="str">
        <f>IF(Tableau1[[#This Row],[Date]]="","",CHOOSE(MONTH(B4620),"janvier","février","mars","avril","mai","juin","juillet","aout","septembre","octobre","novembre","décembre"))</f>
        <v>décembre</v>
      </c>
      <c r="E4620" s="105">
        <f>IF(ISERROR(VLOOKUP($C4620,tarifs!$A$4:$D$105,2,0)),"",VLOOKUP($C4620,tarifs!$A$4:$D$105,2,0))</f>
        <v>81</v>
      </c>
      <c r="F4620" s="105">
        <f t="shared" si="72"/>
        <v>97.2</v>
      </c>
    </row>
    <row r="4621" spans="1:6" x14ac:dyDescent="0.25">
      <c r="A4621" t="s">
        <v>9</v>
      </c>
      <c r="B4621" s="107">
        <v>44560</v>
      </c>
      <c r="C4621">
        <v>1062</v>
      </c>
      <c r="D4621" t="str">
        <f>IF(Tableau1[[#This Row],[Date]]="","",CHOOSE(MONTH(B4621),"janvier","février","mars","avril","mai","juin","juillet","aout","septembre","octobre","novembre","décembre"))</f>
        <v>décembre</v>
      </c>
      <c r="E4621" s="105">
        <f>IF(ISERROR(VLOOKUP($C4621,tarifs!$A$4:$D$105,2,0)),"",VLOOKUP($C4621,tarifs!$A$4:$D$105,2,0))</f>
        <v>81</v>
      </c>
      <c r="F4621" s="105">
        <f t="shared" si="72"/>
        <v>97.2</v>
      </c>
    </row>
    <row r="4622" spans="1:6" x14ac:dyDescent="0.25">
      <c r="A4622" t="s">
        <v>9</v>
      </c>
      <c r="B4622" s="107">
        <v>44561</v>
      </c>
      <c r="C4622">
        <v>1062</v>
      </c>
      <c r="D4622" t="str">
        <f>IF(Tableau1[[#This Row],[Date]]="","",CHOOSE(MONTH(B4622),"janvier","février","mars","avril","mai","juin","juillet","aout","septembre","octobre","novembre","décembre"))</f>
        <v>décembre</v>
      </c>
      <c r="E4622" s="105">
        <f>IF(ISERROR(VLOOKUP($C4622,tarifs!$A$4:$D$105,2,0)),"",VLOOKUP($C4622,tarifs!$A$4:$D$105,2,0))</f>
        <v>81</v>
      </c>
      <c r="F4622" s="105">
        <f t="shared" si="72"/>
        <v>97.2</v>
      </c>
    </row>
    <row r="4623" spans="1:6" x14ac:dyDescent="0.25">
      <c r="A4623" t="s">
        <v>9</v>
      </c>
      <c r="B4623" s="107">
        <v>44562</v>
      </c>
      <c r="C4623">
        <v>1471</v>
      </c>
      <c r="D4623" t="str">
        <f>IF(Tableau1[[#This Row],[Date]]="","",CHOOSE(MONTH(B4623),"janvier","février","mars","avril","mai","juin","juillet","aout","septembre","octobre","novembre","décembre"))</f>
        <v>janvier</v>
      </c>
      <c r="E4623" s="105">
        <f>IF(ISERROR(VLOOKUP($C4623,tarifs!$A$4:$D$105,2,0)),"",VLOOKUP($C4623,tarifs!$A$4:$D$105,2,0))</f>
        <v>115</v>
      </c>
      <c r="F4623" s="105">
        <f t="shared" si="72"/>
        <v>138</v>
      </c>
    </row>
    <row r="4624" spans="1:6" x14ac:dyDescent="0.25">
      <c r="A4624" t="s">
        <v>9</v>
      </c>
      <c r="B4624" s="107">
        <v>44557</v>
      </c>
      <c r="C4624">
        <v>1262</v>
      </c>
      <c r="D4624" t="str">
        <f>IF(Tableau1[[#This Row],[Date]]="","",CHOOSE(MONTH(B4624),"janvier","février","mars","avril","mai","juin","juillet","aout","septembre","octobre","novembre","décembre"))</f>
        <v>décembre</v>
      </c>
      <c r="E4624" s="105">
        <f>IF(ISERROR(VLOOKUP($C4624,tarifs!$A$4:$D$105,2,0)),"",VLOOKUP($C4624,tarifs!$A$4:$D$105,2,0))</f>
        <v>108</v>
      </c>
      <c r="F4624" s="105">
        <f t="shared" si="72"/>
        <v>129.6</v>
      </c>
    </row>
    <row r="4625" spans="1:6" x14ac:dyDescent="0.25">
      <c r="A4625" t="s">
        <v>9</v>
      </c>
      <c r="B4625" s="107">
        <v>44558</v>
      </c>
      <c r="C4625">
        <v>1262</v>
      </c>
      <c r="D4625" t="str">
        <f>IF(Tableau1[[#This Row],[Date]]="","",CHOOSE(MONTH(B4625),"janvier","février","mars","avril","mai","juin","juillet","aout","septembre","octobre","novembre","décembre"))</f>
        <v>décembre</v>
      </c>
      <c r="E4625" s="105">
        <f>IF(ISERROR(VLOOKUP($C4625,tarifs!$A$4:$D$105,2,0)),"",VLOOKUP($C4625,tarifs!$A$4:$D$105,2,0))</f>
        <v>108</v>
      </c>
      <c r="F4625" s="105">
        <f t="shared" si="72"/>
        <v>129.6</v>
      </c>
    </row>
    <row r="4626" spans="1:6" x14ac:dyDescent="0.25">
      <c r="A4626" t="s">
        <v>9</v>
      </c>
      <c r="B4626" s="107">
        <v>44559</v>
      </c>
      <c r="C4626">
        <v>1262</v>
      </c>
      <c r="D4626" t="str">
        <f>IF(Tableau1[[#This Row],[Date]]="","",CHOOSE(MONTH(B4626),"janvier","février","mars","avril","mai","juin","juillet","aout","septembre","octobre","novembre","décembre"))</f>
        <v>décembre</v>
      </c>
      <c r="E4626" s="105">
        <f>IF(ISERROR(VLOOKUP($C4626,tarifs!$A$4:$D$105,2,0)),"",VLOOKUP($C4626,tarifs!$A$4:$D$105,2,0))</f>
        <v>108</v>
      </c>
      <c r="F4626" s="105">
        <f t="shared" si="72"/>
        <v>129.6</v>
      </c>
    </row>
    <row r="4627" spans="1:6" x14ac:dyDescent="0.25">
      <c r="A4627" t="s">
        <v>9</v>
      </c>
      <c r="B4627" s="107">
        <v>44560</v>
      </c>
      <c r="C4627">
        <v>1262</v>
      </c>
      <c r="D4627" t="str">
        <f>IF(Tableau1[[#This Row],[Date]]="","",CHOOSE(MONTH(B4627),"janvier","février","mars","avril","mai","juin","juillet","aout","septembre","octobre","novembre","décembre"))</f>
        <v>décembre</v>
      </c>
      <c r="E4627" s="105">
        <f>IF(ISERROR(VLOOKUP($C4627,tarifs!$A$4:$D$105,2,0)),"",VLOOKUP($C4627,tarifs!$A$4:$D$105,2,0))</f>
        <v>108</v>
      </c>
      <c r="F4627" s="105">
        <f t="shared" si="72"/>
        <v>129.6</v>
      </c>
    </row>
    <row r="4628" spans="1:6" x14ac:dyDescent="0.25">
      <c r="A4628" t="s">
        <v>9</v>
      </c>
      <c r="B4628" s="107">
        <v>44561</v>
      </c>
      <c r="C4628">
        <v>1262</v>
      </c>
      <c r="D4628" t="str">
        <f>IF(Tableau1[[#This Row],[Date]]="","",CHOOSE(MONTH(B4628),"janvier","février","mars","avril","mai","juin","juillet","aout","septembre","octobre","novembre","décembre"))</f>
        <v>décembre</v>
      </c>
      <c r="E4628" s="105">
        <f>IF(ISERROR(VLOOKUP($C4628,tarifs!$A$4:$D$105,2,0)),"",VLOOKUP($C4628,tarifs!$A$4:$D$105,2,0))</f>
        <v>108</v>
      </c>
      <c r="F4628" s="105">
        <f t="shared" si="72"/>
        <v>129.6</v>
      </c>
    </row>
    <row r="4629" spans="1:6" x14ac:dyDescent="0.25">
      <c r="A4629" t="s">
        <v>9</v>
      </c>
      <c r="B4629" s="107">
        <v>44562</v>
      </c>
      <c r="C4629">
        <v>1511</v>
      </c>
      <c r="D4629" t="str">
        <f>IF(Tableau1[[#This Row],[Date]]="","",CHOOSE(MONTH(B4629),"janvier","février","mars","avril","mai","juin","juillet","aout","septembre","octobre","novembre","décembre"))</f>
        <v>janvier</v>
      </c>
      <c r="E4629" s="105">
        <f>IF(ISERROR(VLOOKUP($C4629,tarifs!$A$4:$D$105,2,0)),"",VLOOKUP($C4629,tarifs!$A$4:$D$105,2,0))</f>
        <v>115</v>
      </c>
      <c r="F4629" s="105">
        <f t="shared" si="72"/>
        <v>138</v>
      </c>
    </row>
    <row r="4630" spans="1:6" x14ac:dyDescent="0.25">
      <c r="A4630" t="s">
        <v>9</v>
      </c>
      <c r="B4630" s="107">
        <v>44562</v>
      </c>
      <c r="C4630">
        <v>1521</v>
      </c>
      <c r="D4630" t="str">
        <f>IF(Tableau1[[#This Row],[Date]]="","",CHOOSE(MONTH(B4630),"janvier","février","mars","avril","mai","juin","juillet","aout","septembre","octobre","novembre","décembre"))</f>
        <v>janvier</v>
      </c>
      <c r="E4630" s="105">
        <f>IF(ISERROR(VLOOKUP($C4630,tarifs!$A$4:$D$105,2,0)),"",VLOOKUP($C4630,tarifs!$A$4:$D$105,2,0))</f>
        <v>155</v>
      </c>
      <c r="F4630" s="105">
        <f t="shared" si="72"/>
        <v>186</v>
      </c>
    </row>
    <row r="4631" spans="1:6" x14ac:dyDescent="0.25">
      <c r="A4631" t="s">
        <v>9</v>
      </c>
      <c r="B4631" s="107">
        <v>44562</v>
      </c>
      <c r="C4631">
        <v>1659</v>
      </c>
      <c r="D4631" t="str">
        <f>IF(Tableau1[[#This Row],[Date]]="","",CHOOSE(MONTH(B4631),"janvier","février","mars","avril","mai","juin","juillet","aout","septembre","octobre","novembre","décembre"))</f>
        <v>janvier</v>
      </c>
      <c r="E4631" s="105">
        <f>IF(ISERROR(VLOOKUP($C4631,tarifs!$A$4:$D$105,2,0)),"",VLOOKUP($C4631,tarifs!$A$4:$D$105,2,0))</f>
        <v>108</v>
      </c>
      <c r="F4631" s="105">
        <f t="shared" si="72"/>
        <v>129.6</v>
      </c>
    </row>
    <row r="4632" spans="1:6" x14ac:dyDescent="0.25">
      <c r="A4632" t="s">
        <v>9</v>
      </c>
      <c r="B4632" s="107">
        <v>44562</v>
      </c>
      <c r="C4632">
        <v>1139</v>
      </c>
      <c r="D4632" t="str">
        <f>IF(Tableau1[[#This Row],[Date]]="","",CHOOSE(MONTH(B4632),"janvier","février","mars","avril","mai","juin","juillet","aout","septembre","octobre","novembre","décembre"))</f>
        <v>janvier</v>
      </c>
      <c r="E4632" s="105">
        <f>IF(ISERROR(VLOOKUP($C4632,tarifs!$A$4:$D$105,2,0)),"",VLOOKUP($C4632,tarifs!$A$4:$D$105,2,0))</f>
        <v>135</v>
      </c>
      <c r="F4632" s="105">
        <f t="shared" si="72"/>
        <v>162</v>
      </c>
    </row>
    <row r="4633" spans="1:6" x14ac:dyDescent="0.25">
      <c r="A4633" t="s">
        <v>9</v>
      </c>
      <c r="B4633" s="107">
        <v>44562</v>
      </c>
      <c r="C4633">
        <v>1079</v>
      </c>
      <c r="D4633" t="str">
        <f>IF(Tableau1[[#This Row],[Date]]="","",CHOOSE(MONTH(B4633),"janvier","février","mars","avril","mai","juin","juillet","aout","septembre","octobre","novembre","décembre"))</f>
        <v>janvier</v>
      </c>
      <c r="E4633" s="105">
        <f>IF(ISERROR(VLOOKUP($C4633,tarifs!$A$4:$D$105,2,0)),"",VLOOKUP($C4633,tarifs!$A$4:$D$105,2,0))</f>
        <v>101</v>
      </c>
      <c r="F4633" s="105">
        <f t="shared" si="72"/>
        <v>121.19999999999999</v>
      </c>
    </row>
    <row r="4634" spans="1:6" x14ac:dyDescent="0.25">
      <c r="A4634" t="s">
        <v>9</v>
      </c>
      <c r="B4634" s="107">
        <v>44562</v>
      </c>
      <c r="C4634">
        <v>1099</v>
      </c>
      <c r="D4634" t="str">
        <f>IF(Tableau1[[#This Row],[Date]]="","",CHOOSE(MONTH(B4634),"janvier","février","mars","avril","mai","juin","juillet","aout","septembre","octobre","novembre","décembre"))</f>
        <v>janvier</v>
      </c>
      <c r="E4634" s="105">
        <f>IF(ISERROR(VLOOKUP($C4634,tarifs!$A$4:$D$105,2,0)),"",VLOOKUP($C4634,tarifs!$A$4:$D$105,2,0))</f>
        <v>77</v>
      </c>
      <c r="F4634" s="105">
        <f t="shared" si="72"/>
        <v>92.399999999999991</v>
      </c>
    </row>
    <row r="4635" spans="1:6" x14ac:dyDescent="0.25">
      <c r="A4635" t="s">
        <v>9</v>
      </c>
      <c r="B4635" s="107">
        <v>44562</v>
      </c>
      <c r="C4635">
        <v>1269</v>
      </c>
      <c r="D4635" t="str">
        <f>IF(Tableau1[[#This Row],[Date]]="","",CHOOSE(MONTH(B4635),"janvier","février","mars","avril","mai","juin","juillet","aout","septembre","octobre","novembre","décembre"))</f>
        <v>janvier</v>
      </c>
      <c r="E4635" s="105">
        <f>IF(ISERROR(VLOOKUP($C4635,tarifs!$A$4:$D$105,2,0)),"",VLOOKUP($C4635,tarifs!$A$4:$D$105,2,0))</f>
        <v>95</v>
      </c>
      <c r="F4635" s="105">
        <f t="shared" si="72"/>
        <v>114</v>
      </c>
    </row>
    <row r="4636" spans="1:6" x14ac:dyDescent="0.25">
      <c r="A4636" t="s">
        <v>10</v>
      </c>
      <c r="B4636" s="107">
        <v>44557</v>
      </c>
      <c r="C4636">
        <v>1650</v>
      </c>
      <c r="D4636" t="str">
        <f>IF(Tableau1[[#This Row],[Date]]="","",CHOOSE(MONTH(B4636),"janvier","février","mars","avril","mai","juin","juillet","aout","septembre","octobre","novembre","décembre"))</f>
        <v>décembre</v>
      </c>
      <c r="E4636" s="105">
        <f>IF(ISERROR(VLOOKUP($C4636,tarifs!$A$4:$D$105,2,0)),"",VLOOKUP($C4636,tarifs!$A$4:$D$105,2,0))</f>
        <v>162</v>
      </c>
      <c r="F4636" s="105">
        <f t="shared" si="72"/>
        <v>194.4</v>
      </c>
    </row>
    <row r="4637" spans="1:6" x14ac:dyDescent="0.25">
      <c r="A4637" t="s">
        <v>10</v>
      </c>
      <c r="B4637" s="107">
        <v>44562</v>
      </c>
      <c r="C4637">
        <v>1109</v>
      </c>
      <c r="D4637" t="str">
        <f>IF(Tableau1[[#This Row],[Date]]="","",CHOOSE(MONTH(B4637),"janvier","février","mars","avril","mai","juin","juillet","aout","septembre","octobre","novembre","décembre"))</f>
        <v>janvier</v>
      </c>
      <c r="E4637" s="105">
        <f>IF(ISERROR(VLOOKUP($C4637,tarifs!$A$4:$D$105,2,0)),"",VLOOKUP($C4637,tarifs!$A$4:$D$105,2,0))</f>
        <v>122</v>
      </c>
      <c r="F4637" s="105">
        <f t="shared" si="72"/>
        <v>146.4</v>
      </c>
    </row>
    <row r="4638" spans="1:6" x14ac:dyDescent="0.25">
      <c r="A4638" t="s">
        <v>10</v>
      </c>
      <c r="B4638" s="107">
        <v>44558</v>
      </c>
      <c r="C4638">
        <v>1521</v>
      </c>
      <c r="D4638" t="str">
        <f>IF(Tableau1[[#This Row],[Date]]="","",CHOOSE(MONTH(B4638),"janvier","février","mars","avril","mai","juin","juillet","aout","septembre","octobre","novembre","décembre"))</f>
        <v>décembre</v>
      </c>
      <c r="E4638" s="105">
        <f>IF(ISERROR(VLOOKUP($C4638,tarifs!$A$4:$D$105,2,0)),"",VLOOKUP($C4638,tarifs!$A$4:$D$105,2,0))</f>
        <v>155</v>
      </c>
      <c r="F4638" s="105">
        <f t="shared" si="72"/>
        <v>186</v>
      </c>
    </row>
    <row r="4639" spans="1:6" x14ac:dyDescent="0.25">
      <c r="A4639" t="s">
        <v>10</v>
      </c>
      <c r="B4639" s="107">
        <v>44559</v>
      </c>
      <c r="C4639">
        <v>1521</v>
      </c>
      <c r="D4639" t="str">
        <f>IF(Tableau1[[#This Row],[Date]]="","",CHOOSE(MONTH(B4639),"janvier","février","mars","avril","mai","juin","juillet","aout","septembre","octobre","novembre","décembre"))</f>
        <v>décembre</v>
      </c>
      <c r="E4639" s="105">
        <f>IF(ISERROR(VLOOKUP($C4639,tarifs!$A$4:$D$105,2,0)),"",VLOOKUP($C4639,tarifs!$A$4:$D$105,2,0))</f>
        <v>155</v>
      </c>
      <c r="F4639" s="105">
        <f t="shared" si="72"/>
        <v>186</v>
      </c>
    </row>
    <row r="4640" spans="1:6" x14ac:dyDescent="0.25">
      <c r="A4640" t="s">
        <v>10</v>
      </c>
      <c r="B4640" s="107">
        <v>44560</v>
      </c>
      <c r="C4640">
        <v>1521</v>
      </c>
      <c r="D4640" t="str">
        <f>IF(Tableau1[[#This Row],[Date]]="","",CHOOSE(MONTH(B4640),"janvier","février","mars","avril","mai","juin","juillet","aout","septembre","octobre","novembre","décembre"))</f>
        <v>décembre</v>
      </c>
      <c r="E4640" s="105">
        <f>IF(ISERROR(VLOOKUP($C4640,tarifs!$A$4:$D$105,2,0)),"",VLOOKUP($C4640,tarifs!$A$4:$D$105,2,0))</f>
        <v>155</v>
      </c>
      <c r="F4640" s="105">
        <f t="shared" si="72"/>
        <v>186</v>
      </c>
    </row>
    <row r="4641" spans="1:6" x14ac:dyDescent="0.25">
      <c r="A4641" t="s">
        <v>10</v>
      </c>
      <c r="B4641" s="107">
        <v>44561</v>
      </c>
      <c r="C4641">
        <v>1521</v>
      </c>
      <c r="D4641" t="str">
        <f>IF(Tableau1[[#This Row],[Date]]="","",CHOOSE(MONTH(B4641),"janvier","février","mars","avril","mai","juin","juillet","aout","septembre","octobre","novembre","décembre"))</f>
        <v>décembre</v>
      </c>
      <c r="E4641" s="105">
        <f>IF(ISERROR(VLOOKUP($C4641,tarifs!$A$4:$D$105,2,0)),"",VLOOKUP($C4641,tarifs!$A$4:$D$105,2,0))</f>
        <v>155</v>
      </c>
      <c r="F4641" s="105">
        <f t="shared" si="72"/>
        <v>186</v>
      </c>
    </row>
    <row r="4642" spans="1:6" x14ac:dyDescent="0.25">
      <c r="A4642" t="s">
        <v>10</v>
      </c>
      <c r="B4642" s="107">
        <v>44557</v>
      </c>
      <c r="C4642">
        <v>1162</v>
      </c>
      <c r="D4642" t="str">
        <f>IF(Tableau1[[#This Row],[Date]]="","",CHOOSE(MONTH(B4642),"janvier","février","mars","avril","mai","juin","juillet","aout","septembre","octobre","novembre","décembre"))</f>
        <v>décembre</v>
      </c>
      <c r="E4642" s="105">
        <f>IF(ISERROR(VLOOKUP($C4642,tarifs!$A$4:$D$105,2,0)),"",VLOOKUP($C4642,tarifs!$A$4:$D$105,2,0))</f>
        <v>108</v>
      </c>
      <c r="F4642" s="105">
        <f t="shared" si="72"/>
        <v>129.6</v>
      </c>
    </row>
    <row r="4643" spans="1:6" x14ac:dyDescent="0.25">
      <c r="A4643" t="s">
        <v>10</v>
      </c>
      <c r="B4643" s="107">
        <v>44558</v>
      </c>
      <c r="C4643">
        <v>1162</v>
      </c>
      <c r="D4643" t="str">
        <f>IF(Tableau1[[#This Row],[Date]]="","",CHOOSE(MONTH(B4643),"janvier","février","mars","avril","mai","juin","juillet","aout","septembre","octobre","novembre","décembre"))</f>
        <v>décembre</v>
      </c>
      <c r="E4643" s="105">
        <f>IF(ISERROR(VLOOKUP($C4643,tarifs!$A$4:$D$105,2,0)),"",VLOOKUP($C4643,tarifs!$A$4:$D$105,2,0))</f>
        <v>108</v>
      </c>
      <c r="F4643" s="105">
        <f t="shared" si="72"/>
        <v>129.6</v>
      </c>
    </row>
    <row r="4644" spans="1:6" x14ac:dyDescent="0.25">
      <c r="A4644" t="s">
        <v>10</v>
      </c>
      <c r="B4644" s="107">
        <v>44559</v>
      </c>
      <c r="C4644">
        <v>1162</v>
      </c>
      <c r="D4644" t="str">
        <f>IF(Tableau1[[#This Row],[Date]]="","",CHOOSE(MONTH(B4644),"janvier","février","mars","avril","mai","juin","juillet","aout","septembre","octobre","novembre","décembre"))</f>
        <v>décembre</v>
      </c>
      <c r="E4644" s="105">
        <f>IF(ISERROR(VLOOKUP($C4644,tarifs!$A$4:$D$105,2,0)),"",VLOOKUP($C4644,tarifs!$A$4:$D$105,2,0))</f>
        <v>108</v>
      </c>
      <c r="F4644" s="105">
        <f t="shared" si="72"/>
        <v>129.6</v>
      </c>
    </row>
    <row r="4645" spans="1:6" x14ac:dyDescent="0.25">
      <c r="A4645" t="s">
        <v>10</v>
      </c>
      <c r="B4645" s="107">
        <v>44560</v>
      </c>
      <c r="C4645">
        <v>1162</v>
      </c>
      <c r="D4645" t="str">
        <f>IF(Tableau1[[#This Row],[Date]]="","",CHOOSE(MONTH(B4645),"janvier","février","mars","avril","mai","juin","juillet","aout","septembre","octobre","novembre","décembre"))</f>
        <v>décembre</v>
      </c>
      <c r="E4645" s="105">
        <f>IF(ISERROR(VLOOKUP($C4645,tarifs!$A$4:$D$105,2,0)),"",VLOOKUP($C4645,tarifs!$A$4:$D$105,2,0))</f>
        <v>108</v>
      </c>
      <c r="F4645" s="105">
        <f t="shared" si="72"/>
        <v>129.6</v>
      </c>
    </row>
    <row r="4646" spans="1:6" x14ac:dyDescent="0.25">
      <c r="A4646" t="s">
        <v>10</v>
      </c>
      <c r="B4646" s="107">
        <v>44561</v>
      </c>
      <c r="C4646">
        <v>1162</v>
      </c>
      <c r="D4646" t="str">
        <f>IF(Tableau1[[#This Row],[Date]]="","",CHOOSE(MONTH(B4646),"janvier","février","mars","avril","mai","juin","juillet","aout","septembre","octobre","novembre","décembre"))</f>
        <v>décembre</v>
      </c>
      <c r="E4646" s="105">
        <f>IF(ISERROR(VLOOKUP($C4646,tarifs!$A$4:$D$105,2,0)),"",VLOOKUP($C4646,tarifs!$A$4:$D$105,2,0))</f>
        <v>108</v>
      </c>
      <c r="F4646" s="105">
        <f t="shared" si="72"/>
        <v>129.6</v>
      </c>
    </row>
    <row r="4647" spans="1:6" x14ac:dyDescent="0.25">
      <c r="A4647" t="s">
        <v>10</v>
      </c>
      <c r="B4647" s="107">
        <v>44557</v>
      </c>
      <c r="C4647" t="s">
        <v>11</v>
      </c>
      <c r="D4647" t="str">
        <f>IF(Tableau1[[#This Row],[Date]]="","",CHOOSE(MONTH(B4647),"janvier","février","mars","avril","mai","juin","juillet","aout","septembre","octobre","novembre","décembre"))</f>
        <v>décembre</v>
      </c>
      <c r="E4647" s="105" t="str">
        <f>IF(ISERROR(VLOOKUP($C4647,tarifs!$A$4:$D$105,2,0)),"",VLOOKUP($C4647,tarifs!$A$4:$D$105,2,0))</f>
        <v/>
      </c>
      <c r="F4647" s="105" t="str">
        <f t="shared" si="72"/>
        <v/>
      </c>
    </row>
    <row r="4648" spans="1:6" x14ac:dyDescent="0.25">
      <c r="A4648" t="s">
        <v>10</v>
      </c>
      <c r="B4648" s="107">
        <v>44558</v>
      </c>
      <c r="C4648" t="s">
        <v>11</v>
      </c>
      <c r="D4648" t="str">
        <f>IF(Tableau1[[#This Row],[Date]]="","",CHOOSE(MONTH(B4648),"janvier","février","mars","avril","mai","juin","juillet","aout","septembre","octobre","novembre","décembre"))</f>
        <v>décembre</v>
      </c>
      <c r="E4648" s="105" t="str">
        <f>IF(ISERROR(VLOOKUP($C4648,tarifs!$A$4:$D$105,2,0)),"",VLOOKUP($C4648,tarifs!$A$4:$D$105,2,0))</f>
        <v/>
      </c>
      <c r="F4648" s="105" t="str">
        <f t="shared" si="72"/>
        <v/>
      </c>
    </row>
    <row r="4649" spans="1:6" x14ac:dyDescent="0.25">
      <c r="A4649" t="s">
        <v>10</v>
      </c>
      <c r="B4649" s="107">
        <v>44559</v>
      </c>
      <c r="C4649" t="s">
        <v>11</v>
      </c>
      <c r="D4649" t="str">
        <f>IF(Tableau1[[#This Row],[Date]]="","",CHOOSE(MONTH(B4649),"janvier","février","mars","avril","mai","juin","juillet","aout","septembre","octobre","novembre","décembre"))</f>
        <v>décembre</v>
      </c>
      <c r="E4649" s="105" t="str">
        <f>IF(ISERROR(VLOOKUP($C4649,tarifs!$A$4:$D$105,2,0)),"",VLOOKUP($C4649,tarifs!$A$4:$D$105,2,0))</f>
        <v/>
      </c>
      <c r="F4649" s="105" t="str">
        <f t="shared" si="72"/>
        <v/>
      </c>
    </row>
    <row r="4650" spans="1:6" x14ac:dyDescent="0.25">
      <c r="A4650" t="s">
        <v>10</v>
      </c>
      <c r="B4650" s="107">
        <v>44560</v>
      </c>
      <c r="C4650" t="s">
        <v>11</v>
      </c>
      <c r="D4650" t="str">
        <f>IF(Tableau1[[#This Row],[Date]]="","",CHOOSE(MONTH(B4650),"janvier","février","mars","avril","mai","juin","juillet","aout","septembre","octobre","novembre","décembre"))</f>
        <v>décembre</v>
      </c>
      <c r="E4650" s="105" t="str">
        <f>IF(ISERROR(VLOOKUP($C4650,tarifs!$A$4:$D$105,2,0)),"",VLOOKUP($C4650,tarifs!$A$4:$D$105,2,0))</f>
        <v/>
      </c>
      <c r="F4650" s="105" t="str">
        <f t="shared" si="72"/>
        <v/>
      </c>
    </row>
    <row r="4651" spans="1:6" x14ac:dyDescent="0.25">
      <c r="A4651" t="s">
        <v>10</v>
      </c>
      <c r="B4651" s="107">
        <v>44561</v>
      </c>
      <c r="C4651" t="s">
        <v>11</v>
      </c>
      <c r="D4651" t="str">
        <f>IF(Tableau1[[#This Row],[Date]]="","",CHOOSE(MONTH(B4651),"janvier","février","mars","avril","mai","juin","juillet","aout","septembre","octobre","novembre","décembre"))</f>
        <v>décembre</v>
      </c>
      <c r="E4651" s="105" t="str">
        <f>IF(ISERROR(VLOOKUP($C4651,tarifs!$A$4:$D$105,2,0)),"",VLOOKUP($C4651,tarifs!$A$4:$D$105,2,0))</f>
        <v/>
      </c>
      <c r="F4651" s="105" t="str">
        <f t="shared" si="72"/>
        <v/>
      </c>
    </row>
    <row r="4652" spans="1:6" x14ac:dyDescent="0.25">
      <c r="A4652" t="s">
        <v>12</v>
      </c>
      <c r="B4652" s="107">
        <v>44557</v>
      </c>
      <c r="C4652">
        <v>1010</v>
      </c>
      <c r="D4652" t="str">
        <f>IF(Tableau1[[#This Row],[Date]]="","",CHOOSE(MONTH(B4652),"janvier","février","mars","avril","mai","juin","juillet","aout","septembre","octobre","novembre","décembre"))</f>
        <v>décembre</v>
      </c>
      <c r="E4652" s="105">
        <f>IF(ISERROR(VLOOKUP($C4652,tarifs!$A$4:$D$105,2,0)),"",VLOOKUP($C4652,tarifs!$A$4:$D$105,2,0))</f>
        <v>95</v>
      </c>
      <c r="F4652" s="105">
        <f t="shared" si="72"/>
        <v>114</v>
      </c>
    </row>
    <row r="4653" spans="1:6" x14ac:dyDescent="0.25">
      <c r="A4653" t="s">
        <v>12</v>
      </c>
      <c r="B4653" s="107">
        <v>44562</v>
      </c>
      <c r="C4653">
        <v>1441</v>
      </c>
      <c r="D4653" t="str">
        <f>IF(Tableau1[[#This Row],[Date]]="","",CHOOSE(MONTH(B4653),"janvier","février","mars","avril","mai","juin","juillet","aout","septembre","octobre","novembre","décembre"))</f>
        <v>janvier</v>
      </c>
      <c r="E4653" s="105">
        <f>IF(ISERROR(VLOOKUP($C4653,tarifs!$A$4:$D$105,2,0)),"",VLOOKUP($C4653,tarifs!$A$4:$D$105,2,0))</f>
        <v>108</v>
      </c>
      <c r="F4653" s="105">
        <f t="shared" si="72"/>
        <v>129.6</v>
      </c>
    </row>
    <row r="4654" spans="1:6" x14ac:dyDescent="0.25">
      <c r="A4654" t="s">
        <v>12</v>
      </c>
      <c r="B4654" s="107">
        <v>44562</v>
      </c>
      <c r="C4654">
        <v>1169</v>
      </c>
      <c r="D4654" t="str">
        <f>IF(Tableau1[[#This Row],[Date]]="","",CHOOSE(MONTH(B4654),"janvier","février","mars","avril","mai","juin","juillet","aout","septembre","octobre","novembre","décembre"))</f>
        <v>janvier</v>
      </c>
      <c r="E4654" s="105">
        <f>IF(ISERROR(VLOOKUP($C4654,tarifs!$A$4:$D$105,2,0)),"",VLOOKUP($C4654,tarifs!$A$4:$D$105,2,0))</f>
        <v>115</v>
      </c>
      <c r="F4654" s="105">
        <f t="shared" si="72"/>
        <v>138</v>
      </c>
    </row>
    <row r="4655" spans="1:6" x14ac:dyDescent="0.25">
      <c r="A4655" t="s">
        <v>12</v>
      </c>
      <c r="B4655" s="107">
        <v>44557</v>
      </c>
      <c r="C4655">
        <v>1312</v>
      </c>
      <c r="D4655" t="str">
        <f>IF(Tableau1[[#This Row],[Date]]="","",CHOOSE(MONTH(B4655),"janvier","février","mars","avril","mai","juin","juillet","aout","septembre","octobre","novembre","décembre"))</f>
        <v>décembre</v>
      </c>
      <c r="E4655" s="105">
        <f>IF(ISERROR(VLOOKUP($C4655,tarifs!$A$4:$D$105,2,0)),"",VLOOKUP($C4655,tarifs!$A$4:$D$105,2,0))</f>
        <v>108</v>
      </c>
      <c r="F4655" s="105">
        <f t="shared" si="72"/>
        <v>129.6</v>
      </c>
    </row>
    <row r="4656" spans="1:6" x14ac:dyDescent="0.25">
      <c r="A4656" t="s">
        <v>12</v>
      </c>
      <c r="B4656" s="107">
        <v>44558</v>
      </c>
      <c r="C4656">
        <v>1312</v>
      </c>
      <c r="D4656" t="str">
        <f>IF(Tableau1[[#This Row],[Date]]="","",CHOOSE(MONTH(B4656),"janvier","février","mars","avril","mai","juin","juillet","aout","septembre","octobre","novembre","décembre"))</f>
        <v>décembre</v>
      </c>
      <c r="E4656" s="105">
        <f>IF(ISERROR(VLOOKUP($C4656,tarifs!$A$4:$D$105,2,0)),"",VLOOKUP($C4656,tarifs!$A$4:$D$105,2,0))</f>
        <v>108</v>
      </c>
      <c r="F4656" s="105">
        <f t="shared" si="72"/>
        <v>129.6</v>
      </c>
    </row>
    <row r="4657" spans="1:6" x14ac:dyDescent="0.25">
      <c r="A4657" t="s">
        <v>12</v>
      </c>
      <c r="B4657" s="107">
        <v>44559</v>
      </c>
      <c r="C4657">
        <v>1312</v>
      </c>
      <c r="D4657" t="str">
        <f>IF(Tableau1[[#This Row],[Date]]="","",CHOOSE(MONTH(B4657),"janvier","février","mars","avril","mai","juin","juillet","aout","septembre","octobre","novembre","décembre"))</f>
        <v>décembre</v>
      </c>
      <c r="E4657" s="105">
        <f>IF(ISERROR(VLOOKUP($C4657,tarifs!$A$4:$D$105,2,0)),"",VLOOKUP($C4657,tarifs!$A$4:$D$105,2,0))</f>
        <v>108</v>
      </c>
      <c r="F4657" s="105">
        <f t="shared" si="72"/>
        <v>129.6</v>
      </c>
    </row>
    <row r="4658" spans="1:6" x14ac:dyDescent="0.25">
      <c r="A4658" t="s">
        <v>12</v>
      </c>
      <c r="B4658" s="107">
        <v>44560</v>
      </c>
      <c r="C4658">
        <v>1312</v>
      </c>
      <c r="D4658" t="str">
        <f>IF(Tableau1[[#This Row],[Date]]="","",CHOOSE(MONTH(B4658),"janvier","février","mars","avril","mai","juin","juillet","aout","septembre","octobre","novembre","décembre"))</f>
        <v>décembre</v>
      </c>
      <c r="E4658" s="105">
        <f>IF(ISERROR(VLOOKUP($C4658,tarifs!$A$4:$D$105,2,0)),"",VLOOKUP($C4658,tarifs!$A$4:$D$105,2,0))</f>
        <v>108</v>
      </c>
      <c r="F4658" s="105">
        <f t="shared" si="72"/>
        <v>129.6</v>
      </c>
    </row>
    <row r="4659" spans="1:6" x14ac:dyDescent="0.25">
      <c r="A4659" t="s">
        <v>12</v>
      </c>
      <c r="B4659" s="107">
        <v>44561</v>
      </c>
      <c r="C4659">
        <v>1312</v>
      </c>
      <c r="D4659" t="str">
        <f>IF(Tableau1[[#This Row],[Date]]="","",CHOOSE(MONTH(B4659),"janvier","février","mars","avril","mai","juin","juillet","aout","septembre","octobre","novembre","décembre"))</f>
        <v>décembre</v>
      </c>
      <c r="E4659" s="105">
        <f>IF(ISERROR(VLOOKUP($C4659,tarifs!$A$4:$D$105,2,0)),"",VLOOKUP($C4659,tarifs!$A$4:$D$105,2,0))</f>
        <v>108</v>
      </c>
      <c r="F4659" s="105">
        <f t="shared" si="72"/>
        <v>129.6</v>
      </c>
    </row>
    <row r="4660" spans="1:6" x14ac:dyDescent="0.25">
      <c r="A4660" t="s">
        <v>12</v>
      </c>
      <c r="B4660" s="107">
        <v>44562</v>
      </c>
      <c r="C4660">
        <v>1289</v>
      </c>
      <c r="D4660" t="str">
        <f>IF(Tableau1[[#This Row],[Date]]="","",CHOOSE(MONTH(B4660),"janvier","février","mars","avril","mai","juin","juillet","aout","septembre","octobre","novembre","décembre"))</f>
        <v>janvier</v>
      </c>
      <c r="E4660" s="105">
        <f>IF(ISERROR(VLOOKUP($C4660,tarifs!$A$4:$D$105,2,0)),"",VLOOKUP($C4660,tarifs!$A$4:$D$105,2,0))</f>
        <v>88</v>
      </c>
      <c r="F4660" s="105">
        <f t="shared" si="72"/>
        <v>105.6</v>
      </c>
    </row>
    <row r="4661" spans="1:6" x14ac:dyDescent="0.25">
      <c r="A4661" t="s">
        <v>12</v>
      </c>
      <c r="B4661" s="107">
        <v>44557</v>
      </c>
      <c r="C4661">
        <v>1252</v>
      </c>
      <c r="D4661" t="str">
        <f>IF(Tableau1[[#This Row],[Date]]="","",CHOOSE(MONTH(B4661),"janvier","février","mars","avril","mai","juin","juillet","aout","septembre","octobre","novembre","décembre"))</f>
        <v>décembre</v>
      </c>
      <c r="E4661" s="105">
        <f>IF(ISERROR(VLOOKUP($C4661,tarifs!$A$4:$D$105,2,0)),"",VLOOKUP($C4661,tarifs!$A$4:$D$105,2,0))</f>
        <v>91.8</v>
      </c>
      <c r="F4661" s="105">
        <f t="shared" si="72"/>
        <v>110.16</v>
      </c>
    </row>
    <row r="4662" spans="1:6" x14ac:dyDescent="0.25">
      <c r="A4662" t="s">
        <v>12</v>
      </c>
      <c r="B4662" s="107">
        <v>44558</v>
      </c>
      <c r="C4662">
        <v>1252</v>
      </c>
      <c r="D4662" t="str">
        <f>IF(Tableau1[[#This Row],[Date]]="","",CHOOSE(MONTH(B4662),"janvier","février","mars","avril","mai","juin","juillet","aout","septembre","octobre","novembre","décembre"))</f>
        <v>décembre</v>
      </c>
      <c r="E4662" s="105">
        <f>IF(ISERROR(VLOOKUP($C4662,tarifs!$A$4:$D$105,2,0)),"",VLOOKUP($C4662,tarifs!$A$4:$D$105,2,0))</f>
        <v>91.8</v>
      </c>
      <c r="F4662" s="105">
        <f t="shared" si="72"/>
        <v>110.16</v>
      </c>
    </row>
    <row r="4663" spans="1:6" x14ac:dyDescent="0.25">
      <c r="A4663" t="s">
        <v>12</v>
      </c>
      <c r="B4663" s="107">
        <v>44559</v>
      </c>
      <c r="C4663">
        <v>1252</v>
      </c>
      <c r="D4663" t="str">
        <f>IF(Tableau1[[#This Row],[Date]]="","",CHOOSE(MONTH(B4663),"janvier","février","mars","avril","mai","juin","juillet","aout","septembre","octobre","novembre","décembre"))</f>
        <v>décembre</v>
      </c>
      <c r="E4663" s="105">
        <f>IF(ISERROR(VLOOKUP($C4663,tarifs!$A$4:$D$105,2,0)),"",VLOOKUP($C4663,tarifs!$A$4:$D$105,2,0))</f>
        <v>91.8</v>
      </c>
      <c r="F4663" s="105">
        <f t="shared" si="72"/>
        <v>110.16</v>
      </c>
    </row>
    <row r="4664" spans="1:6" x14ac:dyDescent="0.25">
      <c r="A4664" t="s">
        <v>12</v>
      </c>
      <c r="B4664" s="107">
        <v>44560</v>
      </c>
      <c r="C4664">
        <v>1252</v>
      </c>
      <c r="D4664" t="str">
        <f>IF(Tableau1[[#This Row],[Date]]="","",CHOOSE(MONTH(B4664),"janvier","février","mars","avril","mai","juin","juillet","aout","septembre","octobre","novembre","décembre"))</f>
        <v>décembre</v>
      </c>
      <c r="E4664" s="105">
        <f>IF(ISERROR(VLOOKUP($C4664,tarifs!$A$4:$D$105,2,0)),"",VLOOKUP($C4664,tarifs!$A$4:$D$105,2,0))</f>
        <v>91.8</v>
      </c>
      <c r="F4664" s="105">
        <f t="shared" si="72"/>
        <v>110.16</v>
      </c>
    </row>
    <row r="4665" spans="1:6" x14ac:dyDescent="0.25">
      <c r="A4665" t="s">
        <v>12</v>
      </c>
      <c r="B4665" s="107">
        <v>44561</v>
      </c>
      <c r="C4665">
        <v>1252</v>
      </c>
      <c r="D4665" t="str">
        <f>IF(Tableau1[[#This Row],[Date]]="","",CHOOSE(MONTH(B4665),"janvier","février","mars","avril","mai","juin","juillet","aout","septembre","octobre","novembre","décembre"))</f>
        <v>décembre</v>
      </c>
      <c r="E4665" s="105">
        <f>IF(ISERROR(VLOOKUP($C4665,tarifs!$A$4:$D$105,2,0)),"",VLOOKUP($C4665,tarifs!$A$4:$D$105,2,0))</f>
        <v>91.8</v>
      </c>
      <c r="F4665" s="105">
        <f t="shared" si="72"/>
        <v>110.16</v>
      </c>
    </row>
    <row r="4666" spans="1:6" x14ac:dyDescent="0.25">
      <c r="A4666" t="s">
        <v>12</v>
      </c>
      <c r="B4666" s="107">
        <v>44562</v>
      </c>
      <c r="C4666">
        <v>1319</v>
      </c>
      <c r="D4666" t="str">
        <f>IF(Tableau1[[#This Row],[Date]]="","",CHOOSE(MONTH(B4666),"janvier","février","mars","avril","mai","juin","juillet","aout","septembre","octobre","novembre","décembre"))</f>
        <v>janvier</v>
      </c>
      <c r="E4666" s="105">
        <f>IF(ISERROR(VLOOKUP($C4666,tarifs!$A$4:$D$105,2,0)),"",VLOOKUP($C4666,tarifs!$A$4:$D$105,2,0))</f>
        <v>95</v>
      </c>
      <c r="F4666" s="105">
        <f t="shared" si="72"/>
        <v>114</v>
      </c>
    </row>
    <row r="4667" spans="1:6" x14ac:dyDescent="0.25">
      <c r="A4667" t="s">
        <v>12</v>
      </c>
      <c r="B4667" s="107">
        <v>44562</v>
      </c>
      <c r="C4667">
        <v>1349</v>
      </c>
      <c r="D4667" t="str">
        <f>IF(Tableau1[[#This Row],[Date]]="","",CHOOSE(MONTH(B4667),"janvier","février","mars","avril","mai","juin","juillet","aout","septembre","octobre","novembre","décembre"))</f>
        <v>janvier</v>
      </c>
      <c r="E4667" s="105">
        <f>IF(ISERROR(VLOOKUP($C4667,tarifs!$A$4:$D$105,2,0)),"",VLOOKUP($C4667,tarifs!$A$4:$D$105,2,0))</f>
        <v>115</v>
      </c>
      <c r="F4667" s="105">
        <f t="shared" si="72"/>
        <v>138</v>
      </c>
    </row>
    <row r="4668" spans="1:6" x14ac:dyDescent="0.25">
      <c r="A4668" t="s">
        <v>13</v>
      </c>
      <c r="B4668" s="107">
        <v>44557</v>
      </c>
      <c r="C4668">
        <v>1640</v>
      </c>
      <c r="D4668" t="str">
        <f>IF(Tableau1[[#This Row],[Date]]="","",CHOOSE(MONTH(B4668),"janvier","février","mars","avril","mai","juin","juillet","aout","septembre","octobre","novembre","décembre"))</f>
        <v>décembre</v>
      </c>
      <c r="E4668" s="105">
        <f>IF(ISERROR(VLOOKUP($C4668,tarifs!$A$4:$D$105,2,0)),"",VLOOKUP($C4668,tarifs!$A$4:$D$105,2,0))</f>
        <v>156.75</v>
      </c>
      <c r="F4668" s="105">
        <f t="shared" si="72"/>
        <v>188.1</v>
      </c>
    </row>
    <row r="4669" spans="1:6" x14ac:dyDescent="0.25">
      <c r="A4669" t="s">
        <v>13</v>
      </c>
      <c r="B4669" s="107">
        <v>44562</v>
      </c>
      <c r="C4669">
        <v>1411</v>
      </c>
      <c r="D4669" t="str">
        <f>IF(Tableau1[[#This Row],[Date]]="","",CHOOSE(MONTH(B4669),"janvier","février","mars","avril","mai","juin","juillet","aout","septembre","octobre","novembre","décembre"))</f>
        <v>janvier</v>
      </c>
      <c r="E4669" s="105">
        <f>IF(ISERROR(VLOOKUP($C4669,tarifs!$A$4:$D$105,2,0)),"",VLOOKUP($C4669,tarifs!$A$4:$D$105,2,0))</f>
        <v>101</v>
      </c>
      <c r="F4669" s="105">
        <f t="shared" si="72"/>
        <v>121.19999999999999</v>
      </c>
    </row>
    <row r="4670" spans="1:6" x14ac:dyDescent="0.25">
      <c r="A4670" t="s">
        <v>13</v>
      </c>
      <c r="B4670" s="107">
        <v>44557</v>
      </c>
      <c r="C4670">
        <v>1680</v>
      </c>
      <c r="D4670" t="str">
        <f>IF(Tableau1[[#This Row],[Date]]="","",CHOOSE(MONTH(B4670),"janvier","février","mars","avril","mai","juin","juillet","aout","septembre","octobre","novembre","décembre"))</f>
        <v>décembre</v>
      </c>
      <c r="E4670" s="105">
        <f>IF(ISERROR(VLOOKUP($C4670,tarifs!$A$4:$D$105,2,0)),"",VLOOKUP($C4670,tarifs!$A$4:$D$105,2,0))</f>
        <v>149.75</v>
      </c>
      <c r="F4670" s="105">
        <f t="shared" si="72"/>
        <v>179.7</v>
      </c>
    </row>
    <row r="4671" spans="1:6" x14ac:dyDescent="0.25">
      <c r="A4671" t="s">
        <v>13</v>
      </c>
      <c r="B4671" s="107">
        <v>44562</v>
      </c>
      <c r="C4671">
        <v>1461</v>
      </c>
      <c r="D4671" t="str">
        <f>IF(Tableau1[[#This Row],[Date]]="","",CHOOSE(MONTH(B4671),"janvier","février","mars","avril","mai","juin","juillet","aout","septembre","octobre","novembre","décembre"))</f>
        <v>janvier</v>
      </c>
      <c r="E4671" s="105">
        <f>IF(ISERROR(VLOOKUP($C4671,tarifs!$A$4:$D$105,2,0)),"",VLOOKUP($C4671,tarifs!$A$4:$D$105,2,0))</f>
        <v>135</v>
      </c>
      <c r="F4671" s="105">
        <f t="shared" si="72"/>
        <v>162</v>
      </c>
    </row>
    <row r="4672" spans="1:6" x14ac:dyDescent="0.25">
      <c r="A4672" t="s">
        <v>13</v>
      </c>
      <c r="B4672" s="107">
        <v>44557</v>
      </c>
      <c r="C4672">
        <v>1152</v>
      </c>
      <c r="D4672" t="str">
        <f>IF(Tableau1[[#This Row],[Date]]="","",CHOOSE(MONTH(B4672),"janvier","février","mars","avril","mai","juin","juillet","aout","septembre","octobre","novembre","décembre"))</f>
        <v>décembre</v>
      </c>
      <c r="E4672" s="105">
        <f>IF(ISERROR(VLOOKUP($C4672,tarifs!$A$4:$D$105,2,0)),"",VLOOKUP($C4672,tarifs!$A$4:$D$105,2,0))</f>
        <v>128</v>
      </c>
      <c r="F4672" s="105">
        <f t="shared" si="72"/>
        <v>153.6</v>
      </c>
    </row>
    <row r="4673" spans="1:6" x14ac:dyDescent="0.25">
      <c r="A4673" t="s">
        <v>13</v>
      </c>
      <c r="B4673" s="107">
        <v>44562</v>
      </c>
      <c r="C4673">
        <v>1119</v>
      </c>
      <c r="D4673" t="str">
        <f>IF(Tableau1[[#This Row],[Date]]="","",CHOOSE(MONTH(B4673),"janvier","février","mars","avril","mai","juin","juillet","aout","septembre","octobre","novembre","décembre"))</f>
        <v>janvier</v>
      </c>
      <c r="E4673" s="105">
        <f>IF(ISERROR(VLOOKUP($C4673,tarifs!$A$4:$D$105,2,0)),"",VLOOKUP($C4673,tarifs!$A$4:$D$105,2,0))</f>
        <v>135</v>
      </c>
      <c r="F4673" s="105">
        <f t="shared" si="72"/>
        <v>162</v>
      </c>
    </row>
    <row r="4674" spans="1:6" x14ac:dyDescent="0.25">
      <c r="A4674" t="s">
        <v>13</v>
      </c>
      <c r="B4674" s="107">
        <v>44562</v>
      </c>
      <c r="C4674">
        <v>1049</v>
      </c>
      <c r="D4674" t="str">
        <f>IF(Tableau1[[#This Row],[Date]]="","",CHOOSE(MONTH(B4674),"janvier","février","mars","avril","mai","juin","juillet","aout","septembre","octobre","novembre","décembre"))</f>
        <v>janvier</v>
      </c>
      <c r="E4674" s="105">
        <f>IF(ISERROR(VLOOKUP($C4674,tarifs!$A$4:$D$105,2,0)),"",VLOOKUP($C4674,tarifs!$A$4:$D$105,2,0))</f>
        <v>95</v>
      </c>
      <c r="F4674" s="105">
        <f t="shared" si="72"/>
        <v>114</v>
      </c>
    </row>
    <row r="4675" spans="1:6" x14ac:dyDescent="0.25">
      <c r="A4675" t="s">
        <v>14</v>
      </c>
      <c r="B4675" s="107">
        <v>44557</v>
      </c>
      <c r="C4675">
        <v>1100</v>
      </c>
      <c r="D4675" t="str">
        <f>IF(Tableau1[[#This Row],[Date]]="","",CHOOSE(MONTH(B4675),"janvier","février","mars","avril","mai","juin","juillet","aout","septembre","octobre","novembre","décembre"))</f>
        <v>décembre</v>
      </c>
      <c r="E4675" s="105">
        <f>IF(ISERROR(VLOOKUP($C4675,tarifs!$A$4:$D$105,2,0)),"",VLOOKUP($C4675,tarifs!$A$4:$D$105,2,0))</f>
        <v>122</v>
      </c>
      <c r="F4675" s="105">
        <f t="shared" si="72"/>
        <v>146.4</v>
      </c>
    </row>
    <row r="4676" spans="1:6" x14ac:dyDescent="0.25">
      <c r="A4676" t="s">
        <v>14</v>
      </c>
      <c r="B4676" s="107">
        <v>44561</v>
      </c>
      <c r="C4676">
        <v>1112</v>
      </c>
      <c r="D4676" t="str">
        <f>IF(Tableau1[[#This Row],[Date]]="","",CHOOSE(MONTH(B4676),"janvier","février","mars","avril","mai","juin","juillet","aout","septembre","octobre","novembre","décembre"))</f>
        <v>décembre</v>
      </c>
      <c r="E4676" s="105">
        <f>IF(ISERROR(VLOOKUP($C4676,tarifs!$A$4:$D$105,2,0)),"",VLOOKUP($C4676,tarifs!$A$4:$D$105,2,0))</f>
        <v>135</v>
      </c>
      <c r="F4676" s="105">
        <f t="shared" ref="F4676:F4739" si="73">IF(ISERROR(E4676*1.2),"",E4676*1.2)</f>
        <v>162</v>
      </c>
    </row>
    <row r="4677" spans="1:6" x14ac:dyDescent="0.25">
      <c r="A4677" t="s">
        <v>14</v>
      </c>
      <c r="B4677" s="107">
        <v>44562</v>
      </c>
      <c r="C4677">
        <v>1421</v>
      </c>
      <c r="D4677" t="str">
        <f>IF(Tableau1[[#This Row],[Date]]="","",CHOOSE(MONTH(B4677),"janvier","février","mars","avril","mai","juin","juillet","aout","septembre","octobre","novembre","décembre"))</f>
        <v>janvier</v>
      </c>
      <c r="E4677" s="105">
        <f>IF(ISERROR(VLOOKUP($C4677,tarifs!$A$4:$D$105,2,0)),"",VLOOKUP($C4677,tarifs!$A$4:$D$105,2,0))</f>
        <v>108</v>
      </c>
      <c r="F4677" s="105">
        <f t="shared" si="73"/>
        <v>129.6</v>
      </c>
    </row>
    <row r="4678" spans="1:6" x14ac:dyDescent="0.25">
      <c r="A4678" t="s">
        <v>14</v>
      </c>
      <c r="B4678" s="107">
        <v>44562</v>
      </c>
      <c r="C4678">
        <v>1629</v>
      </c>
      <c r="D4678" t="str">
        <f>IF(Tableau1[[#This Row],[Date]]="","",CHOOSE(MONTH(B4678),"janvier","février","mars","avril","mai","juin","juillet","aout","septembre","octobre","novembre","décembre"))</f>
        <v>janvier</v>
      </c>
      <c r="E4678" s="105">
        <f>IF(ISERROR(VLOOKUP($C4678,tarifs!$A$4:$D$105,2,0)),"",VLOOKUP($C4678,tarifs!$A$4:$D$105,2,0))</f>
        <v>121.5</v>
      </c>
      <c r="F4678" s="105">
        <f t="shared" si="73"/>
        <v>145.79999999999998</v>
      </c>
    </row>
    <row r="4679" spans="1:6" x14ac:dyDescent="0.25">
      <c r="A4679" t="s">
        <v>14</v>
      </c>
      <c r="B4679" s="107">
        <v>44562</v>
      </c>
      <c r="C4679">
        <v>1159</v>
      </c>
      <c r="D4679" t="str">
        <f>IF(Tableau1[[#This Row],[Date]]="","",CHOOSE(MONTH(B4679),"janvier","février","mars","avril","mai","juin","juillet","aout","septembre","octobre","novembre","décembre"))</f>
        <v>janvier</v>
      </c>
      <c r="E4679" s="105">
        <f>IF(ISERROR(VLOOKUP($C4679,tarifs!$A$4:$D$105,2,0)),"",VLOOKUP($C4679,tarifs!$A$4:$D$105,2,0))</f>
        <v>115</v>
      </c>
      <c r="F4679" s="105">
        <f t="shared" si="73"/>
        <v>138</v>
      </c>
    </row>
    <row r="4680" spans="1:6" x14ac:dyDescent="0.25">
      <c r="A4680" t="s">
        <v>14</v>
      </c>
      <c r="B4680" s="107">
        <v>44557</v>
      </c>
      <c r="C4680" t="s">
        <v>15</v>
      </c>
      <c r="D4680" t="str">
        <f>IF(Tableau1[[#This Row],[Date]]="","",CHOOSE(MONTH(B4680),"janvier","février","mars","avril","mai","juin","juillet","aout","septembre","octobre","novembre","décembre"))</f>
        <v>décembre</v>
      </c>
      <c r="E4680" s="105" t="str">
        <f>IF(ISERROR(VLOOKUP($C4680,tarifs!$A$4:$D$105,2,0)),"",VLOOKUP($C4680,tarifs!$A$4:$D$105,2,0))</f>
        <v/>
      </c>
      <c r="F4680" s="105" t="str">
        <f t="shared" si="73"/>
        <v/>
      </c>
    </row>
    <row r="4681" spans="1:6" x14ac:dyDescent="0.25">
      <c r="A4681" t="s">
        <v>14</v>
      </c>
      <c r="B4681" s="107">
        <v>44558</v>
      </c>
      <c r="C4681" t="s">
        <v>15</v>
      </c>
      <c r="D4681" t="str">
        <f>IF(Tableau1[[#This Row],[Date]]="","",CHOOSE(MONTH(B4681),"janvier","février","mars","avril","mai","juin","juillet","aout","septembre","octobre","novembre","décembre"))</f>
        <v>décembre</v>
      </c>
      <c r="E4681" s="105" t="str">
        <f>IF(ISERROR(VLOOKUP($C4681,tarifs!$A$4:$D$105,2,0)),"",VLOOKUP($C4681,tarifs!$A$4:$D$105,2,0))</f>
        <v/>
      </c>
      <c r="F4681" s="105" t="str">
        <f t="shared" si="73"/>
        <v/>
      </c>
    </row>
    <row r="4682" spans="1:6" x14ac:dyDescent="0.25">
      <c r="A4682" t="s">
        <v>14</v>
      </c>
      <c r="B4682" s="107">
        <v>44559</v>
      </c>
      <c r="C4682" t="s">
        <v>15</v>
      </c>
      <c r="D4682" t="str">
        <f>IF(Tableau1[[#This Row],[Date]]="","",CHOOSE(MONTH(B4682),"janvier","février","mars","avril","mai","juin","juillet","aout","septembre","octobre","novembre","décembre"))</f>
        <v>décembre</v>
      </c>
      <c r="E4682" s="105" t="str">
        <f>IF(ISERROR(VLOOKUP($C4682,tarifs!$A$4:$D$105,2,0)),"",VLOOKUP($C4682,tarifs!$A$4:$D$105,2,0))</f>
        <v/>
      </c>
      <c r="F4682" s="105" t="str">
        <f t="shared" si="73"/>
        <v/>
      </c>
    </row>
    <row r="4683" spans="1:6" x14ac:dyDescent="0.25">
      <c r="A4683" t="s">
        <v>14</v>
      </c>
      <c r="B4683" s="107">
        <v>44560</v>
      </c>
      <c r="C4683" t="s">
        <v>15</v>
      </c>
      <c r="D4683" t="str">
        <f>IF(Tableau1[[#This Row],[Date]]="","",CHOOSE(MONTH(B4683),"janvier","février","mars","avril","mai","juin","juillet","aout","septembre","octobre","novembre","décembre"))</f>
        <v>décembre</v>
      </c>
      <c r="E4683" s="105" t="str">
        <f>IF(ISERROR(VLOOKUP($C4683,tarifs!$A$4:$D$105,2,0)),"",VLOOKUP($C4683,tarifs!$A$4:$D$105,2,0))</f>
        <v/>
      </c>
      <c r="F4683" s="105" t="str">
        <f t="shared" si="73"/>
        <v/>
      </c>
    </row>
    <row r="4684" spans="1:6" x14ac:dyDescent="0.25">
      <c r="A4684" t="s">
        <v>14</v>
      </c>
      <c r="B4684" s="107">
        <v>44561</v>
      </c>
      <c r="C4684" t="s">
        <v>15</v>
      </c>
      <c r="D4684" t="str">
        <f>IF(Tableau1[[#This Row],[Date]]="","",CHOOSE(MONTH(B4684),"janvier","février","mars","avril","mai","juin","juillet","aout","septembre","octobre","novembre","décembre"))</f>
        <v>décembre</v>
      </c>
      <c r="E4684" s="105" t="str">
        <f>IF(ISERROR(VLOOKUP($C4684,tarifs!$A$4:$D$105,2,0)),"",VLOOKUP($C4684,tarifs!$A$4:$D$105,2,0))</f>
        <v/>
      </c>
      <c r="F4684" s="105" t="str">
        <f t="shared" si="73"/>
        <v/>
      </c>
    </row>
    <row r="4685" spans="1:6" x14ac:dyDescent="0.25">
      <c r="A4685" t="s">
        <v>16</v>
      </c>
      <c r="B4685" s="107">
        <v>44557</v>
      </c>
      <c r="C4685">
        <v>1670</v>
      </c>
      <c r="D4685" t="str">
        <f>IF(Tableau1[[#This Row],[Date]]="","",CHOOSE(MONTH(B4685),"janvier","février","mars","avril","mai","juin","juillet","aout","septembre","octobre","novembre","décembre"))</f>
        <v>décembre</v>
      </c>
      <c r="E4685" s="105">
        <f>IF(ISERROR(VLOOKUP($C4685,tarifs!$A$4:$D$105,2,0)),"",VLOOKUP($C4685,tarifs!$A$4:$D$105,2,0))</f>
        <v>201</v>
      </c>
      <c r="F4685" s="105">
        <f t="shared" si="73"/>
        <v>241.2</v>
      </c>
    </row>
    <row r="4686" spans="1:6" x14ac:dyDescent="0.25">
      <c r="A4686" t="s">
        <v>16</v>
      </c>
      <c r="B4686" s="107">
        <v>44562</v>
      </c>
      <c r="C4686">
        <v>1401</v>
      </c>
      <c r="D4686" t="str">
        <f>IF(Tableau1[[#This Row],[Date]]="","",CHOOSE(MONTH(B4686),"janvier","février","mars","avril","mai","juin","juillet","aout","septembre","octobre","novembre","décembre"))</f>
        <v>janvier</v>
      </c>
      <c r="E4686" s="105">
        <f>IF(ISERROR(VLOOKUP($C4686,tarifs!$A$4:$D$105,2,0)),"",VLOOKUP($C4686,tarifs!$A$4:$D$105,2,0))</f>
        <v>129</v>
      </c>
      <c r="F4686" s="105">
        <f t="shared" si="73"/>
        <v>154.79999999999998</v>
      </c>
    </row>
    <row r="4687" spans="1:6" x14ac:dyDescent="0.25">
      <c r="A4687" t="s">
        <v>16</v>
      </c>
      <c r="B4687" s="107">
        <v>44562</v>
      </c>
      <c r="C4687">
        <v>1639</v>
      </c>
      <c r="D4687" t="str">
        <f>IF(Tableau1[[#This Row],[Date]]="","",CHOOSE(MONTH(B4687),"janvier","février","mars","avril","mai","juin","juillet","aout","septembre","octobre","novembre","décembre"))</f>
        <v>janvier</v>
      </c>
      <c r="E4687" s="105">
        <f>IF(ISERROR(VLOOKUP($C4687,tarifs!$A$4:$D$105,2,0)),"",VLOOKUP($C4687,tarifs!$A$4:$D$105,2,0))</f>
        <v>135</v>
      </c>
      <c r="F4687" s="105">
        <f t="shared" si="73"/>
        <v>162</v>
      </c>
    </row>
    <row r="4688" spans="1:6" x14ac:dyDescent="0.25">
      <c r="A4688" t="s">
        <v>17</v>
      </c>
      <c r="B4688" s="107">
        <v>44557</v>
      </c>
      <c r="C4688">
        <v>1050</v>
      </c>
      <c r="D4688" t="str">
        <f>IF(Tableau1[[#This Row],[Date]]="","",CHOOSE(MONTH(B4688),"janvier","février","mars","avril","mai","juin","juillet","aout","septembre","octobre","novembre","décembre"))</f>
        <v>décembre</v>
      </c>
      <c r="E4688" s="105">
        <f>IF(ISERROR(VLOOKUP($C4688,tarifs!$A$4:$D$105,2,0)),"",VLOOKUP($C4688,tarifs!$A$4:$D$105,2,0))</f>
        <v>108</v>
      </c>
      <c r="F4688" s="105">
        <f t="shared" si="73"/>
        <v>129.6</v>
      </c>
    </row>
    <row r="4689" spans="1:6" x14ac:dyDescent="0.25">
      <c r="A4689" t="s">
        <v>17</v>
      </c>
      <c r="B4689" s="107">
        <v>44562</v>
      </c>
      <c r="C4689">
        <v>1501</v>
      </c>
      <c r="D4689" t="str">
        <f>IF(Tableau1[[#This Row],[Date]]="","",CHOOSE(MONTH(B4689),"janvier","février","mars","avril","mai","juin","juillet","aout","septembre","octobre","novembre","décembre"))</f>
        <v>janvier</v>
      </c>
      <c r="E4689" s="105">
        <f>IF(ISERROR(VLOOKUP($C4689,tarifs!$A$4:$D$105,2,0)),"",VLOOKUP($C4689,tarifs!$A$4:$D$105,2,0))</f>
        <v>117</v>
      </c>
      <c r="F4689" s="105">
        <f t="shared" si="73"/>
        <v>140.4</v>
      </c>
    </row>
    <row r="4690" spans="1:6" x14ac:dyDescent="0.25">
      <c r="A4690" t="s">
        <v>17</v>
      </c>
      <c r="B4690" s="107">
        <v>44557</v>
      </c>
      <c r="C4690">
        <v>1232</v>
      </c>
      <c r="D4690" t="str">
        <f>IF(Tableau1[[#This Row],[Date]]="","",CHOOSE(MONTH(B4690),"janvier","février","mars","avril","mai","juin","juillet","aout","septembre","octobre","novembre","décembre"))</f>
        <v>décembre</v>
      </c>
      <c r="E4690" s="105">
        <f>IF(ISERROR(VLOOKUP($C4690,tarifs!$A$4:$D$105,2,0)),"",VLOOKUP($C4690,tarifs!$A$4:$D$105,2,0))</f>
        <v>101.25</v>
      </c>
      <c r="F4690" s="105">
        <f t="shared" si="73"/>
        <v>121.5</v>
      </c>
    </row>
    <row r="4691" spans="1:6" x14ac:dyDescent="0.25">
      <c r="A4691" t="s">
        <v>17</v>
      </c>
      <c r="B4691" s="107">
        <v>44559</v>
      </c>
      <c r="C4691">
        <v>1202</v>
      </c>
      <c r="D4691" t="str">
        <f>IF(Tableau1[[#This Row],[Date]]="","",CHOOSE(MONTH(B4691),"janvier","février","mars","avril","mai","juin","juillet","aout","septembre","octobre","novembre","décembre"))</f>
        <v>décembre</v>
      </c>
      <c r="E4691" s="105">
        <f>IF(ISERROR(VLOOKUP($C4691,tarifs!$A$4:$D$105,2,0)),"",VLOOKUP($C4691,tarifs!$A$4:$D$105,2,0))</f>
        <v>87.75</v>
      </c>
      <c r="F4691" s="105">
        <f t="shared" si="73"/>
        <v>105.3</v>
      </c>
    </row>
    <row r="4692" spans="1:6" x14ac:dyDescent="0.25">
      <c r="A4692" t="s">
        <v>17</v>
      </c>
      <c r="B4692" s="107">
        <v>44561</v>
      </c>
      <c r="C4692">
        <v>1072</v>
      </c>
      <c r="D4692" t="str">
        <f>IF(Tableau1[[#This Row],[Date]]="","",CHOOSE(MONTH(B4692),"janvier","février","mars","avril","mai","juin","juillet","aout","septembre","octobre","novembre","décembre"))</f>
        <v>décembre</v>
      </c>
      <c r="E4692" s="105">
        <f>IF(ISERROR(VLOOKUP($C4692,tarifs!$A$4:$D$105,2,0)),"",VLOOKUP($C4692,tarifs!$A$4:$D$105,2,0))</f>
        <v>108</v>
      </c>
      <c r="F4692" s="105">
        <f t="shared" si="73"/>
        <v>129.6</v>
      </c>
    </row>
    <row r="4693" spans="1:6" x14ac:dyDescent="0.25">
      <c r="A4693" t="s">
        <v>17</v>
      </c>
      <c r="B4693" s="107">
        <v>44562</v>
      </c>
      <c r="C4693">
        <v>1069</v>
      </c>
      <c r="D4693" t="str">
        <f>IF(Tableau1[[#This Row],[Date]]="","",CHOOSE(MONTH(B4693),"janvier","février","mars","avril","mai","juin","juillet","aout","septembre","octobre","novembre","décembre"))</f>
        <v>janvier</v>
      </c>
      <c r="E4693" s="105">
        <f>IF(ISERROR(VLOOKUP($C4693,tarifs!$A$4:$D$105,2,0)),"",VLOOKUP($C4693,tarifs!$A$4:$D$105,2,0))</f>
        <v>81</v>
      </c>
      <c r="F4693" s="105">
        <f t="shared" si="73"/>
        <v>97.2</v>
      </c>
    </row>
    <row r="4694" spans="1:6" x14ac:dyDescent="0.25">
      <c r="A4694" t="s">
        <v>18</v>
      </c>
      <c r="B4694" s="107">
        <v>44557</v>
      </c>
      <c r="C4694">
        <v>1280</v>
      </c>
      <c r="D4694" t="str">
        <f>IF(Tableau1[[#This Row],[Date]]="","",CHOOSE(MONTH(B4694),"janvier","février","mars","avril","mai","juin","juillet","aout","septembre","octobre","novembre","décembre"))</f>
        <v>décembre</v>
      </c>
      <c r="E4694" s="105">
        <f>IF(ISERROR(VLOOKUP($C4694,tarifs!$A$4:$D$105,2,0)),"",VLOOKUP($C4694,tarifs!$A$4:$D$105,2,0))</f>
        <v>114.4</v>
      </c>
      <c r="F4694" s="105">
        <f t="shared" si="73"/>
        <v>137.28</v>
      </c>
    </row>
    <row r="4695" spans="1:6" x14ac:dyDescent="0.25">
      <c r="A4695" t="s">
        <v>18</v>
      </c>
      <c r="B4695" s="107">
        <v>44561</v>
      </c>
      <c r="C4695">
        <v>1082</v>
      </c>
      <c r="D4695" t="str">
        <f>IF(Tableau1[[#This Row],[Date]]="","",CHOOSE(MONTH(B4695),"janvier","février","mars","avril","mai","juin","juillet","aout","septembre","octobre","novembre","décembre"))</f>
        <v>décembre</v>
      </c>
      <c r="E4695" s="105">
        <f>IF(ISERROR(VLOOKUP($C4695,tarifs!$A$4:$D$105,2,0)),"",VLOOKUP($C4695,tarifs!$A$4:$D$105,2,0))</f>
        <v>104.55</v>
      </c>
      <c r="F4695" s="105">
        <f t="shared" si="73"/>
        <v>125.46</v>
      </c>
    </row>
    <row r="4696" spans="1:6" x14ac:dyDescent="0.25">
      <c r="A4696" t="s">
        <v>18</v>
      </c>
      <c r="B4696" s="107">
        <v>44562</v>
      </c>
      <c r="C4696">
        <v>1219</v>
      </c>
      <c r="D4696" t="str">
        <f>IF(Tableau1[[#This Row],[Date]]="","",CHOOSE(MONTH(B4696),"janvier","février","mars","avril","mai","juin","juillet","aout","septembre","octobre","novembre","décembre"))</f>
        <v>janvier</v>
      </c>
      <c r="E4696" s="105">
        <f>IF(ISERROR(VLOOKUP($C4696,tarifs!$A$4:$D$105,2,0)),"",VLOOKUP($C4696,tarifs!$A$4:$D$105,2,0))</f>
        <v>135</v>
      </c>
      <c r="F4696" s="105">
        <f t="shared" si="73"/>
        <v>162</v>
      </c>
    </row>
    <row r="4697" spans="1:6" x14ac:dyDescent="0.25">
      <c r="A4697" t="s">
        <v>18</v>
      </c>
      <c r="B4697" s="107">
        <v>44562</v>
      </c>
      <c r="C4697">
        <v>1679</v>
      </c>
      <c r="D4697" t="str">
        <f>IF(Tableau1[[#This Row],[Date]]="","",CHOOSE(MONTH(B4697),"janvier","février","mars","avril","mai","juin","juillet","aout","septembre","octobre","novembre","décembre"))</f>
        <v>janvier</v>
      </c>
      <c r="E4697" s="105">
        <f>IF(ISERROR(VLOOKUP($C4697,tarifs!$A$4:$D$105,2,0)),"",VLOOKUP($C4697,tarifs!$A$4:$D$105,2,0))</f>
        <v>95</v>
      </c>
      <c r="F4697" s="105">
        <f t="shared" si="73"/>
        <v>114</v>
      </c>
    </row>
    <row r="4698" spans="1:6" x14ac:dyDescent="0.25">
      <c r="A4698" t="s">
        <v>19</v>
      </c>
      <c r="B4698" s="107">
        <v>44561</v>
      </c>
      <c r="C4698">
        <v>1182</v>
      </c>
      <c r="D4698" t="str">
        <f>IF(Tableau1[[#This Row],[Date]]="","",CHOOSE(MONTH(B4698),"janvier","février","mars","avril","mai","juin","juillet","aout","septembre","octobre","novembre","décembre"))</f>
        <v>décembre</v>
      </c>
      <c r="E4698" s="105">
        <f>IF(ISERROR(VLOOKUP($C4698,tarifs!$A$4:$D$105,2,0)),"",VLOOKUP($C4698,tarifs!$A$4:$D$105,2,0))</f>
        <v>127</v>
      </c>
      <c r="F4698" s="105">
        <f t="shared" si="73"/>
        <v>152.4</v>
      </c>
    </row>
    <row r="4699" spans="1:6" x14ac:dyDescent="0.25">
      <c r="A4699" t="s">
        <v>19</v>
      </c>
      <c r="B4699" s="107">
        <v>44562</v>
      </c>
      <c r="C4699">
        <v>1669</v>
      </c>
      <c r="D4699" t="str">
        <f>IF(Tableau1[[#This Row],[Date]]="","",CHOOSE(MONTH(B4699),"janvier","février","mars","avril","mai","juin","juillet","aout","septembre","octobre","novembre","décembre"))</f>
        <v>janvier</v>
      </c>
      <c r="E4699" s="105">
        <f>IF(ISERROR(VLOOKUP($C4699,tarifs!$A$4:$D$105,2,0)),"",VLOOKUP($C4699,tarifs!$A$4:$D$105,2,0))</f>
        <v>124</v>
      </c>
      <c r="F4699" s="105">
        <f t="shared" si="73"/>
        <v>148.79999999999998</v>
      </c>
    </row>
    <row r="4700" spans="1:6" x14ac:dyDescent="0.25">
      <c r="A4700" t="s">
        <v>19</v>
      </c>
      <c r="B4700" s="107">
        <v>44562</v>
      </c>
      <c r="C4700">
        <v>1129</v>
      </c>
      <c r="D4700" t="str">
        <f>IF(Tableau1[[#This Row],[Date]]="","",CHOOSE(MONTH(B4700),"janvier","février","mars","avril","mai","juin","juillet","aout","septembre","octobre","novembre","décembre"))</f>
        <v>janvier</v>
      </c>
      <c r="E4700" s="105">
        <f>IF(ISERROR(VLOOKUP($C4700,tarifs!$A$4:$D$105,2,0)),"",VLOOKUP($C4700,tarifs!$A$4:$D$105,2,0))</f>
        <v>115</v>
      </c>
      <c r="F4700" s="105">
        <f t="shared" si="73"/>
        <v>138</v>
      </c>
    </row>
    <row r="4701" spans="1:6" x14ac:dyDescent="0.25">
      <c r="A4701" t="s">
        <v>19</v>
      </c>
      <c r="B4701" s="107">
        <v>44562</v>
      </c>
      <c r="C4701">
        <v>1699</v>
      </c>
      <c r="D4701" t="str">
        <f>IF(Tableau1[[#This Row],[Date]]="","",CHOOSE(MONTH(B4701),"janvier","février","mars","avril","mai","juin","juillet","aout","septembre","octobre","novembre","décembre"))</f>
        <v>janvier</v>
      </c>
      <c r="E4701" s="105">
        <f>IF(ISERROR(VLOOKUP($C4701,tarifs!$A$4:$D$105,2,0)),"",VLOOKUP($C4701,tarifs!$A$4:$D$105,2,0))</f>
        <v>148</v>
      </c>
      <c r="F4701" s="105">
        <f t="shared" si="73"/>
        <v>177.6</v>
      </c>
    </row>
    <row r="4702" spans="1:6" x14ac:dyDescent="0.25">
      <c r="A4702" t="s">
        <v>8</v>
      </c>
      <c r="B4702" s="107">
        <v>44200</v>
      </c>
      <c r="C4702">
        <v>1531</v>
      </c>
      <c r="D4702" t="str">
        <f>IF(Tableau1[[#This Row],[Date]]="","",CHOOSE(MONTH(B4702),"janvier","février","mars","avril","mai","juin","juillet","aout","septembre","octobre","novembre","décembre"))</f>
        <v>janvier</v>
      </c>
      <c r="E4702" s="105">
        <f>IF(ISERROR(VLOOKUP($C4702,tarifs!$A$4:$D$105,2,0)),"",VLOOKUP($C4702,tarifs!$A$4:$D$105,2,0))</f>
        <v>108</v>
      </c>
      <c r="F4702" s="105">
        <f t="shared" si="73"/>
        <v>129.6</v>
      </c>
    </row>
    <row r="4703" spans="1:6" x14ac:dyDescent="0.25">
      <c r="A4703" t="s">
        <v>8</v>
      </c>
      <c r="B4703" s="107">
        <v>44200</v>
      </c>
      <c r="C4703">
        <v>1689</v>
      </c>
      <c r="D4703" t="str">
        <f>IF(Tableau1[[#This Row],[Date]]="","",CHOOSE(MONTH(B4703),"janvier","février","mars","avril","mai","juin","juillet","aout","septembre","octobre","novembre","décembre"))</f>
        <v>janvier</v>
      </c>
      <c r="E4703" s="105">
        <f>IF(ISERROR(VLOOKUP($C4703,tarifs!$A$4:$D$105,2,0)),"",VLOOKUP($C4703,tarifs!$A$4:$D$105,2,0))</f>
        <v>155</v>
      </c>
      <c r="F4703" s="105">
        <f t="shared" si="73"/>
        <v>186</v>
      </c>
    </row>
    <row r="4704" spans="1:6" x14ac:dyDescent="0.25">
      <c r="A4704" t="s">
        <v>9</v>
      </c>
      <c r="B4704" s="107">
        <v>44200</v>
      </c>
      <c r="C4704">
        <v>1431</v>
      </c>
      <c r="D4704" t="str">
        <f>IF(Tableau1[[#This Row],[Date]]="","",CHOOSE(MONTH(B4704),"janvier","février","mars","avril","mai","juin","juillet","aout","septembre","octobre","novembre","décembre"))</f>
        <v>janvier</v>
      </c>
      <c r="E4704" s="105">
        <f>IF(ISERROR(VLOOKUP($C4704,tarifs!$A$4:$D$105,2,0)),"",VLOOKUP($C4704,tarifs!$A$4:$D$105,2,0))</f>
        <v>108</v>
      </c>
      <c r="F4704" s="105">
        <f t="shared" si="73"/>
        <v>129.6</v>
      </c>
    </row>
    <row r="4705" spans="1:6" x14ac:dyDescent="0.25">
      <c r="A4705" t="s">
        <v>9</v>
      </c>
      <c r="B4705" s="107">
        <v>44200</v>
      </c>
      <c r="C4705">
        <v>1451</v>
      </c>
      <c r="D4705" t="str">
        <f>IF(Tableau1[[#This Row],[Date]]="","",CHOOSE(MONTH(B4705),"janvier","février","mars","avril","mai","juin","juillet","aout","septembre","octobre","novembre","décembre"))</f>
        <v>janvier</v>
      </c>
      <c r="E4705" s="105">
        <f>IF(ISERROR(VLOOKUP($C4705,tarifs!$A$4:$D$105,2,0)),"",VLOOKUP($C4705,tarifs!$A$4:$D$105,2,0))</f>
        <v>108</v>
      </c>
      <c r="F4705" s="105">
        <f t="shared" si="73"/>
        <v>129.6</v>
      </c>
    </row>
    <row r="4706" spans="1:6" x14ac:dyDescent="0.25">
      <c r="A4706" t="s">
        <v>9</v>
      </c>
      <c r="B4706" s="107">
        <v>44200</v>
      </c>
      <c r="C4706">
        <v>1471</v>
      </c>
      <c r="D4706" t="str">
        <f>IF(Tableau1[[#This Row],[Date]]="","",CHOOSE(MONTH(B4706),"janvier","février","mars","avril","mai","juin","juillet","aout","septembre","octobre","novembre","décembre"))</f>
        <v>janvier</v>
      </c>
      <c r="E4706" s="105">
        <f>IF(ISERROR(VLOOKUP($C4706,tarifs!$A$4:$D$105,2,0)),"",VLOOKUP($C4706,tarifs!$A$4:$D$105,2,0))</f>
        <v>115</v>
      </c>
      <c r="F4706" s="105">
        <f t="shared" si="73"/>
        <v>138</v>
      </c>
    </row>
    <row r="4707" spans="1:6" x14ac:dyDescent="0.25">
      <c r="A4707" t="s">
        <v>9</v>
      </c>
      <c r="B4707" s="107">
        <v>44200</v>
      </c>
      <c r="C4707">
        <v>1511</v>
      </c>
      <c r="D4707" t="str">
        <f>IF(Tableau1[[#This Row],[Date]]="","",CHOOSE(MONTH(B4707),"janvier","février","mars","avril","mai","juin","juillet","aout","septembre","octobre","novembre","décembre"))</f>
        <v>janvier</v>
      </c>
      <c r="E4707" s="105">
        <f>IF(ISERROR(VLOOKUP($C4707,tarifs!$A$4:$D$105,2,0)),"",VLOOKUP($C4707,tarifs!$A$4:$D$105,2,0))</f>
        <v>115</v>
      </c>
      <c r="F4707" s="105">
        <f t="shared" si="73"/>
        <v>138</v>
      </c>
    </row>
    <row r="4708" spans="1:6" x14ac:dyDescent="0.25">
      <c r="A4708" t="s">
        <v>9</v>
      </c>
      <c r="B4708" s="107">
        <v>44200</v>
      </c>
      <c r="C4708">
        <v>1521</v>
      </c>
      <c r="D4708" t="str">
        <f>IF(Tableau1[[#This Row],[Date]]="","",CHOOSE(MONTH(B4708),"janvier","février","mars","avril","mai","juin","juillet","aout","septembre","octobre","novembre","décembre"))</f>
        <v>janvier</v>
      </c>
      <c r="E4708" s="105">
        <f>IF(ISERROR(VLOOKUP($C4708,tarifs!$A$4:$D$105,2,0)),"",VLOOKUP($C4708,tarifs!$A$4:$D$105,2,0))</f>
        <v>155</v>
      </c>
      <c r="F4708" s="105">
        <f t="shared" si="73"/>
        <v>186</v>
      </c>
    </row>
    <row r="4709" spans="1:6" x14ac:dyDescent="0.25">
      <c r="A4709" t="s">
        <v>9</v>
      </c>
      <c r="B4709" s="107">
        <v>44200</v>
      </c>
      <c r="C4709">
        <v>1659</v>
      </c>
      <c r="D4709" t="str">
        <f>IF(Tableau1[[#This Row],[Date]]="","",CHOOSE(MONTH(B4709),"janvier","février","mars","avril","mai","juin","juillet","aout","septembre","octobre","novembre","décembre"))</f>
        <v>janvier</v>
      </c>
      <c r="E4709" s="105">
        <f>IF(ISERROR(VLOOKUP($C4709,tarifs!$A$4:$D$105,2,0)),"",VLOOKUP($C4709,tarifs!$A$4:$D$105,2,0))</f>
        <v>108</v>
      </c>
      <c r="F4709" s="105">
        <f t="shared" si="73"/>
        <v>129.6</v>
      </c>
    </row>
    <row r="4710" spans="1:6" x14ac:dyDescent="0.25">
      <c r="A4710" t="s">
        <v>9</v>
      </c>
      <c r="B4710" s="107">
        <v>44200</v>
      </c>
      <c r="C4710">
        <v>1139</v>
      </c>
      <c r="D4710" t="str">
        <f>IF(Tableau1[[#This Row],[Date]]="","",CHOOSE(MONTH(B4710),"janvier","février","mars","avril","mai","juin","juillet","aout","septembre","octobre","novembre","décembre"))</f>
        <v>janvier</v>
      </c>
      <c r="E4710" s="105">
        <f>IF(ISERROR(VLOOKUP($C4710,tarifs!$A$4:$D$105,2,0)),"",VLOOKUP($C4710,tarifs!$A$4:$D$105,2,0))</f>
        <v>135</v>
      </c>
      <c r="F4710" s="105">
        <f t="shared" si="73"/>
        <v>162</v>
      </c>
    </row>
    <row r="4711" spans="1:6" x14ac:dyDescent="0.25">
      <c r="A4711" t="s">
        <v>9</v>
      </c>
      <c r="B4711" s="107">
        <v>44200</v>
      </c>
      <c r="C4711">
        <v>1079</v>
      </c>
      <c r="D4711" t="str">
        <f>IF(Tableau1[[#This Row],[Date]]="","",CHOOSE(MONTH(B4711),"janvier","février","mars","avril","mai","juin","juillet","aout","septembre","octobre","novembre","décembre"))</f>
        <v>janvier</v>
      </c>
      <c r="E4711" s="105">
        <f>IF(ISERROR(VLOOKUP($C4711,tarifs!$A$4:$D$105,2,0)),"",VLOOKUP($C4711,tarifs!$A$4:$D$105,2,0))</f>
        <v>101</v>
      </c>
      <c r="F4711" s="105">
        <f t="shared" si="73"/>
        <v>121.19999999999999</v>
      </c>
    </row>
    <row r="4712" spans="1:6" x14ac:dyDescent="0.25">
      <c r="A4712" t="s">
        <v>9</v>
      </c>
      <c r="B4712" s="107">
        <v>44200</v>
      </c>
      <c r="C4712">
        <v>1099</v>
      </c>
      <c r="D4712" t="str">
        <f>IF(Tableau1[[#This Row],[Date]]="","",CHOOSE(MONTH(B4712),"janvier","février","mars","avril","mai","juin","juillet","aout","septembre","octobre","novembre","décembre"))</f>
        <v>janvier</v>
      </c>
      <c r="E4712" s="105">
        <f>IF(ISERROR(VLOOKUP($C4712,tarifs!$A$4:$D$105,2,0)),"",VLOOKUP($C4712,tarifs!$A$4:$D$105,2,0))</f>
        <v>77</v>
      </c>
      <c r="F4712" s="105">
        <f t="shared" si="73"/>
        <v>92.399999999999991</v>
      </c>
    </row>
    <row r="4713" spans="1:6" x14ac:dyDescent="0.25">
      <c r="A4713" t="s">
        <v>9</v>
      </c>
      <c r="B4713" s="107">
        <v>44200</v>
      </c>
      <c r="C4713">
        <v>1269</v>
      </c>
      <c r="D4713" t="str">
        <f>IF(Tableau1[[#This Row],[Date]]="","",CHOOSE(MONTH(B4713),"janvier","février","mars","avril","mai","juin","juillet","aout","septembre","octobre","novembre","décembre"))</f>
        <v>janvier</v>
      </c>
      <c r="E4713" s="105">
        <f>IF(ISERROR(VLOOKUP($C4713,tarifs!$A$4:$D$105,2,0)),"",VLOOKUP($C4713,tarifs!$A$4:$D$105,2,0))</f>
        <v>95</v>
      </c>
      <c r="F4713" s="105">
        <f t="shared" si="73"/>
        <v>114</v>
      </c>
    </row>
    <row r="4714" spans="1:6" x14ac:dyDescent="0.25">
      <c r="A4714" t="s">
        <v>8</v>
      </c>
      <c r="B4714" s="107">
        <v>44207</v>
      </c>
      <c r="C4714">
        <v>1330</v>
      </c>
      <c r="D4714" t="str">
        <f>IF(Tableau1[[#This Row],[Date]]="","",CHOOSE(MONTH(B4714),"janvier","février","mars","avril","mai","juin","juillet","aout","septembre","octobre","novembre","décembre"))</f>
        <v>janvier</v>
      </c>
      <c r="E4714" s="105">
        <f>IF(ISERROR(VLOOKUP($C4714,tarifs!$A$4:$D$105,2,0)),"",VLOOKUP($C4714,tarifs!$A$4:$D$105,2,0))</f>
        <v>95</v>
      </c>
      <c r="F4714" s="105">
        <f t="shared" si="73"/>
        <v>114</v>
      </c>
    </row>
    <row r="4715" spans="1:6" x14ac:dyDescent="0.25">
      <c r="A4715" t="s">
        <v>8</v>
      </c>
      <c r="B4715" s="107">
        <v>44207</v>
      </c>
      <c r="C4715">
        <v>1242</v>
      </c>
      <c r="D4715" t="str">
        <f>IF(Tableau1[[#This Row],[Date]]="","",CHOOSE(MONTH(B4715),"janvier","février","mars","avril","mai","juin","juillet","aout","septembre","octobre","novembre","décembre"))</f>
        <v>janvier</v>
      </c>
      <c r="E4715" s="105">
        <f>IF(ISERROR(VLOOKUP($C4715,tarifs!$A$4:$D$105,2,0)),"",VLOOKUP($C4715,tarifs!$A$4:$D$105,2,0))</f>
        <v>101</v>
      </c>
      <c r="F4715" s="105">
        <f t="shared" si="73"/>
        <v>121.19999999999999</v>
      </c>
    </row>
    <row r="4716" spans="1:6" x14ac:dyDescent="0.25">
      <c r="A4716" t="s">
        <v>9</v>
      </c>
      <c r="B4716" s="107">
        <v>44207</v>
      </c>
      <c r="C4716">
        <v>1060</v>
      </c>
      <c r="D4716" t="str">
        <f>IF(Tableau1[[#This Row],[Date]]="","",CHOOSE(MONTH(B4716),"janvier","février","mars","avril","mai","juin","juillet","aout","septembre","octobre","novembre","décembre"))</f>
        <v>janvier</v>
      </c>
      <c r="E4716" s="105">
        <f>IF(ISERROR(VLOOKUP($C4716,tarifs!$A$4:$D$105,2,0)),"",VLOOKUP($C4716,tarifs!$A$4:$D$105,2,0))</f>
        <v>123.6</v>
      </c>
      <c r="F4716" s="105">
        <f t="shared" si="73"/>
        <v>148.32</v>
      </c>
    </row>
    <row r="4717" spans="1:6" x14ac:dyDescent="0.25">
      <c r="A4717" t="s">
        <v>9</v>
      </c>
      <c r="B4717" s="107">
        <v>44207</v>
      </c>
      <c r="C4717">
        <v>1230</v>
      </c>
      <c r="D4717" t="str">
        <f>IF(Tableau1[[#This Row],[Date]]="","",CHOOSE(MONTH(B4717),"janvier","février","mars","avril","mai","juin","juillet","aout","septembre","octobre","novembre","décembre"))</f>
        <v>janvier</v>
      </c>
      <c r="E4717" s="105">
        <f>IF(ISERROR(VLOOKUP($C4717,tarifs!$A$4:$D$105,2,0)),"",VLOOKUP($C4717,tarifs!$A$4:$D$105,2,0))</f>
        <v>135.25</v>
      </c>
      <c r="F4717" s="105">
        <f t="shared" si="73"/>
        <v>162.29999999999998</v>
      </c>
    </row>
    <row r="4718" spans="1:6" x14ac:dyDescent="0.25">
      <c r="A4718" t="s">
        <v>9</v>
      </c>
      <c r="B4718" s="107">
        <v>44207</v>
      </c>
      <c r="C4718">
        <v>1062</v>
      </c>
      <c r="D4718" t="str">
        <f>IF(Tableau1[[#This Row],[Date]]="","",CHOOSE(MONTH(B4718),"janvier","février","mars","avril","mai","juin","juillet","aout","septembre","octobre","novembre","décembre"))</f>
        <v>janvier</v>
      </c>
      <c r="E4718" s="105">
        <f>IF(ISERROR(VLOOKUP($C4718,tarifs!$A$4:$D$105,2,0)),"",VLOOKUP($C4718,tarifs!$A$4:$D$105,2,0))</f>
        <v>81</v>
      </c>
      <c r="F4718" s="105">
        <f t="shared" si="73"/>
        <v>97.2</v>
      </c>
    </row>
    <row r="4719" spans="1:6" x14ac:dyDescent="0.25">
      <c r="A4719" t="s">
        <v>9</v>
      </c>
      <c r="B4719" s="107">
        <v>44207</v>
      </c>
      <c r="C4719">
        <v>1262</v>
      </c>
      <c r="D4719" t="str">
        <f>IF(Tableau1[[#This Row],[Date]]="","",CHOOSE(MONTH(B4719),"janvier","février","mars","avril","mai","juin","juillet","aout","septembre","octobre","novembre","décembre"))</f>
        <v>janvier</v>
      </c>
      <c r="E4719" s="105">
        <f>IF(ISERROR(VLOOKUP($C4719,tarifs!$A$4:$D$105,2,0)),"",VLOOKUP($C4719,tarifs!$A$4:$D$105,2,0))</f>
        <v>108</v>
      </c>
      <c r="F4719" s="105">
        <f t="shared" si="73"/>
        <v>129.6</v>
      </c>
    </row>
    <row r="4720" spans="1:6" x14ac:dyDescent="0.25">
      <c r="A4720" t="s">
        <v>9</v>
      </c>
      <c r="B4720" s="107">
        <v>44207</v>
      </c>
      <c r="C4720">
        <v>1172</v>
      </c>
      <c r="D4720" t="str">
        <f>IF(Tableau1[[#This Row],[Date]]="","",CHOOSE(MONTH(B4720),"janvier","février","mars","avril","mai","juin","juillet","aout","septembre","octobre","novembre","décembre"))</f>
        <v>janvier</v>
      </c>
      <c r="E4720" s="105">
        <f>IF(ISERROR(VLOOKUP($C4720,tarifs!$A$4:$D$105,2,0)),"",VLOOKUP($C4720,tarifs!$A$4:$D$105,2,0))</f>
        <v>143</v>
      </c>
      <c r="F4720" s="105">
        <f t="shared" si="73"/>
        <v>171.6</v>
      </c>
    </row>
    <row r="4721" spans="1:6" x14ac:dyDescent="0.25">
      <c r="A4721" t="s">
        <v>8</v>
      </c>
      <c r="B4721" s="107">
        <v>44208</v>
      </c>
      <c r="C4721">
        <v>1242</v>
      </c>
      <c r="D4721" t="str">
        <f>IF(Tableau1[[#This Row],[Date]]="","",CHOOSE(MONTH(B4721),"janvier","février","mars","avril","mai","juin","juillet","aout","septembre","octobre","novembre","décembre"))</f>
        <v>janvier</v>
      </c>
      <c r="E4721" s="105">
        <f>IF(ISERROR(VLOOKUP($C4721,tarifs!$A$4:$D$105,2,0)),"",VLOOKUP($C4721,tarifs!$A$4:$D$105,2,0))</f>
        <v>101</v>
      </c>
      <c r="F4721" s="105">
        <f t="shared" si="73"/>
        <v>121.19999999999999</v>
      </c>
    </row>
    <row r="4722" spans="1:6" x14ac:dyDescent="0.25">
      <c r="A4722" t="s">
        <v>9</v>
      </c>
      <c r="B4722" s="107">
        <v>44208</v>
      </c>
      <c r="C4722">
        <v>1062</v>
      </c>
      <c r="D4722" t="str">
        <f>IF(Tableau1[[#This Row],[Date]]="","",CHOOSE(MONTH(B4722),"janvier","février","mars","avril","mai","juin","juillet","aout","septembre","octobre","novembre","décembre"))</f>
        <v>janvier</v>
      </c>
      <c r="E4722" s="105">
        <f>IF(ISERROR(VLOOKUP($C4722,tarifs!$A$4:$D$105,2,0)),"",VLOOKUP($C4722,tarifs!$A$4:$D$105,2,0))</f>
        <v>81</v>
      </c>
      <c r="F4722" s="105">
        <f t="shared" si="73"/>
        <v>97.2</v>
      </c>
    </row>
    <row r="4723" spans="1:6" x14ac:dyDescent="0.25">
      <c r="A4723" t="s">
        <v>9</v>
      </c>
      <c r="B4723" s="107">
        <v>44208</v>
      </c>
      <c r="C4723">
        <v>1262</v>
      </c>
      <c r="D4723" t="str">
        <f>IF(Tableau1[[#This Row],[Date]]="","",CHOOSE(MONTH(B4723),"janvier","février","mars","avril","mai","juin","juillet","aout","septembre","octobre","novembre","décembre"))</f>
        <v>janvier</v>
      </c>
      <c r="E4723" s="105">
        <f>IF(ISERROR(VLOOKUP($C4723,tarifs!$A$4:$D$105,2,0)),"",VLOOKUP($C4723,tarifs!$A$4:$D$105,2,0))</f>
        <v>108</v>
      </c>
      <c r="F4723" s="105">
        <f t="shared" si="73"/>
        <v>129.6</v>
      </c>
    </row>
    <row r="4724" spans="1:6" x14ac:dyDescent="0.25">
      <c r="A4724" t="s">
        <v>9</v>
      </c>
      <c r="B4724" s="107">
        <v>44208</v>
      </c>
      <c r="C4724">
        <v>1172</v>
      </c>
      <c r="D4724" t="str">
        <f>IF(Tableau1[[#This Row],[Date]]="","",CHOOSE(MONTH(B4724),"janvier","février","mars","avril","mai","juin","juillet","aout","septembre","octobre","novembre","décembre"))</f>
        <v>janvier</v>
      </c>
      <c r="E4724" s="105">
        <f>IF(ISERROR(VLOOKUP($C4724,tarifs!$A$4:$D$105,2,0)),"",VLOOKUP($C4724,tarifs!$A$4:$D$105,2,0))</f>
        <v>143</v>
      </c>
      <c r="F4724" s="105">
        <f t="shared" si="73"/>
        <v>171.6</v>
      </c>
    </row>
    <row r="4725" spans="1:6" x14ac:dyDescent="0.25">
      <c r="A4725" t="s">
        <v>8</v>
      </c>
      <c r="B4725" s="107">
        <v>44209</v>
      </c>
      <c r="C4725">
        <v>1242</v>
      </c>
      <c r="D4725" t="str">
        <f>IF(Tableau1[[#This Row],[Date]]="","",CHOOSE(MONTH(B4725),"janvier","février","mars","avril","mai","juin","juillet","aout","septembre","octobre","novembre","décembre"))</f>
        <v>janvier</v>
      </c>
      <c r="E4725" s="105">
        <f>IF(ISERROR(VLOOKUP($C4725,tarifs!$A$4:$D$105,2,0)),"",VLOOKUP($C4725,tarifs!$A$4:$D$105,2,0))</f>
        <v>101</v>
      </c>
      <c r="F4725" s="105">
        <f t="shared" si="73"/>
        <v>121.19999999999999</v>
      </c>
    </row>
    <row r="4726" spans="1:6" x14ac:dyDescent="0.25">
      <c r="A4726" t="s">
        <v>9</v>
      </c>
      <c r="B4726" s="107">
        <v>44209</v>
      </c>
      <c r="C4726">
        <v>1062</v>
      </c>
      <c r="D4726" t="str">
        <f>IF(Tableau1[[#This Row],[Date]]="","",CHOOSE(MONTH(B4726),"janvier","février","mars","avril","mai","juin","juillet","aout","septembre","octobre","novembre","décembre"))</f>
        <v>janvier</v>
      </c>
      <c r="E4726" s="105">
        <f>IF(ISERROR(VLOOKUP($C4726,tarifs!$A$4:$D$105,2,0)),"",VLOOKUP($C4726,tarifs!$A$4:$D$105,2,0))</f>
        <v>81</v>
      </c>
      <c r="F4726" s="105">
        <f t="shared" si="73"/>
        <v>97.2</v>
      </c>
    </row>
    <row r="4727" spans="1:6" x14ac:dyDescent="0.25">
      <c r="A4727" t="s">
        <v>9</v>
      </c>
      <c r="B4727" s="107">
        <v>44209</v>
      </c>
      <c r="C4727">
        <v>1262</v>
      </c>
      <c r="D4727" t="str">
        <f>IF(Tableau1[[#This Row],[Date]]="","",CHOOSE(MONTH(B4727),"janvier","février","mars","avril","mai","juin","juillet","aout","septembre","octobre","novembre","décembre"))</f>
        <v>janvier</v>
      </c>
      <c r="E4727" s="105">
        <f>IF(ISERROR(VLOOKUP($C4727,tarifs!$A$4:$D$105,2,0)),"",VLOOKUP($C4727,tarifs!$A$4:$D$105,2,0))</f>
        <v>108</v>
      </c>
      <c r="F4727" s="105">
        <f t="shared" si="73"/>
        <v>129.6</v>
      </c>
    </row>
    <row r="4728" spans="1:6" x14ac:dyDescent="0.25">
      <c r="A4728" t="s">
        <v>9</v>
      </c>
      <c r="B4728" s="107">
        <v>44209</v>
      </c>
      <c r="C4728">
        <v>1172</v>
      </c>
      <c r="D4728" t="str">
        <f>IF(Tableau1[[#This Row],[Date]]="","",CHOOSE(MONTH(B4728),"janvier","février","mars","avril","mai","juin","juillet","aout","septembre","octobre","novembre","décembre"))</f>
        <v>janvier</v>
      </c>
      <c r="E4728" s="105">
        <f>IF(ISERROR(VLOOKUP($C4728,tarifs!$A$4:$D$105,2,0)),"",VLOOKUP($C4728,tarifs!$A$4:$D$105,2,0))</f>
        <v>143</v>
      </c>
      <c r="F4728" s="105">
        <f t="shared" si="73"/>
        <v>171.6</v>
      </c>
    </row>
    <row r="4729" spans="1:6" x14ac:dyDescent="0.25">
      <c r="A4729" t="s">
        <v>8</v>
      </c>
      <c r="B4729" s="107">
        <v>44210</v>
      </c>
      <c r="C4729">
        <v>1242</v>
      </c>
      <c r="D4729" t="str">
        <f>IF(Tableau1[[#This Row],[Date]]="","",CHOOSE(MONTH(B4729),"janvier","février","mars","avril","mai","juin","juillet","aout","septembre","octobre","novembre","décembre"))</f>
        <v>janvier</v>
      </c>
      <c r="E4729" s="105">
        <f>IF(ISERROR(VLOOKUP($C4729,tarifs!$A$4:$D$105,2,0)),"",VLOOKUP($C4729,tarifs!$A$4:$D$105,2,0))</f>
        <v>101</v>
      </c>
      <c r="F4729" s="105">
        <f t="shared" si="73"/>
        <v>121.19999999999999</v>
      </c>
    </row>
    <row r="4730" spans="1:6" x14ac:dyDescent="0.25">
      <c r="A4730" t="s">
        <v>9</v>
      </c>
      <c r="B4730" s="107">
        <v>44210</v>
      </c>
      <c r="C4730">
        <v>1062</v>
      </c>
      <c r="D4730" t="str">
        <f>IF(Tableau1[[#This Row],[Date]]="","",CHOOSE(MONTH(B4730),"janvier","février","mars","avril","mai","juin","juillet","aout","septembre","octobre","novembre","décembre"))</f>
        <v>janvier</v>
      </c>
      <c r="E4730" s="105">
        <f>IF(ISERROR(VLOOKUP($C4730,tarifs!$A$4:$D$105,2,0)),"",VLOOKUP($C4730,tarifs!$A$4:$D$105,2,0))</f>
        <v>81</v>
      </c>
      <c r="F4730" s="105">
        <f t="shared" si="73"/>
        <v>97.2</v>
      </c>
    </row>
    <row r="4731" spans="1:6" x14ac:dyDescent="0.25">
      <c r="A4731" t="s">
        <v>9</v>
      </c>
      <c r="B4731" s="107">
        <v>44210</v>
      </c>
      <c r="C4731">
        <v>1262</v>
      </c>
      <c r="D4731" t="str">
        <f>IF(Tableau1[[#This Row],[Date]]="","",CHOOSE(MONTH(B4731),"janvier","février","mars","avril","mai","juin","juillet","aout","septembre","octobre","novembre","décembre"))</f>
        <v>janvier</v>
      </c>
      <c r="E4731" s="105">
        <f>IF(ISERROR(VLOOKUP($C4731,tarifs!$A$4:$D$105,2,0)),"",VLOOKUP($C4731,tarifs!$A$4:$D$105,2,0))</f>
        <v>108</v>
      </c>
      <c r="F4731" s="105">
        <f t="shared" si="73"/>
        <v>129.6</v>
      </c>
    </row>
    <row r="4732" spans="1:6" x14ac:dyDescent="0.25">
      <c r="A4732" t="s">
        <v>9</v>
      </c>
      <c r="B4732" s="107">
        <v>44210</v>
      </c>
      <c r="C4732">
        <v>1172</v>
      </c>
      <c r="D4732" t="str">
        <f>IF(Tableau1[[#This Row],[Date]]="","",CHOOSE(MONTH(B4732),"janvier","février","mars","avril","mai","juin","juillet","aout","septembre","octobre","novembre","décembre"))</f>
        <v>janvier</v>
      </c>
      <c r="E4732" s="105">
        <f>IF(ISERROR(VLOOKUP($C4732,tarifs!$A$4:$D$105,2,0)),"",VLOOKUP($C4732,tarifs!$A$4:$D$105,2,0))</f>
        <v>143</v>
      </c>
      <c r="F4732" s="105">
        <f t="shared" si="73"/>
        <v>171.6</v>
      </c>
    </row>
    <row r="4733" spans="1:6" x14ac:dyDescent="0.25">
      <c r="A4733" t="s">
        <v>8</v>
      </c>
      <c r="B4733" s="107">
        <v>44211</v>
      </c>
      <c r="C4733">
        <v>1242</v>
      </c>
      <c r="D4733" t="str">
        <f>IF(Tableau1[[#This Row],[Date]]="","",CHOOSE(MONTH(B4733),"janvier","février","mars","avril","mai","juin","juillet","aout","septembre","octobre","novembre","décembre"))</f>
        <v>janvier</v>
      </c>
      <c r="E4733" s="105">
        <f>IF(ISERROR(VLOOKUP($C4733,tarifs!$A$4:$D$105,2,0)),"",VLOOKUP($C4733,tarifs!$A$4:$D$105,2,0))</f>
        <v>101</v>
      </c>
      <c r="F4733" s="105">
        <f t="shared" si="73"/>
        <v>121.19999999999999</v>
      </c>
    </row>
    <row r="4734" spans="1:6" x14ac:dyDescent="0.25">
      <c r="A4734" t="s">
        <v>9</v>
      </c>
      <c r="B4734" s="107">
        <v>44211</v>
      </c>
      <c r="C4734">
        <v>1282</v>
      </c>
      <c r="D4734" t="str">
        <f>IF(Tableau1[[#This Row],[Date]]="","",CHOOSE(MONTH(B4734),"janvier","février","mars","avril","mai","juin","juillet","aout","septembre","octobre","novembre","décembre"))</f>
        <v>janvier</v>
      </c>
      <c r="E4734" s="105">
        <f>IF(ISERROR(VLOOKUP($C4734,tarifs!$A$4:$D$105,2,0)),"",VLOOKUP($C4734,tarifs!$A$4:$D$105,2,0))</f>
        <v>87.75</v>
      </c>
      <c r="F4734" s="105">
        <f t="shared" si="73"/>
        <v>105.3</v>
      </c>
    </row>
    <row r="4735" spans="1:6" x14ac:dyDescent="0.25">
      <c r="A4735" t="s">
        <v>9</v>
      </c>
      <c r="B4735" s="107">
        <v>44211</v>
      </c>
      <c r="C4735">
        <v>1062</v>
      </c>
      <c r="D4735" t="str">
        <f>IF(Tableau1[[#This Row],[Date]]="","",CHOOSE(MONTH(B4735),"janvier","février","mars","avril","mai","juin","juillet","aout","septembre","octobre","novembre","décembre"))</f>
        <v>janvier</v>
      </c>
      <c r="E4735" s="105">
        <f>IF(ISERROR(VLOOKUP($C4735,tarifs!$A$4:$D$105,2,0)),"",VLOOKUP($C4735,tarifs!$A$4:$D$105,2,0))</f>
        <v>81</v>
      </c>
      <c r="F4735" s="105">
        <f t="shared" si="73"/>
        <v>97.2</v>
      </c>
    </row>
    <row r="4736" spans="1:6" x14ac:dyDescent="0.25">
      <c r="A4736" t="s">
        <v>9</v>
      </c>
      <c r="B4736" s="107">
        <v>44211</v>
      </c>
      <c r="C4736">
        <v>1262</v>
      </c>
      <c r="D4736" t="str">
        <f>IF(Tableau1[[#This Row],[Date]]="","",CHOOSE(MONTH(B4736),"janvier","février","mars","avril","mai","juin","juillet","aout","septembre","octobre","novembre","décembre"))</f>
        <v>janvier</v>
      </c>
      <c r="E4736" s="105">
        <f>IF(ISERROR(VLOOKUP($C4736,tarifs!$A$4:$D$105,2,0)),"",VLOOKUP($C4736,tarifs!$A$4:$D$105,2,0))</f>
        <v>108</v>
      </c>
      <c r="F4736" s="105">
        <f t="shared" si="73"/>
        <v>129.6</v>
      </c>
    </row>
    <row r="4737" spans="1:6" x14ac:dyDescent="0.25">
      <c r="A4737" t="s">
        <v>9</v>
      </c>
      <c r="B4737" s="107">
        <v>44211</v>
      </c>
      <c r="C4737">
        <v>1172</v>
      </c>
      <c r="D4737" t="str">
        <f>IF(Tableau1[[#This Row],[Date]]="","",CHOOSE(MONTH(B4737),"janvier","février","mars","avril","mai","juin","juillet","aout","septembre","octobre","novembre","décembre"))</f>
        <v>janvier</v>
      </c>
      <c r="E4737" s="105">
        <f>IF(ISERROR(VLOOKUP($C4737,tarifs!$A$4:$D$105,2,0)),"",VLOOKUP($C4737,tarifs!$A$4:$D$105,2,0))</f>
        <v>143</v>
      </c>
      <c r="F4737" s="105">
        <f t="shared" si="73"/>
        <v>171.6</v>
      </c>
    </row>
    <row r="4738" spans="1:6" x14ac:dyDescent="0.25">
      <c r="A4738" t="s">
        <v>8</v>
      </c>
      <c r="B4738" s="107">
        <v>44212</v>
      </c>
      <c r="C4738">
        <v>1531</v>
      </c>
      <c r="D4738" t="str">
        <f>IF(Tableau1[[#This Row],[Date]]="","",CHOOSE(MONTH(B4738),"janvier","février","mars","avril","mai","juin","juillet","aout","septembre","octobre","novembre","décembre"))</f>
        <v>janvier</v>
      </c>
      <c r="E4738" s="105">
        <f>IF(ISERROR(VLOOKUP($C4738,tarifs!$A$4:$D$105,2,0)),"",VLOOKUP($C4738,tarifs!$A$4:$D$105,2,0))</f>
        <v>108</v>
      </c>
      <c r="F4738" s="105">
        <f t="shared" si="73"/>
        <v>129.6</v>
      </c>
    </row>
    <row r="4739" spans="1:6" x14ac:dyDescent="0.25">
      <c r="A4739" t="s">
        <v>8</v>
      </c>
      <c r="B4739" s="107">
        <v>44212</v>
      </c>
      <c r="C4739">
        <v>1689</v>
      </c>
      <c r="D4739" t="str">
        <f>IF(Tableau1[[#This Row],[Date]]="","",CHOOSE(MONTH(B4739),"janvier","février","mars","avril","mai","juin","juillet","aout","septembre","octobre","novembre","décembre"))</f>
        <v>janvier</v>
      </c>
      <c r="E4739" s="105">
        <f>IF(ISERROR(VLOOKUP($C4739,tarifs!$A$4:$D$105,2,0)),"",VLOOKUP($C4739,tarifs!$A$4:$D$105,2,0))</f>
        <v>155</v>
      </c>
      <c r="F4739" s="105">
        <f t="shared" si="73"/>
        <v>186</v>
      </c>
    </row>
    <row r="4740" spans="1:6" x14ac:dyDescent="0.25">
      <c r="A4740" t="s">
        <v>9</v>
      </c>
      <c r="B4740" s="107">
        <v>44212</v>
      </c>
      <c r="C4740">
        <v>1431</v>
      </c>
      <c r="D4740" t="str">
        <f>IF(Tableau1[[#This Row],[Date]]="","",CHOOSE(MONTH(B4740),"janvier","février","mars","avril","mai","juin","juillet","aout","septembre","octobre","novembre","décembre"))</f>
        <v>janvier</v>
      </c>
      <c r="E4740" s="105">
        <f>IF(ISERROR(VLOOKUP($C4740,tarifs!$A$4:$D$105,2,0)),"",VLOOKUP($C4740,tarifs!$A$4:$D$105,2,0))</f>
        <v>108</v>
      </c>
      <c r="F4740" s="105">
        <f t="shared" ref="F4740:F4803" si="74">IF(ISERROR(E4740*1.2),"",E4740*1.2)</f>
        <v>129.6</v>
      </c>
    </row>
    <row r="4741" spans="1:6" x14ac:dyDescent="0.25">
      <c r="A4741" t="s">
        <v>9</v>
      </c>
      <c r="B4741" s="107">
        <v>44212</v>
      </c>
      <c r="C4741">
        <v>1451</v>
      </c>
      <c r="D4741" t="str">
        <f>IF(Tableau1[[#This Row],[Date]]="","",CHOOSE(MONTH(B4741),"janvier","février","mars","avril","mai","juin","juillet","aout","septembre","octobre","novembre","décembre"))</f>
        <v>janvier</v>
      </c>
      <c r="E4741" s="105">
        <f>IF(ISERROR(VLOOKUP($C4741,tarifs!$A$4:$D$105,2,0)),"",VLOOKUP($C4741,tarifs!$A$4:$D$105,2,0))</f>
        <v>108</v>
      </c>
      <c r="F4741" s="105">
        <f t="shared" si="74"/>
        <v>129.6</v>
      </c>
    </row>
    <row r="4742" spans="1:6" x14ac:dyDescent="0.25">
      <c r="A4742" t="s">
        <v>9</v>
      </c>
      <c r="B4742" s="107">
        <v>44212</v>
      </c>
      <c r="C4742">
        <v>1471</v>
      </c>
      <c r="D4742" t="str">
        <f>IF(Tableau1[[#This Row],[Date]]="","",CHOOSE(MONTH(B4742),"janvier","février","mars","avril","mai","juin","juillet","aout","septembre","octobre","novembre","décembre"))</f>
        <v>janvier</v>
      </c>
      <c r="E4742" s="105">
        <f>IF(ISERROR(VLOOKUP($C4742,tarifs!$A$4:$D$105,2,0)),"",VLOOKUP($C4742,tarifs!$A$4:$D$105,2,0))</f>
        <v>115</v>
      </c>
      <c r="F4742" s="105">
        <f t="shared" si="74"/>
        <v>138</v>
      </c>
    </row>
    <row r="4743" spans="1:6" x14ac:dyDescent="0.25">
      <c r="A4743" t="s">
        <v>9</v>
      </c>
      <c r="B4743" s="107">
        <v>44212</v>
      </c>
      <c r="C4743">
        <v>1511</v>
      </c>
      <c r="D4743" t="str">
        <f>IF(Tableau1[[#This Row],[Date]]="","",CHOOSE(MONTH(B4743),"janvier","février","mars","avril","mai","juin","juillet","aout","septembre","octobre","novembre","décembre"))</f>
        <v>janvier</v>
      </c>
      <c r="E4743" s="105">
        <f>IF(ISERROR(VLOOKUP($C4743,tarifs!$A$4:$D$105,2,0)),"",VLOOKUP($C4743,tarifs!$A$4:$D$105,2,0))</f>
        <v>115</v>
      </c>
      <c r="F4743" s="105">
        <f t="shared" si="74"/>
        <v>138</v>
      </c>
    </row>
    <row r="4744" spans="1:6" x14ac:dyDescent="0.25">
      <c r="A4744" t="s">
        <v>9</v>
      </c>
      <c r="B4744" s="107">
        <v>44212</v>
      </c>
      <c r="C4744">
        <v>1521</v>
      </c>
      <c r="D4744" t="str">
        <f>IF(Tableau1[[#This Row],[Date]]="","",CHOOSE(MONTH(B4744),"janvier","février","mars","avril","mai","juin","juillet","aout","septembre","octobre","novembre","décembre"))</f>
        <v>janvier</v>
      </c>
      <c r="E4744" s="105">
        <f>IF(ISERROR(VLOOKUP($C4744,tarifs!$A$4:$D$105,2,0)),"",VLOOKUP($C4744,tarifs!$A$4:$D$105,2,0))</f>
        <v>155</v>
      </c>
      <c r="F4744" s="105">
        <f t="shared" si="74"/>
        <v>186</v>
      </c>
    </row>
    <row r="4745" spans="1:6" x14ac:dyDescent="0.25">
      <c r="A4745" t="s">
        <v>9</v>
      </c>
      <c r="B4745" s="107">
        <v>44212</v>
      </c>
      <c r="C4745">
        <v>1659</v>
      </c>
      <c r="D4745" t="str">
        <f>IF(Tableau1[[#This Row],[Date]]="","",CHOOSE(MONTH(B4745),"janvier","février","mars","avril","mai","juin","juillet","aout","septembre","octobre","novembre","décembre"))</f>
        <v>janvier</v>
      </c>
      <c r="E4745" s="105">
        <f>IF(ISERROR(VLOOKUP($C4745,tarifs!$A$4:$D$105,2,0)),"",VLOOKUP($C4745,tarifs!$A$4:$D$105,2,0))</f>
        <v>108</v>
      </c>
      <c r="F4745" s="105">
        <f t="shared" si="74"/>
        <v>129.6</v>
      </c>
    </row>
    <row r="4746" spans="1:6" x14ac:dyDescent="0.25">
      <c r="A4746" t="s">
        <v>9</v>
      </c>
      <c r="B4746" s="107">
        <v>44212</v>
      </c>
      <c r="C4746">
        <v>1139</v>
      </c>
      <c r="D4746" t="str">
        <f>IF(Tableau1[[#This Row],[Date]]="","",CHOOSE(MONTH(B4746),"janvier","février","mars","avril","mai","juin","juillet","aout","septembre","octobre","novembre","décembre"))</f>
        <v>janvier</v>
      </c>
      <c r="E4746" s="105">
        <f>IF(ISERROR(VLOOKUP($C4746,tarifs!$A$4:$D$105,2,0)),"",VLOOKUP($C4746,tarifs!$A$4:$D$105,2,0))</f>
        <v>135</v>
      </c>
      <c r="F4746" s="105">
        <f t="shared" si="74"/>
        <v>162</v>
      </c>
    </row>
    <row r="4747" spans="1:6" x14ac:dyDescent="0.25">
      <c r="A4747" t="s">
        <v>9</v>
      </c>
      <c r="B4747" s="107">
        <v>44212</v>
      </c>
      <c r="C4747">
        <v>1079</v>
      </c>
      <c r="D4747" t="str">
        <f>IF(Tableau1[[#This Row],[Date]]="","",CHOOSE(MONTH(B4747),"janvier","février","mars","avril","mai","juin","juillet","aout","septembre","octobre","novembre","décembre"))</f>
        <v>janvier</v>
      </c>
      <c r="E4747" s="105">
        <f>IF(ISERROR(VLOOKUP($C4747,tarifs!$A$4:$D$105,2,0)),"",VLOOKUP($C4747,tarifs!$A$4:$D$105,2,0))</f>
        <v>101</v>
      </c>
      <c r="F4747" s="105">
        <f t="shared" si="74"/>
        <v>121.19999999999999</v>
      </c>
    </row>
    <row r="4748" spans="1:6" x14ac:dyDescent="0.25">
      <c r="A4748" t="s">
        <v>9</v>
      </c>
      <c r="B4748" s="107">
        <v>44212</v>
      </c>
      <c r="C4748">
        <v>1099</v>
      </c>
      <c r="D4748" t="str">
        <f>IF(Tableau1[[#This Row],[Date]]="","",CHOOSE(MONTH(B4748),"janvier","février","mars","avril","mai","juin","juillet","aout","septembre","octobre","novembre","décembre"))</f>
        <v>janvier</v>
      </c>
      <c r="E4748" s="105">
        <f>IF(ISERROR(VLOOKUP($C4748,tarifs!$A$4:$D$105,2,0)),"",VLOOKUP($C4748,tarifs!$A$4:$D$105,2,0))</f>
        <v>77</v>
      </c>
      <c r="F4748" s="105">
        <f t="shared" si="74"/>
        <v>92.399999999999991</v>
      </c>
    </row>
    <row r="4749" spans="1:6" x14ac:dyDescent="0.25">
      <c r="A4749" t="s">
        <v>9</v>
      </c>
      <c r="B4749" s="107">
        <v>44212</v>
      </c>
      <c r="C4749">
        <v>1269</v>
      </c>
      <c r="D4749" t="str">
        <f>IF(Tableau1[[#This Row],[Date]]="","",CHOOSE(MONTH(B4749),"janvier","février","mars","avril","mai","juin","juillet","aout","septembre","octobre","novembre","décembre"))</f>
        <v>janvier</v>
      </c>
      <c r="E4749" s="105">
        <f>IF(ISERROR(VLOOKUP($C4749,tarifs!$A$4:$D$105,2,0)),"",VLOOKUP($C4749,tarifs!$A$4:$D$105,2,0))</f>
        <v>95</v>
      </c>
      <c r="F4749" s="105">
        <f t="shared" si="74"/>
        <v>114</v>
      </c>
    </row>
    <row r="4750" spans="1:6" x14ac:dyDescent="0.25">
      <c r="D4750" t="str">
        <f>IF(Tableau1[[#This Row],[Date]]="","",CHOOSE(MONTH(B4750),"janvier","février","mars","avril","mai","juin","juillet","aout","septembre","octobre","novembre","décembre"))</f>
        <v/>
      </c>
      <c r="E4750" s="105" t="str">
        <f>IF(ISERROR(VLOOKUP($C4750,tarifs!$A$4:$D$105,2,0)),"",VLOOKUP($C4750,tarifs!$A$4:$D$105,2,0))</f>
        <v/>
      </c>
      <c r="F4750" s="105" t="str">
        <f t="shared" si="74"/>
        <v/>
      </c>
    </row>
    <row r="4751" spans="1:6" x14ac:dyDescent="0.25">
      <c r="D4751" t="str">
        <f>IF(Tableau1[[#This Row],[Date]]="","",CHOOSE(MONTH(B4751),"janvier","février","mars","avril","mai","juin","juillet","aout","septembre","octobre","novembre","décembre"))</f>
        <v/>
      </c>
      <c r="E4751" s="105" t="str">
        <f>IF(ISERROR(VLOOKUP($C4751,tarifs!$A$4:$D$105,2,0)),"",VLOOKUP($C4751,tarifs!$A$4:$D$105,2,0))</f>
        <v/>
      </c>
      <c r="F4751" s="105" t="str">
        <f t="shared" si="74"/>
        <v/>
      </c>
    </row>
    <row r="4752" spans="1:6" x14ac:dyDescent="0.25">
      <c r="D4752" t="str">
        <f>IF(Tableau1[[#This Row],[Date]]="","",CHOOSE(MONTH(B4752),"janvier","février","mars","avril","mai","juin","juillet","aout","septembre","octobre","novembre","décembre"))</f>
        <v/>
      </c>
      <c r="E4752" s="105" t="str">
        <f>IF(ISERROR(VLOOKUP($C4752,tarifs!$A$4:$D$105,2,0)),"",VLOOKUP($C4752,tarifs!$A$4:$D$105,2,0))</f>
        <v/>
      </c>
      <c r="F4752" s="105" t="str">
        <f t="shared" si="74"/>
        <v/>
      </c>
    </row>
    <row r="4753" spans="4:6" x14ac:dyDescent="0.25">
      <c r="D4753" t="str">
        <f>IF(Tableau1[[#This Row],[Date]]="","",CHOOSE(MONTH(B4753),"janvier","février","mars","avril","mai","juin","juillet","aout","septembre","octobre","novembre","décembre"))</f>
        <v/>
      </c>
      <c r="E4753" s="105" t="str">
        <f>IF(ISERROR(VLOOKUP($C4753,tarifs!$A$4:$D$105,2,0)),"",VLOOKUP($C4753,tarifs!$A$4:$D$105,2,0))</f>
        <v/>
      </c>
      <c r="F4753" s="105" t="str">
        <f t="shared" si="74"/>
        <v/>
      </c>
    </row>
    <row r="4754" spans="4:6" x14ac:dyDescent="0.25">
      <c r="D4754" t="str">
        <f>IF(Tableau1[[#This Row],[Date]]="","",CHOOSE(MONTH(B4754),"janvier","février","mars","avril","mai","juin","juillet","aout","septembre","octobre","novembre","décembre"))</f>
        <v/>
      </c>
      <c r="E4754" s="105" t="str">
        <f>IF(ISERROR(VLOOKUP($C4754,tarifs!$A$4:$D$105,2,0)),"",VLOOKUP($C4754,tarifs!$A$4:$D$105,2,0))</f>
        <v/>
      </c>
      <c r="F4754" s="105" t="str">
        <f t="shared" si="74"/>
        <v/>
      </c>
    </row>
    <row r="4755" spans="4:6" x14ac:dyDescent="0.25">
      <c r="D4755" t="str">
        <f>IF(Tableau1[[#This Row],[Date]]="","",CHOOSE(MONTH(B4755),"janvier","février","mars","avril","mai","juin","juillet","aout","septembre","octobre","novembre","décembre"))</f>
        <v/>
      </c>
      <c r="E4755" s="105" t="str">
        <f>IF(ISERROR(VLOOKUP($C4755,tarifs!$A$4:$D$105,2,0)),"",VLOOKUP($C4755,tarifs!$A$4:$D$105,2,0))</f>
        <v/>
      </c>
      <c r="F4755" s="105" t="str">
        <f t="shared" si="74"/>
        <v/>
      </c>
    </row>
    <row r="4756" spans="4:6" x14ac:dyDescent="0.25">
      <c r="D4756" t="str">
        <f>IF(Tableau1[[#This Row],[Date]]="","",CHOOSE(MONTH(B4756),"janvier","février","mars","avril","mai","juin","juillet","aout","septembre","octobre","novembre","décembre"))</f>
        <v/>
      </c>
      <c r="E4756" s="105" t="str">
        <f>IF(ISERROR(VLOOKUP($C4756,tarifs!$A$4:$D$105,2,0)),"",VLOOKUP($C4756,tarifs!$A$4:$D$105,2,0))</f>
        <v/>
      </c>
      <c r="F4756" s="105" t="str">
        <f t="shared" si="74"/>
        <v/>
      </c>
    </row>
    <row r="4757" spans="4:6" x14ac:dyDescent="0.25">
      <c r="D4757" t="str">
        <f>IF(Tableau1[[#This Row],[Date]]="","",CHOOSE(MONTH(B4757),"janvier","février","mars","avril","mai","juin","juillet","aout","septembre","octobre","novembre","décembre"))</f>
        <v/>
      </c>
      <c r="E4757" s="105" t="str">
        <f>IF(ISERROR(VLOOKUP($C4757,tarifs!$A$4:$D$105,2,0)),"",VLOOKUP($C4757,tarifs!$A$4:$D$105,2,0))</f>
        <v/>
      </c>
      <c r="F4757" s="105" t="str">
        <f t="shared" si="74"/>
        <v/>
      </c>
    </row>
    <row r="4758" spans="4:6" x14ac:dyDescent="0.25">
      <c r="D4758" t="str">
        <f>IF(Tableau1[[#This Row],[Date]]="","",CHOOSE(MONTH(B4758),"janvier","février","mars","avril","mai","juin","juillet","aout","septembre","octobre","novembre","décembre"))</f>
        <v/>
      </c>
      <c r="E4758" s="105" t="str">
        <f>IF(ISERROR(VLOOKUP($C4758,tarifs!$A$4:$D$105,2,0)),"",VLOOKUP($C4758,tarifs!$A$4:$D$105,2,0))</f>
        <v/>
      </c>
      <c r="F4758" s="105" t="str">
        <f t="shared" si="74"/>
        <v/>
      </c>
    </row>
    <row r="4759" spans="4:6" x14ac:dyDescent="0.25">
      <c r="D4759" t="str">
        <f>IF(Tableau1[[#This Row],[Date]]="","",CHOOSE(MONTH(B4759),"janvier","février","mars","avril","mai","juin","juillet","aout","septembre","octobre","novembre","décembre"))</f>
        <v/>
      </c>
      <c r="E4759" s="105" t="str">
        <f>IF(ISERROR(VLOOKUP($C4759,tarifs!$A$4:$D$105,2,0)),"",VLOOKUP($C4759,tarifs!$A$4:$D$105,2,0))</f>
        <v/>
      </c>
      <c r="F4759" s="105" t="str">
        <f t="shared" si="74"/>
        <v/>
      </c>
    </row>
    <row r="4760" spans="4:6" x14ac:dyDescent="0.25">
      <c r="D4760" t="str">
        <f>IF(Tableau1[[#This Row],[Date]]="","",CHOOSE(MONTH(B4760),"janvier","février","mars","avril","mai","juin","juillet","aout","septembre","octobre","novembre","décembre"))</f>
        <v/>
      </c>
      <c r="E4760" s="105" t="str">
        <f>IF(ISERROR(VLOOKUP($C4760,tarifs!$A$4:$D$105,2,0)),"",VLOOKUP($C4760,tarifs!$A$4:$D$105,2,0))</f>
        <v/>
      </c>
      <c r="F4760" s="105" t="str">
        <f t="shared" si="74"/>
        <v/>
      </c>
    </row>
    <row r="4761" spans="4:6" x14ac:dyDescent="0.25">
      <c r="D4761" t="str">
        <f>IF(Tableau1[[#This Row],[Date]]="","",CHOOSE(MONTH(B4761),"janvier","février","mars","avril","mai","juin","juillet","aout","septembre","octobre","novembre","décembre"))</f>
        <v/>
      </c>
      <c r="E4761" s="105" t="str">
        <f>IF(ISERROR(VLOOKUP($C4761,tarifs!$A$4:$D$105,2,0)),"",VLOOKUP($C4761,tarifs!$A$4:$D$105,2,0))</f>
        <v/>
      </c>
      <c r="F4761" s="105" t="str">
        <f t="shared" si="74"/>
        <v/>
      </c>
    </row>
    <row r="4762" spans="4:6" x14ac:dyDescent="0.25">
      <c r="D4762" t="str">
        <f>IF(Tableau1[[#This Row],[Date]]="","",CHOOSE(MONTH(B4762),"janvier","février","mars","avril","mai","juin","juillet","aout","septembre","octobre","novembre","décembre"))</f>
        <v/>
      </c>
      <c r="E4762" s="105" t="str">
        <f>IF(ISERROR(VLOOKUP($C4762,tarifs!$A$4:$D$105,2,0)),"",VLOOKUP($C4762,tarifs!$A$4:$D$105,2,0))</f>
        <v/>
      </c>
      <c r="F4762" s="105" t="str">
        <f t="shared" si="74"/>
        <v/>
      </c>
    </row>
    <row r="4763" spans="4:6" x14ac:dyDescent="0.25">
      <c r="D4763" t="str">
        <f>IF(Tableau1[[#This Row],[Date]]="","",CHOOSE(MONTH(B4763),"janvier","février","mars","avril","mai","juin","juillet","aout","septembre","octobre","novembre","décembre"))</f>
        <v/>
      </c>
      <c r="E4763" s="105" t="str">
        <f>IF(ISERROR(VLOOKUP($C4763,tarifs!$A$4:$D$105,2,0)),"",VLOOKUP($C4763,tarifs!$A$4:$D$105,2,0))</f>
        <v/>
      </c>
      <c r="F4763" s="105" t="str">
        <f t="shared" si="74"/>
        <v/>
      </c>
    </row>
    <row r="4764" spans="4:6" x14ac:dyDescent="0.25">
      <c r="D4764" t="str">
        <f>IF(Tableau1[[#This Row],[Date]]="","",CHOOSE(MONTH(B4764),"janvier","février","mars","avril","mai","juin","juillet","aout","septembre","octobre","novembre","décembre"))</f>
        <v/>
      </c>
      <c r="E4764" s="105" t="str">
        <f>IF(ISERROR(VLOOKUP($C4764,tarifs!$A$4:$D$105,2,0)),"",VLOOKUP($C4764,tarifs!$A$4:$D$105,2,0))</f>
        <v/>
      </c>
      <c r="F4764" s="105" t="str">
        <f t="shared" si="74"/>
        <v/>
      </c>
    </row>
    <row r="4765" spans="4:6" x14ac:dyDescent="0.25">
      <c r="D4765" t="str">
        <f>IF(Tableau1[[#This Row],[Date]]="","",CHOOSE(MONTH(B4765),"janvier","février","mars","avril","mai","juin","juillet","aout","septembre","octobre","novembre","décembre"))</f>
        <v/>
      </c>
      <c r="E4765" s="105" t="str">
        <f>IF(ISERROR(VLOOKUP($C4765,tarifs!$A$4:$D$105,2,0)),"",VLOOKUP($C4765,tarifs!$A$4:$D$105,2,0))</f>
        <v/>
      </c>
      <c r="F4765" s="105" t="str">
        <f t="shared" si="74"/>
        <v/>
      </c>
    </row>
    <row r="4766" spans="4:6" x14ac:dyDescent="0.25">
      <c r="D4766" t="str">
        <f>IF(Tableau1[[#This Row],[Date]]="","",CHOOSE(MONTH(B4766),"janvier","février","mars","avril","mai","juin","juillet","aout","septembre","octobre","novembre","décembre"))</f>
        <v/>
      </c>
      <c r="E4766" s="105" t="str">
        <f>IF(ISERROR(VLOOKUP($C4766,tarifs!$A$4:$D$105,2,0)),"",VLOOKUP($C4766,tarifs!$A$4:$D$105,2,0))</f>
        <v/>
      </c>
      <c r="F4766" s="105" t="str">
        <f t="shared" si="74"/>
        <v/>
      </c>
    </row>
    <row r="4767" spans="4:6" x14ac:dyDescent="0.25">
      <c r="D4767" t="str">
        <f>IF(Tableau1[[#This Row],[Date]]="","",CHOOSE(MONTH(B4767),"janvier","février","mars","avril","mai","juin","juillet","aout","septembre","octobre","novembre","décembre"))</f>
        <v/>
      </c>
      <c r="E4767" s="105" t="str">
        <f>IF(ISERROR(VLOOKUP($C4767,tarifs!$A$4:$D$105,2,0)),"",VLOOKUP($C4767,tarifs!$A$4:$D$105,2,0))</f>
        <v/>
      </c>
      <c r="F4767" s="105" t="str">
        <f t="shared" si="74"/>
        <v/>
      </c>
    </row>
    <row r="4768" spans="4:6" x14ac:dyDescent="0.25">
      <c r="D4768" t="str">
        <f>IF(Tableau1[[#This Row],[Date]]="","",CHOOSE(MONTH(B4768),"janvier","février","mars","avril","mai","juin","juillet","aout","septembre","octobre","novembre","décembre"))</f>
        <v/>
      </c>
      <c r="E4768" s="105" t="str">
        <f>IF(ISERROR(VLOOKUP($C4768,tarifs!$A$4:$D$105,2,0)),"",VLOOKUP($C4768,tarifs!$A$4:$D$105,2,0))</f>
        <v/>
      </c>
      <c r="F4768" s="105" t="str">
        <f t="shared" si="74"/>
        <v/>
      </c>
    </row>
    <row r="4769" spans="4:6" x14ac:dyDescent="0.25">
      <c r="D4769" t="str">
        <f>IF(Tableau1[[#This Row],[Date]]="","",CHOOSE(MONTH(B4769),"janvier","février","mars","avril","mai","juin","juillet","aout","septembre","octobre","novembre","décembre"))</f>
        <v/>
      </c>
      <c r="E4769" s="105" t="str">
        <f>IF(ISERROR(VLOOKUP($C4769,tarifs!$A$4:$D$105,2,0)),"",VLOOKUP($C4769,tarifs!$A$4:$D$105,2,0))</f>
        <v/>
      </c>
      <c r="F4769" s="105" t="str">
        <f t="shared" si="74"/>
        <v/>
      </c>
    </row>
    <row r="4770" spans="4:6" x14ac:dyDescent="0.25">
      <c r="D4770" t="str">
        <f>IF(Tableau1[[#This Row],[Date]]="","",CHOOSE(MONTH(B4770),"janvier","février","mars","avril","mai","juin","juillet","aout","septembre","octobre","novembre","décembre"))</f>
        <v/>
      </c>
      <c r="E4770" s="105" t="str">
        <f>IF(ISERROR(VLOOKUP($C4770,tarifs!$A$4:$D$105,2,0)),"",VLOOKUP($C4770,tarifs!$A$4:$D$105,2,0))</f>
        <v/>
      </c>
      <c r="F4770" s="105" t="str">
        <f t="shared" si="74"/>
        <v/>
      </c>
    </row>
    <row r="4771" spans="4:6" x14ac:dyDescent="0.25">
      <c r="D4771" t="str">
        <f>IF(Tableau1[[#This Row],[Date]]="","",CHOOSE(MONTH(B4771),"janvier","février","mars","avril","mai","juin","juillet","aout","septembre","octobre","novembre","décembre"))</f>
        <v/>
      </c>
      <c r="E4771" s="105" t="str">
        <f>IF(ISERROR(VLOOKUP($C4771,tarifs!$A$4:$D$105,2,0)),"",VLOOKUP($C4771,tarifs!$A$4:$D$105,2,0))</f>
        <v/>
      </c>
      <c r="F4771" s="105" t="str">
        <f t="shared" si="74"/>
        <v/>
      </c>
    </row>
    <row r="4772" spans="4:6" x14ac:dyDescent="0.25">
      <c r="D4772" t="str">
        <f>IF(Tableau1[[#This Row],[Date]]="","",CHOOSE(MONTH(B4772),"janvier","février","mars","avril","mai","juin","juillet","aout","septembre","octobre","novembre","décembre"))</f>
        <v/>
      </c>
      <c r="E4772" s="105" t="str">
        <f>IF(ISERROR(VLOOKUP($C4772,tarifs!$A$4:$D$105,2,0)),"",VLOOKUP($C4772,tarifs!$A$4:$D$105,2,0))</f>
        <v/>
      </c>
      <c r="F4772" s="105" t="str">
        <f t="shared" si="74"/>
        <v/>
      </c>
    </row>
    <row r="4773" spans="4:6" x14ac:dyDescent="0.25">
      <c r="D4773" t="str">
        <f>IF(Tableau1[[#This Row],[Date]]="","",CHOOSE(MONTH(B4773),"janvier","février","mars","avril","mai","juin","juillet","aout","septembre","octobre","novembre","décembre"))</f>
        <v/>
      </c>
      <c r="E4773" s="105" t="str">
        <f>IF(ISERROR(VLOOKUP($C4773,tarifs!$A$4:$D$105,2,0)),"",VLOOKUP($C4773,tarifs!$A$4:$D$105,2,0))</f>
        <v/>
      </c>
      <c r="F4773" s="105" t="str">
        <f t="shared" si="74"/>
        <v/>
      </c>
    </row>
    <row r="4774" spans="4:6" x14ac:dyDescent="0.25">
      <c r="D4774" t="str">
        <f>IF(Tableau1[[#This Row],[Date]]="","",CHOOSE(MONTH(B4774),"janvier","février","mars","avril","mai","juin","juillet","aout","septembre","octobre","novembre","décembre"))</f>
        <v/>
      </c>
      <c r="E4774" s="105" t="str">
        <f>IF(ISERROR(VLOOKUP($C4774,tarifs!$A$4:$D$105,2,0)),"",VLOOKUP($C4774,tarifs!$A$4:$D$105,2,0))</f>
        <v/>
      </c>
      <c r="F4774" s="105" t="str">
        <f t="shared" si="74"/>
        <v/>
      </c>
    </row>
    <row r="4775" spans="4:6" x14ac:dyDescent="0.25">
      <c r="D4775" t="str">
        <f>IF(Tableau1[[#This Row],[Date]]="","",CHOOSE(MONTH(B4775),"janvier","février","mars","avril","mai","juin","juillet","aout","septembre","octobre","novembre","décembre"))</f>
        <v/>
      </c>
      <c r="E4775" s="105" t="str">
        <f>IF(ISERROR(VLOOKUP($C4775,tarifs!$A$4:$D$105,2,0)),"",VLOOKUP($C4775,tarifs!$A$4:$D$105,2,0))</f>
        <v/>
      </c>
      <c r="F4775" s="105" t="str">
        <f t="shared" si="74"/>
        <v/>
      </c>
    </row>
    <row r="4776" spans="4:6" x14ac:dyDescent="0.25">
      <c r="D4776" t="str">
        <f>IF(Tableau1[[#This Row],[Date]]="","",CHOOSE(MONTH(B4776),"janvier","février","mars","avril","mai","juin","juillet","aout","septembre","octobre","novembre","décembre"))</f>
        <v/>
      </c>
      <c r="E4776" s="105" t="str">
        <f>IF(ISERROR(VLOOKUP($C4776,tarifs!$A$4:$D$105,2,0)),"",VLOOKUP($C4776,tarifs!$A$4:$D$105,2,0))</f>
        <v/>
      </c>
      <c r="F4776" s="105" t="str">
        <f t="shared" si="74"/>
        <v/>
      </c>
    </row>
    <row r="4777" spans="4:6" x14ac:dyDescent="0.25">
      <c r="D4777" t="str">
        <f>IF(Tableau1[[#This Row],[Date]]="","",CHOOSE(MONTH(B4777),"janvier","février","mars","avril","mai","juin","juillet","aout","septembre","octobre","novembre","décembre"))</f>
        <v/>
      </c>
      <c r="E4777" s="105" t="str">
        <f>IF(ISERROR(VLOOKUP($C4777,tarifs!$A$4:$D$105,2,0)),"",VLOOKUP($C4777,tarifs!$A$4:$D$105,2,0))</f>
        <v/>
      </c>
      <c r="F4777" s="105" t="str">
        <f t="shared" si="74"/>
        <v/>
      </c>
    </row>
    <row r="4778" spans="4:6" x14ac:dyDescent="0.25">
      <c r="D4778" t="str">
        <f>IF(Tableau1[[#This Row],[Date]]="","",CHOOSE(MONTH(B4778),"janvier","février","mars","avril","mai","juin","juillet","aout","septembre","octobre","novembre","décembre"))</f>
        <v/>
      </c>
      <c r="E4778" s="105" t="str">
        <f>IF(ISERROR(VLOOKUP($C4778,tarifs!$A$4:$D$105,2,0)),"",VLOOKUP($C4778,tarifs!$A$4:$D$105,2,0))</f>
        <v/>
      </c>
      <c r="F4778" s="105" t="str">
        <f t="shared" si="74"/>
        <v/>
      </c>
    </row>
    <row r="4779" spans="4:6" x14ac:dyDescent="0.25">
      <c r="D4779" t="str">
        <f>IF(Tableau1[[#This Row],[Date]]="","",CHOOSE(MONTH(B4779),"janvier","février","mars","avril","mai","juin","juillet","aout","septembre","octobre","novembre","décembre"))</f>
        <v/>
      </c>
      <c r="E4779" s="105" t="str">
        <f>IF(ISERROR(VLOOKUP($C4779,tarifs!$A$4:$D$105,2,0)),"",VLOOKUP($C4779,tarifs!$A$4:$D$105,2,0))</f>
        <v/>
      </c>
      <c r="F4779" s="105" t="str">
        <f t="shared" si="74"/>
        <v/>
      </c>
    </row>
    <row r="4780" spans="4:6" x14ac:dyDescent="0.25">
      <c r="D4780" t="str">
        <f>IF(Tableau1[[#This Row],[Date]]="","",CHOOSE(MONTH(B4780),"janvier","février","mars","avril","mai","juin","juillet","aout","septembre","octobre","novembre","décembre"))</f>
        <v/>
      </c>
      <c r="E4780" s="105" t="str">
        <f>IF(ISERROR(VLOOKUP($C4780,tarifs!$A$4:$D$105,2,0)),"",VLOOKUP($C4780,tarifs!$A$4:$D$105,2,0))</f>
        <v/>
      </c>
      <c r="F4780" s="105" t="str">
        <f t="shared" si="74"/>
        <v/>
      </c>
    </row>
    <row r="4781" spans="4:6" x14ac:dyDescent="0.25">
      <c r="D4781" t="str">
        <f>IF(Tableau1[[#This Row],[Date]]="","",CHOOSE(MONTH(B4781),"janvier","février","mars","avril","mai","juin","juillet","aout","septembre","octobre","novembre","décembre"))</f>
        <v/>
      </c>
      <c r="E4781" s="105" t="str">
        <f>IF(ISERROR(VLOOKUP($C4781,tarifs!$A$4:$D$105,2,0)),"",VLOOKUP($C4781,tarifs!$A$4:$D$105,2,0))</f>
        <v/>
      </c>
      <c r="F4781" s="105" t="str">
        <f t="shared" si="74"/>
        <v/>
      </c>
    </row>
    <row r="4782" spans="4:6" x14ac:dyDescent="0.25">
      <c r="D4782" t="str">
        <f>IF(Tableau1[[#This Row],[Date]]="","",CHOOSE(MONTH(B4782),"janvier","février","mars","avril","mai","juin","juillet","aout","septembre","octobre","novembre","décembre"))</f>
        <v/>
      </c>
      <c r="E4782" s="105" t="str">
        <f>IF(ISERROR(VLOOKUP($C4782,tarifs!$A$4:$D$105,2,0)),"",VLOOKUP($C4782,tarifs!$A$4:$D$105,2,0))</f>
        <v/>
      </c>
      <c r="F4782" s="105" t="str">
        <f t="shared" si="74"/>
        <v/>
      </c>
    </row>
    <row r="4783" spans="4:6" x14ac:dyDescent="0.25">
      <c r="D4783" t="str">
        <f>IF(Tableau1[[#This Row],[Date]]="","",CHOOSE(MONTH(B4783),"janvier","février","mars","avril","mai","juin","juillet","aout","septembre","octobre","novembre","décembre"))</f>
        <v/>
      </c>
      <c r="E4783" s="105" t="str">
        <f>IF(ISERROR(VLOOKUP($C4783,tarifs!$A$4:$D$105,2,0)),"",VLOOKUP($C4783,tarifs!$A$4:$D$105,2,0))</f>
        <v/>
      </c>
      <c r="F4783" s="105" t="str">
        <f t="shared" si="74"/>
        <v/>
      </c>
    </row>
    <row r="4784" spans="4:6" x14ac:dyDescent="0.25">
      <c r="D4784" t="str">
        <f>IF(Tableau1[[#This Row],[Date]]="","",CHOOSE(MONTH(B4784),"janvier","février","mars","avril","mai","juin","juillet","aout","septembre","octobre","novembre","décembre"))</f>
        <v/>
      </c>
      <c r="E4784" s="105" t="str">
        <f>IF(ISERROR(VLOOKUP($C4784,tarifs!$A$4:$D$105,2,0)),"",VLOOKUP($C4784,tarifs!$A$4:$D$105,2,0))</f>
        <v/>
      </c>
      <c r="F4784" s="105" t="str">
        <f t="shared" si="74"/>
        <v/>
      </c>
    </row>
    <row r="4785" spans="4:6" x14ac:dyDescent="0.25">
      <c r="D4785" t="str">
        <f>IF(Tableau1[[#This Row],[Date]]="","",CHOOSE(MONTH(B4785),"janvier","février","mars","avril","mai","juin","juillet","aout","septembre","octobre","novembre","décembre"))</f>
        <v/>
      </c>
      <c r="E4785" s="105" t="str">
        <f>IF(ISERROR(VLOOKUP($C4785,tarifs!$A$4:$D$105,2,0)),"",VLOOKUP($C4785,tarifs!$A$4:$D$105,2,0))</f>
        <v/>
      </c>
      <c r="F4785" s="105" t="str">
        <f t="shared" si="74"/>
        <v/>
      </c>
    </row>
    <row r="4786" spans="4:6" x14ac:dyDescent="0.25">
      <c r="D4786" t="str">
        <f>IF(Tableau1[[#This Row],[Date]]="","",CHOOSE(MONTH(B4786),"janvier","février","mars","avril","mai","juin","juillet","aout","septembre","octobre","novembre","décembre"))</f>
        <v/>
      </c>
      <c r="E4786" s="105" t="str">
        <f>IF(ISERROR(VLOOKUP($C4786,tarifs!$A$4:$D$105,2,0)),"",VLOOKUP($C4786,tarifs!$A$4:$D$105,2,0))</f>
        <v/>
      </c>
      <c r="F4786" s="105" t="str">
        <f t="shared" si="74"/>
        <v/>
      </c>
    </row>
    <row r="4787" spans="4:6" x14ac:dyDescent="0.25">
      <c r="D4787" t="str">
        <f>IF(Tableau1[[#This Row],[Date]]="","",CHOOSE(MONTH(B4787),"janvier","février","mars","avril","mai","juin","juillet","aout","septembre","octobre","novembre","décembre"))</f>
        <v/>
      </c>
      <c r="E4787" s="105" t="str">
        <f>IF(ISERROR(VLOOKUP($C4787,tarifs!$A$4:$D$105,2,0)),"",VLOOKUP($C4787,tarifs!$A$4:$D$105,2,0))</f>
        <v/>
      </c>
      <c r="F4787" s="105" t="str">
        <f t="shared" si="74"/>
        <v/>
      </c>
    </row>
    <row r="4788" spans="4:6" x14ac:dyDescent="0.25">
      <c r="D4788" t="str">
        <f>IF(Tableau1[[#This Row],[Date]]="","",CHOOSE(MONTH(B4788),"janvier","février","mars","avril","mai","juin","juillet","aout","septembre","octobre","novembre","décembre"))</f>
        <v/>
      </c>
      <c r="E4788" s="105" t="str">
        <f>IF(ISERROR(VLOOKUP($C4788,tarifs!$A$4:$D$105,2,0)),"",VLOOKUP($C4788,tarifs!$A$4:$D$105,2,0))</f>
        <v/>
      </c>
      <c r="F4788" s="105" t="str">
        <f t="shared" si="74"/>
        <v/>
      </c>
    </row>
    <row r="4789" spans="4:6" x14ac:dyDescent="0.25">
      <c r="D4789" t="str">
        <f>IF(Tableau1[[#This Row],[Date]]="","",CHOOSE(MONTH(B4789),"janvier","février","mars","avril","mai","juin","juillet","aout","septembre","octobre","novembre","décembre"))</f>
        <v/>
      </c>
      <c r="E4789" s="105" t="str">
        <f>IF(ISERROR(VLOOKUP($C4789,tarifs!$A$4:$D$105,2,0)),"",VLOOKUP($C4789,tarifs!$A$4:$D$105,2,0))</f>
        <v/>
      </c>
      <c r="F4789" s="105" t="str">
        <f t="shared" si="74"/>
        <v/>
      </c>
    </row>
    <row r="4790" spans="4:6" x14ac:dyDescent="0.25">
      <c r="D4790" t="str">
        <f>IF(Tableau1[[#This Row],[Date]]="","",CHOOSE(MONTH(B4790),"janvier","février","mars","avril","mai","juin","juillet","aout","septembre","octobre","novembre","décembre"))</f>
        <v/>
      </c>
      <c r="E4790" s="105" t="str">
        <f>IF(ISERROR(VLOOKUP($C4790,tarifs!$A$4:$D$105,2,0)),"",VLOOKUP($C4790,tarifs!$A$4:$D$105,2,0))</f>
        <v/>
      </c>
      <c r="F4790" s="105" t="str">
        <f t="shared" si="74"/>
        <v/>
      </c>
    </row>
    <row r="4791" spans="4:6" x14ac:dyDescent="0.25">
      <c r="D4791" t="str">
        <f>IF(Tableau1[[#This Row],[Date]]="","",CHOOSE(MONTH(B4791),"janvier","février","mars","avril","mai","juin","juillet","aout","septembre","octobre","novembre","décembre"))</f>
        <v/>
      </c>
      <c r="E4791" s="105" t="str">
        <f>IF(ISERROR(VLOOKUP($C4791,tarifs!$A$4:$D$105,2,0)),"",VLOOKUP($C4791,tarifs!$A$4:$D$105,2,0))</f>
        <v/>
      </c>
      <c r="F4791" s="105" t="str">
        <f t="shared" si="74"/>
        <v/>
      </c>
    </row>
    <row r="4792" spans="4:6" x14ac:dyDescent="0.25">
      <c r="D4792" t="str">
        <f>IF(Tableau1[[#This Row],[Date]]="","",CHOOSE(MONTH(B4792),"janvier","février","mars","avril","mai","juin","juillet","aout","septembre","octobre","novembre","décembre"))</f>
        <v/>
      </c>
      <c r="E4792" s="105" t="str">
        <f>IF(ISERROR(VLOOKUP($C4792,tarifs!$A$4:$D$105,2,0)),"",VLOOKUP($C4792,tarifs!$A$4:$D$105,2,0))</f>
        <v/>
      </c>
      <c r="F4792" s="105" t="str">
        <f t="shared" si="74"/>
        <v/>
      </c>
    </row>
    <row r="4793" spans="4:6" x14ac:dyDescent="0.25">
      <c r="D4793" t="str">
        <f>IF(Tableau1[[#This Row],[Date]]="","",CHOOSE(MONTH(B4793),"janvier","février","mars","avril","mai","juin","juillet","aout","septembre","octobre","novembre","décembre"))</f>
        <v/>
      </c>
      <c r="E4793" s="105" t="str">
        <f>IF(ISERROR(VLOOKUP($C4793,tarifs!$A$4:$D$105,2,0)),"",VLOOKUP($C4793,tarifs!$A$4:$D$105,2,0))</f>
        <v/>
      </c>
      <c r="F4793" s="105" t="str">
        <f t="shared" si="74"/>
        <v/>
      </c>
    </row>
    <row r="4794" spans="4:6" x14ac:dyDescent="0.25">
      <c r="D4794" t="str">
        <f>IF(Tableau1[[#This Row],[Date]]="","",CHOOSE(MONTH(B4794),"janvier","février","mars","avril","mai","juin","juillet","aout","septembre","octobre","novembre","décembre"))</f>
        <v/>
      </c>
      <c r="E4794" s="105" t="str">
        <f>IF(ISERROR(VLOOKUP($C4794,tarifs!$A$4:$D$105,2,0)),"",VLOOKUP($C4794,tarifs!$A$4:$D$105,2,0))</f>
        <v/>
      </c>
      <c r="F4794" s="105" t="str">
        <f t="shared" si="74"/>
        <v/>
      </c>
    </row>
    <row r="4795" spans="4:6" x14ac:dyDescent="0.25">
      <c r="D4795" t="str">
        <f>IF(Tableau1[[#This Row],[Date]]="","",CHOOSE(MONTH(B4795),"janvier","février","mars","avril","mai","juin","juillet","aout","septembre","octobre","novembre","décembre"))</f>
        <v/>
      </c>
      <c r="E4795" s="105" t="str">
        <f>IF(ISERROR(VLOOKUP($C4795,tarifs!$A$4:$D$105,2,0)),"",VLOOKUP($C4795,tarifs!$A$4:$D$105,2,0))</f>
        <v/>
      </c>
      <c r="F4795" s="105" t="str">
        <f t="shared" si="74"/>
        <v/>
      </c>
    </row>
    <row r="4796" spans="4:6" x14ac:dyDescent="0.25">
      <c r="D4796" t="str">
        <f>IF(Tableau1[[#This Row],[Date]]="","",CHOOSE(MONTH(B4796),"janvier","février","mars","avril","mai","juin","juillet","aout","septembre","octobre","novembre","décembre"))</f>
        <v/>
      </c>
      <c r="E4796" s="105" t="str">
        <f>IF(ISERROR(VLOOKUP($C4796,tarifs!$A$4:$D$105,2,0)),"",VLOOKUP($C4796,tarifs!$A$4:$D$105,2,0))</f>
        <v/>
      </c>
      <c r="F4796" s="105" t="str">
        <f t="shared" si="74"/>
        <v/>
      </c>
    </row>
    <row r="4797" spans="4:6" x14ac:dyDescent="0.25">
      <c r="D4797" t="str">
        <f>IF(Tableau1[[#This Row],[Date]]="","",CHOOSE(MONTH(B4797),"janvier","février","mars","avril","mai","juin","juillet","aout","septembre","octobre","novembre","décembre"))</f>
        <v/>
      </c>
      <c r="E4797" s="105" t="str">
        <f>IF(ISERROR(VLOOKUP($C4797,tarifs!$A$4:$D$105,2,0)),"",VLOOKUP($C4797,tarifs!$A$4:$D$105,2,0))</f>
        <v/>
      </c>
      <c r="F4797" s="105" t="str">
        <f t="shared" si="74"/>
        <v/>
      </c>
    </row>
    <row r="4798" spans="4:6" x14ac:dyDescent="0.25">
      <c r="D4798" t="str">
        <f>IF(Tableau1[[#This Row],[Date]]="","",CHOOSE(MONTH(B4798),"janvier","février","mars","avril","mai","juin","juillet","aout","septembre","octobre","novembre","décembre"))</f>
        <v/>
      </c>
      <c r="E4798" s="105" t="str">
        <f>IF(ISERROR(VLOOKUP($C4798,tarifs!$A$4:$D$105,2,0)),"",VLOOKUP($C4798,tarifs!$A$4:$D$105,2,0))</f>
        <v/>
      </c>
      <c r="F4798" s="105" t="str">
        <f t="shared" si="74"/>
        <v/>
      </c>
    </row>
    <row r="4799" spans="4:6" x14ac:dyDescent="0.25">
      <c r="D4799" t="str">
        <f>IF(Tableau1[[#This Row],[Date]]="","",CHOOSE(MONTH(B4799),"janvier","février","mars","avril","mai","juin","juillet","aout","septembre","octobre","novembre","décembre"))</f>
        <v/>
      </c>
      <c r="E4799" s="105" t="str">
        <f>IF(ISERROR(VLOOKUP($C4799,tarifs!$A$4:$D$105,2,0)),"",VLOOKUP($C4799,tarifs!$A$4:$D$105,2,0))</f>
        <v/>
      </c>
      <c r="F4799" s="105" t="str">
        <f t="shared" si="74"/>
        <v/>
      </c>
    </row>
    <row r="4800" spans="4:6" x14ac:dyDescent="0.25">
      <c r="D4800" t="str">
        <f>IF(Tableau1[[#This Row],[Date]]="","",CHOOSE(MONTH(B4800),"janvier","février","mars","avril","mai","juin","juillet","aout","septembre","octobre","novembre","décembre"))</f>
        <v/>
      </c>
      <c r="E4800" s="105" t="str">
        <f>IF(ISERROR(VLOOKUP($C4800,tarifs!$A$4:$D$105,2,0)),"",VLOOKUP($C4800,tarifs!$A$4:$D$105,2,0))</f>
        <v/>
      </c>
      <c r="F4800" s="105" t="str">
        <f t="shared" si="74"/>
        <v/>
      </c>
    </row>
    <row r="4801" spans="4:6" x14ac:dyDescent="0.25">
      <c r="D4801" t="str">
        <f>IF(Tableau1[[#This Row],[Date]]="","",CHOOSE(MONTH(B4801),"janvier","février","mars","avril","mai","juin","juillet","aout","septembre","octobre","novembre","décembre"))</f>
        <v/>
      </c>
      <c r="E4801" s="105" t="str">
        <f>IF(ISERROR(VLOOKUP($C4801,tarifs!$A$4:$D$105,2,0)),"",VLOOKUP($C4801,tarifs!$A$4:$D$105,2,0))</f>
        <v/>
      </c>
      <c r="F4801" s="105" t="str">
        <f t="shared" si="74"/>
        <v/>
      </c>
    </row>
    <row r="4802" spans="4:6" x14ac:dyDescent="0.25">
      <c r="D4802" t="str">
        <f>IF(Tableau1[[#This Row],[Date]]="","",CHOOSE(MONTH(B4802),"janvier","février","mars","avril","mai","juin","juillet","aout","septembre","octobre","novembre","décembre"))</f>
        <v/>
      </c>
      <c r="E4802" s="105" t="str">
        <f>IF(ISERROR(VLOOKUP($C4802,tarifs!$A$4:$D$105,2,0)),"",VLOOKUP($C4802,tarifs!$A$4:$D$105,2,0))</f>
        <v/>
      </c>
      <c r="F4802" s="105" t="str">
        <f t="shared" si="74"/>
        <v/>
      </c>
    </row>
    <row r="4803" spans="4:6" x14ac:dyDescent="0.25">
      <c r="D4803" t="str">
        <f>IF(Tableau1[[#This Row],[Date]]="","",CHOOSE(MONTH(B4803),"janvier","février","mars","avril","mai","juin","juillet","aout","septembre","octobre","novembre","décembre"))</f>
        <v/>
      </c>
      <c r="E4803" s="105" t="str">
        <f>IF(ISERROR(VLOOKUP($C4803,tarifs!$A$4:$D$105,2,0)),"",VLOOKUP($C4803,tarifs!$A$4:$D$105,2,0))</f>
        <v/>
      </c>
      <c r="F4803" s="105" t="str">
        <f t="shared" si="74"/>
        <v/>
      </c>
    </row>
    <row r="4804" spans="4:6" x14ac:dyDescent="0.25">
      <c r="D4804" t="str">
        <f>IF(Tableau1[[#This Row],[Date]]="","",CHOOSE(MONTH(B4804),"janvier","février","mars","avril","mai","juin","juillet","aout","septembre","octobre","novembre","décembre"))</f>
        <v/>
      </c>
      <c r="E4804" s="105" t="str">
        <f>IF(ISERROR(VLOOKUP($C4804,tarifs!$A$4:$D$105,2,0)),"",VLOOKUP($C4804,tarifs!$A$4:$D$105,2,0))</f>
        <v/>
      </c>
      <c r="F4804" s="105" t="str">
        <f t="shared" ref="F4804:F4867" si="75">IF(ISERROR(E4804*1.2),"",E4804*1.2)</f>
        <v/>
      </c>
    </row>
    <row r="4805" spans="4:6" x14ac:dyDescent="0.25">
      <c r="D4805" t="str">
        <f>IF(Tableau1[[#This Row],[Date]]="","",CHOOSE(MONTH(B4805),"janvier","février","mars","avril","mai","juin","juillet","aout","septembre","octobre","novembre","décembre"))</f>
        <v/>
      </c>
      <c r="E4805" s="105" t="str">
        <f>IF(ISERROR(VLOOKUP($C4805,tarifs!$A$4:$D$105,2,0)),"",VLOOKUP($C4805,tarifs!$A$4:$D$105,2,0))</f>
        <v/>
      </c>
      <c r="F4805" s="105" t="str">
        <f t="shared" si="75"/>
        <v/>
      </c>
    </row>
    <row r="4806" spans="4:6" x14ac:dyDescent="0.25">
      <c r="D4806" t="str">
        <f>IF(Tableau1[[#This Row],[Date]]="","",CHOOSE(MONTH(B4806),"janvier","février","mars","avril","mai","juin","juillet","aout","septembre","octobre","novembre","décembre"))</f>
        <v/>
      </c>
      <c r="E4806" s="105" t="str">
        <f>IF(ISERROR(VLOOKUP($C4806,tarifs!$A$4:$D$105,2,0)),"",VLOOKUP($C4806,tarifs!$A$4:$D$105,2,0))</f>
        <v/>
      </c>
      <c r="F4806" s="105" t="str">
        <f t="shared" si="75"/>
        <v/>
      </c>
    </row>
    <row r="4807" spans="4:6" x14ac:dyDescent="0.25">
      <c r="D4807" t="str">
        <f>IF(Tableau1[[#This Row],[Date]]="","",CHOOSE(MONTH(B4807),"janvier","février","mars","avril","mai","juin","juillet","aout","septembre","octobre","novembre","décembre"))</f>
        <v/>
      </c>
      <c r="E4807" s="105" t="str">
        <f>IF(ISERROR(VLOOKUP($C4807,tarifs!$A$4:$D$105,2,0)),"",VLOOKUP($C4807,tarifs!$A$4:$D$105,2,0))</f>
        <v/>
      </c>
      <c r="F4807" s="105" t="str">
        <f t="shared" si="75"/>
        <v/>
      </c>
    </row>
    <row r="4808" spans="4:6" x14ac:dyDescent="0.25">
      <c r="D4808" t="str">
        <f>IF(Tableau1[[#This Row],[Date]]="","",CHOOSE(MONTH(B4808),"janvier","février","mars","avril","mai","juin","juillet","aout","septembre","octobre","novembre","décembre"))</f>
        <v/>
      </c>
      <c r="E4808" s="105" t="str">
        <f>IF(ISERROR(VLOOKUP($C4808,tarifs!$A$4:$D$105,2,0)),"",VLOOKUP($C4808,tarifs!$A$4:$D$105,2,0))</f>
        <v/>
      </c>
      <c r="F4808" s="105" t="str">
        <f t="shared" si="75"/>
        <v/>
      </c>
    </row>
    <row r="4809" spans="4:6" x14ac:dyDescent="0.25">
      <c r="D4809" t="str">
        <f>IF(Tableau1[[#This Row],[Date]]="","",CHOOSE(MONTH(B4809),"janvier","février","mars","avril","mai","juin","juillet","aout","septembre","octobre","novembre","décembre"))</f>
        <v/>
      </c>
      <c r="E4809" s="105" t="str">
        <f>IF(ISERROR(VLOOKUP($C4809,tarifs!$A$4:$D$105,2,0)),"",VLOOKUP($C4809,tarifs!$A$4:$D$105,2,0))</f>
        <v/>
      </c>
      <c r="F4809" s="105" t="str">
        <f t="shared" si="75"/>
        <v/>
      </c>
    </row>
    <row r="4810" spans="4:6" x14ac:dyDescent="0.25">
      <c r="D4810" t="str">
        <f>IF(Tableau1[[#This Row],[Date]]="","",CHOOSE(MONTH(B4810),"janvier","février","mars","avril","mai","juin","juillet","aout","septembre","octobre","novembre","décembre"))</f>
        <v/>
      </c>
      <c r="E4810" s="105" t="str">
        <f>IF(ISERROR(VLOOKUP($C4810,tarifs!$A$4:$D$105,2,0)),"",VLOOKUP($C4810,tarifs!$A$4:$D$105,2,0))</f>
        <v/>
      </c>
      <c r="F4810" s="105" t="str">
        <f t="shared" si="75"/>
        <v/>
      </c>
    </row>
    <row r="4811" spans="4:6" x14ac:dyDescent="0.25">
      <c r="D4811" t="str">
        <f>IF(Tableau1[[#This Row],[Date]]="","",CHOOSE(MONTH(B4811),"janvier","février","mars","avril","mai","juin","juillet","aout","septembre","octobre","novembre","décembre"))</f>
        <v/>
      </c>
      <c r="E4811" s="105" t="str">
        <f>IF(ISERROR(VLOOKUP($C4811,tarifs!$A$4:$D$105,2,0)),"",VLOOKUP($C4811,tarifs!$A$4:$D$105,2,0))</f>
        <v/>
      </c>
      <c r="F4811" s="105" t="str">
        <f t="shared" si="75"/>
        <v/>
      </c>
    </row>
    <row r="4812" spans="4:6" x14ac:dyDescent="0.25">
      <c r="D4812" t="str">
        <f>IF(Tableau1[[#This Row],[Date]]="","",CHOOSE(MONTH(B4812),"janvier","février","mars","avril","mai","juin","juillet","aout","septembre","octobre","novembre","décembre"))</f>
        <v/>
      </c>
      <c r="E4812" s="105" t="str">
        <f>IF(ISERROR(VLOOKUP($C4812,tarifs!$A$4:$D$105,2,0)),"",VLOOKUP($C4812,tarifs!$A$4:$D$105,2,0))</f>
        <v/>
      </c>
      <c r="F4812" s="105" t="str">
        <f t="shared" si="75"/>
        <v/>
      </c>
    </row>
    <row r="4813" spans="4:6" x14ac:dyDescent="0.25">
      <c r="D4813" t="str">
        <f>IF(Tableau1[[#This Row],[Date]]="","",CHOOSE(MONTH(B4813),"janvier","février","mars","avril","mai","juin","juillet","aout","septembre","octobre","novembre","décembre"))</f>
        <v/>
      </c>
      <c r="E4813" s="105" t="str">
        <f>IF(ISERROR(VLOOKUP($C4813,tarifs!$A$4:$D$105,2,0)),"",VLOOKUP($C4813,tarifs!$A$4:$D$105,2,0))</f>
        <v/>
      </c>
      <c r="F4813" s="105" t="str">
        <f t="shared" si="75"/>
        <v/>
      </c>
    </row>
    <row r="4814" spans="4:6" x14ac:dyDescent="0.25">
      <c r="D4814" t="str">
        <f>IF(Tableau1[[#This Row],[Date]]="","",CHOOSE(MONTH(B4814),"janvier","février","mars","avril","mai","juin","juillet","aout","septembre","octobre","novembre","décembre"))</f>
        <v/>
      </c>
      <c r="E4814" s="105" t="str">
        <f>IF(ISERROR(VLOOKUP($C4814,tarifs!$A$4:$D$105,2,0)),"",VLOOKUP($C4814,tarifs!$A$4:$D$105,2,0))</f>
        <v/>
      </c>
      <c r="F4814" s="105" t="str">
        <f t="shared" si="75"/>
        <v/>
      </c>
    </row>
    <row r="4815" spans="4:6" x14ac:dyDescent="0.25">
      <c r="D4815" t="str">
        <f>IF(Tableau1[[#This Row],[Date]]="","",CHOOSE(MONTH(B4815),"janvier","février","mars","avril","mai","juin","juillet","aout","septembre","octobre","novembre","décembre"))</f>
        <v/>
      </c>
      <c r="E4815" s="105" t="str">
        <f>IF(ISERROR(VLOOKUP($C4815,tarifs!$A$4:$D$105,2,0)),"",VLOOKUP($C4815,tarifs!$A$4:$D$105,2,0))</f>
        <v/>
      </c>
      <c r="F4815" s="105" t="str">
        <f t="shared" si="75"/>
        <v/>
      </c>
    </row>
    <row r="4816" spans="4:6" x14ac:dyDescent="0.25">
      <c r="D4816" t="str">
        <f>IF(Tableau1[[#This Row],[Date]]="","",CHOOSE(MONTH(B4816),"janvier","février","mars","avril","mai","juin","juillet","aout","septembre","octobre","novembre","décembre"))</f>
        <v/>
      </c>
      <c r="E4816" s="105" t="str">
        <f>IF(ISERROR(VLOOKUP($C4816,tarifs!$A$4:$D$105,2,0)),"",VLOOKUP($C4816,tarifs!$A$4:$D$105,2,0))</f>
        <v/>
      </c>
      <c r="F4816" s="105" t="str">
        <f t="shared" si="75"/>
        <v/>
      </c>
    </row>
    <row r="4817" spans="4:6" x14ac:dyDescent="0.25">
      <c r="D4817" t="str">
        <f>IF(Tableau1[[#This Row],[Date]]="","",CHOOSE(MONTH(B4817),"janvier","février","mars","avril","mai","juin","juillet","aout","septembre","octobre","novembre","décembre"))</f>
        <v/>
      </c>
      <c r="E4817" s="105" t="str">
        <f>IF(ISERROR(VLOOKUP($C4817,tarifs!$A$4:$D$105,2,0)),"",VLOOKUP($C4817,tarifs!$A$4:$D$105,2,0))</f>
        <v/>
      </c>
      <c r="F4817" s="105" t="str">
        <f t="shared" si="75"/>
        <v/>
      </c>
    </row>
    <row r="4818" spans="4:6" x14ac:dyDescent="0.25">
      <c r="D4818" t="str">
        <f>IF(Tableau1[[#This Row],[Date]]="","",CHOOSE(MONTH(B4818),"janvier","février","mars","avril","mai","juin","juillet","aout","septembre","octobre","novembre","décembre"))</f>
        <v/>
      </c>
      <c r="E4818" s="105" t="str">
        <f>IF(ISERROR(VLOOKUP($C4818,tarifs!$A$4:$D$105,2,0)),"",VLOOKUP($C4818,tarifs!$A$4:$D$105,2,0))</f>
        <v/>
      </c>
      <c r="F4818" s="105" t="str">
        <f t="shared" si="75"/>
        <v/>
      </c>
    </row>
    <row r="4819" spans="4:6" x14ac:dyDescent="0.25">
      <c r="D4819" t="str">
        <f>IF(Tableau1[[#This Row],[Date]]="","",CHOOSE(MONTH(B4819),"janvier","février","mars","avril","mai","juin","juillet","aout","septembre","octobre","novembre","décembre"))</f>
        <v/>
      </c>
      <c r="E4819" s="105" t="str">
        <f>IF(ISERROR(VLOOKUP($C4819,tarifs!$A$4:$D$105,2,0)),"",VLOOKUP($C4819,tarifs!$A$4:$D$105,2,0))</f>
        <v/>
      </c>
      <c r="F4819" s="105" t="str">
        <f t="shared" si="75"/>
        <v/>
      </c>
    </row>
    <row r="4820" spans="4:6" x14ac:dyDescent="0.25">
      <c r="D4820" t="str">
        <f>IF(Tableau1[[#This Row],[Date]]="","",CHOOSE(MONTH(B4820),"janvier","février","mars","avril","mai","juin","juillet","aout","septembre","octobre","novembre","décembre"))</f>
        <v/>
      </c>
      <c r="E4820" s="105" t="str">
        <f>IF(ISERROR(VLOOKUP($C4820,tarifs!$A$4:$D$105,2,0)),"",VLOOKUP($C4820,tarifs!$A$4:$D$105,2,0))</f>
        <v/>
      </c>
      <c r="F4820" s="105" t="str">
        <f t="shared" si="75"/>
        <v/>
      </c>
    </row>
    <row r="4821" spans="4:6" x14ac:dyDescent="0.25">
      <c r="D4821" t="str">
        <f>IF(Tableau1[[#This Row],[Date]]="","",CHOOSE(MONTH(B4821),"janvier","février","mars","avril","mai","juin","juillet","aout","septembre","octobre","novembre","décembre"))</f>
        <v/>
      </c>
      <c r="E4821" s="105" t="str">
        <f>IF(ISERROR(VLOOKUP($C4821,tarifs!$A$4:$D$105,2,0)),"",VLOOKUP($C4821,tarifs!$A$4:$D$105,2,0))</f>
        <v/>
      </c>
      <c r="F4821" s="105" t="str">
        <f t="shared" si="75"/>
        <v/>
      </c>
    </row>
    <row r="4822" spans="4:6" x14ac:dyDescent="0.25">
      <c r="D4822" t="str">
        <f>IF(Tableau1[[#This Row],[Date]]="","",CHOOSE(MONTH(B4822),"janvier","février","mars","avril","mai","juin","juillet","aout","septembre","octobre","novembre","décembre"))</f>
        <v/>
      </c>
      <c r="E4822" s="105" t="str">
        <f>IF(ISERROR(VLOOKUP($C4822,tarifs!$A$4:$D$105,2,0)),"",VLOOKUP($C4822,tarifs!$A$4:$D$105,2,0))</f>
        <v/>
      </c>
      <c r="F4822" s="105" t="str">
        <f t="shared" si="75"/>
        <v/>
      </c>
    </row>
    <row r="4823" spans="4:6" x14ac:dyDescent="0.25">
      <c r="D4823" t="str">
        <f>IF(Tableau1[[#This Row],[Date]]="","",CHOOSE(MONTH(B4823),"janvier","février","mars","avril","mai","juin","juillet","aout","septembre","octobre","novembre","décembre"))</f>
        <v/>
      </c>
      <c r="E4823" s="105" t="str">
        <f>IF(ISERROR(VLOOKUP($C4823,tarifs!$A$4:$D$105,2,0)),"",VLOOKUP($C4823,tarifs!$A$4:$D$105,2,0))</f>
        <v/>
      </c>
      <c r="F4823" s="105" t="str">
        <f t="shared" si="75"/>
        <v/>
      </c>
    </row>
    <row r="4824" spans="4:6" x14ac:dyDescent="0.25">
      <c r="D4824" t="str">
        <f>IF(Tableau1[[#This Row],[Date]]="","",CHOOSE(MONTH(B4824),"janvier","février","mars","avril","mai","juin","juillet","aout","septembre","octobre","novembre","décembre"))</f>
        <v/>
      </c>
      <c r="E4824" s="105" t="str">
        <f>IF(ISERROR(VLOOKUP($C4824,tarifs!$A$4:$D$105,2,0)),"",VLOOKUP($C4824,tarifs!$A$4:$D$105,2,0))</f>
        <v/>
      </c>
      <c r="F4824" s="105" t="str">
        <f t="shared" si="75"/>
        <v/>
      </c>
    </row>
    <row r="4825" spans="4:6" x14ac:dyDescent="0.25">
      <c r="D4825" t="str">
        <f>IF(Tableau1[[#This Row],[Date]]="","",CHOOSE(MONTH(B4825),"janvier","février","mars","avril","mai","juin","juillet","aout","septembre","octobre","novembre","décembre"))</f>
        <v/>
      </c>
      <c r="E4825" s="105" t="str">
        <f>IF(ISERROR(VLOOKUP($C4825,tarifs!$A$4:$D$105,2,0)),"",VLOOKUP($C4825,tarifs!$A$4:$D$105,2,0))</f>
        <v/>
      </c>
      <c r="F4825" s="105" t="str">
        <f t="shared" si="75"/>
        <v/>
      </c>
    </row>
    <row r="4826" spans="4:6" x14ac:dyDescent="0.25">
      <c r="D4826" t="str">
        <f>IF(Tableau1[[#This Row],[Date]]="","",CHOOSE(MONTH(B4826),"janvier","février","mars","avril","mai","juin","juillet","aout","septembre","octobre","novembre","décembre"))</f>
        <v/>
      </c>
      <c r="E4826" s="105" t="str">
        <f>IF(ISERROR(VLOOKUP($C4826,tarifs!$A$4:$D$105,2,0)),"",VLOOKUP($C4826,tarifs!$A$4:$D$105,2,0))</f>
        <v/>
      </c>
      <c r="F4826" s="105" t="str">
        <f t="shared" si="75"/>
        <v/>
      </c>
    </row>
    <row r="4827" spans="4:6" x14ac:dyDescent="0.25">
      <c r="D4827" t="str">
        <f>IF(Tableau1[[#This Row],[Date]]="","",CHOOSE(MONTH(B4827),"janvier","février","mars","avril","mai","juin","juillet","aout","septembre","octobre","novembre","décembre"))</f>
        <v/>
      </c>
      <c r="E4827" s="105" t="str">
        <f>IF(ISERROR(VLOOKUP($C4827,tarifs!$A$4:$D$105,2,0)),"",VLOOKUP($C4827,tarifs!$A$4:$D$105,2,0))</f>
        <v/>
      </c>
      <c r="F4827" s="105" t="str">
        <f t="shared" si="75"/>
        <v/>
      </c>
    </row>
    <row r="4828" spans="4:6" x14ac:dyDescent="0.25">
      <c r="D4828" t="str">
        <f>IF(Tableau1[[#This Row],[Date]]="","",CHOOSE(MONTH(B4828),"janvier","février","mars","avril","mai","juin","juillet","aout","septembre","octobre","novembre","décembre"))</f>
        <v/>
      </c>
      <c r="E4828" s="105" t="str">
        <f>IF(ISERROR(VLOOKUP($C4828,tarifs!$A$4:$D$105,2,0)),"",VLOOKUP($C4828,tarifs!$A$4:$D$105,2,0))</f>
        <v/>
      </c>
      <c r="F4828" s="105" t="str">
        <f t="shared" si="75"/>
        <v/>
      </c>
    </row>
    <row r="4829" spans="4:6" x14ac:dyDescent="0.25">
      <c r="D4829" t="str">
        <f>IF(Tableau1[[#This Row],[Date]]="","",CHOOSE(MONTH(B4829),"janvier","février","mars","avril","mai","juin","juillet","aout","septembre","octobre","novembre","décembre"))</f>
        <v/>
      </c>
      <c r="E4829" s="105" t="str">
        <f>IF(ISERROR(VLOOKUP($C4829,tarifs!$A$4:$D$105,2,0)),"",VLOOKUP($C4829,tarifs!$A$4:$D$105,2,0))</f>
        <v/>
      </c>
      <c r="F4829" s="105" t="str">
        <f t="shared" si="75"/>
        <v/>
      </c>
    </row>
    <row r="4830" spans="4:6" x14ac:dyDescent="0.25">
      <c r="D4830" t="str">
        <f>IF(Tableau1[[#This Row],[Date]]="","",CHOOSE(MONTH(B4830),"janvier","février","mars","avril","mai","juin","juillet","aout","septembre","octobre","novembre","décembre"))</f>
        <v/>
      </c>
      <c r="E4830" s="105" t="str">
        <f>IF(ISERROR(VLOOKUP($C4830,tarifs!$A$4:$D$105,2,0)),"",VLOOKUP($C4830,tarifs!$A$4:$D$105,2,0))</f>
        <v/>
      </c>
      <c r="F4830" s="105" t="str">
        <f t="shared" si="75"/>
        <v/>
      </c>
    </row>
    <row r="4831" spans="4:6" x14ac:dyDescent="0.25">
      <c r="D4831" t="str">
        <f>IF(Tableau1[[#This Row],[Date]]="","",CHOOSE(MONTH(B4831),"janvier","février","mars","avril","mai","juin","juillet","aout","septembre","octobre","novembre","décembre"))</f>
        <v/>
      </c>
      <c r="E4831" s="105" t="str">
        <f>IF(ISERROR(VLOOKUP($C4831,tarifs!$A$4:$D$105,2,0)),"",VLOOKUP($C4831,tarifs!$A$4:$D$105,2,0))</f>
        <v/>
      </c>
      <c r="F4831" s="105" t="str">
        <f t="shared" si="75"/>
        <v/>
      </c>
    </row>
    <row r="4832" spans="4:6" x14ac:dyDescent="0.25">
      <c r="D4832" t="str">
        <f>IF(Tableau1[[#This Row],[Date]]="","",CHOOSE(MONTH(B4832),"janvier","février","mars","avril","mai","juin","juillet","aout","septembre","octobre","novembre","décembre"))</f>
        <v/>
      </c>
      <c r="E4832" s="105" t="str">
        <f>IF(ISERROR(VLOOKUP($C4832,tarifs!$A$4:$D$105,2,0)),"",VLOOKUP($C4832,tarifs!$A$4:$D$105,2,0))</f>
        <v/>
      </c>
      <c r="F4832" s="105" t="str">
        <f t="shared" si="75"/>
        <v/>
      </c>
    </row>
    <row r="4833" spans="4:6" x14ac:dyDescent="0.25">
      <c r="D4833" t="str">
        <f>IF(Tableau1[[#This Row],[Date]]="","",CHOOSE(MONTH(B4833),"janvier","février","mars","avril","mai","juin","juillet","aout","septembre","octobre","novembre","décembre"))</f>
        <v/>
      </c>
      <c r="E4833" s="105" t="str">
        <f>IF(ISERROR(VLOOKUP($C4833,tarifs!$A$4:$D$105,2,0)),"",VLOOKUP($C4833,tarifs!$A$4:$D$105,2,0))</f>
        <v/>
      </c>
      <c r="F4833" s="105" t="str">
        <f t="shared" si="75"/>
        <v/>
      </c>
    </row>
    <row r="4834" spans="4:6" x14ac:dyDescent="0.25">
      <c r="D4834" t="str">
        <f>IF(Tableau1[[#This Row],[Date]]="","",CHOOSE(MONTH(B4834),"janvier","février","mars","avril","mai","juin","juillet","aout","septembre","octobre","novembre","décembre"))</f>
        <v/>
      </c>
      <c r="E4834" s="105" t="str">
        <f>IF(ISERROR(VLOOKUP($C4834,tarifs!$A$4:$D$105,2,0)),"",VLOOKUP($C4834,tarifs!$A$4:$D$105,2,0))</f>
        <v/>
      </c>
      <c r="F4834" s="105" t="str">
        <f t="shared" si="75"/>
        <v/>
      </c>
    </row>
    <row r="4835" spans="4:6" x14ac:dyDescent="0.25">
      <c r="D4835" t="str">
        <f>IF(Tableau1[[#This Row],[Date]]="","",CHOOSE(MONTH(B4835),"janvier","février","mars","avril","mai","juin","juillet","aout","septembre","octobre","novembre","décembre"))</f>
        <v/>
      </c>
      <c r="E4835" s="105" t="str">
        <f>IF(ISERROR(VLOOKUP($C4835,tarifs!$A$4:$D$105,2,0)),"",VLOOKUP($C4835,tarifs!$A$4:$D$105,2,0))</f>
        <v/>
      </c>
      <c r="F4835" s="105" t="str">
        <f t="shared" si="75"/>
        <v/>
      </c>
    </row>
    <row r="4836" spans="4:6" x14ac:dyDescent="0.25">
      <c r="D4836" t="str">
        <f>IF(Tableau1[[#This Row],[Date]]="","",CHOOSE(MONTH(B4836),"janvier","février","mars","avril","mai","juin","juillet","aout","septembre","octobre","novembre","décembre"))</f>
        <v/>
      </c>
      <c r="E4836" s="105" t="str">
        <f>IF(ISERROR(VLOOKUP($C4836,tarifs!$A$4:$D$105,2,0)),"",VLOOKUP($C4836,tarifs!$A$4:$D$105,2,0))</f>
        <v/>
      </c>
      <c r="F4836" s="105" t="str">
        <f t="shared" si="75"/>
        <v/>
      </c>
    </row>
    <row r="4837" spans="4:6" x14ac:dyDescent="0.25">
      <c r="D4837" t="str">
        <f>IF(Tableau1[[#This Row],[Date]]="","",CHOOSE(MONTH(B4837),"janvier","février","mars","avril","mai","juin","juillet","aout","septembre","octobre","novembre","décembre"))</f>
        <v/>
      </c>
      <c r="E4837" s="105" t="str">
        <f>IF(ISERROR(VLOOKUP($C4837,tarifs!$A$4:$D$105,2,0)),"",VLOOKUP($C4837,tarifs!$A$4:$D$105,2,0))</f>
        <v/>
      </c>
      <c r="F4837" s="105" t="str">
        <f t="shared" si="75"/>
        <v/>
      </c>
    </row>
    <row r="4838" spans="4:6" x14ac:dyDescent="0.25">
      <c r="D4838" t="str">
        <f>IF(Tableau1[[#This Row],[Date]]="","",CHOOSE(MONTH(B4838),"janvier","février","mars","avril","mai","juin","juillet","aout","septembre","octobre","novembre","décembre"))</f>
        <v/>
      </c>
      <c r="E4838" s="105" t="str">
        <f>IF(ISERROR(VLOOKUP($C4838,tarifs!$A$4:$D$105,2,0)),"",VLOOKUP($C4838,tarifs!$A$4:$D$105,2,0))</f>
        <v/>
      </c>
      <c r="F4838" s="105" t="str">
        <f t="shared" si="75"/>
        <v/>
      </c>
    </row>
    <row r="4839" spans="4:6" x14ac:dyDescent="0.25">
      <c r="D4839" t="str">
        <f>IF(Tableau1[[#This Row],[Date]]="","",CHOOSE(MONTH(B4839),"janvier","février","mars","avril","mai","juin","juillet","aout","septembre","octobre","novembre","décembre"))</f>
        <v/>
      </c>
      <c r="E4839" s="105" t="str">
        <f>IF(ISERROR(VLOOKUP($C4839,tarifs!$A$4:$D$105,2,0)),"",VLOOKUP($C4839,tarifs!$A$4:$D$105,2,0))</f>
        <v/>
      </c>
      <c r="F4839" s="105" t="str">
        <f t="shared" si="75"/>
        <v/>
      </c>
    </row>
    <row r="4840" spans="4:6" x14ac:dyDescent="0.25">
      <c r="D4840" t="str">
        <f>IF(Tableau1[[#This Row],[Date]]="","",CHOOSE(MONTH(B4840),"janvier","février","mars","avril","mai","juin","juillet","aout","septembre","octobre","novembre","décembre"))</f>
        <v/>
      </c>
      <c r="E4840" s="105" t="str">
        <f>IF(ISERROR(VLOOKUP($C4840,tarifs!$A$4:$D$105,2,0)),"",VLOOKUP($C4840,tarifs!$A$4:$D$105,2,0))</f>
        <v/>
      </c>
      <c r="F4840" s="105" t="str">
        <f t="shared" si="75"/>
        <v/>
      </c>
    </row>
    <row r="4841" spans="4:6" x14ac:dyDescent="0.25">
      <c r="D4841" t="str">
        <f>IF(Tableau1[[#This Row],[Date]]="","",CHOOSE(MONTH(B4841),"janvier","février","mars","avril","mai","juin","juillet","aout","septembre","octobre","novembre","décembre"))</f>
        <v/>
      </c>
      <c r="E4841" s="105" t="str">
        <f>IF(ISERROR(VLOOKUP($C4841,tarifs!$A$4:$D$105,2,0)),"",VLOOKUP($C4841,tarifs!$A$4:$D$105,2,0))</f>
        <v/>
      </c>
      <c r="F4841" s="105" t="str">
        <f t="shared" si="75"/>
        <v/>
      </c>
    </row>
    <row r="4842" spans="4:6" x14ac:dyDescent="0.25">
      <c r="D4842" t="str">
        <f>IF(Tableau1[[#This Row],[Date]]="","",CHOOSE(MONTH(B4842),"janvier","février","mars","avril","mai","juin","juillet","aout","septembre","octobre","novembre","décembre"))</f>
        <v/>
      </c>
      <c r="E4842" s="105" t="str">
        <f>IF(ISERROR(VLOOKUP($C4842,tarifs!$A$4:$D$105,2,0)),"",VLOOKUP($C4842,tarifs!$A$4:$D$105,2,0))</f>
        <v/>
      </c>
      <c r="F4842" s="105" t="str">
        <f t="shared" si="75"/>
        <v/>
      </c>
    </row>
    <row r="4843" spans="4:6" x14ac:dyDescent="0.25">
      <c r="D4843" t="str">
        <f>IF(Tableau1[[#This Row],[Date]]="","",CHOOSE(MONTH(B4843),"janvier","février","mars","avril","mai","juin","juillet","aout","septembre","octobre","novembre","décembre"))</f>
        <v/>
      </c>
      <c r="E4843" s="105" t="str">
        <f>IF(ISERROR(VLOOKUP($C4843,tarifs!$A$4:$D$105,2,0)),"",VLOOKUP($C4843,tarifs!$A$4:$D$105,2,0))</f>
        <v/>
      </c>
      <c r="F4843" s="105" t="str">
        <f t="shared" si="75"/>
        <v/>
      </c>
    </row>
    <row r="4844" spans="4:6" x14ac:dyDescent="0.25">
      <c r="D4844" t="str">
        <f>IF(Tableau1[[#This Row],[Date]]="","",CHOOSE(MONTH(B4844),"janvier","février","mars","avril","mai","juin","juillet","aout","septembre","octobre","novembre","décembre"))</f>
        <v/>
      </c>
      <c r="E4844" s="105" t="str">
        <f>IF(ISERROR(VLOOKUP($C4844,tarifs!$A$4:$D$105,2,0)),"",VLOOKUP($C4844,tarifs!$A$4:$D$105,2,0))</f>
        <v/>
      </c>
      <c r="F4844" s="105" t="str">
        <f t="shared" si="75"/>
        <v/>
      </c>
    </row>
    <row r="4845" spans="4:6" x14ac:dyDescent="0.25">
      <c r="D4845" t="str">
        <f>IF(Tableau1[[#This Row],[Date]]="","",CHOOSE(MONTH(B4845),"janvier","février","mars","avril","mai","juin","juillet","aout","septembre","octobre","novembre","décembre"))</f>
        <v/>
      </c>
      <c r="E4845" s="105" t="str">
        <f>IF(ISERROR(VLOOKUP($C4845,tarifs!$A$4:$D$105,2,0)),"",VLOOKUP($C4845,tarifs!$A$4:$D$105,2,0))</f>
        <v/>
      </c>
      <c r="F4845" s="105" t="str">
        <f t="shared" si="75"/>
        <v/>
      </c>
    </row>
    <row r="4846" spans="4:6" x14ac:dyDescent="0.25">
      <c r="D4846" t="str">
        <f>IF(Tableau1[[#This Row],[Date]]="","",CHOOSE(MONTH(B4846),"janvier","février","mars","avril","mai","juin","juillet","aout","septembre","octobre","novembre","décembre"))</f>
        <v/>
      </c>
      <c r="E4846" s="105" t="str">
        <f>IF(ISERROR(VLOOKUP($C4846,tarifs!$A$4:$D$105,2,0)),"",VLOOKUP($C4846,tarifs!$A$4:$D$105,2,0))</f>
        <v/>
      </c>
      <c r="F4846" s="105" t="str">
        <f t="shared" si="75"/>
        <v/>
      </c>
    </row>
    <row r="4847" spans="4:6" x14ac:dyDescent="0.25">
      <c r="D4847" t="str">
        <f>IF(Tableau1[[#This Row],[Date]]="","",CHOOSE(MONTH(B4847),"janvier","février","mars","avril","mai","juin","juillet","aout","septembre","octobre","novembre","décembre"))</f>
        <v/>
      </c>
      <c r="E4847" s="105" t="str">
        <f>IF(ISERROR(VLOOKUP($C4847,tarifs!$A$4:$D$105,2,0)),"",VLOOKUP($C4847,tarifs!$A$4:$D$105,2,0))</f>
        <v/>
      </c>
      <c r="F4847" s="105" t="str">
        <f t="shared" si="75"/>
        <v/>
      </c>
    </row>
    <row r="4848" spans="4:6" x14ac:dyDescent="0.25">
      <c r="D4848" t="str">
        <f>IF(Tableau1[[#This Row],[Date]]="","",CHOOSE(MONTH(B4848),"janvier","février","mars","avril","mai","juin","juillet","aout","septembre","octobre","novembre","décembre"))</f>
        <v/>
      </c>
      <c r="E4848" s="105" t="str">
        <f>IF(ISERROR(VLOOKUP($C4848,tarifs!$A$4:$D$105,2,0)),"",VLOOKUP($C4848,tarifs!$A$4:$D$105,2,0))</f>
        <v/>
      </c>
      <c r="F4848" s="105" t="str">
        <f t="shared" si="75"/>
        <v/>
      </c>
    </row>
    <row r="4849" spans="4:6" x14ac:dyDescent="0.25">
      <c r="D4849" t="str">
        <f>IF(Tableau1[[#This Row],[Date]]="","",CHOOSE(MONTH(B4849),"janvier","février","mars","avril","mai","juin","juillet","aout","septembre","octobre","novembre","décembre"))</f>
        <v/>
      </c>
      <c r="E4849" s="105" t="str">
        <f>IF(ISERROR(VLOOKUP($C4849,tarifs!$A$4:$D$105,2,0)),"",VLOOKUP($C4849,tarifs!$A$4:$D$105,2,0))</f>
        <v/>
      </c>
      <c r="F4849" s="105" t="str">
        <f t="shared" si="75"/>
        <v/>
      </c>
    </row>
    <row r="4850" spans="4:6" x14ac:dyDescent="0.25">
      <c r="D4850" t="str">
        <f>IF(Tableau1[[#This Row],[Date]]="","",CHOOSE(MONTH(B4850),"janvier","février","mars","avril","mai","juin","juillet","aout","septembre","octobre","novembre","décembre"))</f>
        <v/>
      </c>
      <c r="E4850" s="105" t="str">
        <f>IF(ISERROR(VLOOKUP($C4850,tarifs!$A$4:$D$105,2,0)),"",VLOOKUP($C4850,tarifs!$A$4:$D$105,2,0))</f>
        <v/>
      </c>
      <c r="F4850" s="105" t="str">
        <f t="shared" si="75"/>
        <v/>
      </c>
    </row>
    <row r="4851" spans="4:6" x14ac:dyDescent="0.25">
      <c r="D4851" t="str">
        <f>IF(Tableau1[[#This Row],[Date]]="","",CHOOSE(MONTH(B4851),"janvier","février","mars","avril","mai","juin","juillet","aout","septembre","octobre","novembre","décembre"))</f>
        <v/>
      </c>
      <c r="E4851" s="105" t="str">
        <f>IF(ISERROR(VLOOKUP($C4851,tarifs!$A$4:$D$105,2,0)),"",VLOOKUP($C4851,tarifs!$A$4:$D$105,2,0))</f>
        <v/>
      </c>
      <c r="F4851" s="105" t="str">
        <f t="shared" si="75"/>
        <v/>
      </c>
    </row>
    <row r="4852" spans="4:6" x14ac:dyDescent="0.25">
      <c r="D4852" t="str">
        <f>IF(Tableau1[[#This Row],[Date]]="","",CHOOSE(MONTH(B4852),"janvier","février","mars","avril","mai","juin","juillet","aout","septembre","octobre","novembre","décembre"))</f>
        <v/>
      </c>
      <c r="E4852" s="105" t="str">
        <f>IF(ISERROR(VLOOKUP($C4852,tarifs!$A$4:$D$105,2,0)),"",VLOOKUP($C4852,tarifs!$A$4:$D$105,2,0))</f>
        <v/>
      </c>
      <c r="F4852" s="105" t="str">
        <f t="shared" si="75"/>
        <v/>
      </c>
    </row>
    <row r="4853" spans="4:6" x14ac:dyDescent="0.25">
      <c r="D4853" t="str">
        <f>IF(Tableau1[[#This Row],[Date]]="","",CHOOSE(MONTH(B4853),"janvier","février","mars","avril","mai","juin","juillet","aout","septembre","octobre","novembre","décembre"))</f>
        <v/>
      </c>
      <c r="E4853" s="105" t="str">
        <f>IF(ISERROR(VLOOKUP($C4853,tarifs!$A$4:$D$105,2,0)),"",VLOOKUP($C4853,tarifs!$A$4:$D$105,2,0))</f>
        <v/>
      </c>
      <c r="F4853" s="105" t="str">
        <f t="shared" si="75"/>
        <v/>
      </c>
    </row>
    <row r="4854" spans="4:6" x14ac:dyDescent="0.25">
      <c r="D4854" t="str">
        <f>IF(Tableau1[[#This Row],[Date]]="","",CHOOSE(MONTH(B4854),"janvier","février","mars","avril","mai","juin","juillet","aout","septembre","octobre","novembre","décembre"))</f>
        <v/>
      </c>
      <c r="E4854" s="105" t="str">
        <f>IF(ISERROR(VLOOKUP($C4854,tarifs!$A$4:$D$105,2,0)),"",VLOOKUP($C4854,tarifs!$A$4:$D$105,2,0))</f>
        <v/>
      </c>
      <c r="F4854" s="105" t="str">
        <f t="shared" si="75"/>
        <v/>
      </c>
    </row>
    <row r="4855" spans="4:6" x14ac:dyDescent="0.25">
      <c r="D4855" t="str">
        <f>IF(Tableau1[[#This Row],[Date]]="","",CHOOSE(MONTH(B4855),"janvier","février","mars","avril","mai","juin","juillet","aout","septembre","octobre","novembre","décembre"))</f>
        <v/>
      </c>
      <c r="E4855" s="105" t="str">
        <f>IF(ISERROR(VLOOKUP($C4855,tarifs!$A$4:$D$105,2,0)),"",VLOOKUP($C4855,tarifs!$A$4:$D$105,2,0))</f>
        <v/>
      </c>
      <c r="F4855" s="105" t="str">
        <f t="shared" si="75"/>
        <v/>
      </c>
    </row>
    <row r="4856" spans="4:6" x14ac:dyDescent="0.25">
      <c r="D4856" t="str">
        <f>IF(Tableau1[[#This Row],[Date]]="","",CHOOSE(MONTH(B4856),"janvier","février","mars","avril","mai","juin","juillet","aout","septembre","octobre","novembre","décembre"))</f>
        <v/>
      </c>
      <c r="E4856" s="105" t="str">
        <f>IF(ISERROR(VLOOKUP($C4856,tarifs!$A$4:$D$105,2,0)),"",VLOOKUP($C4856,tarifs!$A$4:$D$105,2,0))</f>
        <v/>
      </c>
      <c r="F4856" s="105" t="str">
        <f t="shared" si="75"/>
        <v/>
      </c>
    </row>
    <row r="4857" spans="4:6" x14ac:dyDescent="0.25">
      <c r="D4857" t="str">
        <f>IF(Tableau1[[#This Row],[Date]]="","",CHOOSE(MONTH(B4857),"janvier","février","mars","avril","mai","juin","juillet","aout","septembre","octobre","novembre","décembre"))</f>
        <v/>
      </c>
      <c r="E4857" s="105" t="str">
        <f>IF(ISERROR(VLOOKUP($C4857,tarifs!$A$4:$D$105,2,0)),"",VLOOKUP($C4857,tarifs!$A$4:$D$105,2,0))</f>
        <v/>
      </c>
      <c r="F4857" s="105" t="str">
        <f t="shared" si="75"/>
        <v/>
      </c>
    </row>
    <row r="4858" spans="4:6" x14ac:dyDescent="0.25">
      <c r="D4858" t="str">
        <f>IF(Tableau1[[#This Row],[Date]]="","",CHOOSE(MONTH(B4858),"janvier","février","mars","avril","mai","juin","juillet","aout","septembre","octobre","novembre","décembre"))</f>
        <v/>
      </c>
      <c r="E4858" s="105" t="str">
        <f>IF(ISERROR(VLOOKUP($C4858,tarifs!$A$4:$D$105,2,0)),"",VLOOKUP($C4858,tarifs!$A$4:$D$105,2,0))</f>
        <v/>
      </c>
      <c r="F4858" s="105" t="str">
        <f t="shared" si="75"/>
        <v/>
      </c>
    </row>
    <row r="4859" spans="4:6" x14ac:dyDescent="0.25">
      <c r="D4859" t="str">
        <f>IF(Tableau1[[#This Row],[Date]]="","",CHOOSE(MONTH(B4859),"janvier","février","mars","avril","mai","juin","juillet","aout","septembre","octobre","novembre","décembre"))</f>
        <v/>
      </c>
      <c r="E4859" s="105" t="str">
        <f>IF(ISERROR(VLOOKUP($C4859,tarifs!$A$4:$D$105,2,0)),"",VLOOKUP($C4859,tarifs!$A$4:$D$105,2,0))</f>
        <v/>
      </c>
      <c r="F4859" s="105" t="str">
        <f t="shared" si="75"/>
        <v/>
      </c>
    </row>
    <row r="4860" spans="4:6" x14ac:dyDescent="0.25">
      <c r="D4860" t="str">
        <f>IF(Tableau1[[#This Row],[Date]]="","",CHOOSE(MONTH(B4860),"janvier","février","mars","avril","mai","juin","juillet","aout","septembre","octobre","novembre","décembre"))</f>
        <v/>
      </c>
      <c r="E4860" s="105" t="str">
        <f>IF(ISERROR(VLOOKUP($C4860,tarifs!$A$4:$D$105,2,0)),"",VLOOKUP($C4860,tarifs!$A$4:$D$105,2,0))</f>
        <v/>
      </c>
      <c r="F4860" s="105" t="str">
        <f t="shared" si="75"/>
        <v/>
      </c>
    </row>
    <row r="4861" spans="4:6" x14ac:dyDescent="0.25">
      <c r="D4861" t="str">
        <f>IF(Tableau1[[#This Row],[Date]]="","",CHOOSE(MONTH(B4861),"janvier","février","mars","avril","mai","juin","juillet","aout","septembre","octobre","novembre","décembre"))</f>
        <v/>
      </c>
      <c r="E4861" s="105" t="str">
        <f>IF(ISERROR(VLOOKUP($C4861,tarifs!$A$4:$D$105,2,0)),"",VLOOKUP($C4861,tarifs!$A$4:$D$105,2,0))</f>
        <v/>
      </c>
      <c r="F4861" s="105" t="str">
        <f t="shared" si="75"/>
        <v/>
      </c>
    </row>
    <row r="4862" spans="4:6" x14ac:dyDescent="0.25">
      <c r="D4862" t="str">
        <f>IF(Tableau1[[#This Row],[Date]]="","",CHOOSE(MONTH(B4862),"janvier","février","mars","avril","mai","juin","juillet","aout","septembre","octobre","novembre","décembre"))</f>
        <v/>
      </c>
      <c r="E4862" s="105" t="str">
        <f>IF(ISERROR(VLOOKUP($C4862,tarifs!$A$4:$D$105,2,0)),"",VLOOKUP($C4862,tarifs!$A$4:$D$105,2,0))</f>
        <v/>
      </c>
      <c r="F4862" s="105" t="str">
        <f t="shared" si="75"/>
        <v/>
      </c>
    </row>
    <row r="4863" spans="4:6" x14ac:dyDescent="0.25">
      <c r="D4863" t="str">
        <f>IF(Tableau1[[#This Row],[Date]]="","",CHOOSE(MONTH(B4863),"janvier","février","mars","avril","mai","juin","juillet","aout","septembre","octobre","novembre","décembre"))</f>
        <v/>
      </c>
      <c r="E4863" s="105" t="str">
        <f>IF(ISERROR(VLOOKUP($C4863,tarifs!$A$4:$D$105,2,0)),"",VLOOKUP($C4863,tarifs!$A$4:$D$105,2,0))</f>
        <v/>
      </c>
      <c r="F4863" s="105" t="str">
        <f t="shared" si="75"/>
        <v/>
      </c>
    </row>
    <row r="4864" spans="4:6" x14ac:dyDescent="0.25">
      <c r="D4864" t="str">
        <f>IF(Tableau1[[#This Row],[Date]]="","",CHOOSE(MONTH(B4864),"janvier","février","mars","avril","mai","juin","juillet","aout","septembre","octobre","novembre","décembre"))</f>
        <v/>
      </c>
      <c r="E4864" s="105" t="str">
        <f>IF(ISERROR(VLOOKUP($C4864,tarifs!$A$4:$D$105,2,0)),"",VLOOKUP($C4864,tarifs!$A$4:$D$105,2,0))</f>
        <v/>
      </c>
      <c r="F4864" s="105" t="str">
        <f t="shared" si="75"/>
        <v/>
      </c>
    </row>
    <row r="4865" spans="4:6" x14ac:dyDescent="0.25">
      <c r="D4865" t="str">
        <f>IF(Tableau1[[#This Row],[Date]]="","",CHOOSE(MONTH(B4865),"janvier","février","mars","avril","mai","juin","juillet","aout","septembre","octobre","novembre","décembre"))</f>
        <v/>
      </c>
      <c r="E4865" s="105" t="str">
        <f>IF(ISERROR(VLOOKUP($C4865,tarifs!$A$4:$D$105,2,0)),"",VLOOKUP($C4865,tarifs!$A$4:$D$105,2,0))</f>
        <v/>
      </c>
      <c r="F4865" s="105" t="str">
        <f t="shared" si="75"/>
        <v/>
      </c>
    </row>
    <row r="4866" spans="4:6" x14ac:dyDescent="0.25">
      <c r="D4866" t="str">
        <f>IF(Tableau1[[#This Row],[Date]]="","",CHOOSE(MONTH(B4866),"janvier","février","mars","avril","mai","juin","juillet","aout","septembre","octobre","novembre","décembre"))</f>
        <v/>
      </c>
      <c r="E4866" s="105" t="str">
        <f>IF(ISERROR(VLOOKUP($C4866,tarifs!$A$4:$D$105,2,0)),"",VLOOKUP($C4866,tarifs!$A$4:$D$105,2,0))</f>
        <v/>
      </c>
      <c r="F4866" s="105" t="str">
        <f t="shared" si="75"/>
        <v/>
      </c>
    </row>
    <row r="4867" spans="4:6" x14ac:dyDescent="0.25">
      <c r="D4867" t="str">
        <f>IF(Tableau1[[#This Row],[Date]]="","",CHOOSE(MONTH(B4867),"janvier","février","mars","avril","mai","juin","juillet","aout","septembre","octobre","novembre","décembre"))</f>
        <v/>
      </c>
      <c r="E4867" s="105" t="str">
        <f>IF(ISERROR(VLOOKUP($C4867,tarifs!$A$4:$D$105,2,0)),"",VLOOKUP($C4867,tarifs!$A$4:$D$105,2,0))</f>
        <v/>
      </c>
      <c r="F4867" s="105" t="str">
        <f t="shared" si="75"/>
        <v/>
      </c>
    </row>
    <row r="4868" spans="4:6" x14ac:dyDescent="0.25">
      <c r="D4868" t="str">
        <f>IF(Tableau1[[#This Row],[Date]]="","",CHOOSE(MONTH(B4868),"janvier","février","mars","avril","mai","juin","juillet","aout","septembre","octobre","novembre","décembre"))</f>
        <v/>
      </c>
      <c r="E4868" s="105" t="str">
        <f>IF(ISERROR(VLOOKUP($C4868,tarifs!$A$4:$D$105,2,0)),"",VLOOKUP($C4868,tarifs!$A$4:$D$105,2,0))</f>
        <v/>
      </c>
      <c r="F4868" s="105" t="str">
        <f t="shared" ref="F4868:F4931" si="76">IF(ISERROR(E4868*1.2),"",E4868*1.2)</f>
        <v/>
      </c>
    </row>
    <row r="4869" spans="4:6" x14ac:dyDescent="0.25">
      <c r="D4869" t="str">
        <f>IF(Tableau1[[#This Row],[Date]]="","",CHOOSE(MONTH(B4869),"janvier","février","mars","avril","mai","juin","juillet","aout","septembre","octobre","novembre","décembre"))</f>
        <v/>
      </c>
      <c r="E4869" s="105" t="str">
        <f>IF(ISERROR(VLOOKUP($C4869,tarifs!$A$4:$D$105,2,0)),"",VLOOKUP($C4869,tarifs!$A$4:$D$105,2,0))</f>
        <v/>
      </c>
      <c r="F4869" s="105" t="str">
        <f t="shared" si="76"/>
        <v/>
      </c>
    </row>
    <row r="4870" spans="4:6" x14ac:dyDescent="0.25">
      <c r="D4870" t="str">
        <f>IF(Tableau1[[#This Row],[Date]]="","",CHOOSE(MONTH(B4870),"janvier","février","mars","avril","mai","juin","juillet","aout","septembre","octobre","novembre","décembre"))</f>
        <v/>
      </c>
      <c r="E4870" s="105" t="str">
        <f>IF(ISERROR(VLOOKUP($C4870,tarifs!$A$4:$D$105,2,0)),"",VLOOKUP($C4870,tarifs!$A$4:$D$105,2,0))</f>
        <v/>
      </c>
      <c r="F4870" s="105" t="str">
        <f t="shared" si="76"/>
        <v/>
      </c>
    </row>
    <row r="4871" spans="4:6" x14ac:dyDescent="0.25">
      <c r="D4871" t="str">
        <f>IF(Tableau1[[#This Row],[Date]]="","",CHOOSE(MONTH(B4871),"janvier","février","mars","avril","mai","juin","juillet","aout","septembre","octobre","novembre","décembre"))</f>
        <v/>
      </c>
      <c r="E4871" s="105" t="str">
        <f>IF(ISERROR(VLOOKUP($C4871,tarifs!$A$4:$D$105,2,0)),"",VLOOKUP($C4871,tarifs!$A$4:$D$105,2,0))</f>
        <v/>
      </c>
      <c r="F4871" s="105" t="str">
        <f t="shared" si="76"/>
        <v/>
      </c>
    </row>
    <row r="4872" spans="4:6" x14ac:dyDescent="0.25">
      <c r="D4872" t="str">
        <f>IF(Tableau1[[#This Row],[Date]]="","",CHOOSE(MONTH(B4872),"janvier","février","mars","avril","mai","juin","juillet","aout","septembre","octobre","novembre","décembre"))</f>
        <v/>
      </c>
      <c r="E4872" s="105" t="str">
        <f>IF(ISERROR(VLOOKUP($C4872,tarifs!$A$4:$D$105,2,0)),"",VLOOKUP($C4872,tarifs!$A$4:$D$105,2,0))</f>
        <v/>
      </c>
      <c r="F4872" s="105" t="str">
        <f t="shared" si="76"/>
        <v/>
      </c>
    </row>
    <row r="4873" spans="4:6" x14ac:dyDescent="0.25">
      <c r="D4873" t="str">
        <f>IF(Tableau1[[#This Row],[Date]]="","",CHOOSE(MONTH(B4873),"janvier","février","mars","avril","mai","juin","juillet","aout","septembre","octobre","novembre","décembre"))</f>
        <v/>
      </c>
      <c r="E4873" s="105" t="str">
        <f>IF(ISERROR(VLOOKUP($C4873,tarifs!$A$4:$D$105,2,0)),"",VLOOKUP($C4873,tarifs!$A$4:$D$105,2,0))</f>
        <v/>
      </c>
      <c r="F4873" s="105" t="str">
        <f t="shared" si="76"/>
        <v/>
      </c>
    </row>
    <row r="4874" spans="4:6" x14ac:dyDescent="0.25">
      <c r="D4874" t="str">
        <f>IF(Tableau1[[#This Row],[Date]]="","",CHOOSE(MONTH(B4874),"janvier","février","mars","avril","mai","juin","juillet","aout","septembre","octobre","novembre","décembre"))</f>
        <v/>
      </c>
      <c r="E4874" s="105" t="str">
        <f>IF(ISERROR(VLOOKUP($C4874,tarifs!$A$4:$D$105,2,0)),"",VLOOKUP($C4874,tarifs!$A$4:$D$105,2,0))</f>
        <v/>
      </c>
      <c r="F4874" s="105" t="str">
        <f t="shared" si="76"/>
        <v/>
      </c>
    </row>
    <row r="4875" spans="4:6" x14ac:dyDescent="0.25">
      <c r="D4875" t="str">
        <f>IF(Tableau1[[#This Row],[Date]]="","",CHOOSE(MONTH(B4875),"janvier","février","mars","avril","mai","juin","juillet","aout","septembre","octobre","novembre","décembre"))</f>
        <v/>
      </c>
      <c r="E4875" s="105" t="str">
        <f>IF(ISERROR(VLOOKUP($C4875,tarifs!$A$4:$D$105,2,0)),"",VLOOKUP($C4875,tarifs!$A$4:$D$105,2,0))</f>
        <v/>
      </c>
      <c r="F4875" s="105" t="str">
        <f t="shared" si="76"/>
        <v/>
      </c>
    </row>
    <row r="4876" spans="4:6" x14ac:dyDescent="0.25">
      <c r="D4876" t="str">
        <f>IF(Tableau1[[#This Row],[Date]]="","",CHOOSE(MONTH(B4876),"janvier","février","mars","avril","mai","juin","juillet","aout","septembre","octobre","novembre","décembre"))</f>
        <v/>
      </c>
      <c r="E4876" s="105" t="str">
        <f>IF(ISERROR(VLOOKUP($C4876,tarifs!$A$4:$D$105,2,0)),"",VLOOKUP($C4876,tarifs!$A$4:$D$105,2,0))</f>
        <v/>
      </c>
      <c r="F4876" s="105" t="str">
        <f t="shared" si="76"/>
        <v/>
      </c>
    </row>
    <row r="4877" spans="4:6" x14ac:dyDescent="0.25">
      <c r="D4877" t="str">
        <f>IF(Tableau1[[#This Row],[Date]]="","",CHOOSE(MONTH(B4877),"janvier","février","mars","avril","mai","juin","juillet","aout","septembre","octobre","novembre","décembre"))</f>
        <v/>
      </c>
      <c r="E4877" s="105" t="str">
        <f>IF(ISERROR(VLOOKUP($C4877,tarifs!$A$4:$D$105,2,0)),"",VLOOKUP($C4877,tarifs!$A$4:$D$105,2,0))</f>
        <v/>
      </c>
      <c r="F4877" s="105" t="str">
        <f t="shared" si="76"/>
        <v/>
      </c>
    </row>
    <row r="4878" spans="4:6" x14ac:dyDescent="0.25">
      <c r="D4878" t="str">
        <f>IF(Tableau1[[#This Row],[Date]]="","",CHOOSE(MONTH(B4878),"janvier","février","mars","avril","mai","juin","juillet","aout","septembre","octobre","novembre","décembre"))</f>
        <v/>
      </c>
      <c r="E4878" s="105" t="str">
        <f>IF(ISERROR(VLOOKUP($C4878,tarifs!$A$4:$D$105,2,0)),"",VLOOKUP($C4878,tarifs!$A$4:$D$105,2,0))</f>
        <v/>
      </c>
      <c r="F4878" s="105" t="str">
        <f t="shared" si="76"/>
        <v/>
      </c>
    </row>
    <row r="4879" spans="4:6" x14ac:dyDescent="0.25">
      <c r="D4879" t="str">
        <f>IF(Tableau1[[#This Row],[Date]]="","",CHOOSE(MONTH(B4879),"janvier","février","mars","avril","mai","juin","juillet","aout","septembre","octobre","novembre","décembre"))</f>
        <v/>
      </c>
      <c r="E4879" s="105" t="str">
        <f>IF(ISERROR(VLOOKUP($C4879,tarifs!$A$4:$D$105,2,0)),"",VLOOKUP($C4879,tarifs!$A$4:$D$105,2,0))</f>
        <v/>
      </c>
      <c r="F4879" s="105" t="str">
        <f t="shared" si="76"/>
        <v/>
      </c>
    </row>
    <row r="4880" spans="4:6" x14ac:dyDescent="0.25">
      <c r="D4880" t="str">
        <f>IF(Tableau1[[#This Row],[Date]]="","",CHOOSE(MONTH(B4880),"janvier","février","mars","avril","mai","juin","juillet","aout","septembre","octobre","novembre","décembre"))</f>
        <v/>
      </c>
      <c r="E4880" s="105" t="str">
        <f>IF(ISERROR(VLOOKUP($C4880,tarifs!$A$4:$D$105,2,0)),"",VLOOKUP($C4880,tarifs!$A$4:$D$105,2,0))</f>
        <v/>
      </c>
      <c r="F4880" s="105" t="str">
        <f t="shared" si="76"/>
        <v/>
      </c>
    </row>
    <row r="4881" spans="4:6" x14ac:dyDescent="0.25">
      <c r="D4881" t="str">
        <f>IF(Tableau1[[#This Row],[Date]]="","",CHOOSE(MONTH(B4881),"janvier","février","mars","avril","mai","juin","juillet","aout","septembre","octobre","novembre","décembre"))</f>
        <v/>
      </c>
      <c r="E4881" s="105" t="str">
        <f>IF(ISERROR(VLOOKUP($C4881,tarifs!$A$4:$D$105,2,0)),"",VLOOKUP($C4881,tarifs!$A$4:$D$105,2,0))</f>
        <v/>
      </c>
      <c r="F4881" s="105" t="str">
        <f t="shared" si="76"/>
        <v/>
      </c>
    </row>
    <row r="4882" spans="4:6" x14ac:dyDescent="0.25">
      <c r="D4882" t="str">
        <f>IF(Tableau1[[#This Row],[Date]]="","",CHOOSE(MONTH(B4882),"janvier","février","mars","avril","mai","juin","juillet","aout","septembre","octobre","novembre","décembre"))</f>
        <v/>
      </c>
      <c r="E4882" s="105" t="str">
        <f>IF(ISERROR(VLOOKUP($C4882,tarifs!$A$4:$D$105,2,0)),"",VLOOKUP($C4882,tarifs!$A$4:$D$105,2,0))</f>
        <v/>
      </c>
      <c r="F4882" s="105" t="str">
        <f t="shared" si="76"/>
        <v/>
      </c>
    </row>
    <row r="4883" spans="4:6" x14ac:dyDescent="0.25">
      <c r="D4883" t="str">
        <f>IF(Tableau1[[#This Row],[Date]]="","",CHOOSE(MONTH(B4883),"janvier","février","mars","avril","mai","juin","juillet","aout","septembre","octobre","novembre","décembre"))</f>
        <v/>
      </c>
      <c r="E4883" s="105" t="str">
        <f>IF(ISERROR(VLOOKUP($C4883,tarifs!$A$4:$D$105,2,0)),"",VLOOKUP($C4883,tarifs!$A$4:$D$105,2,0))</f>
        <v/>
      </c>
      <c r="F4883" s="105" t="str">
        <f t="shared" si="76"/>
        <v/>
      </c>
    </row>
    <row r="4884" spans="4:6" x14ac:dyDescent="0.25">
      <c r="D4884" t="str">
        <f>IF(Tableau1[[#This Row],[Date]]="","",CHOOSE(MONTH(B4884),"janvier","février","mars","avril","mai","juin","juillet","aout","septembre","octobre","novembre","décembre"))</f>
        <v/>
      </c>
      <c r="E4884" s="105" t="str">
        <f>IF(ISERROR(VLOOKUP($C4884,tarifs!$A$4:$D$105,2,0)),"",VLOOKUP($C4884,tarifs!$A$4:$D$105,2,0))</f>
        <v/>
      </c>
      <c r="F4884" s="105" t="str">
        <f t="shared" si="76"/>
        <v/>
      </c>
    </row>
    <row r="4885" spans="4:6" x14ac:dyDescent="0.25">
      <c r="D4885" t="str">
        <f>IF(Tableau1[[#This Row],[Date]]="","",CHOOSE(MONTH(B4885),"janvier","février","mars","avril","mai","juin","juillet","aout","septembre","octobre","novembre","décembre"))</f>
        <v/>
      </c>
      <c r="E4885" s="105" t="str">
        <f>IF(ISERROR(VLOOKUP($C4885,tarifs!$A$4:$D$105,2,0)),"",VLOOKUP($C4885,tarifs!$A$4:$D$105,2,0))</f>
        <v/>
      </c>
      <c r="F4885" s="105" t="str">
        <f t="shared" si="76"/>
        <v/>
      </c>
    </row>
    <row r="4886" spans="4:6" x14ac:dyDescent="0.25">
      <c r="D4886" t="str">
        <f>IF(Tableau1[[#This Row],[Date]]="","",CHOOSE(MONTH(B4886),"janvier","février","mars","avril","mai","juin","juillet","aout","septembre","octobre","novembre","décembre"))</f>
        <v/>
      </c>
      <c r="E4886" s="105" t="str">
        <f>IF(ISERROR(VLOOKUP($C4886,tarifs!$A$4:$D$105,2,0)),"",VLOOKUP($C4886,tarifs!$A$4:$D$105,2,0))</f>
        <v/>
      </c>
      <c r="F4886" s="105" t="str">
        <f t="shared" si="76"/>
        <v/>
      </c>
    </row>
    <row r="4887" spans="4:6" x14ac:dyDescent="0.25">
      <c r="D4887" t="str">
        <f>IF(Tableau1[[#This Row],[Date]]="","",CHOOSE(MONTH(B4887),"janvier","février","mars","avril","mai","juin","juillet","aout","septembre","octobre","novembre","décembre"))</f>
        <v/>
      </c>
      <c r="E4887" s="105" t="str">
        <f>IF(ISERROR(VLOOKUP($C4887,tarifs!$A$4:$D$105,2,0)),"",VLOOKUP($C4887,tarifs!$A$4:$D$105,2,0))</f>
        <v/>
      </c>
      <c r="F4887" s="105" t="str">
        <f t="shared" si="76"/>
        <v/>
      </c>
    </row>
    <row r="4888" spans="4:6" x14ac:dyDescent="0.25">
      <c r="D4888" t="str">
        <f>IF(Tableau1[[#This Row],[Date]]="","",CHOOSE(MONTH(B4888),"janvier","février","mars","avril","mai","juin","juillet","aout","septembre","octobre","novembre","décembre"))</f>
        <v/>
      </c>
      <c r="E4888" s="105" t="str">
        <f>IF(ISERROR(VLOOKUP($C4888,tarifs!$A$4:$D$105,2,0)),"",VLOOKUP($C4888,tarifs!$A$4:$D$105,2,0))</f>
        <v/>
      </c>
      <c r="F4888" s="105" t="str">
        <f t="shared" si="76"/>
        <v/>
      </c>
    </row>
    <row r="4889" spans="4:6" x14ac:dyDescent="0.25">
      <c r="D4889" t="str">
        <f>IF(Tableau1[[#This Row],[Date]]="","",CHOOSE(MONTH(B4889),"janvier","février","mars","avril","mai","juin","juillet","aout","septembre","octobre","novembre","décembre"))</f>
        <v/>
      </c>
      <c r="E4889" s="105" t="str">
        <f>IF(ISERROR(VLOOKUP($C4889,tarifs!$A$4:$D$105,2,0)),"",VLOOKUP($C4889,tarifs!$A$4:$D$105,2,0))</f>
        <v/>
      </c>
      <c r="F4889" s="105" t="str">
        <f t="shared" si="76"/>
        <v/>
      </c>
    </row>
    <row r="4890" spans="4:6" x14ac:dyDescent="0.25">
      <c r="D4890" t="str">
        <f>IF(Tableau1[[#This Row],[Date]]="","",CHOOSE(MONTH(B4890),"janvier","février","mars","avril","mai","juin","juillet","aout","septembre","octobre","novembre","décembre"))</f>
        <v/>
      </c>
      <c r="E4890" s="105" t="str">
        <f>IF(ISERROR(VLOOKUP($C4890,tarifs!$A$4:$D$105,2,0)),"",VLOOKUP($C4890,tarifs!$A$4:$D$105,2,0))</f>
        <v/>
      </c>
      <c r="F4890" s="105" t="str">
        <f t="shared" si="76"/>
        <v/>
      </c>
    </row>
    <row r="4891" spans="4:6" x14ac:dyDescent="0.25">
      <c r="D4891" t="str">
        <f>IF(Tableau1[[#This Row],[Date]]="","",CHOOSE(MONTH(B4891),"janvier","février","mars","avril","mai","juin","juillet","aout","septembre","octobre","novembre","décembre"))</f>
        <v/>
      </c>
      <c r="E4891" s="105" t="str">
        <f>IF(ISERROR(VLOOKUP($C4891,tarifs!$A$4:$D$105,2,0)),"",VLOOKUP($C4891,tarifs!$A$4:$D$105,2,0))</f>
        <v/>
      </c>
      <c r="F4891" s="105" t="str">
        <f t="shared" si="76"/>
        <v/>
      </c>
    </row>
    <row r="4892" spans="4:6" x14ac:dyDescent="0.25">
      <c r="D4892" t="str">
        <f>IF(Tableau1[[#This Row],[Date]]="","",CHOOSE(MONTH(B4892),"janvier","février","mars","avril","mai","juin","juillet","aout","septembre","octobre","novembre","décembre"))</f>
        <v/>
      </c>
      <c r="E4892" s="105" t="str">
        <f>IF(ISERROR(VLOOKUP($C4892,tarifs!$A$4:$D$105,2,0)),"",VLOOKUP($C4892,tarifs!$A$4:$D$105,2,0))</f>
        <v/>
      </c>
      <c r="F4892" s="105" t="str">
        <f t="shared" si="76"/>
        <v/>
      </c>
    </row>
    <row r="4893" spans="4:6" x14ac:dyDescent="0.25">
      <c r="D4893" t="str">
        <f>IF(Tableau1[[#This Row],[Date]]="","",CHOOSE(MONTH(B4893),"janvier","février","mars","avril","mai","juin","juillet","aout","septembre","octobre","novembre","décembre"))</f>
        <v/>
      </c>
      <c r="E4893" s="105" t="str">
        <f>IF(ISERROR(VLOOKUP($C4893,tarifs!$A$4:$D$105,2,0)),"",VLOOKUP($C4893,tarifs!$A$4:$D$105,2,0))</f>
        <v/>
      </c>
      <c r="F4893" s="105" t="str">
        <f t="shared" si="76"/>
        <v/>
      </c>
    </row>
    <row r="4894" spans="4:6" x14ac:dyDescent="0.25">
      <c r="D4894" t="str">
        <f>IF(Tableau1[[#This Row],[Date]]="","",CHOOSE(MONTH(B4894),"janvier","février","mars","avril","mai","juin","juillet","aout","septembre","octobre","novembre","décembre"))</f>
        <v/>
      </c>
      <c r="E4894" s="105" t="str">
        <f>IF(ISERROR(VLOOKUP($C4894,tarifs!$A$4:$D$105,2,0)),"",VLOOKUP($C4894,tarifs!$A$4:$D$105,2,0))</f>
        <v/>
      </c>
      <c r="F4894" s="105" t="str">
        <f t="shared" si="76"/>
        <v/>
      </c>
    </row>
    <row r="4895" spans="4:6" x14ac:dyDescent="0.25">
      <c r="D4895" t="str">
        <f>IF(Tableau1[[#This Row],[Date]]="","",CHOOSE(MONTH(B4895),"janvier","février","mars","avril","mai","juin","juillet","aout","septembre","octobre","novembre","décembre"))</f>
        <v/>
      </c>
      <c r="E4895" s="105" t="str">
        <f>IF(ISERROR(VLOOKUP($C4895,tarifs!$A$4:$D$105,2,0)),"",VLOOKUP($C4895,tarifs!$A$4:$D$105,2,0))</f>
        <v/>
      </c>
      <c r="F4895" s="105" t="str">
        <f t="shared" si="76"/>
        <v/>
      </c>
    </row>
    <row r="4896" spans="4:6" x14ac:dyDescent="0.25">
      <c r="D4896" t="str">
        <f>IF(Tableau1[[#This Row],[Date]]="","",CHOOSE(MONTH(B4896),"janvier","février","mars","avril","mai","juin","juillet","aout","septembre","octobre","novembre","décembre"))</f>
        <v/>
      </c>
      <c r="E4896" s="105" t="str">
        <f>IF(ISERROR(VLOOKUP($C4896,tarifs!$A$4:$D$105,2,0)),"",VLOOKUP($C4896,tarifs!$A$4:$D$105,2,0))</f>
        <v/>
      </c>
      <c r="F4896" s="105" t="str">
        <f t="shared" si="76"/>
        <v/>
      </c>
    </row>
    <row r="4897" spans="4:6" x14ac:dyDescent="0.25">
      <c r="D4897" t="str">
        <f>IF(Tableau1[[#This Row],[Date]]="","",CHOOSE(MONTH(B4897),"janvier","février","mars","avril","mai","juin","juillet","aout","septembre","octobre","novembre","décembre"))</f>
        <v/>
      </c>
      <c r="E4897" s="105" t="str">
        <f>IF(ISERROR(VLOOKUP($C4897,tarifs!$A$4:$D$105,2,0)),"",VLOOKUP($C4897,tarifs!$A$4:$D$105,2,0))</f>
        <v/>
      </c>
      <c r="F4897" s="105" t="str">
        <f t="shared" si="76"/>
        <v/>
      </c>
    </row>
    <row r="4898" spans="4:6" x14ac:dyDescent="0.25">
      <c r="D4898" t="str">
        <f>IF(Tableau1[[#This Row],[Date]]="","",CHOOSE(MONTH(B4898),"janvier","février","mars","avril","mai","juin","juillet","aout","septembre","octobre","novembre","décembre"))</f>
        <v/>
      </c>
      <c r="E4898" s="105" t="str">
        <f>IF(ISERROR(VLOOKUP($C4898,tarifs!$A$4:$D$105,2,0)),"",VLOOKUP($C4898,tarifs!$A$4:$D$105,2,0))</f>
        <v/>
      </c>
      <c r="F4898" s="105" t="str">
        <f t="shared" si="76"/>
        <v/>
      </c>
    </row>
    <row r="4899" spans="4:6" x14ac:dyDescent="0.25">
      <c r="D4899" t="str">
        <f>IF(Tableau1[[#This Row],[Date]]="","",CHOOSE(MONTH(B4899),"janvier","février","mars","avril","mai","juin","juillet","aout","septembre","octobre","novembre","décembre"))</f>
        <v/>
      </c>
      <c r="E4899" s="105" t="str">
        <f>IF(ISERROR(VLOOKUP($C4899,tarifs!$A$4:$D$105,2,0)),"",VLOOKUP($C4899,tarifs!$A$4:$D$105,2,0))</f>
        <v/>
      </c>
      <c r="F4899" s="105" t="str">
        <f t="shared" si="76"/>
        <v/>
      </c>
    </row>
    <row r="4900" spans="4:6" x14ac:dyDescent="0.25">
      <c r="D4900" t="str">
        <f>IF(Tableau1[[#This Row],[Date]]="","",CHOOSE(MONTH(B4900),"janvier","février","mars","avril","mai","juin","juillet","aout","septembre","octobre","novembre","décembre"))</f>
        <v/>
      </c>
      <c r="E4900" s="105" t="str">
        <f>IF(ISERROR(VLOOKUP($C4900,tarifs!$A$4:$D$105,2,0)),"",VLOOKUP($C4900,tarifs!$A$4:$D$105,2,0))</f>
        <v/>
      </c>
      <c r="F4900" s="105" t="str">
        <f t="shared" si="76"/>
        <v/>
      </c>
    </row>
    <row r="4901" spans="4:6" x14ac:dyDescent="0.25">
      <c r="D4901" t="str">
        <f>IF(Tableau1[[#This Row],[Date]]="","",CHOOSE(MONTH(B4901),"janvier","février","mars","avril","mai","juin","juillet","aout","septembre","octobre","novembre","décembre"))</f>
        <v/>
      </c>
      <c r="E4901" s="105" t="str">
        <f>IF(ISERROR(VLOOKUP($C4901,tarifs!$A$4:$D$105,2,0)),"",VLOOKUP($C4901,tarifs!$A$4:$D$105,2,0))</f>
        <v/>
      </c>
      <c r="F4901" s="105" t="str">
        <f t="shared" si="76"/>
        <v/>
      </c>
    </row>
    <row r="4902" spans="4:6" x14ac:dyDescent="0.25">
      <c r="D4902" t="str">
        <f>IF(Tableau1[[#This Row],[Date]]="","",CHOOSE(MONTH(B4902),"janvier","février","mars","avril","mai","juin","juillet","aout","septembre","octobre","novembre","décembre"))</f>
        <v/>
      </c>
      <c r="E4902" s="105" t="str">
        <f>IF(ISERROR(VLOOKUP($C4902,tarifs!$A$4:$D$105,2,0)),"",VLOOKUP($C4902,tarifs!$A$4:$D$105,2,0))</f>
        <v/>
      </c>
      <c r="F4902" s="105" t="str">
        <f t="shared" si="76"/>
        <v/>
      </c>
    </row>
    <row r="4903" spans="4:6" x14ac:dyDescent="0.25">
      <c r="D4903" t="str">
        <f>IF(Tableau1[[#This Row],[Date]]="","",CHOOSE(MONTH(B4903),"janvier","février","mars","avril","mai","juin","juillet","aout","septembre","octobre","novembre","décembre"))</f>
        <v/>
      </c>
      <c r="E4903" s="105" t="str">
        <f>IF(ISERROR(VLOOKUP($C4903,tarifs!$A$4:$D$105,2,0)),"",VLOOKUP($C4903,tarifs!$A$4:$D$105,2,0))</f>
        <v/>
      </c>
      <c r="F4903" s="105" t="str">
        <f t="shared" si="76"/>
        <v/>
      </c>
    </row>
    <row r="4904" spans="4:6" x14ac:dyDescent="0.25">
      <c r="D4904" t="str">
        <f>IF(Tableau1[[#This Row],[Date]]="","",CHOOSE(MONTH(B4904),"janvier","février","mars","avril","mai","juin","juillet","aout","septembre","octobre","novembre","décembre"))</f>
        <v/>
      </c>
      <c r="E4904" s="105" t="str">
        <f>IF(ISERROR(VLOOKUP($C4904,tarifs!$A$4:$D$105,2,0)),"",VLOOKUP($C4904,tarifs!$A$4:$D$105,2,0))</f>
        <v/>
      </c>
      <c r="F4904" s="105" t="str">
        <f t="shared" si="76"/>
        <v/>
      </c>
    </row>
    <row r="4905" spans="4:6" x14ac:dyDescent="0.25">
      <c r="D4905" t="str">
        <f>IF(Tableau1[[#This Row],[Date]]="","",CHOOSE(MONTH(B4905),"janvier","février","mars","avril","mai","juin","juillet","aout","septembre","octobre","novembre","décembre"))</f>
        <v/>
      </c>
      <c r="E4905" s="105" t="str">
        <f>IF(ISERROR(VLOOKUP($C4905,tarifs!$A$4:$D$105,2,0)),"",VLOOKUP($C4905,tarifs!$A$4:$D$105,2,0))</f>
        <v/>
      </c>
      <c r="F4905" s="105" t="str">
        <f t="shared" si="76"/>
        <v/>
      </c>
    </row>
    <row r="4906" spans="4:6" x14ac:dyDescent="0.25">
      <c r="D4906" t="str">
        <f>IF(Tableau1[[#This Row],[Date]]="","",CHOOSE(MONTH(B4906),"janvier","février","mars","avril","mai","juin","juillet","aout","septembre","octobre","novembre","décembre"))</f>
        <v/>
      </c>
      <c r="E4906" s="105" t="str">
        <f>IF(ISERROR(VLOOKUP($C4906,tarifs!$A$4:$D$105,2,0)),"",VLOOKUP($C4906,tarifs!$A$4:$D$105,2,0))</f>
        <v/>
      </c>
      <c r="F4906" s="105" t="str">
        <f t="shared" si="76"/>
        <v/>
      </c>
    </row>
    <row r="4907" spans="4:6" x14ac:dyDescent="0.25">
      <c r="D4907" t="str">
        <f>IF(Tableau1[[#This Row],[Date]]="","",CHOOSE(MONTH(B4907),"janvier","février","mars","avril","mai","juin","juillet","aout","septembre","octobre","novembre","décembre"))</f>
        <v/>
      </c>
      <c r="E4907" s="105" t="str">
        <f>IF(ISERROR(VLOOKUP($C4907,tarifs!$A$4:$D$105,2,0)),"",VLOOKUP($C4907,tarifs!$A$4:$D$105,2,0))</f>
        <v/>
      </c>
      <c r="F4907" s="105" t="str">
        <f t="shared" si="76"/>
        <v/>
      </c>
    </row>
    <row r="4908" spans="4:6" x14ac:dyDescent="0.25">
      <c r="D4908" t="str">
        <f>IF(Tableau1[[#This Row],[Date]]="","",CHOOSE(MONTH(B4908),"janvier","février","mars","avril","mai","juin","juillet","aout","septembre","octobre","novembre","décembre"))</f>
        <v/>
      </c>
      <c r="E4908" s="105" t="str">
        <f>IF(ISERROR(VLOOKUP($C4908,tarifs!$A$4:$D$105,2,0)),"",VLOOKUP($C4908,tarifs!$A$4:$D$105,2,0))</f>
        <v/>
      </c>
      <c r="F4908" s="105" t="str">
        <f t="shared" si="76"/>
        <v/>
      </c>
    </row>
    <row r="4909" spans="4:6" x14ac:dyDescent="0.25">
      <c r="D4909" t="str">
        <f>IF(Tableau1[[#This Row],[Date]]="","",CHOOSE(MONTH(B4909),"janvier","février","mars","avril","mai","juin","juillet","aout","septembre","octobre","novembre","décembre"))</f>
        <v/>
      </c>
      <c r="E4909" s="105" t="str">
        <f>IF(ISERROR(VLOOKUP($C4909,tarifs!$A$4:$D$105,2,0)),"",VLOOKUP($C4909,tarifs!$A$4:$D$105,2,0))</f>
        <v/>
      </c>
      <c r="F4909" s="105" t="str">
        <f t="shared" si="76"/>
        <v/>
      </c>
    </row>
    <row r="4910" spans="4:6" x14ac:dyDescent="0.25">
      <c r="D4910" t="str">
        <f>IF(Tableau1[[#This Row],[Date]]="","",CHOOSE(MONTH(B4910),"janvier","février","mars","avril","mai","juin","juillet","aout","septembre","octobre","novembre","décembre"))</f>
        <v/>
      </c>
      <c r="E4910" s="105" t="str">
        <f>IF(ISERROR(VLOOKUP($C4910,tarifs!$A$4:$D$105,2,0)),"",VLOOKUP($C4910,tarifs!$A$4:$D$105,2,0))</f>
        <v/>
      </c>
      <c r="F4910" s="105" t="str">
        <f t="shared" si="76"/>
        <v/>
      </c>
    </row>
    <row r="4911" spans="4:6" x14ac:dyDescent="0.25">
      <c r="D4911" t="str">
        <f>IF(Tableau1[[#This Row],[Date]]="","",CHOOSE(MONTH(B4911),"janvier","février","mars","avril","mai","juin","juillet","aout","septembre","octobre","novembre","décembre"))</f>
        <v/>
      </c>
      <c r="E4911" s="105" t="str">
        <f>IF(ISERROR(VLOOKUP($C4911,tarifs!$A$4:$D$105,2,0)),"",VLOOKUP($C4911,tarifs!$A$4:$D$105,2,0))</f>
        <v/>
      </c>
      <c r="F4911" s="105" t="str">
        <f t="shared" si="76"/>
        <v/>
      </c>
    </row>
    <row r="4912" spans="4:6" x14ac:dyDescent="0.25">
      <c r="D4912" t="str">
        <f>IF(Tableau1[[#This Row],[Date]]="","",CHOOSE(MONTH(B4912),"janvier","février","mars","avril","mai","juin","juillet","aout","septembre","octobre","novembre","décembre"))</f>
        <v/>
      </c>
      <c r="E4912" s="105" t="str">
        <f>IF(ISERROR(VLOOKUP($C4912,tarifs!$A$4:$D$105,2,0)),"",VLOOKUP($C4912,tarifs!$A$4:$D$105,2,0))</f>
        <v/>
      </c>
      <c r="F4912" s="105" t="str">
        <f t="shared" si="76"/>
        <v/>
      </c>
    </row>
    <row r="4913" spans="4:6" x14ac:dyDescent="0.25">
      <c r="D4913" t="str">
        <f>IF(Tableau1[[#This Row],[Date]]="","",CHOOSE(MONTH(B4913),"janvier","février","mars","avril","mai","juin","juillet","aout","septembre","octobre","novembre","décembre"))</f>
        <v/>
      </c>
      <c r="E4913" s="105" t="str">
        <f>IF(ISERROR(VLOOKUP($C4913,tarifs!$A$4:$D$105,2,0)),"",VLOOKUP($C4913,tarifs!$A$4:$D$105,2,0))</f>
        <v/>
      </c>
      <c r="F4913" s="105" t="str">
        <f t="shared" si="76"/>
        <v/>
      </c>
    </row>
    <row r="4914" spans="4:6" x14ac:dyDescent="0.25">
      <c r="D4914" t="str">
        <f>IF(Tableau1[[#This Row],[Date]]="","",CHOOSE(MONTH(B4914),"janvier","février","mars","avril","mai","juin","juillet","aout","septembre","octobre","novembre","décembre"))</f>
        <v/>
      </c>
      <c r="E4914" s="105" t="str">
        <f>IF(ISERROR(VLOOKUP($C4914,tarifs!$A$4:$D$105,2,0)),"",VLOOKUP($C4914,tarifs!$A$4:$D$105,2,0))</f>
        <v/>
      </c>
      <c r="F4914" s="105" t="str">
        <f t="shared" si="76"/>
        <v/>
      </c>
    </row>
    <row r="4915" spans="4:6" x14ac:dyDescent="0.25">
      <c r="D4915" t="str">
        <f>IF(Tableau1[[#This Row],[Date]]="","",CHOOSE(MONTH(B4915),"janvier","février","mars","avril","mai","juin","juillet","aout","septembre","octobre","novembre","décembre"))</f>
        <v/>
      </c>
      <c r="E4915" s="105" t="str">
        <f>IF(ISERROR(VLOOKUP($C4915,tarifs!$A$4:$D$105,2,0)),"",VLOOKUP($C4915,tarifs!$A$4:$D$105,2,0))</f>
        <v/>
      </c>
      <c r="F4915" s="105" t="str">
        <f t="shared" si="76"/>
        <v/>
      </c>
    </row>
    <row r="4916" spans="4:6" x14ac:dyDescent="0.25">
      <c r="D4916" t="str">
        <f>IF(Tableau1[[#This Row],[Date]]="","",CHOOSE(MONTH(B4916),"janvier","février","mars","avril","mai","juin","juillet","aout","septembre","octobre","novembre","décembre"))</f>
        <v/>
      </c>
      <c r="E4916" s="105" t="str">
        <f>IF(ISERROR(VLOOKUP($C4916,tarifs!$A$4:$D$105,2,0)),"",VLOOKUP($C4916,tarifs!$A$4:$D$105,2,0))</f>
        <v/>
      </c>
      <c r="F4916" s="105" t="str">
        <f t="shared" si="76"/>
        <v/>
      </c>
    </row>
    <row r="4917" spans="4:6" x14ac:dyDescent="0.25">
      <c r="D4917" t="str">
        <f>IF(Tableau1[[#This Row],[Date]]="","",CHOOSE(MONTH(B4917),"janvier","février","mars","avril","mai","juin","juillet","aout","septembre","octobre","novembre","décembre"))</f>
        <v/>
      </c>
      <c r="E4917" s="105" t="str">
        <f>IF(ISERROR(VLOOKUP($C4917,tarifs!$A$4:$D$105,2,0)),"",VLOOKUP($C4917,tarifs!$A$4:$D$105,2,0))</f>
        <v/>
      </c>
      <c r="F4917" s="105" t="str">
        <f t="shared" si="76"/>
        <v/>
      </c>
    </row>
    <row r="4918" spans="4:6" x14ac:dyDescent="0.25">
      <c r="D4918" t="str">
        <f>IF(Tableau1[[#This Row],[Date]]="","",CHOOSE(MONTH(B4918),"janvier","février","mars","avril","mai","juin","juillet","aout","septembre","octobre","novembre","décembre"))</f>
        <v/>
      </c>
      <c r="E4918" s="105" t="str">
        <f>IF(ISERROR(VLOOKUP($C4918,tarifs!$A$4:$D$105,2,0)),"",VLOOKUP($C4918,tarifs!$A$4:$D$105,2,0))</f>
        <v/>
      </c>
      <c r="F4918" s="105" t="str">
        <f t="shared" si="76"/>
        <v/>
      </c>
    </row>
    <row r="4919" spans="4:6" x14ac:dyDescent="0.25">
      <c r="D4919" t="str">
        <f>IF(Tableau1[[#This Row],[Date]]="","",CHOOSE(MONTH(B4919),"janvier","février","mars","avril","mai","juin","juillet","aout","septembre","octobre","novembre","décembre"))</f>
        <v/>
      </c>
      <c r="E4919" s="105" t="str">
        <f>IF(ISERROR(VLOOKUP($C4919,tarifs!$A$4:$D$105,2,0)),"",VLOOKUP($C4919,tarifs!$A$4:$D$105,2,0))</f>
        <v/>
      </c>
      <c r="F4919" s="105" t="str">
        <f t="shared" si="76"/>
        <v/>
      </c>
    </row>
    <row r="4920" spans="4:6" x14ac:dyDescent="0.25">
      <c r="D4920" t="str">
        <f>IF(Tableau1[[#This Row],[Date]]="","",CHOOSE(MONTH(B4920),"janvier","février","mars","avril","mai","juin","juillet","aout","septembre","octobre","novembre","décembre"))</f>
        <v/>
      </c>
      <c r="E4920" s="105" t="str">
        <f>IF(ISERROR(VLOOKUP($C4920,tarifs!$A$4:$D$105,2,0)),"",VLOOKUP($C4920,tarifs!$A$4:$D$105,2,0))</f>
        <v/>
      </c>
      <c r="F4920" s="105" t="str">
        <f t="shared" si="76"/>
        <v/>
      </c>
    </row>
    <row r="4921" spans="4:6" x14ac:dyDescent="0.25">
      <c r="D4921" t="str">
        <f>IF(Tableau1[[#This Row],[Date]]="","",CHOOSE(MONTH(B4921),"janvier","février","mars","avril","mai","juin","juillet","aout","septembre","octobre","novembre","décembre"))</f>
        <v/>
      </c>
      <c r="E4921" s="105" t="str">
        <f>IF(ISERROR(VLOOKUP($C4921,tarifs!$A$4:$D$105,2,0)),"",VLOOKUP($C4921,tarifs!$A$4:$D$105,2,0))</f>
        <v/>
      </c>
      <c r="F4921" s="105" t="str">
        <f t="shared" si="76"/>
        <v/>
      </c>
    </row>
    <row r="4922" spans="4:6" x14ac:dyDescent="0.25">
      <c r="D4922" t="str">
        <f>IF(Tableau1[[#This Row],[Date]]="","",CHOOSE(MONTH(B4922),"janvier","février","mars","avril","mai","juin","juillet","aout","septembre","octobre","novembre","décembre"))</f>
        <v/>
      </c>
      <c r="E4922" s="105" t="str">
        <f>IF(ISERROR(VLOOKUP($C4922,tarifs!$A$4:$D$105,2,0)),"",VLOOKUP($C4922,tarifs!$A$4:$D$105,2,0))</f>
        <v/>
      </c>
      <c r="F4922" s="105" t="str">
        <f t="shared" si="76"/>
        <v/>
      </c>
    </row>
    <row r="4923" spans="4:6" x14ac:dyDescent="0.25">
      <c r="D4923" t="str">
        <f>IF(Tableau1[[#This Row],[Date]]="","",CHOOSE(MONTH(B4923),"janvier","février","mars","avril","mai","juin","juillet","aout","septembre","octobre","novembre","décembre"))</f>
        <v/>
      </c>
      <c r="E4923" s="105" t="str">
        <f>IF(ISERROR(VLOOKUP($C4923,tarifs!$A$4:$D$105,2,0)),"",VLOOKUP($C4923,tarifs!$A$4:$D$105,2,0))</f>
        <v/>
      </c>
      <c r="F4923" s="105" t="str">
        <f t="shared" si="76"/>
        <v/>
      </c>
    </row>
    <row r="4924" spans="4:6" x14ac:dyDescent="0.25">
      <c r="D4924" t="str">
        <f>IF(Tableau1[[#This Row],[Date]]="","",CHOOSE(MONTH(B4924),"janvier","février","mars","avril","mai","juin","juillet","aout","septembre","octobre","novembre","décembre"))</f>
        <v/>
      </c>
      <c r="E4924" s="105" t="str">
        <f>IF(ISERROR(VLOOKUP($C4924,tarifs!$A$4:$D$105,2,0)),"",VLOOKUP($C4924,tarifs!$A$4:$D$105,2,0))</f>
        <v/>
      </c>
      <c r="F4924" s="105" t="str">
        <f t="shared" si="76"/>
        <v/>
      </c>
    </row>
    <row r="4925" spans="4:6" x14ac:dyDescent="0.25">
      <c r="D4925" t="str">
        <f>IF(Tableau1[[#This Row],[Date]]="","",CHOOSE(MONTH(B4925),"janvier","février","mars","avril","mai","juin","juillet","aout","septembre","octobre","novembre","décembre"))</f>
        <v/>
      </c>
      <c r="E4925" s="105" t="str">
        <f>IF(ISERROR(VLOOKUP($C4925,tarifs!$A$4:$D$105,2,0)),"",VLOOKUP($C4925,tarifs!$A$4:$D$105,2,0))</f>
        <v/>
      </c>
      <c r="F4925" s="105" t="str">
        <f t="shared" si="76"/>
        <v/>
      </c>
    </row>
    <row r="4926" spans="4:6" x14ac:dyDescent="0.25">
      <c r="D4926" t="str">
        <f>IF(Tableau1[[#This Row],[Date]]="","",CHOOSE(MONTH(B4926),"janvier","février","mars","avril","mai","juin","juillet","aout","septembre","octobre","novembre","décembre"))</f>
        <v/>
      </c>
      <c r="E4926" s="105" t="str">
        <f>IF(ISERROR(VLOOKUP($C4926,tarifs!$A$4:$D$105,2,0)),"",VLOOKUP($C4926,tarifs!$A$4:$D$105,2,0))</f>
        <v/>
      </c>
      <c r="F4926" s="105" t="str">
        <f t="shared" si="76"/>
        <v/>
      </c>
    </row>
    <row r="4927" spans="4:6" x14ac:dyDescent="0.25">
      <c r="D4927" t="str">
        <f>IF(Tableau1[[#This Row],[Date]]="","",CHOOSE(MONTH(B4927),"janvier","février","mars","avril","mai","juin","juillet","aout","septembre","octobre","novembre","décembre"))</f>
        <v/>
      </c>
      <c r="E4927" s="105" t="str">
        <f>IF(ISERROR(VLOOKUP($C4927,tarifs!$A$4:$D$105,2,0)),"",VLOOKUP($C4927,tarifs!$A$4:$D$105,2,0))</f>
        <v/>
      </c>
      <c r="F4927" s="105" t="str">
        <f t="shared" si="76"/>
        <v/>
      </c>
    </row>
    <row r="4928" spans="4:6" x14ac:dyDescent="0.25">
      <c r="D4928" t="str">
        <f>IF(Tableau1[[#This Row],[Date]]="","",CHOOSE(MONTH(B4928),"janvier","février","mars","avril","mai","juin","juillet","aout","septembre","octobre","novembre","décembre"))</f>
        <v/>
      </c>
      <c r="E4928" s="105" t="str">
        <f>IF(ISERROR(VLOOKUP($C4928,tarifs!$A$4:$D$105,2,0)),"",VLOOKUP($C4928,tarifs!$A$4:$D$105,2,0))</f>
        <v/>
      </c>
      <c r="F4928" s="105" t="str">
        <f t="shared" si="76"/>
        <v/>
      </c>
    </row>
    <row r="4929" spans="4:6" x14ac:dyDescent="0.25">
      <c r="D4929" t="str">
        <f>IF(Tableau1[[#This Row],[Date]]="","",CHOOSE(MONTH(B4929),"janvier","février","mars","avril","mai","juin","juillet","aout","septembre","octobre","novembre","décembre"))</f>
        <v/>
      </c>
      <c r="E4929" s="105" t="str">
        <f>IF(ISERROR(VLOOKUP($C4929,tarifs!$A$4:$D$105,2,0)),"",VLOOKUP($C4929,tarifs!$A$4:$D$105,2,0))</f>
        <v/>
      </c>
      <c r="F4929" s="105" t="str">
        <f t="shared" si="76"/>
        <v/>
      </c>
    </row>
    <row r="4930" spans="4:6" x14ac:dyDescent="0.25">
      <c r="D4930" t="str">
        <f>IF(Tableau1[[#This Row],[Date]]="","",CHOOSE(MONTH(B4930),"janvier","février","mars","avril","mai","juin","juillet","aout","septembre","octobre","novembre","décembre"))</f>
        <v/>
      </c>
      <c r="E4930" s="105" t="str">
        <f>IF(ISERROR(VLOOKUP($C4930,tarifs!$A$4:$D$105,2,0)),"",VLOOKUP($C4930,tarifs!$A$4:$D$105,2,0))</f>
        <v/>
      </c>
      <c r="F4930" s="105" t="str">
        <f t="shared" si="76"/>
        <v/>
      </c>
    </row>
    <row r="4931" spans="4:6" x14ac:dyDescent="0.25">
      <c r="D4931" t="str">
        <f>IF(Tableau1[[#This Row],[Date]]="","",CHOOSE(MONTH(B4931),"janvier","février","mars","avril","mai","juin","juillet","aout","septembre","octobre","novembre","décembre"))</f>
        <v/>
      </c>
      <c r="E4931" s="105" t="str">
        <f>IF(ISERROR(VLOOKUP($C4931,tarifs!$A$4:$D$105,2,0)),"",VLOOKUP($C4931,tarifs!$A$4:$D$105,2,0))</f>
        <v/>
      </c>
      <c r="F4931" s="105" t="str">
        <f t="shared" si="76"/>
        <v/>
      </c>
    </row>
    <row r="4932" spans="4:6" x14ac:dyDescent="0.25">
      <c r="D4932" t="str">
        <f>IF(Tableau1[[#This Row],[Date]]="","",CHOOSE(MONTH(B4932),"janvier","février","mars","avril","mai","juin","juillet","aout","septembre","octobre","novembre","décembre"))</f>
        <v/>
      </c>
      <c r="E4932" s="105" t="str">
        <f>IF(ISERROR(VLOOKUP($C4932,tarifs!$A$4:$D$105,2,0)),"",VLOOKUP($C4932,tarifs!$A$4:$D$105,2,0))</f>
        <v/>
      </c>
      <c r="F4932" s="105" t="str">
        <f t="shared" ref="F4932:F4995" si="77">IF(ISERROR(E4932*1.2),"",E4932*1.2)</f>
        <v/>
      </c>
    </row>
    <row r="4933" spans="4:6" x14ac:dyDescent="0.25">
      <c r="D4933" t="str">
        <f>IF(Tableau1[[#This Row],[Date]]="","",CHOOSE(MONTH(B4933),"janvier","février","mars","avril","mai","juin","juillet","aout","septembre","octobre","novembre","décembre"))</f>
        <v/>
      </c>
      <c r="E4933" s="105" t="str">
        <f>IF(ISERROR(VLOOKUP($C4933,tarifs!$A$4:$D$105,2,0)),"",VLOOKUP($C4933,tarifs!$A$4:$D$105,2,0))</f>
        <v/>
      </c>
      <c r="F4933" s="105" t="str">
        <f t="shared" si="77"/>
        <v/>
      </c>
    </row>
    <row r="4934" spans="4:6" x14ac:dyDescent="0.25">
      <c r="D4934" t="str">
        <f>IF(Tableau1[[#This Row],[Date]]="","",CHOOSE(MONTH(B4934),"janvier","février","mars","avril","mai","juin","juillet","aout","septembre","octobre","novembre","décembre"))</f>
        <v/>
      </c>
      <c r="E4934" s="105" t="str">
        <f>IF(ISERROR(VLOOKUP($C4934,tarifs!$A$4:$D$105,2,0)),"",VLOOKUP($C4934,tarifs!$A$4:$D$105,2,0))</f>
        <v/>
      </c>
      <c r="F4934" s="105" t="str">
        <f t="shared" si="77"/>
        <v/>
      </c>
    </row>
    <row r="4935" spans="4:6" x14ac:dyDescent="0.25">
      <c r="D4935" t="str">
        <f>IF(Tableau1[[#This Row],[Date]]="","",CHOOSE(MONTH(B4935),"janvier","février","mars","avril","mai","juin","juillet","aout","septembre","octobre","novembre","décembre"))</f>
        <v/>
      </c>
      <c r="E4935" s="105" t="str">
        <f>IF(ISERROR(VLOOKUP($C4935,tarifs!$A$4:$D$105,2,0)),"",VLOOKUP($C4935,tarifs!$A$4:$D$105,2,0))</f>
        <v/>
      </c>
      <c r="F4935" s="105" t="str">
        <f t="shared" si="77"/>
        <v/>
      </c>
    </row>
    <row r="4936" spans="4:6" x14ac:dyDescent="0.25">
      <c r="D4936" t="str">
        <f>IF(Tableau1[[#This Row],[Date]]="","",CHOOSE(MONTH(B4936),"janvier","février","mars","avril","mai","juin","juillet","aout","septembre","octobre","novembre","décembre"))</f>
        <v/>
      </c>
      <c r="E4936" s="105" t="str">
        <f>IF(ISERROR(VLOOKUP($C4936,tarifs!$A$4:$D$105,2,0)),"",VLOOKUP($C4936,tarifs!$A$4:$D$105,2,0))</f>
        <v/>
      </c>
      <c r="F4936" s="105" t="str">
        <f t="shared" si="77"/>
        <v/>
      </c>
    </row>
    <row r="4937" spans="4:6" x14ac:dyDescent="0.25">
      <c r="D4937" t="str">
        <f>IF(Tableau1[[#This Row],[Date]]="","",CHOOSE(MONTH(B4937),"janvier","février","mars","avril","mai","juin","juillet","aout","septembre","octobre","novembre","décembre"))</f>
        <v/>
      </c>
      <c r="E4937" s="105" t="str">
        <f>IF(ISERROR(VLOOKUP($C4937,tarifs!$A$4:$D$105,2,0)),"",VLOOKUP($C4937,tarifs!$A$4:$D$105,2,0))</f>
        <v/>
      </c>
      <c r="F4937" s="105" t="str">
        <f t="shared" si="77"/>
        <v/>
      </c>
    </row>
    <row r="4938" spans="4:6" x14ac:dyDescent="0.25">
      <c r="D4938" t="str">
        <f>IF(Tableau1[[#This Row],[Date]]="","",CHOOSE(MONTH(B4938),"janvier","février","mars","avril","mai","juin","juillet","aout","septembre","octobre","novembre","décembre"))</f>
        <v/>
      </c>
      <c r="E4938" s="105" t="str">
        <f>IF(ISERROR(VLOOKUP($C4938,tarifs!$A$4:$D$105,2,0)),"",VLOOKUP($C4938,tarifs!$A$4:$D$105,2,0))</f>
        <v/>
      </c>
      <c r="F4938" s="105" t="str">
        <f t="shared" si="77"/>
        <v/>
      </c>
    </row>
    <row r="4939" spans="4:6" x14ac:dyDescent="0.25">
      <c r="D4939" t="str">
        <f>IF(Tableau1[[#This Row],[Date]]="","",CHOOSE(MONTH(B4939),"janvier","février","mars","avril","mai","juin","juillet","aout","septembre","octobre","novembre","décembre"))</f>
        <v/>
      </c>
      <c r="E4939" s="105" t="str">
        <f>IF(ISERROR(VLOOKUP($C4939,tarifs!$A$4:$D$105,2,0)),"",VLOOKUP($C4939,tarifs!$A$4:$D$105,2,0))</f>
        <v/>
      </c>
      <c r="F4939" s="105" t="str">
        <f t="shared" si="77"/>
        <v/>
      </c>
    </row>
    <row r="4940" spans="4:6" x14ac:dyDescent="0.25">
      <c r="D4940" t="str">
        <f>IF(Tableau1[[#This Row],[Date]]="","",CHOOSE(MONTH(B4940),"janvier","février","mars","avril","mai","juin","juillet","aout","septembre","octobre","novembre","décembre"))</f>
        <v/>
      </c>
      <c r="E4940" s="105" t="str">
        <f>IF(ISERROR(VLOOKUP($C4940,tarifs!$A$4:$D$105,2,0)),"",VLOOKUP($C4940,tarifs!$A$4:$D$105,2,0))</f>
        <v/>
      </c>
      <c r="F4940" s="105" t="str">
        <f t="shared" si="77"/>
        <v/>
      </c>
    </row>
    <row r="4941" spans="4:6" x14ac:dyDescent="0.25">
      <c r="D4941" t="str">
        <f>IF(Tableau1[[#This Row],[Date]]="","",CHOOSE(MONTH(B4941),"janvier","février","mars","avril","mai","juin","juillet","aout","septembre","octobre","novembre","décembre"))</f>
        <v/>
      </c>
      <c r="E4941" s="105" t="str">
        <f>IF(ISERROR(VLOOKUP($C4941,tarifs!$A$4:$D$105,2,0)),"",VLOOKUP($C4941,tarifs!$A$4:$D$105,2,0))</f>
        <v/>
      </c>
      <c r="F4941" s="105" t="str">
        <f t="shared" si="77"/>
        <v/>
      </c>
    </row>
    <row r="4942" spans="4:6" x14ac:dyDescent="0.25">
      <c r="D4942" t="str">
        <f>IF(Tableau1[[#This Row],[Date]]="","",CHOOSE(MONTH(B4942),"janvier","février","mars","avril","mai","juin","juillet","aout","septembre","octobre","novembre","décembre"))</f>
        <v/>
      </c>
      <c r="E4942" s="105" t="str">
        <f>IF(ISERROR(VLOOKUP($C4942,tarifs!$A$4:$D$105,2,0)),"",VLOOKUP($C4942,tarifs!$A$4:$D$105,2,0))</f>
        <v/>
      </c>
      <c r="F4942" s="105" t="str">
        <f t="shared" si="77"/>
        <v/>
      </c>
    </row>
    <row r="4943" spans="4:6" x14ac:dyDescent="0.25">
      <c r="D4943" t="str">
        <f>IF(Tableau1[[#This Row],[Date]]="","",CHOOSE(MONTH(B4943),"janvier","février","mars","avril","mai","juin","juillet","aout","septembre","octobre","novembre","décembre"))</f>
        <v/>
      </c>
      <c r="E4943" s="105" t="str">
        <f>IF(ISERROR(VLOOKUP($C4943,tarifs!$A$4:$D$105,2,0)),"",VLOOKUP($C4943,tarifs!$A$4:$D$105,2,0))</f>
        <v/>
      </c>
      <c r="F4943" s="105" t="str">
        <f t="shared" si="77"/>
        <v/>
      </c>
    </row>
    <row r="4944" spans="4:6" x14ac:dyDescent="0.25">
      <c r="D4944" t="str">
        <f>IF(Tableau1[[#This Row],[Date]]="","",CHOOSE(MONTH(B4944),"janvier","février","mars","avril","mai","juin","juillet","aout","septembre","octobre","novembre","décembre"))</f>
        <v/>
      </c>
      <c r="E4944" s="105" t="str">
        <f>IF(ISERROR(VLOOKUP($C4944,tarifs!$A$4:$D$105,2,0)),"",VLOOKUP($C4944,tarifs!$A$4:$D$105,2,0))</f>
        <v/>
      </c>
      <c r="F4944" s="105" t="str">
        <f t="shared" si="77"/>
        <v/>
      </c>
    </row>
    <row r="4945" spans="4:6" x14ac:dyDescent="0.25">
      <c r="D4945" t="str">
        <f>IF(Tableau1[[#This Row],[Date]]="","",CHOOSE(MONTH(B4945),"janvier","février","mars","avril","mai","juin","juillet","aout","septembre","octobre","novembre","décembre"))</f>
        <v/>
      </c>
      <c r="E4945" s="105" t="str">
        <f>IF(ISERROR(VLOOKUP($C4945,tarifs!$A$4:$D$105,2,0)),"",VLOOKUP($C4945,tarifs!$A$4:$D$105,2,0))</f>
        <v/>
      </c>
      <c r="F4945" s="105" t="str">
        <f t="shared" si="77"/>
        <v/>
      </c>
    </row>
    <row r="4946" spans="4:6" x14ac:dyDescent="0.25">
      <c r="D4946" t="str">
        <f>IF(Tableau1[[#This Row],[Date]]="","",CHOOSE(MONTH(B4946),"janvier","février","mars","avril","mai","juin","juillet","aout","septembre","octobre","novembre","décembre"))</f>
        <v/>
      </c>
      <c r="E4946" s="105" t="str">
        <f>IF(ISERROR(VLOOKUP($C4946,tarifs!$A$4:$D$105,2,0)),"",VLOOKUP($C4946,tarifs!$A$4:$D$105,2,0))</f>
        <v/>
      </c>
      <c r="F4946" s="105" t="str">
        <f t="shared" si="77"/>
        <v/>
      </c>
    </row>
    <row r="4947" spans="4:6" x14ac:dyDescent="0.25">
      <c r="D4947" t="str">
        <f>IF(Tableau1[[#This Row],[Date]]="","",CHOOSE(MONTH(B4947),"janvier","février","mars","avril","mai","juin","juillet","aout","septembre","octobre","novembre","décembre"))</f>
        <v/>
      </c>
      <c r="E4947" s="105" t="str">
        <f>IF(ISERROR(VLOOKUP($C4947,tarifs!$A$4:$D$105,2,0)),"",VLOOKUP($C4947,tarifs!$A$4:$D$105,2,0))</f>
        <v/>
      </c>
      <c r="F4947" s="105" t="str">
        <f t="shared" si="77"/>
        <v/>
      </c>
    </row>
    <row r="4948" spans="4:6" x14ac:dyDescent="0.25">
      <c r="D4948" t="str">
        <f>IF(Tableau1[[#This Row],[Date]]="","",CHOOSE(MONTH(B4948),"janvier","février","mars","avril","mai","juin","juillet","aout","septembre","octobre","novembre","décembre"))</f>
        <v/>
      </c>
      <c r="E4948" s="105" t="str">
        <f>IF(ISERROR(VLOOKUP($C4948,tarifs!$A$4:$D$105,2,0)),"",VLOOKUP($C4948,tarifs!$A$4:$D$105,2,0))</f>
        <v/>
      </c>
      <c r="F4948" s="105" t="str">
        <f t="shared" si="77"/>
        <v/>
      </c>
    </row>
    <row r="4949" spans="4:6" x14ac:dyDescent="0.25">
      <c r="D4949" t="str">
        <f>IF(Tableau1[[#This Row],[Date]]="","",CHOOSE(MONTH(B4949),"janvier","février","mars","avril","mai","juin","juillet","aout","septembre","octobre","novembre","décembre"))</f>
        <v/>
      </c>
      <c r="E4949" s="105" t="str">
        <f>IF(ISERROR(VLOOKUP($C4949,tarifs!$A$4:$D$105,2,0)),"",VLOOKUP($C4949,tarifs!$A$4:$D$105,2,0))</f>
        <v/>
      </c>
      <c r="F4949" s="105" t="str">
        <f t="shared" si="77"/>
        <v/>
      </c>
    </row>
    <row r="4950" spans="4:6" x14ac:dyDescent="0.25">
      <c r="D4950" t="str">
        <f>IF(Tableau1[[#This Row],[Date]]="","",CHOOSE(MONTH(B4950),"janvier","février","mars","avril","mai","juin","juillet","aout","septembre","octobre","novembre","décembre"))</f>
        <v/>
      </c>
      <c r="E4950" s="105" t="str">
        <f>IF(ISERROR(VLOOKUP($C4950,tarifs!$A$4:$D$105,2,0)),"",VLOOKUP($C4950,tarifs!$A$4:$D$105,2,0))</f>
        <v/>
      </c>
      <c r="F4950" s="105" t="str">
        <f t="shared" si="77"/>
        <v/>
      </c>
    </row>
    <row r="4951" spans="4:6" x14ac:dyDescent="0.25">
      <c r="D4951" t="str">
        <f>IF(Tableau1[[#This Row],[Date]]="","",CHOOSE(MONTH(B4951),"janvier","février","mars","avril","mai","juin","juillet","aout","septembre","octobre","novembre","décembre"))</f>
        <v/>
      </c>
      <c r="E4951" s="105" t="str">
        <f>IF(ISERROR(VLOOKUP($C4951,tarifs!$A$4:$D$105,2,0)),"",VLOOKUP($C4951,tarifs!$A$4:$D$105,2,0))</f>
        <v/>
      </c>
      <c r="F4951" s="105" t="str">
        <f t="shared" si="77"/>
        <v/>
      </c>
    </row>
    <row r="4952" spans="4:6" x14ac:dyDescent="0.25">
      <c r="D4952" t="str">
        <f>IF(Tableau1[[#This Row],[Date]]="","",CHOOSE(MONTH(B4952),"janvier","février","mars","avril","mai","juin","juillet","aout","septembre","octobre","novembre","décembre"))</f>
        <v/>
      </c>
      <c r="E4952" s="105" t="str">
        <f>IF(ISERROR(VLOOKUP($C4952,tarifs!$A$4:$D$105,2,0)),"",VLOOKUP($C4952,tarifs!$A$4:$D$105,2,0))</f>
        <v/>
      </c>
      <c r="F4952" s="105" t="str">
        <f t="shared" si="77"/>
        <v/>
      </c>
    </row>
    <row r="4953" spans="4:6" x14ac:dyDescent="0.25">
      <c r="D4953" t="str">
        <f>IF(Tableau1[[#This Row],[Date]]="","",CHOOSE(MONTH(B4953),"janvier","février","mars","avril","mai","juin","juillet","aout","septembre","octobre","novembre","décembre"))</f>
        <v/>
      </c>
      <c r="E4953" s="105" t="str">
        <f>IF(ISERROR(VLOOKUP($C4953,tarifs!$A$4:$D$105,2,0)),"",VLOOKUP($C4953,tarifs!$A$4:$D$105,2,0))</f>
        <v/>
      </c>
      <c r="F4953" s="105" t="str">
        <f t="shared" si="77"/>
        <v/>
      </c>
    </row>
    <row r="4954" spans="4:6" x14ac:dyDescent="0.25">
      <c r="D4954" t="str">
        <f>IF(Tableau1[[#This Row],[Date]]="","",CHOOSE(MONTH(B4954),"janvier","février","mars","avril","mai","juin","juillet","aout","septembre","octobre","novembre","décembre"))</f>
        <v/>
      </c>
      <c r="E4954" s="105" t="str">
        <f>IF(ISERROR(VLOOKUP($C4954,tarifs!$A$4:$D$105,2,0)),"",VLOOKUP($C4954,tarifs!$A$4:$D$105,2,0))</f>
        <v/>
      </c>
      <c r="F4954" s="105" t="str">
        <f t="shared" si="77"/>
        <v/>
      </c>
    </row>
    <row r="4955" spans="4:6" x14ac:dyDescent="0.25">
      <c r="D4955" t="str">
        <f>IF(Tableau1[[#This Row],[Date]]="","",CHOOSE(MONTH(B4955),"janvier","février","mars","avril","mai","juin","juillet","aout","septembre","octobre","novembre","décembre"))</f>
        <v/>
      </c>
      <c r="E4955" s="105" t="str">
        <f>IF(ISERROR(VLOOKUP($C4955,tarifs!$A$4:$D$105,2,0)),"",VLOOKUP($C4955,tarifs!$A$4:$D$105,2,0))</f>
        <v/>
      </c>
      <c r="F4955" s="105" t="str">
        <f t="shared" si="77"/>
        <v/>
      </c>
    </row>
    <row r="4956" spans="4:6" x14ac:dyDescent="0.25">
      <c r="D4956" t="str">
        <f>IF(Tableau1[[#This Row],[Date]]="","",CHOOSE(MONTH(B4956),"janvier","février","mars","avril","mai","juin","juillet","aout","septembre","octobre","novembre","décembre"))</f>
        <v/>
      </c>
      <c r="E4956" s="105" t="str">
        <f>IF(ISERROR(VLOOKUP($C4956,tarifs!$A$4:$D$105,2,0)),"",VLOOKUP($C4956,tarifs!$A$4:$D$105,2,0))</f>
        <v/>
      </c>
      <c r="F4956" s="105" t="str">
        <f t="shared" si="77"/>
        <v/>
      </c>
    </row>
    <row r="4957" spans="4:6" x14ac:dyDescent="0.25">
      <c r="D4957" t="str">
        <f>IF(Tableau1[[#This Row],[Date]]="","",CHOOSE(MONTH(B4957),"janvier","février","mars","avril","mai","juin","juillet","aout","septembre","octobre","novembre","décembre"))</f>
        <v/>
      </c>
      <c r="E4957" s="105" t="str">
        <f>IF(ISERROR(VLOOKUP($C4957,tarifs!$A$4:$D$105,2,0)),"",VLOOKUP($C4957,tarifs!$A$4:$D$105,2,0))</f>
        <v/>
      </c>
      <c r="F4957" s="105" t="str">
        <f t="shared" si="77"/>
        <v/>
      </c>
    </row>
    <row r="4958" spans="4:6" x14ac:dyDescent="0.25">
      <c r="D4958" t="str">
        <f>IF(Tableau1[[#This Row],[Date]]="","",CHOOSE(MONTH(B4958),"janvier","février","mars","avril","mai","juin","juillet","aout","septembre","octobre","novembre","décembre"))</f>
        <v/>
      </c>
      <c r="E4958" s="105" t="str">
        <f>IF(ISERROR(VLOOKUP($C4958,tarifs!$A$4:$D$105,2,0)),"",VLOOKUP($C4958,tarifs!$A$4:$D$105,2,0))</f>
        <v/>
      </c>
      <c r="F4958" s="105" t="str">
        <f t="shared" si="77"/>
        <v/>
      </c>
    </row>
    <row r="4959" spans="4:6" x14ac:dyDescent="0.25">
      <c r="D4959" t="str">
        <f>IF(Tableau1[[#This Row],[Date]]="","",CHOOSE(MONTH(B4959),"janvier","février","mars","avril","mai","juin","juillet","aout","septembre","octobre","novembre","décembre"))</f>
        <v/>
      </c>
      <c r="E4959" s="105" t="str">
        <f>IF(ISERROR(VLOOKUP($C4959,tarifs!$A$4:$D$105,2,0)),"",VLOOKUP($C4959,tarifs!$A$4:$D$105,2,0))</f>
        <v/>
      </c>
      <c r="F4959" s="105" t="str">
        <f t="shared" si="77"/>
        <v/>
      </c>
    </row>
    <row r="4960" spans="4:6" x14ac:dyDescent="0.25">
      <c r="D4960" t="str">
        <f>IF(Tableau1[[#This Row],[Date]]="","",CHOOSE(MONTH(B4960),"janvier","février","mars","avril","mai","juin","juillet","aout","septembre","octobre","novembre","décembre"))</f>
        <v/>
      </c>
      <c r="E4960" s="105" t="str">
        <f>IF(ISERROR(VLOOKUP($C4960,tarifs!$A$4:$D$105,2,0)),"",VLOOKUP($C4960,tarifs!$A$4:$D$105,2,0))</f>
        <v/>
      </c>
      <c r="F4960" s="105" t="str">
        <f t="shared" si="77"/>
        <v/>
      </c>
    </row>
    <row r="4961" spans="4:6" x14ac:dyDescent="0.25">
      <c r="D4961" t="str">
        <f>IF(Tableau1[[#This Row],[Date]]="","",CHOOSE(MONTH(B4961),"janvier","février","mars","avril","mai","juin","juillet","aout","septembre","octobre","novembre","décembre"))</f>
        <v/>
      </c>
      <c r="E4961" s="105" t="str">
        <f>IF(ISERROR(VLOOKUP($C4961,tarifs!$A$4:$D$105,2,0)),"",VLOOKUP($C4961,tarifs!$A$4:$D$105,2,0))</f>
        <v/>
      </c>
      <c r="F4961" s="105" t="str">
        <f t="shared" si="77"/>
        <v/>
      </c>
    </row>
    <row r="4962" spans="4:6" x14ac:dyDescent="0.25">
      <c r="D4962" t="str">
        <f>IF(Tableau1[[#This Row],[Date]]="","",CHOOSE(MONTH(B4962),"janvier","février","mars","avril","mai","juin","juillet","aout","septembre","octobre","novembre","décembre"))</f>
        <v/>
      </c>
      <c r="E4962" s="105" t="str">
        <f>IF(ISERROR(VLOOKUP($C4962,tarifs!$A$4:$D$105,2,0)),"",VLOOKUP($C4962,tarifs!$A$4:$D$105,2,0))</f>
        <v/>
      </c>
      <c r="F4962" s="105" t="str">
        <f t="shared" si="77"/>
        <v/>
      </c>
    </row>
    <row r="4963" spans="4:6" x14ac:dyDescent="0.25">
      <c r="D4963" t="str">
        <f>IF(Tableau1[[#This Row],[Date]]="","",CHOOSE(MONTH(B4963),"janvier","février","mars","avril","mai","juin","juillet","aout","septembre","octobre","novembre","décembre"))</f>
        <v/>
      </c>
      <c r="E4963" s="105" t="str">
        <f>IF(ISERROR(VLOOKUP($C4963,tarifs!$A$4:$D$105,2,0)),"",VLOOKUP($C4963,tarifs!$A$4:$D$105,2,0))</f>
        <v/>
      </c>
      <c r="F4963" s="105" t="str">
        <f t="shared" si="77"/>
        <v/>
      </c>
    </row>
    <row r="4964" spans="4:6" x14ac:dyDescent="0.25">
      <c r="D4964" t="str">
        <f>IF(Tableau1[[#This Row],[Date]]="","",CHOOSE(MONTH(B4964),"janvier","février","mars","avril","mai","juin","juillet","aout","septembre","octobre","novembre","décembre"))</f>
        <v/>
      </c>
      <c r="E4964" s="105" t="str">
        <f>IF(ISERROR(VLOOKUP($C4964,tarifs!$A$4:$D$105,2,0)),"",VLOOKUP($C4964,tarifs!$A$4:$D$105,2,0))</f>
        <v/>
      </c>
      <c r="F4964" s="105" t="str">
        <f t="shared" si="77"/>
        <v/>
      </c>
    </row>
    <row r="4965" spans="4:6" x14ac:dyDescent="0.25">
      <c r="D4965" t="str">
        <f>IF(Tableau1[[#This Row],[Date]]="","",CHOOSE(MONTH(B4965),"janvier","février","mars","avril","mai","juin","juillet","aout","septembre","octobre","novembre","décembre"))</f>
        <v/>
      </c>
      <c r="E4965" s="105" t="str">
        <f>IF(ISERROR(VLOOKUP($C4965,tarifs!$A$4:$D$105,2,0)),"",VLOOKUP($C4965,tarifs!$A$4:$D$105,2,0))</f>
        <v/>
      </c>
      <c r="F4965" s="105" t="str">
        <f t="shared" si="77"/>
        <v/>
      </c>
    </row>
    <row r="4966" spans="4:6" x14ac:dyDescent="0.25">
      <c r="D4966" t="str">
        <f>IF(Tableau1[[#This Row],[Date]]="","",CHOOSE(MONTH(B4966),"janvier","février","mars","avril","mai","juin","juillet","aout","septembre","octobre","novembre","décembre"))</f>
        <v/>
      </c>
      <c r="E4966" s="105" t="str">
        <f>IF(ISERROR(VLOOKUP($C4966,tarifs!$A$4:$D$105,2,0)),"",VLOOKUP($C4966,tarifs!$A$4:$D$105,2,0))</f>
        <v/>
      </c>
      <c r="F4966" s="105" t="str">
        <f t="shared" si="77"/>
        <v/>
      </c>
    </row>
    <row r="4967" spans="4:6" x14ac:dyDescent="0.25">
      <c r="D4967" t="str">
        <f>IF(Tableau1[[#This Row],[Date]]="","",CHOOSE(MONTH(B4967),"janvier","février","mars","avril","mai","juin","juillet","aout","septembre","octobre","novembre","décembre"))</f>
        <v/>
      </c>
      <c r="E4967" s="105" t="str">
        <f>IF(ISERROR(VLOOKUP($C4967,tarifs!$A$4:$D$105,2,0)),"",VLOOKUP($C4967,tarifs!$A$4:$D$105,2,0))</f>
        <v/>
      </c>
      <c r="F4967" s="105" t="str">
        <f t="shared" si="77"/>
        <v/>
      </c>
    </row>
    <row r="4968" spans="4:6" x14ac:dyDescent="0.25">
      <c r="D4968" t="str">
        <f>IF(Tableau1[[#This Row],[Date]]="","",CHOOSE(MONTH(B4968),"janvier","février","mars","avril","mai","juin","juillet","aout","septembre","octobre","novembre","décembre"))</f>
        <v/>
      </c>
      <c r="E4968" s="105" t="str">
        <f>IF(ISERROR(VLOOKUP($C4968,tarifs!$A$4:$D$105,2,0)),"",VLOOKUP($C4968,tarifs!$A$4:$D$105,2,0))</f>
        <v/>
      </c>
      <c r="F4968" s="105" t="str">
        <f t="shared" si="77"/>
        <v/>
      </c>
    </row>
    <row r="4969" spans="4:6" x14ac:dyDescent="0.25">
      <c r="D4969" t="str">
        <f>IF(Tableau1[[#This Row],[Date]]="","",CHOOSE(MONTH(B4969),"janvier","février","mars","avril","mai","juin","juillet","aout","septembre","octobre","novembre","décembre"))</f>
        <v/>
      </c>
      <c r="E4969" s="105" t="str">
        <f>IF(ISERROR(VLOOKUP($C4969,tarifs!$A$4:$D$105,2,0)),"",VLOOKUP($C4969,tarifs!$A$4:$D$105,2,0))</f>
        <v/>
      </c>
      <c r="F4969" s="105" t="str">
        <f t="shared" si="77"/>
        <v/>
      </c>
    </row>
    <row r="4970" spans="4:6" x14ac:dyDescent="0.25">
      <c r="D4970" t="str">
        <f>IF(Tableau1[[#This Row],[Date]]="","",CHOOSE(MONTH(B4970),"janvier","février","mars","avril","mai","juin","juillet","aout","septembre","octobre","novembre","décembre"))</f>
        <v/>
      </c>
      <c r="E4970" s="105" t="str">
        <f>IF(ISERROR(VLOOKUP($C4970,tarifs!$A$4:$D$105,2,0)),"",VLOOKUP($C4970,tarifs!$A$4:$D$105,2,0))</f>
        <v/>
      </c>
      <c r="F4970" s="105" t="str">
        <f t="shared" si="77"/>
        <v/>
      </c>
    </row>
    <row r="4971" spans="4:6" x14ac:dyDescent="0.25">
      <c r="D4971" t="str">
        <f>IF(Tableau1[[#This Row],[Date]]="","",CHOOSE(MONTH(B4971),"janvier","février","mars","avril","mai","juin","juillet","aout","septembre","octobre","novembre","décembre"))</f>
        <v/>
      </c>
      <c r="E4971" s="105" t="str">
        <f>IF(ISERROR(VLOOKUP($C4971,tarifs!$A$4:$D$105,2,0)),"",VLOOKUP($C4971,tarifs!$A$4:$D$105,2,0))</f>
        <v/>
      </c>
      <c r="F4971" s="105" t="str">
        <f t="shared" si="77"/>
        <v/>
      </c>
    </row>
    <row r="4972" spans="4:6" x14ac:dyDescent="0.25">
      <c r="D4972" t="str">
        <f>IF(Tableau1[[#This Row],[Date]]="","",CHOOSE(MONTH(B4972),"janvier","février","mars","avril","mai","juin","juillet","aout","septembre","octobre","novembre","décembre"))</f>
        <v/>
      </c>
      <c r="E4972" s="105" t="str">
        <f>IF(ISERROR(VLOOKUP($C4972,tarifs!$A$4:$D$105,2,0)),"",VLOOKUP($C4972,tarifs!$A$4:$D$105,2,0))</f>
        <v/>
      </c>
      <c r="F4972" s="105" t="str">
        <f t="shared" si="77"/>
        <v/>
      </c>
    </row>
    <row r="4973" spans="4:6" x14ac:dyDescent="0.25">
      <c r="D4973" t="str">
        <f>IF(Tableau1[[#This Row],[Date]]="","",CHOOSE(MONTH(B4973),"janvier","février","mars","avril","mai","juin","juillet","aout","septembre","octobre","novembre","décembre"))</f>
        <v/>
      </c>
      <c r="E4973" s="105" t="str">
        <f>IF(ISERROR(VLOOKUP($C4973,tarifs!$A$4:$D$105,2,0)),"",VLOOKUP($C4973,tarifs!$A$4:$D$105,2,0))</f>
        <v/>
      </c>
      <c r="F4973" s="105" t="str">
        <f t="shared" si="77"/>
        <v/>
      </c>
    </row>
    <row r="4974" spans="4:6" x14ac:dyDescent="0.25">
      <c r="D4974" t="str">
        <f>IF(Tableau1[[#This Row],[Date]]="","",CHOOSE(MONTH(B4974),"janvier","février","mars","avril","mai","juin","juillet","aout","septembre","octobre","novembre","décembre"))</f>
        <v/>
      </c>
      <c r="E4974" s="105" t="str">
        <f>IF(ISERROR(VLOOKUP($C4974,tarifs!$A$4:$D$105,2,0)),"",VLOOKUP($C4974,tarifs!$A$4:$D$105,2,0))</f>
        <v/>
      </c>
      <c r="F4974" s="105" t="str">
        <f t="shared" si="77"/>
        <v/>
      </c>
    </row>
    <row r="4975" spans="4:6" x14ac:dyDescent="0.25">
      <c r="D4975" t="str">
        <f>IF(Tableau1[[#This Row],[Date]]="","",CHOOSE(MONTH(B4975),"janvier","février","mars","avril","mai","juin","juillet","aout","septembre","octobre","novembre","décembre"))</f>
        <v/>
      </c>
      <c r="E4975" s="105" t="str">
        <f>IF(ISERROR(VLOOKUP($C4975,tarifs!$A$4:$D$105,2,0)),"",VLOOKUP($C4975,tarifs!$A$4:$D$105,2,0))</f>
        <v/>
      </c>
      <c r="F4975" s="105" t="str">
        <f t="shared" si="77"/>
        <v/>
      </c>
    </row>
    <row r="4976" spans="4:6" x14ac:dyDescent="0.25">
      <c r="D4976" t="str">
        <f>IF(Tableau1[[#This Row],[Date]]="","",CHOOSE(MONTH(B4976),"janvier","février","mars","avril","mai","juin","juillet","aout","septembre","octobre","novembre","décembre"))</f>
        <v/>
      </c>
      <c r="E4976" s="105" t="str">
        <f>IF(ISERROR(VLOOKUP($C4976,tarifs!$A$4:$D$105,2,0)),"",VLOOKUP($C4976,tarifs!$A$4:$D$105,2,0))</f>
        <v/>
      </c>
      <c r="F4976" s="105" t="str">
        <f t="shared" si="77"/>
        <v/>
      </c>
    </row>
    <row r="4977" spans="4:6" x14ac:dyDescent="0.25">
      <c r="D4977" t="str">
        <f>IF(Tableau1[[#This Row],[Date]]="","",CHOOSE(MONTH(B4977),"janvier","février","mars","avril","mai","juin","juillet","aout","septembre","octobre","novembre","décembre"))</f>
        <v/>
      </c>
      <c r="E4977" s="105" t="str">
        <f>IF(ISERROR(VLOOKUP($C4977,tarifs!$A$4:$D$105,2,0)),"",VLOOKUP($C4977,tarifs!$A$4:$D$105,2,0))</f>
        <v/>
      </c>
      <c r="F4977" s="105" t="str">
        <f t="shared" si="77"/>
        <v/>
      </c>
    </row>
    <row r="4978" spans="4:6" x14ac:dyDescent="0.25">
      <c r="D4978" t="str">
        <f>IF(Tableau1[[#This Row],[Date]]="","",CHOOSE(MONTH(B4978),"janvier","février","mars","avril","mai","juin","juillet","aout","septembre","octobre","novembre","décembre"))</f>
        <v/>
      </c>
      <c r="E4978" s="105" t="str">
        <f>IF(ISERROR(VLOOKUP($C4978,tarifs!$A$4:$D$105,2,0)),"",VLOOKUP($C4978,tarifs!$A$4:$D$105,2,0))</f>
        <v/>
      </c>
      <c r="F4978" s="105" t="str">
        <f t="shared" si="77"/>
        <v/>
      </c>
    </row>
    <row r="4979" spans="4:6" x14ac:dyDescent="0.25">
      <c r="D4979" t="str">
        <f>IF(Tableau1[[#This Row],[Date]]="","",CHOOSE(MONTH(B4979),"janvier","février","mars","avril","mai","juin","juillet","aout","septembre","octobre","novembre","décembre"))</f>
        <v/>
      </c>
      <c r="E4979" s="105" t="str">
        <f>IF(ISERROR(VLOOKUP($C4979,tarifs!$A$4:$D$105,2,0)),"",VLOOKUP($C4979,tarifs!$A$4:$D$105,2,0))</f>
        <v/>
      </c>
      <c r="F4979" s="105" t="str">
        <f t="shared" si="77"/>
        <v/>
      </c>
    </row>
    <row r="4980" spans="4:6" x14ac:dyDescent="0.25">
      <c r="D4980" t="str">
        <f>IF(Tableau1[[#This Row],[Date]]="","",CHOOSE(MONTH(B4980),"janvier","février","mars","avril","mai","juin","juillet","aout","septembre","octobre","novembre","décembre"))</f>
        <v/>
      </c>
      <c r="E4980" s="105" t="str">
        <f>IF(ISERROR(VLOOKUP($C4980,tarifs!$A$4:$D$105,2,0)),"",VLOOKUP($C4980,tarifs!$A$4:$D$105,2,0))</f>
        <v/>
      </c>
      <c r="F4980" s="105" t="str">
        <f t="shared" si="77"/>
        <v/>
      </c>
    </row>
    <row r="4981" spans="4:6" x14ac:dyDescent="0.25">
      <c r="D4981" t="str">
        <f>IF(Tableau1[[#This Row],[Date]]="","",CHOOSE(MONTH(B4981),"janvier","février","mars","avril","mai","juin","juillet","aout","septembre","octobre","novembre","décembre"))</f>
        <v/>
      </c>
      <c r="E4981" s="105" t="str">
        <f>IF(ISERROR(VLOOKUP($C4981,tarifs!$A$4:$D$105,2,0)),"",VLOOKUP($C4981,tarifs!$A$4:$D$105,2,0))</f>
        <v/>
      </c>
      <c r="F4981" s="105" t="str">
        <f t="shared" si="77"/>
        <v/>
      </c>
    </row>
    <row r="4982" spans="4:6" x14ac:dyDescent="0.25">
      <c r="D4982" t="str">
        <f>IF(Tableau1[[#This Row],[Date]]="","",CHOOSE(MONTH(B4982),"janvier","février","mars","avril","mai","juin","juillet","aout","septembre","octobre","novembre","décembre"))</f>
        <v/>
      </c>
      <c r="E4982" s="105" t="str">
        <f>IF(ISERROR(VLOOKUP($C4982,tarifs!$A$4:$D$105,2,0)),"",VLOOKUP($C4982,tarifs!$A$4:$D$105,2,0))</f>
        <v/>
      </c>
      <c r="F4982" s="105" t="str">
        <f t="shared" si="77"/>
        <v/>
      </c>
    </row>
    <row r="4983" spans="4:6" x14ac:dyDescent="0.25">
      <c r="D4983" t="str">
        <f>IF(Tableau1[[#This Row],[Date]]="","",CHOOSE(MONTH(B4983),"janvier","février","mars","avril","mai","juin","juillet","aout","septembre","octobre","novembre","décembre"))</f>
        <v/>
      </c>
      <c r="E4983" s="105" t="str">
        <f>IF(ISERROR(VLOOKUP($C4983,tarifs!$A$4:$D$105,2,0)),"",VLOOKUP($C4983,tarifs!$A$4:$D$105,2,0))</f>
        <v/>
      </c>
      <c r="F4983" s="105" t="str">
        <f t="shared" si="77"/>
        <v/>
      </c>
    </row>
    <row r="4984" spans="4:6" x14ac:dyDescent="0.25">
      <c r="D4984" t="str">
        <f>IF(Tableau1[[#This Row],[Date]]="","",CHOOSE(MONTH(B4984),"janvier","février","mars","avril","mai","juin","juillet","aout","septembre","octobre","novembre","décembre"))</f>
        <v/>
      </c>
      <c r="E4984" s="105" t="str">
        <f>IF(ISERROR(VLOOKUP($C4984,tarifs!$A$4:$D$105,2,0)),"",VLOOKUP($C4984,tarifs!$A$4:$D$105,2,0))</f>
        <v/>
      </c>
      <c r="F4984" s="105" t="str">
        <f t="shared" si="77"/>
        <v/>
      </c>
    </row>
    <row r="4985" spans="4:6" x14ac:dyDescent="0.25">
      <c r="D4985" t="str">
        <f>IF(Tableau1[[#This Row],[Date]]="","",CHOOSE(MONTH(B4985),"janvier","février","mars","avril","mai","juin","juillet","aout","septembre","octobre","novembre","décembre"))</f>
        <v/>
      </c>
      <c r="E4985" s="105" t="str">
        <f>IF(ISERROR(VLOOKUP($C4985,tarifs!$A$4:$D$105,2,0)),"",VLOOKUP($C4985,tarifs!$A$4:$D$105,2,0))</f>
        <v/>
      </c>
      <c r="F4985" s="105" t="str">
        <f t="shared" si="77"/>
        <v/>
      </c>
    </row>
    <row r="4986" spans="4:6" x14ac:dyDescent="0.25">
      <c r="D4986" t="str">
        <f>IF(Tableau1[[#This Row],[Date]]="","",CHOOSE(MONTH(B4986),"janvier","février","mars","avril","mai","juin","juillet","aout","septembre","octobre","novembre","décembre"))</f>
        <v/>
      </c>
      <c r="E4986" s="105" t="str">
        <f>IF(ISERROR(VLOOKUP($C4986,tarifs!$A$4:$D$105,2,0)),"",VLOOKUP($C4986,tarifs!$A$4:$D$105,2,0))</f>
        <v/>
      </c>
      <c r="F4986" s="105" t="str">
        <f t="shared" si="77"/>
        <v/>
      </c>
    </row>
    <row r="4987" spans="4:6" x14ac:dyDescent="0.25">
      <c r="D4987" t="str">
        <f>IF(Tableau1[[#This Row],[Date]]="","",CHOOSE(MONTH(B4987),"janvier","février","mars","avril","mai","juin","juillet","aout","septembre","octobre","novembre","décembre"))</f>
        <v/>
      </c>
      <c r="E4987" s="105" t="str">
        <f>IF(ISERROR(VLOOKUP($C4987,tarifs!$A$4:$D$105,2,0)),"",VLOOKUP($C4987,tarifs!$A$4:$D$105,2,0))</f>
        <v/>
      </c>
      <c r="F4987" s="105" t="str">
        <f t="shared" si="77"/>
        <v/>
      </c>
    </row>
    <row r="4988" spans="4:6" x14ac:dyDescent="0.25">
      <c r="D4988" t="str">
        <f>IF(Tableau1[[#This Row],[Date]]="","",CHOOSE(MONTH(B4988),"janvier","février","mars","avril","mai","juin","juillet","aout","septembre","octobre","novembre","décembre"))</f>
        <v/>
      </c>
      <c r="E4988" s="105" t="str">
        <f>IF(ISERROR(VLOOKUP($C4988,tarifs!$A$4:$D$105,2,0)),"",VLOOKUP($C4988,tarifs!$A$4:$D$105,2,0))</f>
        <v/>
      </c>
      <c r="F4988" s="105" t="str">
        <f t="shared" si="77"/>
        <v/>
      </c>
    </row>
    <row r="4989" spans="4:6" x14ac:dyDescent="0.25">
      <c r="D4989" t="str">
        <f>IF(Tableau1[[#This Row],[Date]]="","",CHOOSE(MONTH(B4989),"janvier","février","mars","avril","mai","juin","juillet","aout","septembre","octobre","novembre","décembre"))</f>
        <v/>
      </c>
      <c r="E4989" s="105" t="str">
        <f>IF(ISERROR(VLOOKUP($C4989,tarifs!$A$4:$D$105,2,0)),"",VLOOKUP($C4989,tarifs!$A$4:$D$105,2,0))</f>
        <v/>
      </c>
      <c r="F4989" s="105" t="str">
        <f t="shared" si="77"/>
        <v/>
      </c>
    </row>
    <row r="4990" spans="4:6" x14ac:dyDescent="0.25">
      <c r="D4990" t="str">
        <f>IF(Tableau1[[#This Row],[Date]]="","",CHOOSE(MONTH(B4990),"janvier","février","mars","avril","mai","juin","juillet","aout","septembre","octobre","novembre","décembre"))</f>
        <v/>
      </c>
      <c r="E4990" s="105" t="str">
        <f>IF(ISERROR(VLOOKUP($C4990,tarifs!$A$4:$D$105,2,0)),"",VLOOKUP($C4990,tarifs!$A$4:$D$105,2,0))</f>
        <v/>
      </c>
      <c r="F4990" s="105" t="str">
        <f t="shared" si="77"/>
        <v/>
      </c>
    </row>
    <row r="4991" spans="4:6" x14ac:dyDescent="0.25">
      <c r="D4991" t="str">
        <f>IF(Tableau1[[#This Row],[Date]]="","",CHOOSE(MONTH(B4991),"janvier","février","mars","avril","mai","juin","juillet","aout","septembre","octobre","novembre","décembre"))</f>
        <v/>
      </c>
      <c r="E4991" s="105" t="str">
        <f>IF(ISERROR(VLOOKUP($C4991,tarifs!$A$4:$D$105,2,0)),"",VLOOKUP($C4991,tarifs!$A$4:$D$105,2,0))</f>
        <v/>
      </c>
      <c r="F4991" s="105" t="str">
        <f t="shared" si="77"/>
        <v/>
      </c>
    </row>
    <row r="4992" spans="4:6" x14ac:dyDescent="0.25">
      <c r="D4992" t="str">
        <f>IF(Tableau1[[#This Row],[Date]]="","",CHOOSE(MONTH(B4992),"janvier","février","mars","avril","mai","juin","juillet","aout","septembre","octobre","novembre","décembre"))</f>
        <v/>
      </c>
      <c r="E4992" s="105" t="str">
        <f>IF(ISERROR(VLOOKUP($C4992,tarifs!$A$4:$D$105,2,0)),"",VLOOKUP($C4992,tarifs!$A$4:$D$105,2,0))</f>
        <v/>
      </c>
      <c r="F4992" s="105" t="str">
        <f t="shared" si="77"/>
        <v/>
      </c>
    </row>
    <row r="4993" spans="4:6" x14ac:dyDescent="0.25">
      <c r="D4993" t="str">
        <f>IF(Tableau1[[#This Row],[Date]]="","",CHOOSE(MONTH(B4993),"janvier","février","mars","avril","mai","juin","juillet","aout","septembre","octobre","novembre","décembre"))</f>
        <v/>
      </c>
      <c r="E4993" s="105" t="str">
        <f>IF(ISERROR(VLOOKUP($C4993,tarifs!$A$4:$D$105,2,0)),"",VLOOKUP($C4993,tarifs!$A$4:$D$105,2,0))</f>
        <v/>
      </c>
      <c r="F4993" s="105" t="str">
        <f t="shared" si="77"/>
        <v/>
      </c>
    </row>
    <row r="4994" spans="4:6" x14ac:dyDescent="0.25">
      <c r="D4994" t="str">
        <f>IF(Tableau1[[#This Row],[Date]]="","",CHOOSE(MONTH(B4994),"janvier","février","mars","avril","mai","juin","juillet","aout","septembre","octobre","novembre","décembre"))</f>
        <v/>
      </c>
      <c r="E4994" s="105" t="str">
        <f>IF(ISERROR(VLOOKUP($C4994,tarifs!$A$4:$D$105,2,0)),"",VLOOKUP($C4994,tarifs!$A$4:$D$105,2,0))</f>
        <v/>
      </c>
      <c r="F4994" s="105" t="str">
        <f t="shared" si="77"/>
        <v/>
      </c>
    </row>
    <row r="4995" spans="4:6" x14ac:dyDescent="0.25">
      <c r="D4995" t="str">
        <f>IF(Tableau1[[#This Row],[Date]]="","",CHOOSE(MONTH(B4995),"janvier","février","mars","avril","mai","juin","juillet","aout","septembre","octobre","novembre","décembre"))</f>
        <v/>
      </c>
      <c r="E4995" s="105" t="str">
        <f>IF(ISERROR(VLOOKUP($C4995,tarifs!$A$4:$D$105,2,0)),"",VLOOKUP($C4995,tarifs!$A$4:$D$105,2,0))</f>
        <v/>
      </c>
      <c r="F4995" s="105" t="str">
        <f t="shared" si="77"/>
        <v/>
      </c>
    </row>
    <row r="4996" spans="4:6" x14ac:dyDescent="0.25">
      <c r="D4996" t="str">
        <f>IF(Tableau1[[#This Row],[Date]]="","",CHOOSE(MONTH(B4996),"janvier","février","mars","avril","mai","juin","juillet","aout","septembre","octobre","novembre","décembre"))</f>
        <v/>
      </c>
      <c r="E4996" s="105" t="str">
        <f>IF(ISERROR(VLOOKUP($C4996,tarifs!$A$4:$D$105,2,0)),"",VLOOKUP($C4996,tarifs!$A$4:$D$105,2,0))</f>
        <v/>
      </c>
      <c r="F4996" s="105" t="str">
        <f t="shared" ref="F4996:F5059" si="78">IF(ISERROR(E4996*1.2),"",E4996*1.2)</f>
        <v/>
      </c>
    </row>
    <row r="4997" spans="4:6" x14ac:dyDescent="0.25">
      <c r="D4997" t="str">
        <f>IF(Tableau1[[#This Row],[Date]]="","",CHOOSE(MONTH(B4997),"janvier","février","mars","avril","mai","juin","juillet","aout","septembre","octobre","novembre","décembre"))</f>
        <v/>
      </c>
      <c r="E4997" s="105" t="str">
        <f>IF(ISERROR(VLOOKUP($C4997,tarifs!$A$4:$D$105,2,0)),"",VLOOKUP($C4997,tarifs!$A$4:$D$105,2,0))</f>
        <v/>
      </c>
      <c r="F4997" s="105" t="str">
        <f t="shared" si="78"/>
        <v/>
      </c>
    </row>
    <row r="4998" spans="4:6" x14ac:dyDescent="0.25">
      <c r="D4998" t="str">
        <f>IF(Tableau1[[#This Row],[Date]]="","",CHOOSE(MONTH(B4998),"janvier","février","mars","avril","mai","juin","juillet","aout","septembre","octobre","novembre","décembre"))</f>
        <v/>
      </c>
      <c r="E4998" s="105" t="str">
        <f>IF(ISERROR(VLOOKUP($C4998,tarifs!$A$4:$D$105,2,0)),"",VLOOKUP($C4998,tarifs!$A$4:$D$105,2,0))</f>
        <v/>
      </c>
      <c r="F4998" s="105" t="str">
        <f t="shared" si="78"/>
        <v/>
      </c>
    </row>
    <row r="4999" spans="4:6" x14ac:dyDescent="0.25">
      <c r="D4999" t="str">
        <f>IF(Tableau1[[#This Row],[Date]]="","",CHOOSE(MONTH(B4999),"janvier","février","mars","avril","mai","juin","juillet","aout","septembre","octobre","novembre","décembre"))</f>
        <v/>
      </c>
      <c r="E4999" s="105" t="str">
        <f>IF(ISERROR(VLOOKUP($C4999,tarifs!$A$4:$D$105,2,0)),"",VLOOKUP($C4999,tarifs!$A$4:$D$105,2,0))</f>
        <v/>
      </c>
      <c r="F4999" s="105" t="str">
        <f t="shared" si="78"/>
        <v/>
      </c>
    </row>
    <row r="5000" spans="4:6" x14ac:dyDescent="0.25">
      <c r="D5000" t="str">
        <f>IF(Tableau1[[#This Row],[Date]]="","",CHOOSE(MONTH(B5000),"janvier","février","mars","avril","mai","juin","juillet","aout","septembre","octobre","novembre","décembre"))</f>
        <v/>
      </c>
      <c r="E5000" s="105" t="str">
        <f>IF(ISERROR(VLOOKUP($C5000,tarifs!$A$4:$D$105,2,0)),"",VLOOKUP($C5000,tarifs!$A$4:$D$105,2,0))</f>
        <v/>
      </c>
      <c r="F5000" s="105" t="str">
        <f t="shared" si="78"/>
        <v/>
      </c>
    </row>
    <row r="5001" spans="4:6" x14ac:dyDescent="0.25">
      <c r="D5001" t="str">
        <f>IF(Tableau1[[#This Row],[Date]]="","",CHOOSE(MONTH(B5001),"janvier","février","mars","avril","mai","juin","juillet","aout","septembre","octobre","novembre","décembre"))</f>
        <v/>
      </c>
      <c r="E5001" s="105" t="str">
        <f>IF(ISERROR(VLOOKUP($C5001,tarifs!$A$4:$D$105,2,0)),"",VLOOKUP($C5001,tarifs!$A$4:$D$105,2,0))</f>
        <v/>
      </c>
      <c r="F5001" s="105" t="str">
        <f t="shared" si="78"/>
        <v/>
      </c>
    </row>
    <row r="5002" spans="4:6" x14ac:dyDescent="0.25">
      <c r="D5002" t="str">
        <f>IF(Tableau1[[#This Row],[Date]]="","",CHOOSE(MONTH(B5002),"janvier","février","mars","avril","mai","juin","juillet","aout","septembre","octobre","novembre","décembre"))</f>
        <v/>
      </c>
      <c r="E5002" s="105" t="str">
        <f>IF(ISERROR(VLOOKUP($C5002,tarifs!$A$4:$D$105,2,0)),"",VLOOKUP($C5002,tarifs!$A$4:$D$105,2,0))</f>
        <v/>
      </c>
      <c r="F5002" s="105" t="str">
        <f t="shared" si="78"/>
        <v/>
      </c>
    </row>
    <row r="5003" spans="4:6" x14ac:dyDescent="0.25">
      <c r="D5003" t="str">
        <f>IF(Tableau1[[#This Row],[Date]]="","",CHOOSE(MONTH(B5003),"janvier","février","mars","avril","mai","juin","juillet","aout","septembre","octobre","novembre","décembre"))</f>
        <v/>
      </c>
      <c r="E5003" s="105" t="str">
        <f>IF(ISERROR(VLOOKUP($C5003,tarifs!$A$4:$D$105,2,0)),"",VLOOKUP($C5003,tarifs!$A$4:$D$105,2,0))</f>
        <v/>
      </c>
      <c r="F5003" s="105" t="str">
        <f t="shared" si="78"/>
        <v/>
      </c>
    </row>
    <row r="5004" spans="4:6" x14ac:dyDescent="0.25">
      <c r="D5004" t="str">
        <f>IF(Tableau1[[#This Row],[Date]]="","",CHOOSE(MONTH(B5004),"janvier","février","mars","avril","mai","juin","juillet","aout","septembre","octobre","novembre","décembre"))</f>
        <v/>
      </c>
      <c r="E5004" s="105" t="str">
        <f>IF(ISERROR(VLOOKUP($C5004,tarifs!$A$4:$D$105,2,0)),"",VLOOKUP($C5004,tarifs!$A$4:$D$105,2,0))</f>
        <v/>
      </c>
      <c r="F5004" s="105" t="str">
        <f t="shared" si="78"/>
        <v/>
      </c>
    </row>
    <row r="5005" spans="4:6" x14ac:dyDescent="0.25">
      <c r="D5005" t="str">
        <f>IF(Tableau1[[#This Row],[Date]]="","",CHOOSE(MONTH(B5005),"janvier","février","mars","avril","mai","juin","juillet","aout","septembre","octobre","novembre","décembre"))</f>
        <v/>
      </c>
      <c r="E5005" s="105" t="str">
        <f>IF(ISERROR(VLOOKUP($C5005,tarifs!$A$4:$D$105,2,0)),"",VLOOKUP($C5005,tarifs!$A$4:$D$105,2,0))</f>
        <v/>
      </c>
      <c r="F5005" s="105" t="str">
        <f t="shared" si="78"/>
        <v/>
      </c>
    </row>
    <row r="5006" spans="4:6" x14ac:dyDescent="0.25">
      <c r="D5006" t="str">
        <f>IF(Tableau1[[#This Row],[Date]]="","",CHOOSE(MONTH(B5006),"janvier","février","mars","avril","mai","juin","juillet","aout","septembre","octobre","novembre","décembre"))</f>
        <v/>
      </c>
      <c r="E5006" s="105" t="str">
        <f>IF(ISERROR(VLOOKUP($C5006,tarifs!$A$4:$D$105,2,0)),"",VLOOKUP($C5006,tarifs!$A$4:$D$105,2,0))</f>
        <v/>
      </c>
      <c r="F5006" s="105" t="str">
        <f t="shared" si="78"/>
        <v/>
      </c>
    </row>
    <row r="5007" spans="4:6" x14ac:dyDescent="0.25">
      <c r="D5007" t="str">
        <f>IF(Tableau1[[#This Row],[Date]]="","",CHOOSE(MONTH(B5007),"janvier","février","mars","avril","mai","juin","juillet","aout","septembre","octobre","novembre","décembre"))</f>
        <v/>
      </c>
      <c r="E5007" s="105" t="str">
        <f>IF(ISERROR(VLOOKUP($C5007,tarifs!$A$4:$D$105,2,0)),"",VLOOKUP($C5007,tarifs!$A$4:$D$105,2,0))</f>
        <v/>
      </c>
      <c r="F5007" s="105" t="str">
        <f t="shared" si="78"/>
        <v/>
      </c>
    </row>
    <row r="5008" spans="4:6" x14ac:dyDescent="0.25">
      <c r="D5008" t="str">
        <f>IF(Tableau1[[#This Row],[Date]]="","",CHOOSE(MONTH(B5008),"janvier","février","mars","avril","mai","juin","juillet","aout","septembre","octobre","novembre","décembre"))</f>
        <v/>
      </c>
      <c r="E5008" s="105" t="str">
        <f>IF(ISERROR(VLOOKUP($C5008,tarifs!$A$4:$D$105,2,0)),"",VLOOKUP($C5008,tarifs!$A$4:$D$105,2,0))</f>
        <v/>
      </c>
      <c r="F5008" s="105" t="str">
        <f t="shared" si="78"/>
        <v/>
      </c>
    </row>
    <row r="5009" spans="4:6" x14ac:dyDescent="0.25">
      <c r="D5009" t="str">
        <f>IF(Tableau1[[#This Row],[Date]]="","",CHOOSE(MONTH(B5009),"janvier","février","mars","avril","mai","juin","juillet","aout","septembre","octobre","novembre","décembre"))</f>
        <v/>
      </c>
      <c r="E5009" s="105" t="str">
        <f>IF(ISERROR(VLOOKUP($C5009,tarifs!$A$4:$D$105,2,0)),"",VLOOKUP($C5009,tarifs!$A$4:$D$105,2,0))</f>
        <v/>
      </c>
      <c r="F5009" s="105" t="str">
        <f t="shared" si="78"/>
        <v/>
      </c>
    </row>
    <row r="5010" spans="4:6" x14ac:dyDescent="0.25">
      <c r="D5010" t="str">
        <f>IF(Tableau1[[#This Row],[Date]]="","",CHOOSE(MONTH(B5010),"janvier","février","mars","avril","mai","juin","juillet","aout","septembre","octobre","novembre","décembre"))</f>
        <v/>
      </c>
      <c r="E5010" s="105" t="str">
        <f>IF(ISERROR(VLOOKUP($C5010,tarifs!$A$4:$D$105,2,0)),"",VLOOKUP($C5010,tarifs!$A$4:$D$105,2,0))</f>
        <v/>
      </c>
      <c r="F5010" s="105" t="str">
        <f t="shared" si="78"/>
        <v/>
      </c>
    </row>
    <row r="5011" spans="4:6" x14ac:dyDescent="0.25">
      <c r="D5011" t="str">
        <f>IF(Tableau1[[#This Row],[Date]]="","",CHOOSE(MONTH(B5011),"janvier","février","mars","avril","mai","juin","juillet","aout","septembre","octobre","novembre","décembre"))</f>
        <v/>
      </c>
      <c r="E5011" s="105" t="str">
        <f>IF(ISERROR(VLOOKUP($C5011,tarifs!$A$4:$D$105,2,0)),"",VLOOKUP($C5011,tarifs!$A$4:$D$105,2,0))</f>
        <v/>
      </c>
      <c r="F5011" s="105" t="str">
        <f t="shared" si="78"/>
        <v/>
      </c>
    </row>
    <row r="5012" spans="4:6" x14ac:dyDescent="0.25">
      <c r="D5012" t="str">
        <f>IF(Tableau1[[#This Row],[Date]]="","",CHOOSE(MONTH(B5012),"janvier","février","mars","avril","mai","juin","juillet","aout","septembre","octobre","novembre","décembre"))</f>
        <v/>
      </c>
      <c r="E5012" s="105" t="str">
        <f>IF(ISERROR(VLOOKUP($C5012,tarifs!$A$4:$D$105,2,0)),"",VLOOKUP($C5012,tarifs!$A$4:$D$105,2,0))</f>
        <v/>
      </c>
      <c r="F5012" s="105" t="str">
        <f t="shared" si="78"/>
        <v/>
      </c>
    </row>
    <row r="5013" spans="4:6" x14ac:dyDescent="0.25">
      <c r="D5013" t="str">
        <f>IF(Tableau1[[#This Row],[Date]]="","",CHOOSE(MONTH(B5013),"janvier","février","mars","avril","mai","juin","juillet","aout","septembre","octobre","novembre","décembre"))</f>
        <v/>
      </c>
      <c r="E5013" s="105" t="str">
        <f>IF(ISERROR(VLOOKUP($C5013,tarifs!$A$4:$D$105,2,0)),"",VLOOKUP($C5013,tarifs!$A$4:$D$105,2,0))</f>
        <v/>
      </c>
      <c r="F5013" s="105" t="str">
        <f t="shared" si="78"/>
        <v/>
      </c>
    </row>
    <row r="5014" spans="4:6" x14ac:dyDescent="0.25">
      <c r="D5014" t="str">
        <f>IF(Tableau1[[#This Row],[Date]]="","",CHOOSE(MONTH(B5014),"janvier","février","mars","avril","mai","juin","juillet","aout","septembre","octobre","novembre","décembre"))</f>
        <v/>
      </c>
      <c r="E5014" s="105" t="str">
        <f>IF(ISERROR(VLOOKUP($C5014,tarifs!$A$4:$D$105,2,0)),"",VLOOKUP($C5014,tarifs!$A$4:$D$105,2,0))</f>
        <v/>
      </c>
      <c r="F5014" s="105" t="str">
        <f t="shared" si="78"/>
        <v/>
      </c>
    </row>
    <row r="5015" spans="4:6" x14ac:dyDescent="0.25">
      <c r="D5015" t="str">
        <f>IF(Tableau1[[#This Row],[Date]]="","",CHOOSE(MONTH(B5015),"janvier","février","mars","avril","mai","juin","juillet","aout","septembre","octobre","novembre","décembre"))</f>
        <v/>
      </c>
      <c r="E5015" s="105" t="str">
        <f>IF(ISERROR(VLOOKUP($C5015,tarifs!$A$4:$D$105,2,0)),"",VLOOKUP($C5015,tarifs!$A$4:$D$105,2,0))</f>
        <v/>
      </c>
      <c r="F5015" s="105" t="str">
        <f t="shared" si="78"/>
        <v/>
      </c>
    </row>
    <row r="5016" spans="4:6" x14ac:dyDescent="0.25">
      <c r="D5016" t="str">
        <f>IF(Tableau1[[#This Row],[Date]]="","",CHOOSE(MONTH(B5016),"janvier","février","mars","avril","mai","juin","juillet","aout","septembre","octobre","novembre","décembre"))</f>
        <v/>
      </c>
      <c r="E5016" s="105" t="str">
        <f>IF(ISERROR(VLOOKUP($C5016,tarifs!$A$4:$D$105,2,0)),"",VLOOKUP($C5016,tarifs!$A$4:$D$105,2,0))</f>
        <v/>
      </c>
      <c r="F5016" s="105" t="str">
        <f t="shared" si="78"/>
        <v/>
      </c>
    </row>
    <row r="5017" spans="4:6" x14ac:dyDescent="0.25">
      <c r="D5017" t="str">
        <f>IF(Tableau1[[#This Row],[Date]]="","",CHOOSE(MONTH(B5017),"janvier","février","mars","avril","mai","juin","juillet","aout","septembre","octobre","novembre","décembre"))</f>
        <v/>
      </c>
      <c r="E5017" s="105" t="str">
        <f>IF(ISERROR(VLOOKUP($C5017,tarifs!$A$4:$D$105,2,0)),"",VLOOKUP($C5017,tarifs!$A$4:$D$105,2,0))</f>
        <v/>
      </c>
      <c r="F5017" s="105" t="str">
        <f t="shared" si="78"/>
        <v/>
      </c>
    </row>
    <row r="5018" spans="4:6" x14ac:dyDescent="0.25">
      <c r="D5018" t="str">
        <f>IF(Tableau1[[#This Row],[Date]]="","",CHOOSE(MONTH(B5018),"janvier","février","mars","avril","mai","juin","juillet","aout","septembre","octobre","novembre","décembre"))</f>
        <v/>
      </c>
      <c r="E5018" s="105" t="str">
        <f>IF(ISERROR(VLOOKUP($C5018,tarifs!$A$4:$D$105,2,0)),"",VLOOKUP($C5018,tarifs!$A$4:$D$105,2,0))</f>
        <v/>
      </c>
      <c r="F5018" s="105" t="str">
        <f t="shared" si="78"/>
        <v/>
      </c>
    </row>
    <row r="5019" spans="4:6" x14ac:dyDescent="0.25">
      <c r="D5019" t="str">
        <f>IF(Tableau1[[#This Row],[Date]]="","",CHOOSE(MONTH(B5019),"janvier","février","mars","avril","mai","juin","juillet","aout","septembre","octobre","novembre","décembre"))</f>
        <v/>
      </c>
      <c r="E5019" s="105" t="str">
        <f>IF(ISERROR(VLOOKUP($C5019,tarifs!$A$4:$D$105,2,0)),"",VLOOKUP($C5019,tarifs!$A$4:$D$105,2,0))</f>
        <v/>
      </c>
      <c r="F5019" s="105" t="str">
        <f t="shared" si="78"/>
        <v/>
      </c>
    </row>
    <row r="5020" spans="4:6" x14ac:dyDescent="0.25">
      <c r="D5020" t="str">
        <f>IF(Tableau1[[#This Row],[Date]]="","",CHOOSE(MONTH(B5020),"janvier","février","mars","avril","mai","juin","juillet","aout","septembre","octobre","novembre","décembre"))</f>
        <v/>
      </c>
      <c r="E5020" s="105" t="str">
        <f>IF(ISERROR(VLOOKUP($C5020,tarifs!$A$4:$D$105,2,0)),"",VLOOKUP($C5020,tarifs!$A$4:$D$105,2,0))</f>
        <v/>
      </c>
      <c r="F5020" s="105" t="str">
        <f t="shared" si="78"/>
        <v/>
      </c>
    </row>
    <row r="5021" spans="4:6" x14ac:dyDescent="0.25">
      <c r="D5021" t="str">
        <f>IF(Tableau1[[#This Row],[Date]]="","",CHOOSE(MONTH(B5021),"janvier","février","mars","avril","mai","juin","juillet","aout","septembre","octobre","novembre","décembre"))</f>
        <v/>
      </c>
      <c r="E5021" s="105" t="str">
        <f>IF(ISERROR(VLOOKUP($C5021,tarifs!$A$4:$D$105,2,0)),"",VLOOKUP($C5021,tarifs!$A$4:$D$105,2,0))</f>
        <v/>
      </c>
      <c r="F5021" s="105" t="str">
        <f t="shared" si="78"/>
        <v/>
      </c>
    </row>
    <row r="5022" spans="4:6" x14ac:dyDescent="0.25">
      <c r="D5022" t="str">
        <f>IF(Tableau1[[#This Row],[Date]]="","",CHOOSE(MONTH(B5022),"janvier","février","mars","avril","mai","juin","juillet","aout","septembre","octobre","novembre","décembre"))</f>
        <v/>
      </c>
      <c r="E5022" s="105" t="str">
        <f>IF(ISERROR(VLOOKUP($C5022,tarifs!$A$4:$D$105,2,0)),"",VLOOKUP($C5022,tarifs!$A$4:$D$105,2,0))</f>
        <v/>
      </c>
      <c r="F5022" s="105" t="str">
        <f t="shared" si="78"/>
        <v/>
      </c>
    </row>
    <row r="5023" spans="4:6" x14ac:dyDescent="0.25">
      <c r="D5023" t="str">
        <f>IF(Tableau1[[#This Row],[Date]]="","",CHOOSE(MONTH(B5023),"janvier","février","mars","avril","mai","juin","juillet","aout","septembre","octobre","novembre","décembre"))</f>
        <v/>
      </c>
      <c r="E5023" s="105" t="str">
        <f>IF(ISERROR(VLOOKUP($C5023,tarifs!$A$4:$D$105,2,0)),"",VLOOKUP($C5023,tarifs!$A$4:$D$105,2,0))</f>
        <v/>
      </c>
      <c r="F5023" s="105" t="str">
        <f t="shared" si="78"/>
        <v/>
      </c>
    </row>
    <row r="5024" spans="4:6" x14ac:dyDescent="0.25">
      <c r="D5024" t="str">
        <f>IF(Tableau1[[#This Row],[Date]]="","",CHOOSE(MONTH(B5024),"janvier","février","mars","avril","mai","juin","juillet","aout","septembre","octobre","novembre","décembre"))</f>
        <v/>
      </c>
      <c r="E5024" s="105" t="str">
        <f>IF(ISERROR(VLOOKUP($C5024,tarifs!$A$4:$D$105,2,0)),"",VLOOKUP($C5024,tarifs!$A$4:$D$105,2,0))</f>
        <v/>
      </c>
      <c r="F5024" s="105" t="str">
        <f t="shared" si="78"/>
        <v/>
      </c>
    </row>
    <row r="5025" spans="4:6" x14ac:dyDescent="0.25">
      <c r="D5025" t="str">
        <f>IF(Tableau1[[#This Row],[Date]]="","",CHOOSE(MONTH(B5025),"janvier","février","mars","avril","mai","juin","juillet","aout","septembre","octobre","novembre","décembre"))</f>
        <v/>
      </c>
      <c r="E5025" s="105" t="str">
        <f>IF(ISERROR(VLOOKUP($C5025,tarifs!$A$4:$D$105,2,0)),"",VLOOKUP($C5025,tarifs!$A$4:$D$105,2,0))</f>
        <v/>
      </c>
      <c r="F5025" s="105" t="str">
        <f t="shared" si="78"/>
        <v/>
      </c>
    </row>
    <row r="5026" spans="4:6" x14ac:dyDescent="0.25">
      <c r="D5026" t="str">
        <f>IF(Tableau1[[#This Row],[Date]]="","",CHOOSE(MONTH(B5026),"janvier","février","mars","avril","mai","juin","juillet","aout","septembre","octobre","novembre","décembre"))</f>
        <v/>
      </c>
      <c r="E5026" s="105" t="str">
        <f>IF(ISERROR(VLOOKUP($C5026,tarifs!$A$4:$D$105,2,0)),"",VLOOKUP($C5026,tarifs!$A$4:$D$105,2,0))</f>
        <v/>
      </c>
      <c r="F5026" s="105" t="str">
        <f t="shared" si="78"/>
        <v/>
      </c>
    </row>
    <row r="5027" spans="4:6" x14ac:dyDescent="0.25">
      <c r="D5027" t="str">
        <f>IF(Tableau1[[#This Row],[Date]]="","",CHOOSE(MONTH(B5027),"janvier","février","mars","avril","mai","juin","juillet","aout","septembre","octobre","novembre","décembre"))</f>
        <v/>
      </c>
      <c r="E5027" s="105" t="str">
        <f>IF(ISERROR(VLOOKUP($C5027,tarifs!$A$4:$D$105,2,0)),"",VLOOKUP($C5027,tarifs!$A$4:$D$105,2,0))</f>
        <v/>
      </c>
      <c r="F5027" s="105" t="str">
        <f t="shared" si="78"/>
        <v/>
      </c>
    </row>
    <row r="5028" spans="4:6" x14ac:dyDescent="0.25">
      <c r="D5028" t="str">
        <f>IF(Tableau1[[#This Row],[Date]]="","",CHOOSE(MONTH(B5028),"janvier","février","mars","avril","mai","juin","juillet","aout","septembre","octobre","novembre","décembre"))</f>
        <v/>
      </c>
      <c r="E5028" s="105" t="str">
        <f>IF(ISERROR(VLOOKUP($C5028,tarifs!$A$4:$D$105,2,0)),"",VLOOKUP($C5028,tarifs!$A$4:$D$105,2,0))</f>
        <v/>
      </c>
      <c r="F5028" s="105" t="str">
        <f t="shared" si="78"/>
        <v/>
      </c>
    </row>
    <row r="5029" spans="4:6" x14ac:dyDescent="0.25">
      <c r="D5029" t="str">
        <f>IF(Tableau1[[#This Row],[Date]]="","",CHOOSE(MONTH(B5029),"janvier","février","mars","avril","mai","juin","juillet","aout","septembre","octobre","novembre","décembre"))</f>
        <v/>
      </c>
      <c r="E5029" s="105" t="str">
        <f>IF(ISERROR(VLOOKUP($C5029,tarifs!$A$4:$D$105,2,0)),"",VLOOKUP($C5029,tarifs!$A$4:$D$105,2,0))</f>
        <v/>
      </c>
      <c r="F5029" s="105" t="str">
        <f t="shared" si="78"/>
        <v/>
      </c>
    </row>
    <row r="5030" spans="4:6" x14ac:dyDescent="0.25">
      <c r="D5030" t="str">
        <f>IF(Tableau1[[#This Row],[Date]]="","",CHOOSE(MONTH(B5030),"janvier","février","mars","avril","mai","juin","juillet","aout","septembre","octobre","novembre","décembre"))</f>
        <v/>
      </c>
      <c r="E5030" s="105" t="str">
        <f>IF(ISERROR(VLOOKUP($C5030,tarifs!$A$4:$D$105,2,0)),"",VLOOKUP($C5030,tarifs!$A$4:$D$105,2,0))</f>
        <v/>
      </c>
      <c r="F5030" s="105" t="str">
        <f t="shared" si="78"/>
        <v/>
      </c>
    </row>
    <row r="5031" spans="4:6" x14ac:dyDescent="0.25">
      <c r="D5031" t="str">
        <f>IF(Tableau1[[#This Row],[Date]]="","",CHOOSE(MONTH(B5031),"janvier","février","mars","avril","mai","juin","juillet","aout","septembre","octobre","novembre","décembre"))</f>
        <v/>
      </c>
      <c r="E5031" s="105" t="str">
        <f>IF(ISERROR(VLOOKUP($C5031,tarifs!$A$4:$D$105,2,0)),"",VLOOKUP($C5031,tarifs!$A$4:$D$105,2,0))</f>
        <v/>
      </c>
      <c r="F5031" s="105" t="str">
        <f t="shared" si="78"/>
        <v/>
      </c>
    </row>
    <row r="5032" spans="4:6" x14ac:dyDescent="0.25">
      <c r="D5032" t="str">
        <f>IF(Tableau1[[#This Row],[Date]]="","",CHOOSE(MONTH(B5032),"janvier","février","mars","avril","mai","juin","juillet","aout","septembre","octobre","novembre","décembre"))</f>
        <v/>
      </c>
      <c r="E5032" s="105" t="str">
        <f>IF(ISERROR(VLOOKUP($C5032,tarifs!$A$4:$D$105,2,0)),"",VLOOKUP($C5032,tarifs!$A$4:$D$105,2,0))</f>
        <v/>
      </c>
      <c r="F5032" s="105" t="str">
        <f t="shared" si="78"/>
        <v/>
      </c>
    </row>
    <row r="5033" spans="4:6" x14ac:dyDescent="0.25">
      <c r="D5033" t="str">
        <f>IF(Tableau1[[#This Row],[Date]]="","",CHOOSE(MONTH(B5033),"janvier","février","mars","avril","mai","juin","juillet","aout","septembre","octobre","novembre","décembre"))</f>
        <v/>
      </c>
      <c r="E5033" s="105" t="str">
        <f>IF(ISERROR(VLOOKUP($C5033,tarifs!$A$4:$D$105,2,0)),"",VLOOKUP($C5033,tarifs!$A$4:$D$105,2,0))</f>
        <v/>
      </c>
      <c r="F5033" s="105" t="str">
        <f t="shared" si="78"/>
        <v/>
      </c>
    </row>
    <row r="5034" spans="4:6" x14ac:dyDescent="0.25">
      <c r="D5034" t="str">
        <f>IF(Tableau1[[#This Row],[Date]]="","",CHOOSE(MONTH(B5034),"janvier","février","mars","avril","mai","juin","juillet","aout","septembre","octobre","novembre","décembre"))</f>
        <v/>
      </c>
      <c r="E5034" s="105" t="str">
        <f>IF(ISERROR(VLOOKUP($C5034,tarifs!$A$4:$D$105,2,0)),"",VLOOKUP($C5034,tarifs!$A$4:$D$105,2,0))</f>
        <v/>
      </c>
      <c r="F5034" s="105" t="str">
        <f t="shared" si="78"/>
        <v/>
      </c>
    </row>
    <row r="5035" spans="4:6" x14ac:dyDescent="0.25">
      <c r="D5035" t="str">
        <f>IF(Tableau1[[#This Row],[Date]]="","",CHOOSE(MONTH(B5035),"janvier","février","mars","avril","mai","juin","juillet","aout","septembre","octobre","novembre","décembre"))</f>
        <v/>
      </c>
      <c r="E5035" s="105" t="str">
        <f>IF(ISERROR(VLOOKUP($C5035,tarifs!$A$4:$D$105,2,0)),"",VLOOKUP($C5035,tarifs!$A$4:$D$105,2,0))</f>
        <v/>
      </c>
      <c r="F5035" s="105" t="str">
        <f t="shared" si="78"/>
        <v/>
      </c>
    </row>
    <row r="5036" spans="4:6" x14ac:dyDescent="0.25">
      <c r="D5036" t="str">
        <f>IF(Tableau1[[#This Row],[Date]]="","",CHOOSE(MONTH(B5036),"janvier","février","mars","avril","mai","juin","juillet","aout","septembre","octobre","novembre","décembre"))</f>
        <v/>
      </c>
      <c r="E5036" s="105" t="str">
        <f>IF(ISERROR(VLOOKUP($C5036,tarifs!$A$4:$D$105,2,0)),"",VLOOKUP($C5036,tarifs!$A$4:$D$105,2,0))</f>
        <v/>
      </c>
      <c r="F5036" s="105" t="str">
        <f t="shared" si="78"/>
        <v/>
      </c>
    </row>
    <row r="5037" spans="4:6" x14ac:dyDescent="0.25">
      <c r="D5037" t="str">
        <f>IF(Tableau1[[#This Row],[Date]]="","",CHOOSE(MONTH(B5037),"janvier","février","mars","avril","mai","juin","juillet","aout","septembre","octobre","novembre","décembre"))</f>
        <v/>
      </c>
      <c r="E5037" s="105" t="str">
        <f>IF(ISERROR(VLOOKUP($C5037,tarifs!$A$4:$D$105,2,0)),"",VLOOKUP($C5037,tarifs!$A$4:$D$105,2,0))</f>
        <v/>
      </c>
      <c r="F5037" s="105" t="str">
        <f t="shared" si="78"/>
        <v/>
      </c>
    </row>
    <row r="5038" spans="4:6" x14ac:dyDescent="0.25">
      <c r="D5038" t="str">
        <f>IF(Tableau1[[#This Row],[Date]]="","",CHOOSE(MONTH(B5038),"janvier","février","mars","avril","mai","juin","juillet","aout","septembre","octobre","novembre","décembre"))</f>
        <v/>
      </c>
      <c r="E5038" s="105" t="str">
        <f>IF(ISERROR(VLOOKUP($C5038,tarifs!$A$4:$D$105,2,0)),"",VLOOKUP($C5038,tarifs!$A$4:$D$105,2,0))</f>
        <v/>
      </c>
      <c r="F5038" s="105" t="str">
        <f t="shared" si="78"/>
        <v/>
      </c>
    </row>
    <row r="5039" spans="4:6" x14ac:dyDescent="0.25">
      <c r="D5039" t="str">
        <f>IF(Tableau1[[#This Row],[Date]]="","",CHOOSE(MONTH(B5039),"janvier","février","mars","avril","mai","juin","juillet","aout","septembre","octobre","novembre","décembre"))</f>
        <v/>
      </c>
      <c r="E5039" s="105" t="str">
        <f>IF(ISERROR(VLOOKUP($C5039,tarifs!$A$4:$D$105,2,0)),"",VLOOKUP($C5039,tarifs!$A$4:$D$105,2,0))</f>
        <v/>
      </c>
      <c r="F5039" s="105" t="str">
        <f t="shared" si="78"/>
        <v/>
      </c>
    </row>
    <row r="5040" spans="4:6" x14ac:dyDescent="0.25">
      <c r="D5040" t="str">
        <f>IF(Tableau1[[#This Row],[Date]]="","",CHOOSE(MONTH(B5040),"janvier","février","mars","avril","mai","juin","juillet","aout","septembre","octobre","novembre","décembre"))</f>
        <v/>
      </c>
      <c r="E5040" s="105" t="str">
        <f>IF(ISERROR(VLOOKUP($C5040,tarifs!$A$4:$D$105,2,0)),"",VLOOKUP($C5040,tarifs!$A$4:$D$105,2,0))</f>
        <v/>
      </c>
      <c r="F5040" s="105" t="str">
        <f t="shared" si="78"/>
        <v/>
      </c>
    </row>
    <row r="5041" spans="4:6" x14ac:dyDescent="0.25">
      <c r="D5041" t="str">
        <f>IF(Tableau1[[#This Row],[Date]]="","",CHOOSE(MONTH(B5041),"janvier","février","mars","avril","mai","juin","juillet","aout","septembre","octobre","novembre","décembre"))</f>
        <v/>
      </c>
      <c r="E5041" s="105" t="str">
        <f>IF(ISERROR(VLOOKUP($C5041,tarifs!$A$4:$D$105,2,0)),"",VLOOKUP($C5041,tarifs!$A$4:$D$105,2,0))</f>
        <v/>
      </c>
      <c r="F5041" s="105" t="str">
        <f t="shared" si="78"/>
        <v/>
      </c>
    </row>
    <row r="5042" spans="4:6" x14ac:dyDescent="0.25">
      <c r="D5042" t="str">
        <f>IF(Tableau1[[#This Row],[Date]]="","",CHOOSE(MONTH(B5042),"janvier","février","mars","avril","mai","juin","juillet","aout","septembre","octobre","novembre","décembre"))</f>
        <v/>
      </c>
      <c r="E5042" s="105" t="str">
        <f>IF(ISERROR(VLOOKUP($C5042,tarifs!$A$4:$D$105,2,0)),"",VLOOKUP($C5042,tarifs!$A$4:$D$105,2,0))</f>
        <v/>
      </c>
      <c r="F5042" s="105" t="str">
        <f t="shared" si="78"/>
        <v/>
      </c>
    </row>
    <row r="5043" spans="4:6" x14ac:dyDescent="0.25">
      <c r="D5043" t="str">
        <f>IF(Tableau1[[#This Row],[Date]]="","",CHOOSE(MONTH(B5043),"janvier","février","mars","avril","mai","juin","juillet","aout","septembre","octobre","novembre","décembre"))</f>
        <v/>
      </c>
      <c r="E5043" s="105" t="str">
        <f>IF(ISERROR(VLOOKUP($C5043,tarifs!$A$4:$D$105,2,0)),"",VLOOKUP($C5043,tarifs!$A$4:$D$105,2,0))</f>
        <v/>
      </c>
      <c r="F5043" s="105" t="str">
        <f t="shared" si="78"/>
        <v/>
      </c>
    </row>
    <row r="5044" spans="4:6" x14ac:dyDescent="0.25">
      <c r="D5044" t="str">
        <f>IF(Tableau1[[#This Row],[Date]]="","",CHOOSE(MONTH(B5044),"janvier","février","mars","avril","mai","juin","juillet","aout","septembre","octobre","novembre","décembre"))</f>
        <v/>
      </c>
      <c r="E5044" s="105" t="str">
        <f>IF(ISERROR(VLOOKUP($C5044,tarifs!$A$4:$D$105,2,0)),"",VLOOKUP($C5044,tarifs!$A$4:$D$105,2,0))</f>
        <v/>
      </c>
      <c r="F5044" s="105" t="str">
        <f t="shared" si="78"/>
        <v/>
      </c>
    </row>
    <row r="5045" spans="4:6" x14ac:dyDescent="0.25">
      <c r="D5045" t="str">
        <f>IF(Tableau1[[#This Row],[Date]]="","",CHOOSE(MONTH(B5045),"janvier","février","mars","avril","mai","juin","juillet","aout","septembre","octobre","novembre","décembre"))</f>
        <v/>
      </c>
      <c r="E5045" s="105" t="str">
        <f>IF(ISERROR(VLOOKUP($C5045,tarifs!$A$4:$D$105,2,0)),"",VLOOKUP($C5045,tarifs!$A$4:$D$105,2,0))</f>
        <v/>
      </c>
      <c r="F5045" s="105" t="str">
        <f t="shared" si="78"/>
        <v/>
      </c>
    </row>
    <row r="5046" spans="4:6" x14ac:dyDescent="0.25">
      <c r="D5046" t="str">
        <f>IF(Tableau1[[#This Row],[Date]]="","",CHOOSE(MONTH(B5046),"janvier","février","mars","avril","mai","juin","juillet","aout","septembre","octobre","novembre","décembre"))</f>
        <v/>
      </c>
      <c r="E5046" s="105" t="str">
        <f>IF(ISERROR(VLOOKUP($C5046,tarifs!$A$4:$D$105,2,0)),"",VLOOKUP($C5046,tarifs!$A$4:$D$105,2,0))</f>
        <v/>
      </c>
      <c r="F5046" s="105" t="str">
        <f t="shared" si="78"/>
        <v/>
      </c>
    </row>
    <row r="5047" spans="4:6" x14ac:dyDescent="0.25">
      <c r="D5047" t="str">
        <f>IF(Tableau1[[#This Row],[Date]]="","",CHOOSE(MONTH(B5047),"janvier","février","mars","avril","mai","juin","juillet","aout","septembre","octobre","novembre","décembre"))</f>
        <v/>
      </c>
      <c r="E5047" s="105" t="str">
        <f>IF(ISERROR(VLOOKUP($C5047,tarifs!$A$4:$D$105,2,0)),"",VLOOKUP($C5047,tarifs!$A$4:$D$105,2,0))</f>
        <v/>
      </c>
      <c r="F5047" s="105" t="str">
        <f t="shared" si="78"/>
        <v/>
      </c>
    </row>
    <row r="5048" spans="4:6" x14ac:dyDescent="0.25">
      <c r="D5048" t="str">
        <f>IF(Tableau1[[#This Row],[Date]]="","",CHOOSE(MONTH(B5048),"janvier","février","mars","avril","mai","juin","juillet","aout","septembre","octobre","novembre","décembre"))</f>
        <v/>
      </c>
      <c r="E5048" s="105" t="str">
        <f>IF(ISERROR(VLOOKUP($C5048,tarifs!$A$4:$D$105,2,0)),"",VLOOKUP($C5048,tarifs!$A$4:$D$105,2,0))</f>
        <v/>
      </c>
      <c r="F5048" s="105" t="str">
        <f t="shared" si="78"/>
        <v/>
      </c>
    </row>
    <row r="5049" spans="4:6" x14ac:dyDescent="0.25">
      <c r="D5049" t="str">
        <f>IF(Tableau1[[#This Row],[Date]]="","",CHOOSE(MONTH(B5049),"janvier","février","mars","avril","mai","juin","juillet","aout","septembre","octobre","novembre","décembre"))</f>
        <v/>
      </c>
      <c r="E5049" s="105" t="str">
        <f>IF(ISERROR(VLOOKUP($C5049,tarifs!$A$4:$D$105,2,0)),"",VLOOKUP($C5049,tarifs!$A$4:$D$105,2,0))</f>
        <v/>
      </c>
      <c r="F5049" s="105" t="str">
        <f t="shared" si="78"/>
        <v/>
      </c>
    </row>
    <row r="5050" spans="4:6" x14ac:dyDescent="0.25">
      <c r="D5050" t="str">
        <f>IF(Tableau1[[#This Row],[Date]]="","",CHOOSE(MONTH(B5050),"janvier","février","mars","avril","mai","juin","juillet","aout","septembre","octobre","novembre","décembre"))</f>
        <v/>
      </c>
      <c r="E5050" s="105" t="str">
        <f>IF(ISERROR(VLOOKUP($C5050,tarifs!$A$4:$D$105,2,0)),"",VLOOKUP($C5050,tarifs!$A$4:$D$105,2,0))</f>
        <v/>
      </c>
      <c r="F5050" s="105" t="str">
        <f t="shared" si="78"/>
        <v/>
      </c>
    </row>
    <row r="5051" spans="4:6" x14ac:dyDescent="0.25">
      <c r="D5051" t="str">
        <f>IF(Tableau1[[#This Row],[Date]]="","",CHOOSE(MONTH(B5051),"janvier","février","mars","avril","mai","juin","juillet","aout","septembre","octobre","novembre","décembre"))</f>
        <v/>
      </c>
      <c r="E5051" s="105" t="str">
        <f>IF(ISERROR(VLOOKUP($C5051,tarifs!$A$4:$D$105,2,0)),"",VLOOKUP($C5051,tarifs!$A$4:$D$105,2,0))</f>
        <v/>
      </c>
      <c r="F5051" s="105" t="str">
        <f t="shared" si="78"/>
        <v/>
      </c>
    </row>
    <row r="5052" spans="4:6" x14ac:dyDescent="0.25">
      <c r="D5052" t="str">
        <f>IF(Tableau1[[#This Row],[Date]]="","",CHOOSE(MONTH(B5052),"janvier","février","mars","avril","mai","juin","juillet","aout","septembre","octobre","novembre","décembre"))</f>
        <v/>
      </c>
      <c r="E5052" s="105" t="str">
        <f>IF(ISERROR(VLOOKUP($C5052,tarifs!$A$4:$D$105,2,0)),"",VLOOKUP($C5052,tarifs!$A$4:$D$105,2,0))</f>
        <v/>
      </c>
      <c r="F5052" s="105" t="str">
        <f t="shared" si="78"/>
        <v/>
      </c>
    </row>
    <row r="5053" spans="4:6" x14ac:dyDescent="0.25">
      <c r="D5053" t="str">
        <f>IF(Tableau1[[#This Row],[Date]]="","",CHOOSE(MONTH(B5053),"janvier","février","mars","avril","mai","juin","juillet","aout","septembre","octobre","novembre","décembre"))</f>
        <v/>
      </c>
      <c r="E5053" s="105" t="str">
        <f>IF(ISERROR(VLOOKUP($C5053,tarifs!$A$4:$D$105,2,0)),"",VLOOKUP($C5053,tarifs!$A$4:$D$105,2,0))</f>
        <v/>
      </c>
      <c r="F5053" s="105" t="str">
        <f t="shared" si="78"/>
        <v/>
      </c>
    </row>
    <row r="5054" spans="4:6" x14ac:dyDescent="0.25">
      <c r="D5054" t="str">
        <f>IF(Tableau1[[#This Row],[Date]]="","",CHOOSE(MONTH(B5054),"janvier","février","mars","avril","mai","juin","juillet","aout","septembre","octobre","novembre","décembre"))</f>
        <v/>
      </c>
      <c r="E5054" s="105" t="str">
        <f>IF(ISERROR(VLOOKUP($C5054,tarifs!$A$4:$D$105,2,0)),"",VLOOKUP($C5054,tarifs!$A$4:$D$105,2,0))</f>
        <v/>
      </c>
      <c r="F5054" s="105" t="str">
        <f t="shared" si="78"/>
        <v/>
      </c>
    </row>
    <row r="5055" spans="4:6" x14ac:dyDescent="0.25">
      <c r="D5055" t="str">
        <f>IF(Tableau1[[#This Row],[Date]]="","",CHOOSE(MONTH(B5055),"janvier","février","mars","avril","mai","juin","juillet","aout","septembre","octobre","novembre","décembre"))</f>
        <v/>
      </c>
      <c r="E5055" s="105" t="str">
        <f>IF(ISERROR(VLOOKUP($C5055,tarifs!$A$4:$D$105,2,0)),"",VLOOKUP($C5055,tarifs!$A$4:$D$105,2,0))</f>
        <v/>
      </c>
      <c r="F5055" s="105" t="str">
        <f t="shared" si="78"/>
        <v/>
      </c>
    </row>
    <row r="5056" spans="4:6" x14ac:dyDescent="0.25">
      <c r="D5056" t="str">
        <f>IF(Tableau1[[#This Row],[Date]]="","",CHOOSE(MONTH(B5056),"janvier","février","mars","avril","mai","juin","juillet","aout","septembre","octobre","novembre","décembre"))</f>
        <v/>
      </c>
      <c r="E5056" s="105" t="str">
        <f>IF(ISERROR(VLOOKUP($C5056,tarifs!$A$4:$D$105,2,0)),"",VLOOKUP($C5056,tarifs!$A$4:$D$105,2,0))</f>
        <v/>
      </c>
      <c r="F5056" s="105" t="str">
        <f t="shared" si="78"/>
        <v/>
      </c>
    </row>
    <row r="5057" spans="4:6" x14ac:dyDescent="0.25">
      <c r="D5057" t="str">
        <f>IF(Tableau1[[#This Row],[Date]]="","",CHOOSE(MONTH(B5057),"janvier","février","mars","avril","mai","juin","juillet","aout","septembre","octobre","novembre","décembre"))</f>
        <v/>
      </c>
      <c r="E5057" s="105" t="str">
        <f>IF(ISERROR(VLOOKUP($C5057,tarifs!$A$4:$D$105,2,0)),"",VLOOKUP($C5057,tarifs!$A$4:$D$105,2,0))</f>
        <v/>
      </c>
      <c r="F5057" s="105" t="str">
        <f t="shared" si="78"/>
        <v/>
      </c>
    </row>
    <row r="5058" spans="4:6" x14ac:dyDescent="0.25">
      <c r="D5058" t="str">
        <f>IF(Tableau1[[#This Row],[Date]]="","",CHOOSE(MONTH(B5058),"janvier","février","mars","avril","mai","juin","juillet","aout","septembre","octobre","novembre","décembre"))</f>
        <v/>
      </c>
      <c r="E5058" s="105" t="str">
        <f>IF(ISERROR(VLOOKUP($C5058,tarifs!$A$4:$D$105,2,0)),"",VLOOKUP($C5058,tarifs!$A$4:$D$105,2,0))</f>
        <v/>
      </c>
      <c r="F5058" s="105" t="str">
        <f t="shared" si="78"/>
        <v/>
      </c>
    </row>
    <row r="5059" spans="4:6" x14ac:dyDescent="0.25">
      <c r="D5059" t="str">
        <f>IF(Tableau1[[#This Row],[Date]]="","",CHOOSE(MONTH(B5059),"janvier","février","mars","avril","mai","juin","juillet","aout","septembre","octobre","novembre","décembre"))</f>
        <v/>
      </c>
      <c r="E5059" s="105" t="str">
        <f>IF(ISERROR(VLOOKUP($C5059,tarifs!$A$4:$D$105,2,0)),"",VLOOKUP($C5059,tarifs!$A$4:$D$105,2,0))</f>
        <v/>
      </c>
      <c r="F5059" s="105" t="str">
        <f t="shared" si="78"/>
        <v/>
      </c>
    </row>
    <row r="5060" spans="4:6" x14ac:dyDescent="0.25">
      <c r="D5060" t="str">
        <f>IF(Tableau1[[#This Row],[Date]]="","",CHOOSE(MONTH(B5060),"janvier","février","mars","avril","mai","juin","juillet","aout","septembre","octobre","novembre","décembre"))</f>
        <v/>
      </c>
      <c r="E5060" s="105" t="str">
        <f>IF(ISERROR(VLOOKUP($C5060,tarifs!$A$4:$D$105,2,0)),"",VLOOKUP($C5060,tarifs!$A$4:$D$105,2,0))</f>
        <v/>
      </c>
      <c r="F5060" s="105" t="str">
        <f t="shared" ref="F5060:F5093" si="79">IF(ISERROR(E5060*1.2),"",E5060*1.2)</f>
        <v/>
      </c>
    </row>
    <row r="5061" spans="4:6" x14ac:dyDescent="0.25">
      <c r="D5061" t="str">
        <f>IF(Tableau1[[#This Row],[Date]]="","",CHOOSE(MONTH(B5061),"janvier","février","mars","avril","mai","juin","juillet","aout","septembre","octobre","novembre","décembre"))</f>
        <v/>
      </c>
      <c r="E5061" s="105" t="str">
        <f>IF(ISERROR(VLOOKUP($C5061,tarifs!$A$4:$D$105,2,0)),"",VLOOKUP($C5061,tarifs!$A$4:$D$105,2,0))</f>
        <v/>
      </c>
      <c r="F5061" s="105" t="str">
        <f t="shared" si="79"/>
        <v/>
      </c>
    </row>
    <row r="5062" spans="4:6" x14ac:dyDescent="0.25">
      <c r="D5062" t="str">
        <f>IF(Tableau1[[#This Row],[Date]]="","",CHOOSE(MONTH(B5062),"janvier","février","mars","avril","mai","juin","juillet","aout","septembre","octobre","novembre","décembre"))</f>
        <v/>
      </c>
      <c r="E5062" s="105" t="str">
        <f>IF(ISERROR(VLOOKUP($C5062,tarifs!$A$4:$D$105,2,0)),"",VLOOKUP($C5062,tarifs!$A$4:$D$105,2,0))</f>
        <v/>
      </c>
      <c r="F5062" s="105" t="str">
        <f t="shared" si="79"/>
        <v/>
      </c>
    </row>
    <row r="5063" spans="4:6" x14ac:dyDescent="0.25">
      <c r="D5063" t="str">
        <f>IF(Tableau1[[#This Row],[Date]]="","",CHOOSE(MONTH(B5063),"janvier","février","mars","avril","mai","juin","juillet","aout","septembre","octobre","novembre","décembre"))</f>
        <v/>
      </c>
      <c r="E5063" s="105" t="str">
        <f>IF(ISERROR(VLOOKUP($C5063,tarifs!$A$4:$D$105,2,0)),"",VLOOKUP($C5063,tarifs!$A$4:$D$105,2,0))</f>
        <v/>
      </c>
      <c r="F5063" s="105" t="str">
        <f t="shared" si="79"/>
        <v/>
      </c>
    </row>
    <row r="5064" spans="4:6" x14ac:dyDescent="0.25">
      <c r="D5064" t="str">
        <f>IF(Tableau1[[#This Row],[Date]]="","",CHOOSE(MONTH(B5064),"janvier","février","mars","avril","mai","juin","juillet","aout","septembre","octobre","novembre","décembre"))</f>
        <v/>
      </c>
      <c r="E5064" s="105" t="str">
        <f>IF(ISERROR(VLOOKUP($C5064,tarifs!$A$4:$D$105,2,0)),"",VLOOKUP($C5064,tarifs!$A$4:$D$105,2,0))</f>
        <v/>
      </c>
      <c r="F5064" s="105" t="str">
        <f t="shared" si="79"/>
        <v/>
      </c>
    </row>
    <row r="5065" spans="4:6" x14ac:dyDescent="0.25">
      <c r="D5065" t="str">
        <f>IF(Tableau1[[#This Row],[Date]]="","",CHOOSE(MONTH(B5065),"janvier","février","mars","avril","mai","juin","juillet","aout","septembre","octobre","novembre","décembre"))</f>
        <v/>
      </c>
      <c r="E5065" s="105" t="str">
        <f>IF(ISERROR(VLOOKUP($C5065,tarifs!$A$4:$D$105,2,0)),"",VLOOKUP($C5065,tarifs!$A$4:$D$105,2,0))</f>
        <v/>
      </c>
      <c r="F5065" s="105" t="str">
        <f t="shared" si="79"/>
        <v/>
      </c>
    </row>
    <row r="5066" spans="4:6" x14ac:dyDescent="0.25">
      <c r="D5066" t="str">
        <f>IF(Tableau1[[#This Row],[Date]]="","",CHOOSE(MONTH(B5066),"janvier","février","mars","avril","mai","juin","juillet","aout","septembre","octobre","novembre","décembre"))</f>
        <v/>
      </c>
      <c r="E5066" s="105" t="str">
        <f>IF(ISERROR(VLOOKUP($C5066,tarifs!$A$4:$D$105,2,0)),"",VLOOKUP($C5066,tarifs!$A$4:$D$105,2,0))</f>
        <v/>
      </c>
      <c r="F5066" s="105" t="str">
        <f t="shared" si="79"/>
        <v/>
      </c>
    </row>
    <row r="5067" spans="4:6" x14ac:dyDescent="0.25">
      <c r="D5067" t="str">
        <f>IF(Tableau1[[#This Row],[Date]]="","",CHOOSE(MONTH(B5067),"janvier","février","mars","avril","mai","juin","juillet","aout","septembre","octobre","novembre","décembre"))</f>
        <v/>
      </c>
      <c r="E5067" s="105" t="str">
        <f>IF(ISERROR(VLOOKUP($C5067,tarifs!$A$4:$D$105,2,0)),"",VLOOKUP($C5067,tarifs!$A$4:$D$105,2,0))</f>
        <v/>
      </c>
      <c r="F5067" s="105" t="str">
        <f t="shared" si="79"/>
        <v/>
      </c>
    </row>
    <row r="5068" spans="4:6" x14ac:dyDescent="0.25">
      <c r="D5068" t="str">
        <f>IF(Tableau1[[#This Row],[Date]]="","",CHOOSE(MONTH(B5068),"janvier","février","mars","avril","mai","juin","juillet","aout","septembre","octobre","novembre","décembre"))</f>
        <v/>
      </c>
      <c r="E5068" s="105" t="str">
        <f>IF(ISERROR(VLOOKUP($C5068,tarifs!$A$4:$D$105,2,0)),"",VLOOKUP($C5068,tarifs!$A$4:$D$105,2,0))</f>
        <v/>
      </c>
      <c r="F5068" s="105" t="str">
        <f t="shared" si="79"/>
        <v/>
      </c>
    </row>
    <row r="5069" spans="4:6" x14ac:dyDescent="0.25">
      <c r="D5069" t="str">
        <f>IF(Tableau1[[#This Row],[Date]]="","",CHOOSE(MONTH(B5069),"janvier","février","mars","avril","mai","juin","juillet","aout","septembre","octobre","novembre","décembre"))</f>
        <v/>
      </c>
      <c r="E5069" s="105" t="str">
        <f>IF(ISERROR(VLOOKUP($C5069,tarifs!$A$4:$D$105,2,0)),"",VLOOKUP($C5069,tarifs!$A$4:$D$105,2,0))</f>
        <v/>
      </c>
      <c r="F5069" s="105" t="str">
        <f t="shared" si="79"/>
        <v/>
      </c>
    </row>
    <row r="5070" spans="4:6" x14ac:dyDescent="0.25">
      <c r="D5070" t="str">
        <f>IF(Tableau1[[#This Row],[Date]]="","",CHOOSE(MONTH(B5070),"janvier","février","mars","avril","mai","juin","juillet","aout","septembre","octobre","novembre","décembre"))</f>
        <v/>
      </c>
      <c r="E5070" s="105" t="str">
        <f>IF(ISERROR(VLOOKUP($C5070,tarifs!$A$4:$D$105,2,0)),"",VLOOKUP($C5070,tarifs!$A$4:$D$105,2,0))</f>
        <v/>
      </c>
      <c r="F5070" s="105" t="str">
        <f t="shared" si="79"/>
        <v/>
      </c>
    </row>
    <row r="5071" spans="4:6" x14ac:dyDescent="0.25">
      <c r="D5071" t="str">
        <f>IF(Tableau1[[#This Row],[Date]]="","",CHOOSE(MONTH(B5071),"janvier","février","mars","avril","mai","juin","juillet","aout","septembre","octobre","novembre","décembre"))</f>
        <v/>
      </c>
      <c r="E5071" s="105" t="str">
        <f>IF(ISERROR(VLOOKUP($C5071,tarifs!$A$4:$D$105,2,0)),"",VLOOKUP($C5071,tarifs!$A$4:$D$105,2,0))</f>
        <v/>
      </c>
      <c r="F5071" s="105" t="str">
        <f t="shared" si="79"/>
        <v/>
      </c>
    </row>
    <row r="5072" spans="4:6" x14ac:dyDescent="0.25">
      <c r="D5072" t="str">
        <f>IF(Tableau1[[#This Row],[Date]]="","",CHOOSE(MONTH(B5072),"janvier","février","mars","avril","mai","juin","juillet","aout","septembre","octobre","novembre","décembre"))</f>
        <v/>
      </c>
      <c r="E5072" s="105" t="str">
        <f>IF(ISERROR(VLOOKUP($C5072,tarifs!$A$4:$D$105,2,0)),"",VLOOKUP($C5072,tarifs!$A$4:$D$105,2,0))</f>
        <v/>
      </c>
      <c r="F5072" s="105" t="str">
        <f t="shared" si="79"/>
        <v/>
      </c>
    </row>
    <row r="5073" spans="4:6" x14ac:dyDescent="0.25">
      <c r="D5073" t="str">
        <f>IF(Tableau1[[#This Row],[Date]]="","",CHOOSE(MONTH(B5073),"janvier","février","mars","avril","mai","juin","juillet","aout","septembre","octobre","novembre","décembre"))</f>
        <v/>
      </c>
      <c r="E5073" s="105" t="str">
        <f>IF(ISERROR(VLOOKUP($C5073,tarifs!$A$4:$D$105,2,0)),"",VLOOKUP($C5073,tarifs!$A$4:$D$105,2,0))</f>
        <v/>
      </c>
      <c r="F5073" s="105" t="str">
        <f t="shared" si="79"/>
        <v/>
      </c>
    </row>
    <row r="5074" spans="4:6" x14ac:dyDescent="0.25">
      <c r="D5074" t="str">
        <f>IF(Tableau1[[#This Row],[Date]]="","",CHOOSE(MONTH(B5074),"janvier","février","mars","avril","mai","juin","juillet","aout","septembre","octobre","novembre","décembre"))</f>
        <v/>
      </c>
      <c r="E5074" s="105" t="str">
        <f>IF(ISERROR(VLOOKUP($C5074,tarifs!$A$4:$D$105,2,0)),"",VLOOKUP($C5074,tarifs!$A$4:$D$105,2,0))</f>
        <v/>
      </c>
      <c r="F5074" s="105" t="str">
        <f t="shared" si="79"/>
        <v/>
      </c>
    </row>
    <row r="5075" spans="4:6" x14ac:dyDescent="0.25">
      <c r="D5075" t="str">
        <f>IF(Tableau1[[#This Row],[Date]]="","",CHOOSE(MONTH(B5075),"janvier","février","mars","avril","mai","juin","juillet","aout","septembre","octobre","novembre","décembre"))</f>
        <v/>
      </c>
      <c r="E5075" s="105" t="str">
        <f>IF(ISERROR(VLOOKUP($C5075,tarifs!$A$4:$D$105,2,0)),"",VLOOKUP($C5075,tarifs!$A$4:$D$105,2,0))</f>
        <v/>
      </c>
      <c r="F5075" s="105" t="str">
        <f t="shared" si="79"/>
        <v/>
      </c>
    </row>
    <row r="5076" spans="4:6" x14ac:dyDescent="0.25">
      <c r="D5076" t="str">
        <f>IF(Tableau1[[#This Row],[Date]]="","",CHOOSE(MONTH(B5076),"janvier","février","mars","avril","mai","juin","juillet","aout","septembre","octobre","novembre","décembre"))</f>
        <v/>
      </c>
      <c r="E5076" s="105" t="str">
        <f>IF(ISERROR(VLOOKUP($C5076,tarifs!$A$4:$D$105,2,0)),"",VLOOKUP($C5076,tarifs!$A$4:$D$105,2,0))</f>
        <v/>
      </c>
      <c r="F5076" s="105" t="str">
        <f t="shared" si="79"/>
        <v/>
      </c>
    </row>
    <row r="5077" spans="4:6" x14ac:dyDescent="0.25">
      <c r="D5077" t="str">
        <f>IF(Tableau1[[#This Row],[Date]]="","",CHOOSE(MONTH(B5077),"janvier","février","mars","avril","mai","juin","juillet","aout","septembre","octobre","novembre","décembre"))</f>
        <v/>
      </c>
      <c r="E5077" s="105" t="str">
        <f>IF(ISERROR(VLOOKUP($C5077,tarifs!$A$4:$D$105,2,0)),"",VLOOKUP($C5077,tarifs!$A$4:$D$105,2,0))</f>
        <v/>
      </c>
      <c r="F5077" s="105" t="str">
        <f t="shared" si="79"/>
        <v/>
      </c>
    </row>
    <row r="5078" spans="4:6" x14ac:dyDescent="0.25">
      <c r="D5078" t="str">
        <f>IF(Tableau1[[#This Row],[Date]]="","",CHOOSE(MONTH(B5078),"janvier","février","mars","avril","mai","juin","juillet","aout","septembre","octobre","novembre","décembre"))</f>
        <v/>
      </c>
      <c r="E5078" s="105" t="str">
        <f>IF(ISERROR(VLOOKUP($C5078,tarifs!$A$4:$D$105,2,0)),"",VLOOKUP($C5078,tarifs!$A$4:$D$105,2,0))</f>
        <v/>
      </c>
      <c r="F5078" s="105" t="str">
        <f t="shared" si="79"/>
        <v/>
      </c>
    </row>
    <row r="5079" spans="4:6" x14ac:dyDescent="0.25">
      <c r="D5079" t="str">
        <f>IF(Tableau1[[#This Row],[Date]]="","",CHOOSE(MONTH(B5079),"janvier","février","mars","avril","mai","juin","juillet","aout","septembre","octobre","novembre","décembre"))</f>
        <v/>
      </c>
      <c r="E5079" s="105" t="str">
        <f>IF(ISERROR(VLOOKUP($C5079,tarifs!$A$4:$D$105,2,0)),"",VLOOKUP($C5079,tarifs!$A$4:$D$105,2,0))</f>
        <v/>
      </c>
      <c r="F5079" s="105" t="str">
        <f t="shared" si="79"/>
        <v/>
      </c>
    </row>
    <row r="5080" spans="4:6" x14ac:dyDescent="0.25">
      <c r="D5080" t="str">
        <f>IF(Tableau1[[#This Row],[Date]]="","",CHOOSE(MONTH(B5080),"janvier","février","mars","avril","mai","juin","juillet","aout","septembre","octobre","novembre","décembre"))</f>
        <v/>
      </c>
      <c r="E5080" s="105" t="str">
        <f>IF(ISERROR(VLOOKUP($C5080,tarifs!$A$4:$D$105,2,0)),"",VLOOKUP($C5080,tarifs!$A$4:$D$105,2,0))</f>
        <v/>
      </c>
      <c r="F5080" s="105" t="str">
        <f t="shared" si="79"/>
        <v/>
      </c>
    </row>
    <row r="5081" spans="4:6" x14ac:dyDescent="0.25">
      <c r="D5081" t="str">
        <f>IF(Tableau1[[#This Row],[Date]]="","",CHOOSE(MONTH(B5081),"janvier","février","mars","avril","mai","juin","juillet","aout","septembre","octobre","novembre","décembre"))</f>
        <v/>
      </c>
      <c r="E5081" s="105" t="str">
        <f>IF(ISERROR(VLOOKUP($C5081,tarifs!$A$4:$D$105,2,0)),"",VLOOKUP($C5081,tarifs!$A$4:$D$105,2,0))</f>
        <v/>
      </c>
      <c r="F5081" s="105" t="str">
        <f t="shared" si="79"/>
        <v/>
      </c>
    </row>
    <row r="5082" spans="4:6" x14ac:dyDescent="0.25">
      <c r="D5082" t="str">
        <f>IF(Tableau1[[#This Row],[Date]]="","",CHOOSE(MONTH(B5082),"janvier","février","mars","avril","mai","juin","juillet","aout","septembre","octobre","novembre","décembre"))</f>
        <v/>
      </c>
      <c r="E5082" s="105" t="str">
        <f>IF(ISERROR(VLOOKUP($C5082,tarifs!$A$4:$D$105,2,0)),"",VLOOKUP($C5082,tarifs!$A$4:$D$105,2,0))</f>
        <v/>
      </c>
      <c r="F5082" s="105" t="str">
        <f t="shared" si="79"/>
        <v/>
      </c>
    </row>
    <row r="5083" spans="4:6" x14ac:dyDescent="0.25">
      <c r="D5083" t="str">
        <f>IF(Tableau1[[#This Row],[Date]]="","",CHOOSE(MONTH(B5083),"janvier","février","mars","avril","mai","juin","juillet","aout","septembre","octobre","novembre","décembre"))</f>
        <v/>
      </c>
      <c r="E5083" s="105" t="str">
        <f>IF(ISERROR(VLOOKUP($C5083,tarifs!$A$4:$D$105,2,0)),"",VLOOKUP($C5083,tarifs!$A$4:$D$105,2,0))</f>
        <v/>
      </c>
      <c r="F5083" s="105" t="str">
        <f t="shared" si="79"/>
        <v/>
      </c>
    </row>
    <row r="5084" spans="4:6" x14ac:dyDescent="0.25">
      <c r="D5084" t="str">
        <f>IF(Tableau1[[#This Row],[Date]]="","",CHOOSE(MONTH(B5084),"janvier","février","mars","avril","mai","juin","juillet","aout","septembre","octobre","novembre","décembre"))</f>
        <v/>
      </c>
      <c r="E5084" s="105" t="str">
        <f>IF(ISERROR(VLOOKUP($C5084,tarifs!$A$4:$D$105,2,0)),"",VLOOKUP($C5084,tarifs!$A$4:$D$105,2,0))</f>
        <v/>
      </c>
      <c r="F5084" s="105" t="str">
        <f t="shared" si="79"/>
        <v/>
      </c>
    </row>
    <row r="5085" spans="4:6" x14ac:dyDescent="0.25">
      <c r="D5085" t="str">
        <f>IF(Tableau1[[#This Row],[Date]]="","",CHOOSE(MONTH(B5085),"janvier","février","mars","avril","mai","juin","juillet","aout","septembre","octobre","novembre","décembre"))</f>
        <v/>
      </c>
      <c r="E5085" s="105" t="str">
        <f>IF(ISERROR(VLOOKUP($C5085,tarifs!$A$4:$D$105,2,0)),"",VLOOKUP($C5085,tarifs!$A$4:$D$105,2,0))</f>
        <v/>
      </c>
      <c r="F5085" s="105" t="str">
        <f t="shared" si="79"/>
        <v/>
      </c>
    </row>
    <row r="5086" spans="4:6" x14ac:dyDescent="0.25">
      <c r="D5086" t="str">
        <f>IF(Tableau1[[#This Row],[Date]]="","",CHOOSE(MONTH(B5086),"janvier","février","mars","avril","mai","juin","juillet","aout","septembre","octobre","novembre","décembre"))</f>
        <v/>
      </c>
      <c r="E5086" s="105" t="str">
        <f>IF(ISERROR(VLOOKUP($C5086,tarifs!$A$4:$D$105,2,0)),"",VLOOKUP($C5086,tarifs!$A$4:$D$105,2,0))</f>
        <v/>
      </c>
      <c r="F5086" s="105" t="str">
        <f t="shared" si="79"/>
        <v/>
      </c>
    </row>
    <row r="5087" spans="4:6" x14ac:dyDescent="0.25">
      <c r="D5087" t="str">
        <f>IF(Tableau1[[#This Row],[Date]]="","",CHOOSE(MONTH(B5087),"janvier","février","mars","avril","mai","juin","juillet","aout","septembre","octobre","novembre","décembre"))</f>
        <v/>
      </c>
      <c r="E5087" s="105" t="str">
        <f>IF(ISERROR(VLOOKUP($C5087,tarifs!$A$4:$D$105,2,0)),"",VLOOKUP($C5087,tarifs!$A$4:$D$105,2,0))</f>
        <v/>
      </c>
      <c r="F5087" s="105" t="str">
        <f t="shared" si="79"/>
        <v/>
      </c>
    </row>
    <row r="5088" spans="4:6" x14ac:dyDescent="0.25">
      <c r="D5088" t="str">
        <f>IF(Tableau1[[#This Row],[Date]]="","",CHOOSE(MONTH(B5088),"janvier","février","mars","avril","mai","juin","juillet","aout","septembre","octobre","novembre","décembre"))</f>
        <v/>
      </c>
      <c r="E5088" s="105" t="str">
        <f>IF(ISERROR(VLOOKUP($C5088,tarifs!$A$4:$D$105,2,0)),"",VLOOKUP($C5088,tarifs!$A$4:$D$105,2,0))</f>
        <v/>
      </c>
      <c r="F5088" s="105" t="str">
        <f t="shared" si="79"/>
        <v/>
      </c>
    </row>
    <row r="5089" spans="4:6" x14ac:dyDescent="0.25">
      <c r="D5089" t="str">
        <f>IF(Tableau1[[#This Row],[Date]]="","",CHOOSE(MONTH(B5089),"janvier","février","mars","avril","mai","juin","juillet","aout","septembre","octobre","novembre","décembre"))</f>
        <v/>
      </c>
      <c r="E5089" s="105" t="str">
        <f>IF(ISERROR(VLOOKUP($C5089,tarifs!$A$4:$D$105,2,0)),"",VLOOKUP($C5089,tarifs!$A$4:$D$105,2,0))</f>
        <v/>
      </c>
      <c r="F5089" s="105" t="str">
        <f t="shared" si="79"/>
        <v/>
      </c>
    </row>
    <row r="5090" spans="4:6" x14ac:dyDescent="0.25">
      <c r="D5090" t="str">
        <f>IF(Tableau1[[#This Row],[Date]]="","",CHOOSE(MONTH(B5090),"janvier","février","mars","avril","mai","juin","juillet","aout","septembre","octobre","novembre","décembre"))</f>
        <v/>
      </c>
      <c r="E5090" s="105" t="str">
        <f>IF(ISERROR(VLOOKUP($C5090,tarifs!$A$4:$D$105,2,0)),"",VLOOKUP($C5090,tarifs!$A$4:$D$105,2,0))</f>
        <v/>
      </c>
      <c r="F5090" s="105" t="str">
        <f t="shared" si="79"/>
        <v/>
      </c>
    </row>
    <row r="5091" spans="4:6" x14ac:dyDescent="0.25">
      <c r="D5091" t="str">
        <f>IF(Tableau1[[#This Row],[Date]]="","",CHOOSE(MONTH(B5091),"janvier","février","mars","avril","mai","juin","juillet","aout","septembre","octobre","novembre","décembre"))</f>
        <v/>
      </c>
      <c r="E5091" s="105" t="str">
        <f>IF(ISERROR(VLOOKUP($C5091,tarifs!$A$4:$D$105,2,0)),"",VLOOKUP($C5091,tarifs!$A$4:$D$105,2,0))</f>
        <v/>
      </c>
      <c r="F5091" s="105" t="str">
        <f t="shared" si="79"/>
        <v/>
      </c>
    </row>
    <row r="5092" spans="4:6" x14ac:dyDescent="0.25">
      <c r="D5092" t="str">
        <f>IF(Tableau1[[#This Row],[Date]]="","",CHOOSE(MONTH(B5092),"janvier","février","mars","avril","mai","juin","juillet","aout","septembre","octobre","novembre","décembre"))</f>
        <v/>
      </c>
      <c r="E5092" s="105" t="str">
        <f>IF(ISERROR(VLOOKUP($C5092,tarifs!$A$4:$D$105,2,0)),"",VLOOKUP($C5092,tarifs!$A$4:$D$105,2,0))</f>
        <v/>
      </c>
      <c r="F5092" s="105" t="str">
        <f t="shared" si="79"/>
        <v/>
      </c>
    </row>
    <row r="5093" spans="4:6" x14ac:dyDescent="0.25">
      <c r="D5093" t="str">
        <f>IF(Tableau1[[#This Row],[Date]]="","",CHOOSE(MONTH(B5093),"janvier","février","mars","avril","mai","juin","juillet","aout","septembre","octobre","novembre","décembre"))</f>
        <v/>
      </c>
      <c r="E5093" s="105" t="str">
        <f>IF(ISERROR(VLOOKUP($C5093,tarifs!$A$4:$D$105,2,0)),"",VLOOKUP($C5093,tarifs!$A$4:$D$105,2,0))</f>
        <v/>
      </c>
      <c r="F5093" s="105" t="str">
        <f t="shared" si="79"/>
        <v/>
      </c>
    </row>
  </sheetData>
  <phoneticPr fontId="17" type="noConversion"/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Synthese">
                <anchor moveWithCells="1" sizeWithCells="1">
                  <from>
                    <xdr:col>0</xdr:col>
                    <xdr:colOff>28575</xdr:colOff>
                    <xdr:row>0</xdr:row>
                    <xdr:rowOff>19050</xdr:rowOff>
                  </from>
                  <to>
                    <xdr:col>0</xdr:col>
                    <xdr:colOff>1143000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7AF27-CA06-4C05-B946-C96C6EFBD59C}">
  <sheetPr codeName="Feuil4"/>
  <dimension ref="A1:C25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2" max="2" width="25.140625" customWidth="1"/>
  </cols>
  <sheetData>
    <row r="1" spans="1:3" x14ac:dyDescent="0.25">
      <c r="A1" s="157">
        <f>YEAR(planning!F1)</f>
        <v>2021</v>
      </c>
      <c r="B1" s="156" t="s">
        <v>36</v>
      </c>
      <c r="C1" s="156" t="s">
        <v>25</v>
      </c>
    </row>
    <row r="2" spans="1:3" ht="15" customHeight="1" x14ac:dyDescent="0.25">
      <c r="B2" s="153" t="s">
        <v>37</v>
      </c>
      <c r="C2" s="154">
        <f xml:space="preserve"> DATE($A$1,1,1)</f>
        <v>44197</v>
      </c>
    </row>
    <row r="3" spans="1:3" ht="15" customHeight="1" x14ac:dyDescent="0.25">
      <c r="B3" s="153" t="s">
        <v>38</v>
      </c>
      <c r="C3" s="154">
        <f xml:space="preserve"> FLOOR(DAY(MINUTE($A$1/38)/2+56)&amp;"/5/"&amp;$A$1,7)-34</f>
        <v>44290</v>
      </c>
    </row>
    <row r="4" spans="1:3" ht="15" customHeight="1" x14ac:dyDescent="0.25">
      <c r="B4" s="153" t="s">
        <v>39</v>
      </c>
      <c r="C4" s="154">
        <f xml:space="preserve"> C3 + 1</f>
        <v>44291</v>
      </c>
    </row>
    <row r="5" spans="1:3" ht="15" customHeight="1" x14ac:dyDescent="0.25">
      <c r="B5" s="153" t="s">
        <v>40</v>
      </c>
      <c r="C5" s="154">
        <f xml:space="preserve"> DATE($A$1,5,1)</f>
        <v>44317</v>
      </c>
    </row>
    <row r="6" spans="1:3" ht="15" customHeight="1" x14ac:dyDescent="0.25">
      <c r="B6" s="153" t="s">
        <v>41</v>
      </c>
      <c r="C6" s="154">
        <f xml:space="preserve"> DATE($A$1,5,8)</f>
        <v>44324</v>
      </c>
    </row>
    <row r="7" spans="1:3" ht="15" customHeight="1" x14ac:dyDescent="0.25">
      <c r="B7" s="153" t="s">
        <v>42</v>
      </c>
      <c r="C7" s="154">
        <f xml:space="preserve"> C3 + 39</f>
        <v>44329</v>
      </c>
    </row>
    <row r="8" spans="1:3" ht="15" customHeight="1" x14ac:dyDescent="0.25">
      <c r="B8" s="153" t="s">
        <v>43</v>
      </c>
      <c r="C8" s="154">
        <f xml:space="preserve"> C3 + 49</f>
        <v>44339</v>
      </c>
    </row>
    <row r="9" spans="1:3" ht="15" customHeight="1" x14ac:dyDescent="0.25">
      <c r="B9" s="153" t="s">
        <v>44</v>
      </c>
      <c r="C9" s="154">
        <f xml:space="preserve"> C3 + 50</f>
        <v>44340</v>
      </c>
    </row>
    <row r="10" spans="1:3" ht="15" customHeight="1" x14ac:dyDescent="0.25">
      <c r="B10" s="153" t="s">
        <v>45</v>
      </c>
      <c r="C10" s="154">
        <f xml:space="preserve"> DATE($A$1,7,14)</f>
        <v>44391</v>
      </c>
    </row>
    <row r="11" spans="1:3" ht="15" customHeight="1" x14ac:dyDescent="0.25">
      <c r="B11" s="153" t="s">
        <v>46</v>
      </c>
      <c r="C11" s="154">
        <f xml:space="preserve"> DATE($A$1,8,15)</f>
        <v>44423</v>
      </c>
    </row>
    <row r="12" spans="1:3" ht="15" customHeight="1" x14ac:dyDescent="0.25">
      <c r="B12" s="153" t="s">
        <v>47</v>
      </c>
      <c r="C12" s="154">
        <f xml:space="preserve"> DATE($A$1,11,1)</f>
        <v>44501</v>
      </c>
    </row>
    <row r="13" spans="1:3" ht="15" customHeight="1" x14ac:dyDescent="0.25">
      <c r="B13" s="153" t="s">
        <v>48</v>
      </c>
      <c r="C13" s="154">
        <f xml:space="preserve"> DATE($A$1,11,11)</f>
        <v>44511</v>
      </c>
    </row>
    <row r="14" spans="1:3" ht="15" customHeight="1" x14ac:dyDescent="0.25">
      <c r="B14" s="153" t="s">
        <v>49</v>
      </c>
      <c r="C14" s="154">
        <f xml:space="preserve"> DATE($A$1,12,25)</f>
        <v>44555</v>
      </c>
    </row>
    <row r="15" spans="1:3" ht="15" customHeight="1" x14ac:dyDescent="0.25">
      <c r="B15" s="155"/>
      <c r="C15" s="154"/>
    </row>
    <row r="16" spans="1:3" ht="15" customHeight="1" x14ac:dyDescent="0.25">
      <c r="B16" s="155"/>
      <c r="C16" s="154"/>
    </row>
    <row r="17" spans="2:3" x14ac:dyDescent="0.25">
      <c r="B17" s="155"/>
      <c r="C17" s="154"/>
    </row>
    <row r="18" spans="2:3" x14ac:dyDescent="0.25">
      <c r="B18" s="155"/>
      <c r="C18" s="154"/>
    </row>
    <row r="19" spans="2:3" x14ac:dyDescent="0.25">
      <c r="C19" s="169"/>
    </row>
    <row r="20" spans="2:3" x14ac:dyDescent="0.25">
      <c r="C20" s="169"/>
    </row>
    <row r="21" spans="2:3" x14ac:dyDescent="0.25">
      <c r="C21" s="169"/>
    </row>
    <row r="22" spans="2:3" x14ac:dyDescent="0.25">
      <c r="C22" s="169"/>
    </row>
    <row r="23" spans="2:3" x14ac:dyDescent="0.25">
      <c r="C23" s="169"/>
    </row>
    <row r="24" spans="2:3" x14ac:dyDescent="0.25">
      <c r="C24" s="169"/>
    </row>
    <row r="25" spans="2:3" x14ac:dyDescent="0.25">
      <c r="C25" s="16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tarifs</vt:lpstr>
      <vt:lpstr>facturation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Chams Hefaiedh</dc:creator>
  <cp:lastModifiedBy>jp</cp:lastModifiedBy>
  <dcterms:created xsi:type="dcterms:W3CDTF">2015-06-05T18:19:34Z</dcterms:created>
  <dcterms:modified xsi:type="dcterms:W3CDTF">2020-04-24T05:41:31Z</dcterms:modified>
</cp:coreProperties>
</file>