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connections.xml" ContentType="application/vnd.openxmlformats-officedocument.spreadsheetml.connections+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queryTables/queryTable1.xml" ContentType="application/vnd.openxmlformats-officedocument.spreadsheetml.queryTable+xml"/>
  <Override PartName="/xl/comments1.xml" ContentType="application/vnd.openxmlformats-officedocument.spreadsheetml.comment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50" windowWidth="15480" windowHeight="9930" tabRatio="917" firstSheet="1" activeTab="2"/>
  </bookViews>
  <sheets>
    <sheet name="Listes" sheetId="1" r:id="rId1"/>
    <sheet name="Mat°1°" sheetId="8" r:id="rId2"/>
    <sheet name="Prix-Mat°Prem-Fourn" sheetId="5" r:id="rId3"/>
  </sheets>
  <definedNames>
    <definedName name="CodeMatPremRecep">OFFSET(#REF!,0,0,COUNTA(#REF!))</definedName>
    <definedName name="DateRecepMatPrem">OFFSET(#REF!,0,0,COUNTA(#REF!))</definedName>
    <definedName name="Gestion_1" localSheetId="0" hidden="1">Listes!$I$3:$I$11</definedName>
    <definedName name="ListCodeMatPremAchat">OFFSET('Prix-Mat°Prem-Fourn'!$A$2,0,0,COUNTA('Prix-Mat°Prem-Fourn'!$A$2:$A$500))</definedName>
    <definedName name="ListMatPrem">OFFSET(Mat°1°!$A$2,0,0,COUNTA(Mat°1°!$A$2:$A$50))</definedName>
    <definedName name="ListMotifRefu">OFFSET(#REF!,0,0,COUNTA(#REF!))</definedName>
    <definedName name="ListPrixAchatMat">OFFSET('Prix-Mat°Prem-Fourn'!$C$2,0,0,COUNTA('Prix-Mat°Prem-Fourn'!$C$2:$C$500))</definedName>
    <definedName name="TabFourni">OFFSET(#REF!,0,0,COUNTA(#REF!))</definedName>
    <definedName name="TableMatièrePrem">OFFSET(Mat°1°!$A$2:$M$2,0,0,COUNTA(Mat°1°!$A$2:$M$500))</definedName>
    <definedName name="TabMatPrix">OFFSET('Prix-Mat°Prem-Fourn'!$A$2:$C$2,0,0,COUNTA('Prix-Mat°Prem-Fourn'!$A$2:$C$500))</definedName>
  </definedNames>
  <calcPr calcId="145621"/>
</workbook>
</file>

<file path=xl/calcChain.xml><?xml version="1.0" encoding="utf-8"?>
<calcChain xmlns="http://schemas.openxmlformats.org/spreadsheetml/2006/main">
  <c r="D3" i="8" l="1" a="1"/>
  <c r="D3" i="8" s="1"/>
  <c r="D4" i="8" a="1"/>
  <c r="D4" i="8" s="1"/>
  <c r="D5" i="8" a="1"/>
  <c r="D5" i="8" s="1"/>
  <c r="D6" i="8" a="1"/>
  <c r="D6" i="8" s="1"/>
  <c r="D7" i="8" a="1"/>
  <c r="D7" i="8" s="1"/>
  <c r="D8" i="8" a="1"/>
  <c r="D8" i="8" s="1"/>
  <c r="D9" i="8" a="1"/>
  <c r="D9" i="8" s="1"/>
  <c r="D10" i="8" a="1"/>
  <c r="D10" i="8" s="1"/>
  <c r="D11" i="8" a="1"/>
  <c r="D11" i="8" s="1"/>
  <c r="D12" i="8" a="1"/>
  <c r="D12" i="8" s="1"/>
  <c r="D13" i="8" a="1"/>
  <c r="D13" i="8" s="1"/>
  <c r="D14" i="8" a="1"/>
  <c r="D14" i="8" s="1"/>
  <c r="D15" i="8" a="1"/>
  <c r="D15" i="8" s="1"/>
  <c r="D16" i="8" a="1"/>
  <c r="D16" i="8" s="1"/>
  <c r="D17" i="8" a="1"/>
  <c r="D17" i="8" s="1"/>
  <c r="D18" i="8" a="1"/>
  <c r="D18" i="8" s="1"/>
  <c r="D19" i="8" a="1"/>
  <c r="D19" i="8" s="1"/>
  <c r="D20" i="8" a="1"/>
  <c r="D20" i="8" s="1"/>
  <c r="D21" i="8" a="1"/>
  <c r="D21" i="8" s="1"/>
  <c r="D22" i="8" a="1"/>
  <c r="D22" i="8" s="1"/>
  <c r="D23" i="8" a="1"/>
  <c r="D23" i="8" s="1"/>
  <c r="D24" i="8" a="1"/>
  <c r="D24" i="8" s="1"/>
  <c r="D25" i="8" a="1"/>
  <c r="D25" i="8" s="1"/>
  <c r="D26" i="8" a="1"/>
  <c r="D26" i="8" s="1"/>
  <c r="D27" i="8" a="1"/>
  <c r="D27" i="8" s="1"/>
  <c r="D28" i="8" a="1"/>
  <c r="D28" i="8" s="1"/>
  <c r="D29" i="8" a="1"/>
  <c r="D29" i="8" s="1"/>
  <c r="D30" i="8" a="1"/>
  <c r="D30" i="8" s="1"/>
  <c r="D31" i="8" a="1"/>
  <c r="D31" i="8" s="1"/>
  <c r="D32" i="8" a="1"/>
  <c r="D32" i="8" s="1"/>
  <c r="D33" i="8" a="1"/>
  <c r="D33" i="8" s="1"/>
  <c r="D34" i="8" a="1"/>
  <c r="D34" i="8" s="1"/>
  <c r="D35" i="8" a="1"/>
  <c r="D35" i="8" s="1"/>
  <c r="D36" i="8" a="1"/>
  <c r="D36" i="8" s="1"/>
  <c r="D37" i="8" a="1"/>
  <c r="D37" i="8" s="1"/>
  <c r="D38" i="8" a="1"/>
  <c r="D38" i="8" s="1"/>
  <c r="D39" i="8" a="1"/>
  <c r="D39" i="8" s="1"/>
  <c r="D40" i="8" a="1"/>
  <c r="D40" i="8" s="1"/>
  <c r="D41" i="8" a="1"/>
  <c r="D41" i="8" s="1"/>
  <c r="D42" i="8" a="1"/>
  <c r="D42" i="8" s="1"/>
  <c r="D43" i="8" a="1"/>
  <c r="D43" i="8" s="1"/>
  <c r="D2" i="8" a="1"/>
  <c r="D2" i="8" s="1"/>
  <c r="I3" i="5" l="1" a="1"/>
  <c r="I3" i="5" s="1"/>
  <c r="I4" i="5" s="1"/>
  <c r="I5" i="5" s="1"/>
  <c r="G3" i="5" a="1"/>
  <c r="G3" i="5" s="1"/>
  <c r="L23" i="8" a="1"/>
  <c r="L23" i="8" s="1"/>
  <c r="L24" i="8" a="1"/>
  <c r="L24" i="8" s="1"/>
  <c r="L25" i="8" a="1"/>
  <c r="L25" i="8" s="1"/>
  <c r="L26" i="8" a="1"/>
  <c r="L26" i="8" s="1"/>
  <c r="L27" i="8" a="1"/>
  <c r="L27" i="8" s="1"/>
  <c r="L28" i="8" a="1"/>
  <c r="L28" i="8" s="1"/>
  <c r="L29" i="8" a="1"/>
  <c r="L29" i="8" s="1"/>
  <c r="L30" i="8" a="1"/>
  <c r="L30" i="8" s="1"/>
  <c r="L31" i="8" a="1"/>
  <c r="L31" i="8" s="1"/>
  <c r="L32" i="8" a="1"/>
  <c r="L32" i="8" s="1"/>
  <c r="L33" i="8" a="1"/>
  <c r="L33" i="8" s="1"/>
  <c r="L34" i="8" a="1"/>
  <c r="L34" i="8" s="1"/>
  <c r="L35" i="8" a="1"/>
  <c r="L35" i="8" s="1"/>
  <c r="L36" i="8" a="1"/>
  <c r="L36" i="8" s="1"/>
  <c r="L37" i="8" a="1"/>
  <c r="L37" i="8" s="1"/>
  <c r="L38" i="8" a="1"/>
  <c r="L38" i="8" s="1"/>
  <c r="L39" i="8" a="1"/>
  <c r="L39" i="8" s="1"/>
  <c r="L40" i="8" a="1"/>
  <c r="L40" i="8" s="1"/>
  <c r="L41" i="8" a="1"/>
  <c r="L41" i="8" s="1"/>
  <c r="L42" i="8" a="1"/>
  <c r="L42" i="8" s="1"/>
  <c r="L43" i="8" a="1"/>
  <c r="L43" i="8" s="1"/>
  <c r="L18" i="8" a="1"/>
  <c r="L18" i="8" s="1"/>
  <c r="L19" i="8" a="1"/>
  <c r="L19" i="8" s="1"/>
  <c r="L20" i="8" a="1"/>
  <c r="L20" i="8" s="1"/>
  <c r="L21" i="8" a="1"/>
  <c r="L21" i="8" s="1"/>
  <c r="L22" i="8" a="1"/>
  <c r="L22" i="8" s="1"/>
  <c r="L3" i="8" a="1"/>
  <c r="L3" i="8" s="1"/>
  <c r="L4" i="8" a="1"/>
  <c r="L4" i="8" s="1"/>
  <c r="L5" i="8" a="1"/>
  <c r="L5" i="8" s="1"/>
  <c r="L6" i="8" a="1"/>
  <c r="L6" i="8" s="1"/>
  <c r="L7" i="8" a="1"/>
  <c r="L7" i="8" s="1"/>
  <c r="L8" i="8" a="1"/>
  <c r="L8" i="8" s="1"/>
  <c r="L9" i="8" a="1"/>
  <c r="L9" i="8" s="1"/>
  <c r="L10" i="8" a="1"/>
  <c r="L10" i="8" s="1"/>
  <c r="L11" i="8" a="1"/>
  <c r="L11" i="8" s="1"/>
  <c r="L12" i="8" a="1"/>
  <c r="L12" i="8" s="1"/>
  <c r="L13" i="8" a="1"/>
  <c r="L13" i="8" s="1"/>
  <c r="L14" i="8" a="1"/>
  <c r="L14" i="8" s="1"/>
  <c r="L15" i="8" a="1"/>
  <c r="L15" i="8" s="1"/>
  <c r="L16" i="8" a="1"/>
  <c r="L16" i="8" s="1"/>
  <c r="L17" i="8" a="1"/>
  <c r="L17" i="8" s="1"/>
  <c r="L2" i="8" a="1"/>
  <c r="L2" i="8" s="1"/>
  <c r="G4" i="5" l="1"/>
  <c r="G5" i="5" s="1"/>
</calcChain>
</file>

<file path=xl/comments1.xml><?xml version="1.0" encoding="utf-8"?>
<comments xmlns="http://schemas.openxmlformats.org/spreadsheetml/2006/main">
  <authors>
    <author>ARAF</author>
  </authors>
  <commentList>
    <comment ref="D1" authorId="0">
      <text>
        <r>
          <rPr>
            <b/>
            <sz val="9"/>
            <color indexed="81"/>
            <rFont val="Tahoma"/>
            <family val="2"/>
          </rPr>
          <t xml:space="preserve">Prix d'ACHAT HT
cette colonne sera alimenté via l'onglet "Prix Mat 1ère Fournisseur" avec le prix le moins chère.
</t>
        </r>
      </text>
    </comment>
    <comment ref="G1" authorId="0">
      <text>
        <r>
          <rPr>
            <b/>
            <sz val="9"/>
            <color indexed="81"/>
            <rFont val="Tahoma"/>
            <family val="2"/>
          </rPr>
          <t xml:space="preserve">Actuellement état du stock
</t>
        </r>
      </text>
    </comment>
    <comment ref="L1" authorId="0">
      <text>
        <r>
          <rPr>
            <b/>
            <sz val="9"/>
            <color indexed="81"/>
            <rFont val="Tahoma"/>
            <family val="2"/>
          </rPr>
          <t>Alimenter cette colonne avec les dates issues de l'onglet "Récept Mat 1ère"
Alerter si les réceptions n'ont pas été réalisées avec mise en forme conditionnelle (Rouge).
Vous afficherez en plus, la liste (LISTVIEW) des produits non réceptionnés.
Vous mettrez un Timer qui indiquera via une MSGBOX le temps d'exécution du recalcul ( x10000) à l'opérateur.</t>
        </r>
      </text>
    </comment>
  </commentList>
</comments>
</file>

<file path=xl/connections.xml><?xml version="1.0" encoding="utf-8"?>
<connections xmlns="http://schemas.openxmlformats.org/spreadsheetml/2006/main">
  <connection id="1" keepAlive="1" name="Gestion5" type="5" refreshedVersion="4" deleted="1" background="1" saveData="1">
    <dbPr connection="" command="" commandType="3"/>
  </connection>
</connections>
</file>

<file path=xl/sharedStrings.xml><?xml version="1.0" encoding="utf-8"?>
<sst xmlns="http://schemas.openxmlformats.org/spreadsheetml/2006/main" count="241" uniqueCount="116">
  <si>
    <t>Codevend</t>
  </si>
  <si>
    <t>Nom</t>
  </si>
  <si>
    <t>DEMB</t>
  </si>
  <si>
    <t>CLEMENT</t>
  </si>
  <si>
    <t>DUHAMEL</t>
  </si>
  <si>
    <t>FOUCAUT</t>
  </si>
  <si>
    <t>MARCELIN</t>
  </si>
  <si>
    <t>FamilleMatPrem</t>
  </si>
  <si>
    <t>AROMATES</t>
  </si>
  <si>
    <t>CHAMPIGNONS</t>
  </si>
  <si>
    <t>CHARCUTERIE</t>
  </si>
  <si>
    <t>EPICERIE</t>
  </si>
  <si>
    <t>LEGUMES FRAIS</t>
  </si>
  <si>
    <t>LEGUMES SECS</t>
  </si>
  <si>
    <t>POISSONS</t>
  </si>
  <si>
    <t>PRODUITS LAITIERS</t>
  </si>
  <si>
    <t>VIANDES</t>
  </si>
  <si>
    <t>VINS</t>
  </si>
  <si>
    <t>FamilleProdFini</t>
  </si>
  <si>
    <t>autres viandes CUISINées</t>
  </si>
  <si>
    <t>BŒUF cuisiné</t>
  </si>
  <si>
    <t>GIBIER cuisiné</t>
  </si>
  <si>
    <t>VEAU cuisiné</t>
  </si>
  <si>
    <t>VOLAILLES cuisinées</t>
  </si>
  <si>
    <t>CodeFournisseur</t>
  </si>
  <si>
    <t>CodeMatPrem</t>
  </si>
  <si>
    <t>PrixAchat</t>
  </si>
  <si>
    <t>LIEUSTOCKAGE</t>
  </si>
  <si>
    <t>CAVE</t>
  </si>
  <si>
    <t>FRIGO 1</t>
  </si>
  <si>
    <t>FRIGO 2</t>
  </si>
  <si>
    <t>FRIGO 3</t>
  </si>
  <si>
    <t>FRIGO 4</t>
  </si>
  <si>
    <t>RACK 1</t>
  </si>
  <si>
    <t>RACK 2</t>
  </si>
  <si>
    <t>RACK 3</t>
  </si>
  <si>
    <t>Désignation</t>
  </si>
  <si>
    <t>Famille</t>
  </si>
  <si>
    <t>PAHT</t>
  </si>
  <si>
    <t>Unité</t>
  </si>
  <si>
    <t>QtéEnCdeFourn</t>
  </si>
  <si>
    <t>QtéStock</t>
  </si>
  <si>
    <t>StockMini</t>
  </si>
  <si>
    <t>LieudeStockage</t>
  </si>
  <si>
    <t>DélaiConservationJours</t>
  </si>
  <si>
    <t>TempératMaxiConservation</t>
  </si>
  <si>
    <t>DateDernièreRécept</t>
  </si>
  <si>
    <t>NbreControlesAEffectuer</t>
  </si>
  <si>
    <t>COLLIER DE BŒUF</t>
  </si>
  <si>
    <t>Kg</t>
  </si>
  <si>
    <t>JARRET DE BŒUF</t>
  </si>
  <si>
    <t>VIN ROUGE AOC</t>
  </si>
  <si>
    <t>L</t>
  </si>
  <si>
    <t>FARINE</t>
  </si>
  <si>
    <t>KG</t>
  </si>
  <si>
    <t>CONCENTRE TOMATE</t>
  </si>
  <si>
    <t>SUCRE</t>
  </si>
  <si>
    <t>SEL</t>
  </si>
  <si>
    <t>POIVRE VERT</t>
  </si>
  <si>
    <t>POIREAU</t>
  </si>
  <si>
    <t>CELERI</t>
  </si>
  <si>
    <t>THYM</t>
  </si>
  <si>
    <t>LAURIER</t>
  </si>
  <si>
    <t>CAROTTES</t>
  </si>
  <si>
    <t>OIGNONS</t>
  </si>
  <si>
    <t>AIL</t>
  </si>
  <si>
    <t>CANARD</t>
  </si>
  <si>
    <t>HARICOTS BLANCS</t>
  </si>
  <si>
    <t>MELANGE CHARCUTERIE DE PORC</t>
  </si>
  <si>
    <t>CHAPELURE</t>
  </si>
  <si>
    <t>VIN BLANC AOC</t>
  </si>
  <si>
    <t>VIN ROUGE</t>
  </si>
  <si>
    <t>CHEVREAU</t>
  </si>
  <si>
    <t>CREME FRAICHE</t>
  </si>
  <si>
    <t>OSEILLE</t>
  </si>
  <si>
    <t>AMIDON</t>
  </si>
  <si>
    <t>ECHALOTTE</t>
  </si>
  <si>
    <t>LARDONS</t>
  </si>
  <si>
    <t>CHAMPIGNONS DE PARIS</t>
  </si>
  <si>
    <t>VIANDE AUTRUCHE</t>
  </si>
  <si>
    <t>HARICOTS ROUGES</t>
  </si>
  <si>
    <t>MORCEAUX DE LIEVRES</t>
  </si>
  <si>
    <t>VIANDE DE COQ</t>
  </si>
  <si>
    <t>BOUQUET GARNI</t>
  </si>
  <si>
    <t>COLLIER DE VEAU</t>
  </si>
  <si>
    <t>EPAULE DE VEAU</t>
  </si>
  <si>
    <t>POITRINE FUMEE</t>
  </si>
  <si>
    <t>GIROLLES</t>
  </si>
  <si>
    <t>CONSERVATEUR BIO</t>
  </si>
  <si>
    <t>MAGRET DE CANARD</t>
  </si>
  <si>
    <t>FOIE GRAS DE CANARD</t>
  </si>
  <si>
    <t>BEURRE</t>
  </si>
  <si>
    <t>CodeService</t>
  </si>
  <si>
    <t>Service</t>
  </si>
  <si>
    <t>COMPTA</t>
  </si>
  <si>
    <t>PRODUCTION</t>
  </si>
  <si>
    <t>QUALITé</t>
  </si>
  <si>
    <t>CONTRÔLE</t>
  </si>
  <si>
    <t>MARKETING</t>
  </si>
  <si>
    <t>Commerciaux</t>
  </si>
  <si>
    <t>Famille Matières Premières</t>
  </si>
  <si>
    <t>Famille Produits Finis</t>
  </si>
  <si>
    <t>Lieux de stockage</t>
  </si>
  <si>
    <t>Services</t>
  </si>
  <si>
    <t>Code MatPrem</t>
  </si>
  <si>
    <t>Code fournisseur</t>
  </si>
  <si>
    <t>Comparatif Fournisseur</t>
  </si>
  <si>
    <t xml:space="preserve">Code Fournissreur </t>
  </si>
  <si>
    <t xml:space="preserve">Designation </t>
  </si>
  <si>
    <t>Prix d'achet le plus élevé</t>
  </si>
  <si>
    <t xml:space="preserve">Prix d'achat le moins élevé </t>
  </si>
  <si>
    <t>Designation</t>
  </si>
  <si>
    <t>Je me demande si cela ne vient pas des decimales??</t>
  </si>
  <si>
    <t xml:space="preserve">Il faut que je garde les decimales des prix </t>
  </si>
  <si>
    <t xml:space="preserve"> je dois avoir le prix le moins chère qui tombe et le code fournisseurs associé , et la…. Marche pas !!</t>
  </si>
  <si>
    <t xml:space="preserve">En selectionnant ma reference dans la liste déroulante "code matprme" </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</si>
</sst>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0.00\ &quot;€&quot;"/>
    <numFmt numFmtId="165" formatCode="dd/mm/yyyy;;&quot;pas de livraison&quot;"/>
  </numFmts>
  <fonts count="4" x14ac:knownFonts="1">
    <font>
      <sz val="11"/>
      <color theme="1"/>
      <name val="Calibri"/>
      <family val="2"/>
      <scheme val="minor"/>
    </font>
    <font>
      <b/>
      <sz val="11"/>
      <color theme="0"/>
      <name val="Calibri"/>
      <family val="2"/>
      <scheme val="minor"/>
    </font>
    <font>
      <b/>
      <sz val="11"/>
      <color theme="1"/>
      <name val="Calibri"/>
      <family val="2"/>
      <scheme val="minor"/>
    </font>
    <font>
      <b/>
      <sz val="9"/>
      <color indexed="81"/>
      <name val="Tahoma"/>
      <family val="2"/>
    </font>
  </fonts>
  <fills count="7">
    <fill>
      <patternFill patternType="none"/>
    </fill>
    <fill>
      <patternFill patternType="gray125"/>
    </fill>
    <fill>
      <patternFill patternType="solid">
        <fgColor theme="4"/>
        <bgColor theme="4"/>
      </patternFill>
    </fill>
    <fill>
      <patternFill patternType="solid">
        <fgColor theme="4" tint="0.79998168889431442"/>
        <bgColor theme="4" tint="0.79998168889431442"/>
      </patternFill>
    </fill>
    <fill>
      <patternFill patternType="solid">
        <fgColor theme="4" tint="0.79998168889431442"/>
        <bgColor indexed="64"/>
      </patternFill>
    </fill>
    <fill>
      <patternFill patternType="solid">
        <fgColor theme="0"/>
        <bgColor theme="4" tint="0.79998168889431442"/>
      </patternFill>
    </fill>
    <fill>
      <patternFill patternType="solid">
        <fgColor theme="0"/>
        <bgColor indexed="64"/>
      </patternFill>
    </fill>
  </fills>
  <borders count="20">
    <border>
      <left/>
      <right/>
      <top/>
      <bottom/>
      <diagonal/>
    </border>
    <border>
      <left style="thin">
        <color theme="4" tint="0.39997558519241921"/>
      </left>
      <right/>
      <top style="thin">
        <color theme="4" tint="0.39997558519241921"/>
      </top>
      <bottom style="thin">
        <color theme="4" tint="0.39997558519241921"/>
      </bottom>
      <diagonal/>
    </border>
    <border>
      <left/>
      <right/>
      <top style="thin">
        <color theme="4" tint="0.39997558519241921"/>
      </top>
      <bottom style="thin">
        <color theme="4" tint="0.39997558519241921"/>
      </bottom>
      <diagonal/>
    </border>
    <border>
      <left/>
      <right style="thin">
        <color theme="4" tint="0.39997558519241921"/>
      </right>
      <top style="thin">
        <color theme="4" tint="0.39997558519241921"/>
      </top>
      <bottom style="thin">
        <color theme="4" tint="0.39997558519241921"/>
      </bottom>
      <diagonal/>
    </border>
    <border>
      <left style="thin">
        <color theme="4" tint="0.39997558519241921"/>
      </left>
      <right style="thin">
        <color theme="4" tint="0.39997558519241921"/>
      </right>
      <top style="thin">
        <color theme="4" tint="0.39997558519241921"/>
      </top>
      <bottom style="thin">
        <color theme="4" tint="0.39997558519241921"/>
      </bottom>
      <diagonal/>
    </border>
    <border>
      <left style="thin">
        <color theme="4" tint="0.39997558519241921"/>
      </left>
      <right/>
      <top style="thin">
        <color theme="4" tint="0.39997558519241921"/>
      </top>
      <bottom/>
      <diagonal/>
    </border>
    <border>
      <left/>
      <right/>
      <top style="thin">
        <color theme="4" tint="0.39997558519241921"/>
      </top>
      <bottom/>
      <diagonal/>
    </border>
    <border>
      <left/>
      <right style="thin">
        <color theme="4" tint="0.39997558519241921"/>
      </right>
      <top style="thin">
        <color theme="4" tint="0.39997558519241921"/>
      </top>
      <bottom/>
      <diagonal/>
    </border>
    <border>
      <left style="thin">
        <color theme="4" tint="0.39997558519241921"/>
      </left>
      <right style="thin">
        <color theme="4" tint="0.39997558519241921"/>
      </right>
      <top style="thin">
        <color theme="4" tint="0.39997558519241921"/>
      </top>
      <bottom/>
      <diagonal/>
    </border>
    <border>
      <left/>
      <right/>
      <top/>
      <bottom style="thin">
        <color theme="4" tint="0.59999389629810485"/>
      </bottom>
      <diagonal/>
    </border>
    <border>
      <left/>
      <right/>
      <top style="thin">
        <color theme="4" tint="0.39997558519241921"/>
      </top>
      <bottom style="thin">
        <color theme="4" tint="0.59999389629810485"/>
      </bottom>
      <diagonal/>
    </border>
    <border>
      <left style="thin">
        <color theme="4" tint="0.59999389629810485"/>
      </left>
      <right style="thin">
        <color theme="4" tint="0.59999389629810485"/>
      </right>
      <top style="thin">
        <color theme="4" tint="0.59999389629810485"/>
      </top>
      <bottom style="thin">
        <color theme="4" tint="0.39997558519241921"/>
      </bottom>
      <diagonal/>
    </border>
    <border>
      <left style="thin">
        <color theme="4" tint="0.39997558519241921"/>
      </left>
      <right style="thin">
        <color theme="4" tint="0.39997558519241921"/>
      </right>
      <top style="thin">
        <color theme="4" tint="0.59999389629810485"/>
      </top>
      <bottom style="thin">
        <color theme="4" tint="0.39997558519241921"/>
      </bottom>
      <diagonal/>
    </border>
    <border>
      <left style="thin">
        <color theme="4" tint="0.39997558519241921"/>
      </left>
      <right style="thin">
        <color theme="4" tint="0.39997558519241921"/>
      </right>
      <top style="thin">
        <color theme="4" tint="0.39997558519241921"/>
      </top>
      <bottom style="thin">
        <color theme="4" tint="0.59999389629810485"/>
      </bottom>
      <diagonal/>
    </border>
    <border>
      <left style="thin">
        <color theme="4" tint="0.59999389629810485"/>
      </left>
      <right/>
      <top/>
      <bottom style="thin">
        <color theme="4" tint="0.39997558519241921"/>
      </bottom>
      <diagonal/>
    </border>
    <border>
      <left style="thin">
        <color theme="4" tint="0.59999389629810485"/>
      </left>
      <right style="thin">
        <color theme="4" tint="0.39997558519241921"/>
      </right>
      <top/>
      <bottom style="thin">
        <color theme="4" tint="0.39997558519241921"/>
      </bottom>
      <diagonal/>
    </border>
    <border>
      <left/>
      <right style="thin">
        <color theme="4" tint="0.39997558519241921"/>
      </right>
      <top/>
      <bottom/>
      <diagonal/>
    </border>
    <border>
      <left/>
      <right style="thin">
        <color theme="4" tint="0.59999389629810485"/>
      </right>
      <top/>
      <bottom style="thin">
        <color theme="4" tint="0.39997558519241921"/>
      </bottom>
      <diagonal/>
    </border>
    <border>
      <left style="thin">
        <color theme="4" tint="0.39997558519241921"/>
      </left>
      <right/>
      <top/>
      <bottom/>
      <diagonal/>
    </border>
    <border>
      <left style="thin">
        <color theme="4" tint="0.39997558519241921"/>
      </left>
      <right style="thin">
        <color theme="4" tint="0.39997558519241921"/>
      </right>
      <top/>
      <bottom/>
      <diagonal/>
    </border>
  </borders>
  <cellStyleXfs count="1">
    <xf numFmtId="0" fontId="0" fillId="0" borderId="0"/>
  </cellStyleXfs>
  <cellXfs count="62">
    <xf numFmtId="0" fontId="0" fillId="0" borderId="0" xfId="0"/>
    <xf numFmtId="0" fontId="0" fillId="3" borderId="1" xfId="0" applyFont="1" applyFill="1" applyBorder="1"/>
    <xf numFmtId="0" fontId="0" fillId="0" borderId="1" xfId="0" applyFont="1" applyBorder="1"/>
    <xf numFmtId="0" fontId="0" fillId="0" borderId="2" xfId="0" applyFont="1" applyBorder="1"/>
    <xf numFmtId="14" fontId="0" fillId="0" borderId="3" xfId="0" applyNumberFormat="1" applyFont="1" applyBorder="1"/>
    <xf numFmtId="0" fontId="0" fillId="3" borderId="4" xfId="0" applyFont="1" applyFill="1" applyBorder="1"/>
    <xf numFmtId="0" fontId="0" fillId="0" borderId="4" xfId="0" applyFont="1" applyBorder="1"/>
    <xf numFmtId="0" fontId="0" fillId="3" borderId="3" xfId="0" applyFont="1" applyFill="1" applyBorder="1"/>
    <xf numFmtId="0" fontId="2" fillId="0" borderId="0" xfId="0" applyFont="1"/>
    <xf numFmtId="0" fontId="1" fillId="2" borderId="5" xfId="0" applyFont="1" applyFill="1" applyBorder="1"/>
    <xf numFmtId="0" fontId="1" fillId="2" borderId="6" xfId="0" applyFont="1" applyFill="1" applyBorder="1"/>
    <xf numFmtId="0" fontId="1" fillId="2" borderId="7" xfId="0" applyFont="1" applyFill="1" applyBorder="1"/>
    <xf numFmtId="0" fontId="0" fillId="3" borderId="5" xfId="0" applyFont="1" applyFill="1" applyBorder="1"/>
    <xf numFmtId="0" fontId="0" fillId="3" borderId="6" xfId="0" applyFont="1" applyFill="1" applyBorder="1"/>
    <xf numFmtId="14" fontId="0" fillId="3" borderId="7" xfId="0" applyNumberFormat="1" applyFont="1" applyFill="1" applyBorder="1"/>
    <xf numFmtId="0" fontId="0" fillId="0" borderId="5" xfId="0" applyFont="1" applyBorder="1"/>
    <xf numFmtId="0" fontId="0" fillId="0" borderId="6" xfId="0" applyFont="1" applyBorder="1"/>
    <xf numFmtId="14" fontId="0" fillId="0" borderId="7" xfId="0" applyNumberFormat="1" applyFont="1" applyBorder="1"/>
    <xf numFmtId="0" fontId="1" fillId="2" borderId="8" xfId="0" applyFont="1" applyFill="1" applyBorder="1"/>
    <xf numFmtId="0" fontId="0" fillId="3" borderId="8" xfId="0" applyFont="1" applyFill="1" applyBorder="1"/>
    <xf numFmtId="0" fontId="0" fillId="0" borderId="8" xfId="0" applyFont="1" applyBorder="1"/>
    <xf numFmtId="164" fontId="0" fillId="0" borderId="0" xfId="0" applyNumberFormat="1"/>
    <xf numFmtId="0" fontId="0" fillId="3" borderId="7" xfId="0" applyFont="1" applyFill="1" applyBorder="1"/>
    <xf numFmtId="0" fontId="0" fillId="0" borderId="7" xfId="0" applyFont="1" applyBorder="1"/>
    <xf numFmtId="0" fontId="0" fillId="0" borderId="0" xfId="0" applyAlignment="1">
      <alignment horizontal="center"/>
    </xf>
    <xf numFmtId="0" fontId="0" fillId="3" borderId="2" xfId="0" applyFont="1" applyFill="1" applyBorder="1"/>
    <xf numFmtId="0" fontId="0" fillId="0" borderId="3" xfId="0" applyFont="1" applyBorder="1"/>
    <xf numFmtId="164" fontId="0" fillId="0" borderId="2" xfId="0" applyNumberFormat="1" applyFont="1" applyBorder="1"/>
    <xf numFmtId="0" fontId="0" fillId="0" borderId="2" xfId="0" applyFont="1" applyBorder="1" applyAlignment="1">
      <alignment horizontal="center"/>
    </xf>
    <xf numFmtId="164" fontId="1" fillId="2" borderId="6" xfId="0" applyNumberFormat="1" applyFont="1" applyFill="1" applyBorder="1"/>
    <xf numFmtId="0" fontId="1" fillId="2" borderId="6" xfId="0" applyFont="1" applyFill="1" applyBorder="1" applyAlignment="1">
      <alignment horizontal="center"/>
    </xf>
    <xf numFmtId="164" fontId="0" fillId="3" borderId="6" xfId="0" applyNumberFormat="1" applyFont="1" applyFill="1" applyBorder="1"/>
    <xf numFmtId="0" fontId="0" fillId="3" borderId="6" xfId="0" applyFont="1" applyFill="1" applyBorder="1" applyAlignment="1">
      <alignment horizontal="center"/>
    </xf>
    <xf numFmtId="164" fontId="0" fillId="0" borderId="6" xfId="0" applyNumberFormat="1" applyFont="1" applyBorder="1"/>
    <xf numFmtId="0" fontId="0" fillId="0" borderId="6" xfId="0" applyFont="1" applyBorder="1" applyAlignment="1">
      <alignment horizontal="center"/>
    </xf>
    <xf numFmtId="0" fontId="0" fillId="6" borderId="6" xfId="0" applyFont="1" applyFill="1" applyBorder="1"/>
    <xf numFmtId="0" fontId="0" fillId="0" borderId="9" xfId="0" applyBorder="1"/>
    <xf numFmtId="14" fontId="0" fillId="0" borderId="0" xfId="0" applyNumberFormat="1"/>
    <xf numFmtId="165" fontId="0" fillId="3" borderId="6" xfId="0" applyNumberFormat="1" applyFont="1" applyFill="1" applyBorder="1"/>
    <xf numFmtId="165" fontId="0" fillId="5" borderId="6" xfId="0" applyNumberFormat="1" applyFont="1" applyFill="1" applyBorder="1"/>
    <xf numFmtId="165" fontId="0" fillId="5" borderId="10" xfId="0" applyNumberFormat="1" applyFont="1" applyFill="1" applyBorder="1"/>
    <xf numFmtId="165" fontId="0" fillId="0" borderId="0" xfId="0" applyNumberFormat="1" applyBorder="1"/>
    <xf numFmtId="0" fontId="0" fillId="0" borderId="4" xfId="0" applyBorder="1"/>
    <xf numFmtId="0" fontId="0" fillId="0" borderId="12" xfId="0" applyBorder="1"/>
    <xf numFmtId="0" fontId="0" fillId="0" borderId="14" xfId="0" applyBorder="1"/>
    <xf numFmtId="0" fontId="1" fillId="2" borderId="11" xfId="0" applyFont="1" applyFill="1" applyBorder="1"/>
    <xf numFmtId="0" fontId="0" fillId="4" borderId="17" xfId="0" applyFill="1" applyBorder="1"/>
    <xf numFmtId="0" fontId="0" fillId="0" borderId="16" xfId="0" applyBorder="1"/>
    <xf numFmtId="0" fontId="0" fillId="4" borderId="19" xfId="0" applyFill="1" applyBorder="1"/>
    <xf numFmtId="0" fontId="0" fillId="4" borderId="4" xfId="0" applyFill="1" applyBorder="1"/>
    <xf numFmtId="0" fontId="0" fillId="0" borderId="18" xfId="0" applyFont="1" applyFill="1" applyBorder="1"/>
    <xf numFmtId="0" fontId="0" fillId="0" borderId="16" xfId="0" applyFont="1" applyFill="1" applyBorder="1"/>
    <xf numFmtId="0" fontId="0" fillId="0" borderId="0" xfId="0" applyFont="1" applyFill="1" applyBorder="1"/>
    <xf numFmtId="0" fontId="0" fillId="3" borderId="7" xfId="0" applyNumberFormat="1" applyFont="1" applyFill="1" applyBorder="1"/>
    <xf numFmtId="0" fontId="0" fillId="4" borderId="15" xfId="0" applyFill="1" applyBorder="1" applyAlignment="1">
      <alignment horizontal="center"/>
    </xf>
    <xf numFmtId="0" fontId="0" fillId="0" borderId="13" xfId="0" applyNumberFormat="1" applyBorder="1" applyAlignment="1">
      <alignment horizontal="center"/>
    </xf>
    <xf numFmtId="0" fontId="0" fillId="4" borderId="12" xfId="0" applyFill="1" applyBorder="1" applyAlignment="1">
      <alignment horizontal="center"/>
    </xf>
    <xf numFmtId="0" fontId="0" fillId="0" borderId="4" xfId="0" applyBorder="1" applyAlignment="1">
      <alignment horizontal="center"/>
    </xf>
    <xf numFmtId="0" fontId="0" fillId="0" borderId="7" xfId="0" applyNumberFormat="1" applyFont="1" applyBorder="1"/>
    <xf numFmtId="0" fontId="0" fillId="3" borderId="3" xfId="0" applyNumberFormat="1" applyFont="1" applyFill="1" applyBorder="1"/>
    <xf numFmtId="0" fontId="0" fillId="0" borderId="4" xfId="0" applyNumberFormat="1" applyBorder="1" applyAlignment="1">
      <alignment horizontal="center"/>
    </xf>
    <xf numFmtId="0" fontId="2" fillId="0" borderId="0" xfId="0" applyFont="1" applyAlignment="1">
      <alignment horizontal="center"/>
    </xf>
  </cellXfs>
  <cellStyles count="1">
    <cellStyle name="Normal" xfId="0" builtinId="0"/>
  </cellStyles>
  <dxfs count="5">
    <dxf>
      <fill>
        <patternFill patternType="solid">
          <bgColor rgb="FFFF3B3B"/>
        </patternFill>
      </fill>
    </dxf>
    <dxf>
      <fill>
        <patternFill>
          <bgColor rgb="FFFF8181"/>
        </patternFill>
      </fill>
    </dxf>
    <dxf>
      <fill>
        <patternFill>
          <bgColor rgb="FFFF0000"/>
        </patternFill>
      </fill>
    </dxf>
    <dxf>
      <fill>
        <patternFill>
          <bgColor rgb="FFFF7979"/>
        </patternFill>
      </fill>
    </dxf>
    <dxf>
      <fill>
        <patternFill>
          <bgColor rgb="FFFFC7CE"/>
        </patternFill>
      </fill>
    </dxf>
  </dxfs>
  <tableStyles count="0" defaultTableStyle="TableStyleMedium2" defaultPivotStyle="PivotStyleLight16"/>
  <colors>
    <mruColors>
      <color rgb="FFFF7979"/>
      <color rgb="FFFF3B3B"/>
      <color rgb="FFFF8181"/>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connections" Target="connection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5</xdr:col>
      <xdr:colOff>1638300</xdr:colOff>
      <xdr:row>2</xdr:row>
      <xdr:rowOff>95250</xdr:rowOff>
    </xdr:from>
    <xdr:to>
      <xdr:col>7</xdr:col>
      <xdr:colOff>161925</xdr:colOff>
      <xdr:row>4</xdr:row>
      <xdr:rowOff>66675</xdr:rowOff>
    </xdr:to>
    <xdr:sp macro="" textlink="">
      <xdr:nvSpPr>
        <xdr:cNvPr id="2" name="Ellipse 1"/>
        <xdr:cNvSpPr/>
      </xdr:nvSpPr>
      <xdr:spPr>
        <a:xfrm>
          <a:off x="6553200" y="476250"/>
          <a:ext cx="1362075" cy="352425"/>
        </a:xfrm>
        <a:prstGeom prst="ellipse">
          <a:avLst/>
        </a:prstGeom>
        <a:noFill/>
        <a:ln>
          <a:solidFill>
            <a:srgbClr val="FF00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7</xdr:col>
      <xdr:colOff>1495425</xdr:colOff>
      <xdr:row>2</xdr:row>
      <xdr:rowOff>95250</xdr:rowOff>
    </xdr:from>
    <xdr:to>
      <xdr:col>9</xdr:col>
      <xdr:colOff>95250</xdr:colOff>
      <xdr:row>4</xdr:row>
      <xdr:rowOff>66675</xdr:rowOff>
    </xdr:to>
    <xdr:sp macro="" textlink="">
      <xdr:nvSpPr>
        <xdr:cNvPr id="3" name="Ellipse 2"/>
        <xdr:cNvSpPr/>
      </xdr:nvSpPr>
      <xdr:spPr>
        <a:xfrm>
          <a:off x="9248775" y="476250"/>
          <a:ext cx="1362075" cy="352425"/>
        </a:xfrm>
        <a:prstGeom prst="ellipse">
          <a:avLst/>
        </a:prstGeom>
        <a:noFill/>
        <a:ln>
          <a:solidFill>
            <a:srgbClr val="FF00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6</xdr:col>
      <xdr:colOff>742950</xdr:colOff>
      <xdr:row>4</xdr:row>
      <xdr:rowOff>95250</xdr:rowOff>
    </xdr:from>
    <xdr:to>
      <xdr:col>7</xdr:col>
      <xdr:colOff>409575</xdr:colOff>
      <xdr:row>12</xdr:row>
      <xdr:rowOff>57150</xdr:rowOff>
    </xdr:to>
    <xdr:cxnSp macro="">
      <xdr:nvCxnSpPr>
        <xdr:cNvPr id="5" name="Connecteur droit avec flèche 4"/>
        <xdr:cNvCxnSpPr/>
      </xdr:nvCxnSpPr>
      <xdr:spPr>
        <a:xfrm>
          <a:off x="7410450" y="857250"/>
          <a:ext cx="752475" cy="1485900"/>
        </a:xfrm>
        <a:prstGeom prst="straightConnector1">
          <a:avLst/>
        </a:prstGeom>
        <a:ln w="28575">
          <a:solidFill>
            <a:srgbClr val="FF0000"/>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7</xdr:col>
      <xdr:colOff>676275</xdr:colOff>
      <xdr:row>4</xdr:row>
      <xdr:rowOff>66675</xdr:rowOff>
    </xdr:from>
    <xdr:to>
      <xdr:col>8</xdr:col>
      <xdr:colOff>585788</xdr:colOff>
      <xdr:row>12</xdr:row>
      <xdr:rowOff>85725</xdr:rowOff>
    </xdr:to>
    <xdr:cxnSp macro="">
      <xdr:nvCxnSpPr>
        <xdr:cNvPr id="6" name="Connecteur droit avec flèche 5"/>
        <xdr:cNvCxnSpPr>
          <a:stCxn id="3" idx="4"/>
        </xdr:cNvCxnSpPr>
      </xdr:nvCxnSpPr>
      <xdr:spPr>
        <a:xfrm flipH="1">
          <a:off x="8429625" y="828675"/>
          <a:ext cx="1500188" cy="1543050"/>
        </a:xfrm>
        <a:prstGeom prst="straightConnector1">
          <a:avLst/>
        </a:prstGeom>
        <a:ln w="28575">
          <a:solidFill>
            <a:srgbClr val="FF0000"/>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wsDr>
</file>

<file path=xl/queryTables/queryTable1.xml><?xml version="1.0" encoding="utf-8"?>
<queryTable xmlns="http://schemas.openxmlformats.org/spreadsheetml/2006/main" name="Gestion_1" connectionId="1" autoFormatId="16" applyNumberFormats="0" applyBorderFormats="0" applyFontFormats="0" applyPatternFormats="0" applyAlignmentFormats="0" applyWidthHeightFormats="0">
  <queryTableRefresh nextId="2">
    <queryTableFields count="1">
      <queryTableField id="1" name="LIEUSTOCKAGE" tableColumnId="1"/>
    </queryTableFields>
  </queryTableRefresh>
</queryTable>
</file>

<file path=xl/tables/_rels/table1.xml.rels><?xml version="1.0" encoding="UTF-8" standalone="yes"?>
<Relationships xmlns="http://schemas.openxmlformats.org/package/2006/relationships"><Relationship Id="rId1" Type="http://schemas.openxmlformats.org/officeDocument/2006/relationships/queryTable" Target="../queryTables/queryTable1.xml"/></Relationships>
</file>

<file path=xl/tables/table1.xml><?xml version="1.0" encoding="utf-8"?>
<table xmlns="http://schemas.openxmlformats.org/spreadsheetml/2006/main" id="15" name="Tableau_Gestion816" displayName="Tableau_Gestion816" ref="I3:I11" tableType="queryTable" totalsRowShown="0">
  <autoFilter ref="I3:I11"/>
  <tableColumns count="1">
    <tableColumn id="1" uniqueName="1" name="LIEUSTOCKAGE" queryTableFieldId="1"/>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table" Target="../tables/table1.xml"/></Relationships>
</file>

<file path=xl/worksheets/_rels/sheet2.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13"/>
  <sheetViews>
    <sheetView zoomScale="130" zoomScaleNormal="130" workbookViewId="0">
      <selection activeCell="F15" sqref="F15"/>
    </sheetView>
  </sheetViews>
  <sheetFormatPr baseColWidth="10" defaultRowHeight="15" x14ac:dyDescent="0.25"/>
  <cols>
    <col min="1" max="1" width="12.28515625" bestFit="1" customWidth="1"/>
    <col min="2" max="2" width="10.140625" bestFit="1" customWidth="1"/>
    <col min="3" max="3" width="10.7109375" bestFit="1" customWidth="1"/>
    <col min="5" max="5" width="18.140625" bestFit="1" customWidth="1"/>
    <col min="7" max="7" width="23.7109375" bestFit="1" customWidth="1"/>
    <col min="9" max="9" width="16.7109375" bestFit="1" customWidth="1"/>
    <col min="12" max="12" width="12.85546875" bestFit="1" customWidth="1"/>
  </cols>
  <sheetData>
    <row r="1" spans="1:12" x14ac:dyDescent="0.25">
      <c r="A1" s="61" t="s">
        <v>99</v>
      </c>
      <c r="B1" s="61"/>
      <c r="C1" s="61"/>
      <c r="E1" s="8" t="s">
        <v>100</v>
      </c>
      <c r="G1" s="8" t="s">
        <v>101</v>
      </c>
      <c r="I1" s="8" t="s">
        <v>102</v>
      </c>
      <c r="K1" s="61" t="s">
        <v>103</v>
      </c>
      <c r="L1" s="61"/>
    </row>
    <row r="3" spans="1:12" x14ac:dyDescent="0.25">
      <c r="A3" s="9" t="s">
        <v>0</v>
      </c>
      <c r="B3" s="10" t="s">
        <v>1</v>
      </c>
      <c r="C3" s="11" t="s">
        <v>2</v>
      </c>
      <c r="E3" s="18" t="s">
        <v>7</v>
      </c>
      <c r="G3" s="18" t="s">
        <v>18</v>
      </c>
      <c r="I3" t="s">
        <v>27</v>
      </c>
      <c r="K3" s="9" t="s">
        <v>92</v>
      </c>
      <c r="L3" s="11" t="s">
        <v>93</v>
      </c>
    </row>
    <row r="4" spans="1:12" x14ac:dyDescent="0.25">
      <c r="A4" s="12">
        <v>1</v>
      </c>
      <c r="B4" s="13" t="s">
        <v>3</v>
      </c>
      <c r="C4" s="14">
        <v>31876</v>
      </c>
      <c r="E4" s="19" t="s">
        <v>8</v>
      </c>
      <c r="G4" s="19" t="s">
        <v>19</v>
      </c>
      <c r="I4" t="s">
        <v>28</v>
      </c>
      <c r="K4" s="12">
        <v>1</v>
      </c>
      <c r="L4" s="22" t="s">
        <v>94</v>
      </c>
    </row>
    <row r="5" spans="1:12" x14ac:dyDescent="0.25">
      <c r="A5" s="15">
        <v>2</v>
      </c>
      <c r="B5" s="16" t="s">
        <v>4</v>
      </c>
      <c r="C5" s="17">
        <v>37025</v>
      </c>
      <c r="E5" s="20" t="s">
        <v>9</v>
      </c>
      <c r="G5" s="20" t="s">
        <v>20</v>
      </c>
      <c r="I5" t="s">
        <v>29</v>
      </c>
      <c r="K5" s="15">
        <v>2</v>
      </c>
      <c r="L5" s="23" t="s">
        <v>95</v>
      </c>
    </row>
    <row r="6" spans="1:12" x14ac:dyDescent="0.25">
      <c r="A6" s="12">
        <v>3</v>
      </c>
      <c r="B6" s="13" t="s">
        <v>5</v>
      </c>
      <c r="C6" s="14">
        <v>33103</v>
      </c>
      <c r="E6" s="19" t="s">
        <v>10</v>
      </c>
      <c r="G6" s="19" t="s">
        <v>21</v>
      </c>
      <c r="I6" t="s">
        <v>30</v>
      </c>
      <c r="K6" s="12">
        <v>3</v>
      </c>
      <c r="L6" s="22" t="s">
        <v>96</v>
      </c>
    </row>
    <row r="7" spans="1:12" x14ac:dyDescent="0.25">
      <c r="A7" s="2">
        <v>4</v>
      </c>
      <c r="B7" s="3" t="s">
        <v>6</v>
      </c>
      <c r="C7" s="4">
        <v>40878</v>
      </c>
      <c r="E7" s="20" t="s">
        <v>11</v>
      </c>
      <c r="G7" s="20" t="s">
        <v>22</v>
      </c>
      <c r="I7" t="s">
        <v>31</v>
      </c>
      <c r="K7" s="15">
        <v>4</v>
      </c>
      <c r="L7" s="23" t="s">
        <v>97</v>
      </c>
    </row>
    <row r="8" spans="1:12" x14ac:dyDescent="0.25">
      <c r="E8" s="19" t="s">
        <v>12</v>
      </c>
      <c r="G8" s="5" t="s">
        <v>23</v>
      </c>
      <c r="I8" t="s">
        <v>32</v>
      </c>
      <c r="K8" s="1">
        <v>5</v>
      </c>
      <c r="L8" s="7" t="s">
        <v>98</v>
      </c>
    </row>
    <row r="9" spans="1:12" x14ac:dyDescent="0.25">
      <c r="E9" s="20" t="s">
        <v>13</v>
      </c>
      <c r="I9" t="s">
        <v>33</v>
      </c>
    </row>
    <row r="10" spans="1:12" x14ac:dyDescent="0.25">
      <c r="E10" s="19" t="s">
        <v>14</v>
      </c>
      <c r="I10" t="s">
        <v>34</v>
      </c>
    </row>
    <row r="11" spans="1:12" x14ac:dyDescent="0.25">
      <c r="E11" s="20" t="s">
        <v>15</v>
      </c>
      <c r="I11" t="s">
        <v>35</v>
      </c>
    </row>
    <row r="12" spans="1:12" x14ac:dyDescent="0.25">
      <c r="E12" s="19" t="s">
        <v>16</v>
      </c>
    </row>
    <row r="13" spans="1:12" x14ac:dyDescent="0.25">
      <c r="E13" s="6" t="s">
        <v>17</v>
      </c>
    </row>
  </sheetData>
  <mergeCells count="2">
    <mergeCell ref="A1:C1"/>
    <mergeCell ref="K1:L1"/>
  </mergeCells>
  <pageMargins left="0.7" right="0.7" top="0.75" bottom="0.75" header="0.3" footer="0.3"/>
  <tableParts count="1">
    <tablePart r:id="rId1"/>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tabColor theme="9"/>
  </sheetPr>
  <dimension ref="A1:M48"/>
  <sheetViews>
    <sheetView topLeftCell="C1" zoomScale="85" zoomScaleNormal="85" workbookViewId="0">
      <pane ySplit="1" topLeftCell="A2" activePane="bottomLeft" state="frozen"/>
      <selection pane="bottomLeft" activeCell="B13" sqref="B13"/>
    </sheetView>
  </sheetViews>
  <sheetFormatPr baseColWidth="10" defaultRowHeight="15" x14ac:dyDescent="0.25"/>
  <cols>
    <col min="1" max="1" width="16.140625" bestFit="1" customWidth="1"/>
    <col min="2" max="2" width="30.42578125" bestFit="1" customWidth="1"/>
    <col min="3" max="3" width="17.85546875" bestFit="1" customWidth="1"/>
    <col min="4" max="4" width="12" style="21" bestFit="1" customWidth="1"/>
    <col min="5" max="5" width="8.28515625" style="24" bestFit="1" customWidth="1"/>
    <col min="6" max="6" width="17.28515625" bestFit="1" customWidth="1"/>
    <col min="7" max="7" width="11.28515625" bestFit="1" customWidth="1"/>
    <col min="8" max="8" width="12.140625" bestFit="1" customWidth="1"/>
    <col min="9" max="9" width="17.140625" bestFit="1" customWidth="1"/>
    <col min="10" max="10" width="24.42578125" bestFit="1" customWidth="1"/>
    <col min="11" max="11" width="28.28515625" bestFit="1" customWidth="1"/>
    <col min="12" max="12" width="21.42578125" customWidth="1"/>
    <col min="13" max="13" width="24.85546875" customWidth="1"/>
  </cols>
  <sheetData>
    <row r="1" spans="1:13" x14ac:dyDescent="0.25">
      <c r="A1" s="9" t="s">
        <v>25</v>
      </c>
      <c r="B1" s="10" t="s">
        <v>36</v>
      </c>
      <c r="C1" s="10" t="s">
        <v>37</v>
      </c>
      <c r="D1" s="29" t="s">
        <v>38</v>
      </c>
      <c r="E1" s="30" t="s">
        <v>39</v>
      </c>
      <c r="F1" s="10" t="s">
        <v>40</v>
      </c>
      <c r="G1" s="10" t="s">
        <v>41</v>
      </c>
      <c r="H1" s="10" t="s">
        <v>42</v>
      </c>
      <c r="I1" s="10" t="s">
        <v>43</v>
      </c>
      <c r="J1" s="10" t="s">
        <v>44</v>
      </c>
      <c r="K1" s="10" t="s">
        <v>45</v>
      </c>
      <c r="L1" s="10" t="s">
        <v>46</v>
      </c>
      <c r="M1" s="11" t="s">
        <v>47</v>
      </c>
    </row>
    <row r="2" spans="1:13" x14ac:dyDescent="0.25">
      <c r="A2" s="12">
        <v>1</v>
      </c>
      <c r="B2" s="13" t="s">
        <v>48</v>
      </c>
      <c r="C2" s="13" t="s">
        <v>16</v>
      </c>
      <c r="D2" s="31">
        <f t="array" aca="1" ref="D2" ca="1">MIN(IF(ListCodeMatPremAchat=A2,ListPrixAchatMat,"pas d'achat"))</f>
        <v>7.3299999237060547</v>
      </c>
      <c r="E2" s="32" t="s">
        <v>49</v>
      </c>
      <c r="F2" s="13">
        <v>50</v>
      </c>
      <c r="G2" s="13">
        <v>500</v>
      </c>
      <c r="H2" s="13">
        <v>12</v>
      </c>
      <c r="I2" s="13" t="s">
        <v>29</v>
      </c>
      <c r="J2" s="13">
        <v>5</v>
      </c>
      <c r="K2" s="13">
        <v>4</v>
      </c>
      <c r="L2" s="38" t="e">
        <f t="array" aca="1" ref="L2" ca="1">MAX(IF(CodeMatPremRecep=A2,DateRecepMatPrem,""))</f>
        <v>#REF!</v>
      </c>
      <c r="M2" s="22">
        <v>5</v>
      </c>
    </row>
    <row r="3" spans="1:13" x14ac:dyDescent="0.25">
      <c r="A3" s="15">
        <v>2</v>
      </c>
      <c r="B3" s="16" t="s">
        <v>50</v>
      </c>
      <c r="C3" s="16" t="s">
        <v>16</v>
      </c>
      <c r="D3" s="33">
        <f t="array" aca="1" ref="D3" ca="1">MIN(IF(ListCodeMatPremAchat=A3,ListPrixAchatMat,"pas d'achat"))</f>
        <v>4.4499998092651367</v>
      </c>
      <c r="E3" s="34" t="s">
        <v>49</v>
      </c>
      <c r="F3" s="16"/>
      <c r="G3" s="16">
        <v>580</v>
      </c>
      <c r="H3" s="16">
        <v>20</v>
      </c>
      <c r="I3" s="16" t="s">
        <v>29</v>
      </c>
      <c r="J3" s="16">
        <v>5</v>
      </c>
      <c r="K3" s="16">
        <v>4</v>
      </c>
      <c r="L3" s="39" t="e">
        <f t="array" aca="1" ref="L3" ca="1">MAX(IF(CodeMatPremRecep=A3,DateRecepMatPrem,""))</f>
        <v>#REF!</v>
      </c>
      <c r="M3" s="23">
        <v>5</v>
      </c>
    </row>
    <row r="4" spans="1:13" x14ac:dyDescent="0.25">
      <c r="A4" s="12">
        <v>3</v>
      </c>
      <c r="B4" s="13" t="s">
        <v>51</v>
      </c>
      <c r="C4" s="13" t="s">
        <v>17</v>
      </c>
      <c r="D4" s="31">
        <f t="array" aca="1" ref="D4" ca="1">MIN(IF(ListCodeMatPremAchat=A4,ListPrixAchatMat,"pas d'achat"))</f>
        <v>8.869999885559082</v>
      </c>
      <c r="E4" s="32" t="s">
        <v>52</v>
      </c>
      <c r="F4" s="13"/>
      <c r="G4" s="13">
        <v>300</v>
      </c>
      <c r="H4" s="13">
        <v>50</v>
      </c>
      <c r="I4" s="13" t="s">
        <v>28</v>
      </c>
      <c r="J4" s="13">
        <v>300</v>
      </c>
      <c r="K4" s="13">
        <v>7</v>
      </c>
      <c r="L4" s="38" t="e">
        <f t="array" aca="1" ref="L4" ca="1">MAX(IF(CodeMatPremRecep=A4,DateRecepMatPrem,""))</f>
        <v>#REF!</v>
      </c>
      <c r="M4" s="22">
        <v>3</v>
      </c>
    </row>
    <row r="5" spans="1:13" x14ac:dyDescent="0.25">
      <c r="A5" s="15">
        <v>4</v>
      </c>
      <c r="B5" s="16" t="s">
        <v>53</v>
      </c>
      <c r="C5" s="16" t="s">
        <v>11</v>
      </c>
      <c r="D5" s="33">
        <f t="array" aca="1" ref="D5" ca="1">MIN(IF(ListCodeMatPremAchat=A5,ListPrixAchatMat,"pas d'achat"))</f>
        <v>0.57999998331069946</v>
      </c>
      <c r="E5" s="34" t="s">
        <v>54</v>
      </c>
      <c r="F5" s="16">
        <v>100</v>
      </c>
      <c r="G5" s="16">
        <v>200</v>
      </c>
      <c r="H5" s="16">
        <v>50</v>
      </c>
      <c r="I5" s="16" t="s">
        <v>35</v>
      </c>
      <c r="J5" s="16">
        <v>300</v>
      </c>
      <c r="K5" s="16">
        <v>24</v>
      </c>
      <c r="L5" s="39" t="e">
        <f t="array" aca="1" ref="L5" ca="1">MAX(IF(CodeMatPremRecep=A5,DateRecepMatPrem,""))</f>
        <v>#REF!</v>
      </c>
      <c r="M5" s="23">
        <v>3</v>
      </c>
    </row>
    <row r="6" spans="1:13" x14ac:dyDescent="0.25">
      <c r="A6" s="12">
        <v>5</v>
      </c>
      <c r="B6" s="13" t="s">
        <v>55</v>
      </c>
      <c r="C6" s="13" t="s">
        <v>11</v>
      </c>
      <c r="D6" s="31">
        <f t="array" aca="1" ref="D6" ca="1">MIN(IF(ListCodeMatPremAchat=A6,ListPrixAchatMat,"pas d'achat"))</f>
        <v>0.56000000238418579</v>
      </c>
      <c r="E6" s="32" t="s">
        <v>49</v>
      </c>
      <c r="F6" s="13"/>
      <c r="G6" s="13">
        <v>500</v>
      </c>
      <c r="H6" s="13">
        <v>10</v>
      </c>
      <c r="I6" s="13" t="s">
        <v>35</v>
      </c>
      <c r="J6" s="13">
        <v>300</v>
      </c>
      <c r="K6" s="13">
        <v>24</v>
      </c>
      <c r="L6" s="38" t="e">
        <f t="array" aca="1" ref="L6" ca="1">MAX(IF(CodeMatPremRecep=A6,DateRecepMatPrem,""))</f>
        <v>#REF!</v>
      </c>
      <c r="M6" s="22">
        <v>3</v>
      </c>
    </row>
    <row r="7" spans="1:13" x14ac:dyDescent="0.25">
      <c r="A7" s="15">
        <v>6</v>
      </c>
      <c r="B7" s="16" t="s">
        <v>56</v>
      </c>
      <c r="C7" s="16" t="s">
        <v>11</v>
      </c>
      <c r="D7" s="33">
        <f t="array" aca="1" ref="D7" ca="1">MIN(IF(ListCodeMatPremAchat=A7,ListPrixAchatMat,"pas d'achat"))</f>
        <v>0.64999997615814209</v>
      </c>
      <c r="E7" s="34" t="s">
        <v>49</v>
      </c>
      <c r="F7" s="16">
        <v>90</v>
      </c>
      <c r="G7" s="16">
        <v>180</v>
      </c>
      <c r="H7" s="16">
        <v>5</v>
      </c>
      <c r="I7" s="16" t="s">
        <v>35</v>
      </c>
      <c r="J7" s="16">
        <v>300</v>
      </c>
      <c r="K7" s="16">
        <v>24</v>
      </c>
      <c r="L7" s="39" t="e">
        <f t="array" aca="1" ref="L7" ca="1">MAX(IF(CodeMatPremRecep=A7,DateRecepMatPrem,""))</f>
        <v>#REF!</v>
      </c>
      <c r="M7" s="23">
        <v>3</v>
      </c>
    </row>
    <row r="8" spans="1:13" x14ac:dyDescent="0.25">
      <c r="A8" s="12">
        <v>7</v>
      </c>
      <c r="B8" s="13" t="s">
        <v>57</v>
      </c>
      <c r="C8" s="13" t="s">
        <v>11</v>
      </c>
      <c r="D8" s="31">
        <f t="array" aca="1" ref="D8" ca="1">MIN(IF(ListCodeMatPremAchat=A8,ListPrixAchatMat,"pas d'achat"))</f>
        <v>0.23000000417232513</v>
      </c>
      <c r="E8" s="32" t="s">
        <v>49</v>
      </c>
      <c r="F8" s="13"/>
      <c r="G8" s="13">
        <v>300</v>
      </c>
      <c r="H8" s="13">
        <v>120</v>
      </c>
      <c r="I8" s="13" t="s">
        <v>35</v>
      </c>
      <c r="J8" s="13">
        <v>300</v>
      </c>
      <c r="K8" s="13">
        <v>24</v>
      </c>
      <c r="L8" s="38" t="e">
        <f t="array" aca="1" ref="L8" ca="1">MAX(IF(CodeMatPremRecep=A8,DateRecepMatPrem,""))</f>
        <v>#REF!</v>
      </c>
      <c r="M8" s="22">
        <v>3</v>
      </c>
    </row>
    <row r="9" spans="1:13" x14ac:dyDescent="0.25">
      <c r="A9" s="15">
        <v>8</v>
      </c>
      <c r="B9" s="16" t="s">
        <v>58</v>
      </c>
      <c r="C9" s="16" t="s">
        <v>11</v>
      </c>
      <c r="D9" s="33">
        <f t="array" aca="1" ref="D9" ca="1">MIN(IF(ListCodeMatPremAchat=A9,ListPrixAchatMat,"pas d'achat"))</f>
        <v>7.25</v>
      </c>
      <c r="E9" s="34" t="s">
        <v>54</v>
      </c>
      <c r="F9" s="16"/>
      <c r="G9" s="16">
        <v>120</v>
      </c>
      <c r="H9" s="16">
        <v>5</v>
      </c>
      <c r="I9" s="16" t="s">
        <v>35</v>
      </c>
      <c r="J9" s="16">
        <v>300</v>
      </c>
      <c r="K9" s="16">
        <v>24</v>
      </c>
      <c r="L9" s="39" t="e">
        <f t="array" aca="1" ref="L9" ca="1">MAX(IF(CodeMatPremRecep=A9,DateRecepMatPrem,""))</f>
        <v>#REF!</v>
      </c>
      <c r="M9" s="23">
        <v>3</v>
      </c>
    </row>
    <row r="10" spans="1:13" x14ac:dyDescent="0.25">
      <c r="A10" s="12">
        <v>9</v>
      </c>
      <c r="B10" s="13" t="s">
        <v>59</v>
      </c>
      <c r="C10" s="13" t="s">
        <v>12</v>
      </c>
      <c r="D10" s="31">
        <f t="array" aca="1" ref="D10" ca="1">MIN(IF(ListCodeMatPremAchat=A10,ListPrixAchatMat,"pas d'achat"))</f>
        <v>0.55000001192092896</v>
      </c>
      <c r="E10" s="32" t="s">
        <v>54</v>
      </c>
      <c r="F10" s="13"/>
      <c r="G10" s="13">
        <v>250</v>
      </c>
      <c r="H10" s="13">
        <v>10</v>
      </c>
      <c r="I10" s="13" t="s">
        <v>31</v>
      </c>
      <c r="J10" s="13">
        <v>7</v>
      </c>
      <c r="K10" s="13">
        <v>9</v>
      </c>
      <c r="L10" s="38" t="e">
        <f t="array" aca="1" ref="L10" ca="1">MAX(IF(CodeMatPremRecep=A10,DateRecepMatPrem,""))</f>
        <v>#REF!</v>
      </c>
      <c r="M10" s="22">
        <v>2</v>
      </c>
    </row>
    <row r="11" spans="1:13" x14ac:dyDescent="0.25">
      <c r="A11" s="15">
        <v>10</v>
      </c>
      <c r="B11" s="16" t="s">
        <v>60</v>
      </c>
      <c r="C11" s="16" t="s">
        <v>12</v>
      </c>
      <c r="D11" s="33">
        <f t="array" aca="1" ref="D11" ca="1">MIN(IF(ListCodeMatPremAchat=A11,ListPrixAchatMat,"pas d'achat"))</f>
        <v>1.2400000095367432</v>
      </c>
      <c r="E11" s="34" t="s">
        <v>54</v>
      </c>
      <c r="F11" s="16">
        <v>90</v>
      </c>
      <c r="G11" s="16">
        <v>200</v>
      </c>
      <c r="H11" s="16">
        <v>10</v>
      </c>
      <c r="I11" s="16" t="s">
        <v>31</v>
      </c>
      <c r="J11" s="16">
        <v>7</v>
      </c>
      <c r="K11" s="16">
        <v>9</v>
      </c>
      <c r="L11" s="39" t="e">
        <f t="array" aca="1" ref="L11" ca="1">MAX(IF(CodeMatPremRecep=A11,DateRecepMatPrem,""))</f>
        <v>#REF!</v>
      </c>
      <c r="M11" s="23">
        <v>2</v>
      </c>
    </row>
    <row r="12" spans="1:13" x14ac:dyDescent="0.25">
      <c r="A12" s="12">
        <v>11</v>
      </c>
      <c r="B12" s="13" t="s">
        <v>61</v>
      </c>
      <c r="C12" s="13" t="s">
        <v>8</v>
      </c>
      <c r="D12" s="31">
        <f t="array" aca="1" ref="D12" ca="1">MIN(IF(ListCodeMatPremAchat=A12,ListPrixAchatMat,"pas d'achat"))</f>
        <v>12.760000228881836</v>
      </c>
      <c r="E12" s="32" t="s">
        <v>54</v>
      </c>
      <c r="F12" s="13"/>
      <c r="G12" s="13">
        <v>40</v>
      </c>
      <c r="H12" s="13">
        <v>2</v>
      </c>
      <c r="I12" s="13" t="s">
        <v>35</v>
      </c>
      <c r="J12" s="13">
        <v>90</v>
      </c>
      <c r="K12" s="13">
        <v>12</v>
      </c>
      <c r="L12" s="38" t="e">
        <f t="array" aca="1" ref="L12" ca="1">MAX(IF(CodeMatPremRecep=A12,DateRecepMatPrem,""))</f>
        <v>#REF!</v>
      </c>
      <c r="M12" s="22">
        <v>1</v>
      </c>
    </row>
    <row r="13" spans="1:13" x14ac:dyDescent="0.25">
      <c r="A13" s="15">
        <v>12</v>
      </c>
      <c r="B13" s="16" t="s">
        <v>62</v>
      </c>
      <c r="C13" s="16" t="s">
        <v>8</v>
      </c>
      <c r="D13" s="33">
        <f t="array" aca="1" ref="D13" ca="1">MIN(IF(ListCodeMatPremAchat=A13,ListPrixAchatMat,"pas d'achat"))</f>
        <v>5.75</v>
      </c>
      <c r="E13" s="34" t="s">
        <v>54</v>
      </c>
      <c r="F13" s="16"/>
      <c r="G13" s="16">
        <v>50</v>
      </c>
      <c r="H13" s="16">
        <v>2</v>
      </c>
      <c r="I13" s="16" t="s">
        <v>35</v>
      </c>
      <c r="J13" s="16">
        <v>90</v>
      </c>
      <c r="K13" s="16">
        <v>12</v>
      </c>
      <c r="L13" s="39" t="e">
        <f t="array" aca="1" ref="L13" ca="1">MAX(IF(CodeMatPremRecep=A13,DateRecepMatPrem,""))</f>
        <v>#REF!</v>
      </c>
      <c r="M13" s="23">
        <v>1</v>
      </c>
    </row>
    <row r="14" spans="1:13" x14ac:dyDescent="0.25">
      <c r="A14" s="12">
        <v>13</v>
      </c>
      <c r="B14" s="13" t="s">
        <v>63</v>
      </c>
      <c r="C14" s="13" t="s">
        <v>12</v>
      </c>
      <c r="D14" s="31">
        <f t="array" aca="1" ref="D14" ca="1">MIN(IF(ListCodeMatPremAchat=A14,ListPrixAchatMat,"pas d'achat"))</f>
        <v>0.56000000238418579</v>
      </c>
      <c r="E14" s="32" t="s">
        <v>54</v>
      </c>
      <c r="F14" s="13"/>
      <c r="G14" s="13">
        <v>750</v>
      </c>
      <c r="H14" s="13">
        <v>100</v>
      </c>
      <c r="I14" s="13" t="s">
        <v>31</v>
      </c>
      <c r="J14" s="13">
        <v>7</v>
      </c>
      <c r="K14" s="13">
        <v>9</v>
      </c>
      <c r="L14" s="38" t="e">
        <f t="array" aca="1" ref="L14" ca="1">MAX(IF(CodeMatPremRecep=A14,DateRecepMatPrem,""))</f>
        <v>#REF!</v>
      </c>
      <c r="M14" s="22">
        <v>2</v>
      </c>
    </row>
    <row r="15" spans="1:13" x14ac:dyDescent="0.25">
      <c r="A15" s="15">
        <v>14</v>
      </c>
      <c r="B15" s="16" t="s">
        <v>64</v>
      </c>
      <c r="C15" s="16" t="s">
        <v>8</v>
      </c>
      <c r="D15" s="33">
        <f t="array" aca="1" ref="D15" ca="1">MIN(IF(ListCodeMatPremAchat=A15,ListPrixAchatMat,"pas d'achat"))</f>
        <v>2.559999942779541</v>
      </c>
      <c r="E15" s="34" t="s">
        <v>54</v>
      </c>
      <c r="F15" s="16">
        <v>30</v>
      </c>
      <c r="G15" s="16">
        <v>200</v>
      </c>
      <c r="H15" s="16">
        <v>50</v>
      </c>
      <c r="I15" s="16" t="s">
        <v>35</v>
      </c>
      <c r="J15" s="16">
        <v>45</v>
      </c>
      <c r="K15" s="35">
        <v>7</v>
      </c>
      <c r="L15" s="39" t="e">
        <f t="array" aca="1" ref="L15" ca="1">MAX(IF(CodeMatPremRecep=A15,DateRecepMatPrem,""))</f>
        <v>#REF!</v>
      </c>
      <c r="M15" s="23">
        <v>1</v>
      </c>
    </row>
    <row r="16" spans="1:13" x14ac:dyDescent="0.25">
      <c r="A16" s="12">
        <v>15</v>
      </c>
      <c r="B16" s="13" t="s">
        <v>65</v>
      </c>
      <c r="C16" s="13" t="s">
        <v>8</v>
      </c>
      <c r="D16" s="31">
        <f t="array" aca="1" ref="D16" ca="1">MIN(IF(ListCodeMatPremAchat=A16,ListPrixAchatMat,"pas d'achat"))</f>
        <v>5.4699997901916504</v>
      </c>
      <c r="E16" s="32" t="s">
        <v>54</v>
      </c>
      <c r="F16" s="13"/>
      <c r="G16" s="13">
        <v>150</v>
      </c>
      <c r="H16" s="13">
        <v>50</v>
      </c>
      <c r="I16" s="13" t="s">
        <v>35</v>
      </c>
      <c r="J16" s="13">
        <v>90</v>
      </c>
      <c r="K16" s="13">
        <v>12</v>
      </c>
      <c r="L16" s="38" t="e">
        <f t="array" aca="1" ref="L16" ca="1">MAX(IF(CodeMatPremRecep=A16,DateRecepMatPrem,""))</f>
        <v>#REF!</v>
      </c>
      <c r="M16" s="22">
        <v>1</v>
      </c>
    </row>
    <row r="17" spans="1:13" x14ac:dyDescent="0.25">
      <c r="A17" s="15">
        <v>16</v>
      </c>
      <c r="B17" s="16" t="s">
        <v>66</v>
      </c>
      <c r="C17" s="16" t="s">
        <v>16</v>
      </c>
      <c r="D17" s="33">
        <f t="array" aca="1" ref="D17" ca="1">MIN(IF(ListCodeMatPremAchat=A17,ListPrixAchatMat,"pas d'achat"))</f>
        <v>6.4499998092651367</v>
      </c>
      <c r="E17" s="34" t="s">
        <v>54</v>
      </c>
      <c r="F17" s="16"/>
      <c r="G17" s="16">
        <v>240</v>
      </c>
      <c r="H17" s="16">
        <v>12</v>
      </c>
      <c r="I17" s="16" t="s">
        <v>30</v>
      </c>
      <c r="J17" s="16">
        <v>5</v>
      </c>
      <c r="K17" s="16">
        <v>4</v>
      </c>
      <c r="L17" s="39" t="e">
        <f t="array" aca="1" ref="L17" ca="1">MAX(IF(CodeMatPremRecep=A17,DateRecepMatPrem,""))</f>
        <v>#REF!</v>
      </c>
      <c r="M17" s="23">
        <v>5</v>
      </c>
    </row>
    <row r="18" spans="1:13" x14ac:dyDescent="0.25">
      <c r="A18" s="12">
        <v>17</v>
      </c>
      <c r="B18" s="13" t="s">
        <v>67</v>
      </c>
      <c r="C18" s="13" t="s">
        <v>13</v>
      </c>
      <c r="D18" s="31">
        <f t="array" aca="1" ref="D18" ca="1">MIN(IF(ListCodeMatPremAchat=A18,ListPrixAchatMat,"pas d'achat"))</f>
        <v>1.7200000286102295</v>
      </c>
      <c r="E18" s="32" t="s">
        <v>54</v>
      </c>
      <c r="F18" s="13"/>
      <c r="G18" s="13">
        <v>500</v>
      </c>
      <c r="H18" s="13">
        <v>15</v>
      </c>
      <c r="I18" s="13" t="s">
        <v>35</v>
      </c>
      <c r="J18" s="13">
        <v>7</v>
      </c>
      <c r="K18" s="13">
        <v>9</v>
      </c>
      <c r="L18" s="38" t="e">
        <f t="array" aca="1" ref="L18" ca="1">MAX(IF(CodeMatPremRecep=A18,DateRecepMatPrem,""))</f>
        <v>#REF!</v>
      </c>
      <c r="M18" s="22">
        <v>1</v>
      </c>
    </row>
    <row r="19" spans="1:13" x14ac:dyDescent="0.25">
      <c r="A19" s="15">
        <v>18</v>
      </c>
      <c r="B19" s="16" t="s">
        <v>68</v>
      </c>
      <c r="C19" s="16" t="s">
        <v>10</v>
      </c>
      <c r="D19" s="33">
        <f t="array" aca="1" ref="D19" ca="1">MIN(IF(ListCodeMatPremAchat=A19,ListPrixAchatMat,"pas d'achat"))</f>
        <v>5.75</v>
      </c>
      <c r="E19" s="34" t="s">
        <v>54</v>
      </c>
      <c r="F19" s="16">
        <v>60</v>
      </c>
      <c r="G19" s="16">
        <v>240</v>
      </c>
      <c r="H19" s="16">
        <v>23</v>
      </c>
      <c r="I19" s="16" t="s">
        <v>30</v>
      </c>
      <c r="J19" s="16">
        <v>7</v>
      </c>
      <c r="K19" s="16">
        <v>3</v>
      </c>
      <c r="L19" s="39" t="e">
        <f t="array" aca="1" ref="L19" ca="1">MAX(IF(CodeMatPremRecep=A19,DateRecepMatPrem,""))</f>
        <v>#REF!</v>
      </c>
      <c r="M19" s="23">
        <v>6</v>
      </c>
    </row>
    <row r="20" spans="1:13" x14ac:dyDescent="0.25">
      <c r="A20" s="12">
        <v>19</v>
      </c>
      <c r="B20" s="13" t="s">
        <v>69</v>
      </c>
      <c r="C20" s="13" t="s">
        <v>11</v>
      </c>
      <c r="D20" s="31">
        <f t="array" aca="1" ref="D20" ca="1">MIN(IF(ListCodeMatPremAchat=A20,ListPrixAchatMat,"pas d'achat"))</f>
        <v>3.4500000476837158</v>
      </c>
      <c r="E20" s="32" t="s">
        <v>54</v>
      </c>
      <c r="F20" s="13"/>
      <c r="G20" s="13">
        <v>150</v>
      </c>
      <c r="H20" s="13">
        <v>20</v>
      </c>
      <c r="I20" s="13" t="s">
        <v>35</v>
      </c>
      <c r="J20" s="13">
        <v>120</v>
      </c>
      <c r="K20" s="13">
        <v>17</v>
      </c>
      <c r="L20" s="38" t="e">
        <f t="array" aca="1" ref="L20" ca="1">MAX(IF(CodeMatPremRecep=A20,DateRecepMatPrem,""))</f>
        <v>#REF!</v>
      </c>
      <c r="M20" s="22">
        <v>3</v>
      </c>
    </row>
    <row r="21" spans="1:13" x14ac:dyDescent="0.25">
      <c r="A21" s="15">
        <v>20</v>
      </c>
      <c r="B21" s="16" t="s">
        <v>70</v>
      </c>
      <c r="C21" s="16" t="s">
        <v>17</v>
      </c>
      <c r="D21" s="33">
        <f t="array" aca="1" ref="D21" ca="1">MIN(IF(ListCodeMatPremAchat=A21,ListPrixAchatMat,"pas d'achat"))</f>
        <v>7.5799999237060547</v>
      </c>
      <c r="E21" s="34" t="s">
        <v>52</v>
      </c>
      <c r="F21" s="16"/>
      <c r="G21" s="16">
        <v>350</v>
      </c>
      <c r="H21" s="16">
        <v>25</v>
      </c>
      <c r="I21" s="16" t="s">
        <v>28</v>
      </c>
      <c r="J21" s="16">
        <v>300</v>
      </c>
      <c r="K21" s="16">
        <v>7</v>
      </c>
      <c r="L21" s="39" t="e">
        <f t="array" aca="1" ref="L21" ca="1">MAX(IF(CodeMatPremRecep=A21,DateRecepMatPrem,""))</f>
        <v>#REF!</v>
      </c>
      <c r="M21" s="23">
        <v>3</v>
      </c>
    </row>
    <row r="22" spans="1:13" x14ac:dyDescent="0.25">
      <c r="A22" s="12">
        <v>21</v>
      </c>
      <c r="B22" s="13" t="s">
        <v>71</v>
      </c>
      <c r="C22" s="13" t="s">
        <v>17</v>
      </c>
      <c r="D22" s="31">
        <f t="array" aca="1" ref="D22" ca="1">MIN(IF(ListCodeMatPremAchat=A22,ListPrixAchatMat,"pas d'achat"))</f>
        <v>6.6500000953674316</v>
      </c>
      <c r="E22" s="32" t="s">
        <v>52</v>
      </c>
      <c r="F22" s="13"/>
      <c r="G22" s="13">
        <v>450</v>
      </c>
      <c r="H22" s="13">
        <v>25</v>
      </c>
      <c r="I22" s="13" t="s">
        <v>28</v>
      </c>
      <c r="J22" s="13">
        <v>300</v>
      </c>
      <c r="K22" s="13">
        <v>7</v>
      </c>
      <c r="L22" s="38" t="e">
        <f t="array" aca="1" ref="L22" ca="1">MAX(IF(CodeMatPremRecep=A22,DateRecepMatPrem,""))</f>
        <v>#REF!</v>
      </c>
      <c r="M22" s="22">
        <v>3</v>
      </c>
    </row>
    <row r="23" spans="1:13" x14ac:dyDescent="0.25">
      <c r="A23" s="15">
        <v>22</v>
      </c>
      <c r="B23" s="16" t="s">
        <v>72</v>
      </c>
      <c r="C23" s="16" t="s">
        <v>16</v>
      </c>
      <c r="D23" s="33">
        <f t="array" aca="1" ref="D23" ca="1">MIN(IF(ListCodeMatPremAchat=A23,ListPrixAchatMat,"pas d'achat"))</f>
        <v>6.570000171661377</v>
      </c>
      <c r="E23" s="34" t="s">
        <v>54</v>
      </c>
      <c r="F23" s="16"/>
      <c r="G23" s="16">
        <v>150</v>
      </c>
      <c r="H23" s="16">
        <v>5</v>
      </c>
      <c r="I23" s="16" t="s">
        <v>30</v>
      </c>
      <c r="J23" s="16">
        <v>5</v>
      </c>
      <c r="K23" s="16">
        <v>4</v>
      </c>
      <c r="L23" s="39" t="e">
        <f t="array" aca="1" ref="L23" ca="1">MAX(IF(CodeMatPremRecep=A23,DateRecepMatPrem,""))</f>
        <v>#REF!</v>
      </c>
      <c r="M23" s="23">
        <v>5</v>
      </c>
    </row>
    <row r="24" spans="1:13" x14ac:dyDescent="0.25">
      <c r="A24" s="12">
        <v>23</v>
      </c>
      <c r="B24" s="13" t="s">
        <v>73</v>
      </c>
      <c r="C24" s="13" t="s">
        <v>15</v>
      </c>
      <c r="D24" s="31">
        <f t="array" aca="1" ref="D24" ca="1">MIN(IF(ListCodeMatPremAchat=A24,ListPrixAchatMat,"pas d'achat"))</f>
        <v>2.4700000286102295</v>
      </c>
      <c r="E24" s="32" t="s">
        <v>52</v>
      </c>
      <c r="F24" s="13"/>
      <c r="G24" s="13">
        <v>600</v>
      </c>
      <c r="H24" s="13">
        <v>30</v>
      </c>
      <c r="I24" s="13" t="s">
        <v>32</v>
      </c>
      <c r="J24" s="13">
        <v>7</v>
      </c>
      <c r="K24" s="13">
        <v>9</v>
      </c>
      <c r="L24" s="38" t="e">
        <f t="array" aca="1" ref="L24" ca="1">MAX(IF(CodeMatPremRecep=A24,DateRecepMatPrem,""))</f>
        <v>#REF!</v>
      </c>
      <c r="M24" s="22">
        <v>5</v>
      </c>
    </row>
    <row r="25" spans="1:13" x14ac:dyDescent="0.25">
      <c r="A25" s="15">
        <v>24</v>
      </c>
      <c r="B25" s="16" t="s">
        <v>74</v>
      </c>
      <c r="C25" s="16" t="s">
        <v>12</v>
      </c>
      <c r="D25" s="33">
        <f t="array" aca="1" ref="D25" ca="1">MIN(IF(ListCodeMatPremAchat=A25,ListPrixAchatMat,"pas d'achat"))</f>
        <v>4.570000171661377</v>
      </c>
      <c r="E25" s="34" t="s">
        <v>54</v>
      </c>
      <c r="F25" s="16"/>
      <c r="G25" s="16">
        <v>200</v>
      </c>
      <c r="H25" s="16">
        <v>15</v>
      </c>
      <c r="I25" s="16" t="s">
        <v>31</v>
      </c>
      <c r="J25" s="16">
        <v>7</v>
      </c>
      <c r="K25" s="16">
        <v>9</v>
      </c>
      <c r="L25" s="39" t="e">
        <f t="array" aca="1" ref="L25" ca="1">MAX(IF(CodeMatPremRecep=A25,DateRecepMatPrem,""))</f>
        <v>#REF!</v>
      </c>
      <c r="M25" s="23">
        <v>2</v>
      </c>
    </row>
    <row r="26" spans="1:13" x14ac:dyDescent="0.25">
      <c r="A26" s="12">
        <v>25</v>
      </c>
      <c r="B26" s="13" t="s">
        <v>75</v>
      </c>
      <c r="C26" s="13" t="s">
        <v>11</v>
      </c>
      <c r="D26" s="31">
        <f t="array" aca="1" ref="D26" ca="1">MIN(IF(ListCodeMatPremAchat=A26,ListPrixAchatMat,"pas d'achat"))</f>
        <v>5.5799999237060547</v>
      </c>
      <c r="E26" s="32" t="s">
        <v>54</v>
      </c>
      <c r="F26" s="13"/>
      <c r="G26" s="13">
        <v>300</v>
      </c>
      <c r="H26" s="13">
        <v>15</v>
      </c>
      <c r="I26" s="13" t="s">
        <v>35</v>
      </c>
      <c r="J26" s="13">
        <v>300</v>
      </c>
      <c r="K26" s="13">
        <v>24</v>
      </c>
      <c r="L26" s="38" t="e">
        <f t="array" aca="1" ref="L26" ca="1">MAX(IF(CodeMatPremRecep=A26,DateRecepMatPrem,""))</f>
        <v>#REF!</v>
      </c>
      <c r="M26" s="22">
        <v>3</v>
      </c>
    </row>
    <row r="27" spans="1:13" x14ac:dyDescent="0.25">
      <c r="A27" s="15">
        <v>26</v>
      </c>
      <c r="B27" s="16" t="s">
        <v>76</v>
      </c>
      <c r="C27" s="16" t="s">
        <v>8</v>
      </c>
      <c r="D27" s="33">
        <f t="array" aca="1" ref="D27" ca="1">MIN(IF(ListCodeMatPremAchat=A27,ListPrixAchatMat,"pas d'achat"))</f>
        <v>3.6500000953674316</v>
      </c>
      <c r="E27" s="34" t="s">
        <v>54</v>
      </c>
      <c r="F27" s="16"/>
      <c r="G27" s="16">
        <v>200</v>
      </c>
      <c r="H27" s="16">
        <v>15</v>
      </c>
      <c r="I27" s="16" t="s">
        <v>35</v>
      </c>
      <c r="J27" s="16">
        <v>45</v>
      </c>
      <c r="K27" s="16">
        <v>7</v>
      </c>
      <c r="L27" s="39" t="e">
        <f t="array" aca="1" ref="L27" ca="1">MAX(IF(CodeMatPremRecep=A27,DateRecepMatPrem,""))</f>
        <v>#REF!</v>
      </c>
      <c r="M27" s="23">
        <v>1</v>
      </c>
    </row>
    <row r="28" spans="1:13" x14ac:dyDescent="0.25">
      <c r="A28" s="12">
        <v>27</v>
      </c>
      <c r="B28" s="13" t="s">
        <v>77</v>
      </c>
      <c r="C28" s="13" t="s">
        <v>10</v>
      </c>
      <c r="D28" s="31">
        <f t="array" aca="1" ref="D28" ca="1">MIN(IF(ListCodeMatPremAchat=A28,ListPrixAchatMat,"pas d'achat"))</f>
        <v>4.559999942779541</v>
      </c>
      <c r="E28" s="32" t="s">
        <v>54</v>
      </c>
      <c r="F28" s="13">
        <v>45</v>
      </c>
      <c r="G28" s="13">
        <v>300</v>
      </c>
      <c r="H28" s="13">
        <v>15</v>
      </c>
      <c r="I28" s="13" t="s">
        <v>30</v>
      </c>
      <c r="J28" s="13">
        <v>7</v>
      </c>
      <c r="K28" s="13">
        <v>3</v>
      </c>
      <c r="L28" s="38" t="e">
        <f t="array" aca="1" ref="L28" ca="1">MAX(IF(CodeMatPremRecep=A28,DateRecepMatPrem,""))</f>
        <v>#REF!</v>
      </c>
      <c r="M28" s="22">
        <v>6</v>
      </c>
    </row>
    <row r="29" spans="1:13" x14ac:dyDescent="0.25">
      <c r="A29" s="15">
        <v>28</v>
      </c>
      <c r="B29" s="16" t="s">
        <v>78</v>
      </c>
      <c r="C29" s="16" t="s">
        <v>12</v>
      </c>
      <c r="D29" s="33">
        <f t="array" aca="1" ref="D29" ca="1">MIN(IF(ListCodeMatPremAchat=A29,ListPrixAchatMat,"pas d'achat"))</f>
        <v>3.4500000476837158</v>
      </c>
      <c r="E29" s="34" t="s">
        <v>54</v>
      </c>
      <c r="F29" s="16"/>
      <c r="G29" s="16">
        <v>450</v>
      </c>
      <c r="H29" s="16">
        <v>15</v>
      </c>
      <c r="I29" s="16" t="s">
        <v>31</v>
      </c>
      <c r="J29" s="16">
        <v>7</v>
      </c>
      <c r="K29" s="16">
        <v>9</v>
      </c>
      <c r="L29" s="39" t="e">
        <f t="array" aca="1" ref="L29" ca="1">MAX(IF(CodeMatPremRecep=A29,DateRecepMatPrem,""))</f>
        <v>#REF!</v>
      </c>
      <c r="M29" s="23">
        <v>2</v>
      </c>
    </row>
    <row r="30" spans="1:13" x14ac:dyDescent="0.25">
      <c r="A30" s="12">
        <v>29</v>
      </c>
      <c r="B30" s="13" t="s">
        <v>79</v>
      </c>
      <c r="C30" s="13" t="s">
        <v>16</v>
      </c>
      <c r="D30" s="31">
        <f t="array" aca="1" ref="D30" ca="1">MIN(IF(ListCodeMatPremAchat=A30,ListPrixAchatMat,"pas d'achat"))</f>
        <v>6.4699997901916504</v>
      </c>
      <c r="E30" s="32" t="s">
        <v>54</v>
      </c>
      <c r="F30" s="13"/>
      <c r="G30" s="13">
        <v>150</v>
      </c>
      <c r="H30" s="13">
        <v>10</v>
      </c>
      <c r="I30" s="13" t="s">
        <v>29</v>
      </c>
      <c r="J30" s="13">
        <v>5</v>
      </c>
      <c r="K30" s="13">
        <v>4</v>
      </c>
      <c r="L30" s="38" t="e">
        <f t="array" aca="1" ref="L30" ca="1">MAX(IF(CodeMatPremRecep=A30,DateRecepMatPrem,""))</f>
        <v>#REF!</v>
      </c>
      <c r="M30" s="22">
        <v>5</v>
      </c>
    </row>
    <row r="31" spans="1:13" x14ac:dyDescent="0.25">
      <c r="A31" s="15">
        <v>30</v>
      </c>
      <c r="B31" s="16" t="s">
        <v>80</v>
      </c>
      <c r="C31" s="16" t="s">
        <v>12</v>
      </c>
      <c r="D31" s="33">
        <f t="array" aca="1" ref="D31" ca="1">MIN(IF(ListCodeMatPremAchat=A31,ListPrixAchatMat,"pas d'achat"))</f>
        <v>1.8700000047683716</v>
      </c>
      <c r="E31" s="34" t="s">
        <v>54</v>
      </c>
      <c r="F31" s="16"/>
      <c r="G31" s="16">
        <v>500</v>
      </c>
      <c r="H31" s="16">
        <v>15</v>
      </c>
      <c r="I31" s="16" t="s">
        <v>31</v>
      </c>
      <c r="J31" s="16">
        <v>7</v>
      </c>
      <c r="K31" s="16">
        <v>9</v>
      </c>
      <c r="L31" s="39" t="e">
        <f t="array" aca="1" ref="L31" ca="1">MAX(IF(CodeMatPremRecep=A31,DateRecepMatPrem,""))</f>
        <v>#REF!</v>
      </c>
      <c r="M31" s="23">
        <v>2</v>
      </c>
    </row>
    <row r="32" spans="1:13" x14ac:dyDescent="0.25">
      <c r="A32" s="12">
        <v>31</v>
      </c>
      <c r="B32" s="13" t="s">
        <v>81</v>
      </c>
      <c r="C32" s="13" t="s">
        <v>16</v>
      </c>
      <c r="D32" s="31">
        <f t="array" aca="1" ref="D32" ca="1">MIN(IF(ListCodeMatPremAchat=A32,ListPrixAchatMat,"pas d'achat"))</f>
        <v>7.4499998092651367</v>
      </c>
      <c r="E32" s="32" t="s">
        <v>54</v>
      </c>
      <c r="F32" s="13"/>
      <c r="G32" s="13">
        <v>100</v>
      </c>
      <c r="H32" s="13">
        <v>20</v>
      </c>
      <c r="I32" s="13" t="s">
        <v>29</v>
      </c>
      <c r="J32" s="13">
        <v>5</v>
      </c>
      <c r="K32" s="13">
        <v>4</v>
      </c>
      <c r="L32" s="38" t="e">
        <f t="array" aca="1" ref="L32" ca="1">MAX(IF(CodeMatPremRecep=A32,DateRecepMatPrem,""))</f>
        <v>#REF!</v>
      </c>
      <c r="M32" s="22">
        <v>5</v>
      </c>
    </row>
    <row r="33" spans="1:13" x14ac:dyDescent="0.25">
      <c r="A33" s="15">
        <v>32</v>
      </c>
      <c r="B33" s="16" t="s">
        <v>82</v>
      </c>
      <c r="C33" s="16" t="s">
        <v>16</v>
      </c>
      <c r="D33" s="33">
        <f t="array" aca="1" ref="D33" ca="1">MIN(IF(ListCodeMatPremAchat=A33,ListPrixAchatMat,"pas d'achat"))</f>
        <v>6.369999885559082</v>
      </c>
      <c r="E33" s="34" t="s">
        <v>54</v>
      </c>
      <c r="F33" s="16"/>
      <c r="G33" s="16">
        <v>260</v>
      </c>
      <c r="H33" s="16">
        <v>30</v>
      </c>
      <c r="I33" s="16" t="s">
        <v>29</v>
      </c>
      <c r="J33" s="16">
        <v>5</v>
      </c>
      <c r="K33" s="16">
        <v>4</v>
      </c>
      <c r="L33" s="39" t="e">
        <f t="array" aca="1" ref="L33" ca="1">MAX(IF(CodeMatPremRecep=A33,DateRecepMatPrem,""))</f>
        <v>#REF!</v>
      </c>
      <c r="M33" s="23">
        <v>5</v>
      </c>
    </row>
    <row r="34" spans="1:13" x14ac:dyDescent="0.25">
      <c r="A34" s="12">
        <v>33</v>
      </c>
      <c r="B34" s="13" t="s">
        <v>83</v>
      </c>
      <c r="C34" s="13" t="s">
        <v>8</v>
      </c>
      <c r="D34" s="31">
        <f t="array" aca="1" ref="D34" ca="1">MIN(IF(ListCodeMatPremAchat=A34,ListPrixAchatMat,"pas d'achat"))</f>
        <v>6.4499998092651367</v>
      </c>
      <c r="E34" s="32" t="s">
        <v>54</v>
      </c>
      <c r="F34" s="13"/>
      <c r="G34" s="13">
        <v>50</v>
      </c>
      <c r="H34" s="13">
        <v>5</v>
      </c>
      <c r="I34" s="13" t="s">
        <v>35</v>
      </c>
      <c r="J34" s="13">
        <v>90</v>
      </c>
      <c r="K34" s="13">
        <v>12</v>
      </c>
      <c r="L34" s="38" t="e">
        <f t="array" aca="1" ref="L34" ca="1">MAX(IF(CodeMatPremRecep=A34,DateRecepMatPrem,""))</f>
        <v>#REF!</v>
      </c>
      <c r="M34" s="22">
        <v>1</v>
      </c>
    </row>
    <row r="35" spans="1:13" x14ac:dyDescent="0.25">
      <c r="A35" s="15">
        <v>34</v>
      </c>
      <c r="B35" s="16" t="s">
        <v>84</v>
      </c>
      <c r="C35" s="16" t="s">
        <v>16</v>
      </c>
      <c r="D35" s="33">
        <f t="array" aca="1" ref="D35" ca="1">MIN(IF(ListCodeMatPremAchat=A35,ListPrixAchatMat,"pas d'achat"))</f>
        <v>7.9499998092651367</v>
      </c>
      <c r="E35" s="34" t="s">
        <v>54</v>
      </c>
      <c r="F35" s="16"/>
      <c r="G35" s="16">
        <v>90</v>
      </c>
      <c r="H35" s="16">
        <v>20</v>
      </c>
      <c r="I35" s="16" t="s">
        <v>30</v>
      </c>
      <c r="J35" s="16">
        <v>5</v>
      </c>
      <c r="K35" s="16">
        <v>4</v>
      </c>
      <c r="L35" s="39" t="e">
        <f t="array" aca="1" ref="L35" ca="1">MAX(IF(CodeMatPremRecep=A35,DateRecepMatPrem,""))</f>
        <v>#REF!</v>
      </c>
      <c r="M35" s="23">
        <v>5</v>
      </c>
    </row>
    <row r="36" spans="1:13" x14ac:dyDescent="0.25">
      <c r="A36" s="12">
        <v>35</v>
      </c>
      <c r="B36" s="13" t="s">
        <v>85</v>
      </c>
      <c r="C36" s="13" t="s">
        <v>16</v>
      </c>
      <c r="D36" s="31">
        <f t="array" aca="1" ref="D36" ca="1">MIN(IF(ListCodeMatPremAchat=A36,ListPrixAchatMat,"pas d'achat"))</f>
        <v>5.9800000190734863</v>
      </c>
      <c r="E36" s="32" t="s">
        <v>54</v>
      </c>
      <c r="F36" s="13"/>
      <c r="G36" s="13">
        <v>400</v>
      </c>
      <c r="H36" s="13">
        <v>22</v>
      </c>
      <c r="I36" s="13" t="s">
        <v>29</v>
      </c>
      <c r="J36" s="13">
        <v>5</v>
      </c>
      <c r="K36" s="13">
        <v>4</v>
      </c>
      <c r="L36" s="38" t="e">
        <f t="array" aca="1" ref="L36" ca="1">MAX(IF(CodeMatPremRecep=A36,DateRecepMatPrem,""))</f>
        <v>#REF!</v>
      </c>
      <c r="M36" s="22">
        <v>5</v>
      </c>
    </row>
    <row r="37" spans="1:13" x14ac:dyDescent="0.25">
      <c r="A37" s="15">
        <v>36</v>
      </c>
      <c r="B37" s="16" t="s">
        <v>86</v>
      </c>
      <c r="C37" s="16" t="s">
        <v>10</v>
      </c>
      <c r="D37" s="33">
        <f t="array" aca="1" ref="D37" ca="1">MIN(IF(ListCodeMatPremAchat=A37,ListPrixAchatMat,"pas d'achat"))</f>
        <v>5.3000001907348633</v>
      </c>
      <c r="E37" s="34" t="s">
        <v>54</v>
      </c>
      <c r="F37" s="16"/>
      <c r="G37" s="16">
        <v>230</v>
      </c>
      <c r="H37" s="16">
        <v>20</v>
      </c>
      <c r="I37" s="16" t="s">
        <v>30</v>
      </c>
      <c r="J37" s="16">
        <v>7</v>
      </c>
      <c r="K37" s="16">
        <v>3</v>
      </c>
      <c r="L37" s="39" t="e">
        <f t="array" aca="1" ref="L37" ca="1">MAX(IF(CodeMatPremRecep=A37,DateRecepMatPrem,""))</f>
        <v>#REF!</v>
      </c>
      <c r="M37" s="23">
        <v>6</v>
      </c>
    </row>
    <row r="38" spans="1:13" x14ac:dyDescent="0.25">
      <c r="A38" s="12">
        <v>37</v>
      </c>
      <c r="B38" s="13" t="s">
        <v>87</v>
      </c>
      <c r="C38" s="13" t="s">
        <v>9</v>
      </c>
      <c r="D38" s="31">
        <f t="array" aca="1" ref="D38" ca="1">MIN(IF(ListCodeMatPremAchat=A38,ListPrixAchatMat,"pas d'achat"))</f>
        <v>22</v>
      </c>
      <c r="E38" s="32" t="s">
        <v>54</v>
      </c>
      <c r="F38" s="13"/>
      <c r="G38" s="13">
        <v>750</v>
      </c>
      <c r="H38" s="13">
        <v>20</v>
      </c>
      <c r="I38" s="13" t="s">
        <v>34</v>
      </c>
      <c r="J38" s="13">
        <v>30</v>
      </c>
      <c r="K38" s="13">
        <v>4</v>
      </c>
      <c r="L38" s="38" t="e">
        <f t="array" aca="1" ref="L38" ca="1">MAX(IF(CodeMatPremRecep=A38,DateRecepMatPrem,""))</f>
        <v>#REF!</v>
      </c>
      <c r="M38" s="22">
        <v>1</v>
      </c>
    </row>
    <row r="39" spans="1:13" x14ac:dyDescent="0.25">
      <c r="A39" s="15">
        <v>38</v>
      </c>
      <c r="B39" s="16" t="s">
        <v>88</v>
      </c>
      <c r="C39" s="16" t="s">
        <v>11</v>
      </c>
      <c r="D39" s="33">
        <f t="array" aca="1" ref="D39" ca="1">MIN(IF(ListCodeMatPremAchat=A39,ListPrixAchatMat,"pas d'achat"))</f>
        <v>29.649999618530273</v>
      </c>
      <c r="E39" s="34" t="s">
        <v>52</v>
      </c>
      <c r="F39" s="16"/>
      <c r="G39" s="16">
        <v>100</v>
      </c>
      <c r="H39" s="16">
        <v>5</v>
      </c>
      <c r="I39" s="16" t="s">
        <v>35</v>
      </c>
      <c r="J39" s="16">
        <v>45</v>
      </c>
      <c r="K39" s="16">
        <v>7</v>
      </c>
      <c r="L39" s="39" t="e">
        <f t="array" aca="1" ref="L39" ca="1">MAX(IF(CodeMatPremRecep=A39,DateRecepMatPrem,""))</f>
        <v>#REF!</v>
      </c>
      <c r="M39" s="23">
        <v>3</v>
      </c>
    </row>
    <row r="40" spans="1:13" x14ac:dyDescent="0.25">
      <c r="A40" s="12">
        <v>39</v>
      </c>
      <c r="B40" s="13" t="s">
        <v>89</v>
      </c>
      <c r="C40" s="13" t="s">
        <v>16</v>
      </c>
      <c r="D40" s="31">
        <f t="array" aca="1" ref="D40" ca="1">MIN(IF(ListCodeMatPremAchat=A40,ListPrixAchatMat,"pas d'achat"))</f>
        <v>15.689999580383301</v>
      </c>
      <c r="E40" s="32" t="s">
        <v>54</v>
      </c>
      <c r="F40" s="13"/>
      <c r="G40" s="13">
        <v>100</v>
      </c>
      <c r="H40" s="13">
        <v>5</v>
      </c>
      <c r="I40" s="13" t="s">
        <v>30</v>
      </c>
      <c r="J40" s="13">
        <v>5</v>
      </c>
      <c r="K40" s="13">
        <v>4</v>
      </c>
      <c r="L40" s="38" t="e">
        <f t="array" aca="1" ref="L40" ca="1">MAX(IF(CodeMatPremRecep=A40,DateRecepMatPrem,""))</f>
        <v>#REF!</v>
      </c>
      <c r="M40" s="22">
        <v>5</v>
      </c>
    </row>
    <row r="41" spans="1:13" x14ac:dyDescent="0.25">
      <c r="A41" s="15">
        <v>40</v>
      </c>
      <c r="B41" s="16" t="s">
        <v>90</v>
      </c>
      <c r="C41" s="16" t="s">
        <v>16</v>
      </c>
      <c r="D41" s="33">
        <f t="array" aca="1" ref="D41" ca="1">MIN(IF(ListCodeMatPremAchat=A41,ListPrixAchatMat,"pas d'achat"))</f>
        <v>23.469999313354492</v>
      </c>
      <c r="E41" s="34" t="s">
        <v>54</v>
      </c>
      <c r="F41" s="16"/>
      <c r="G41" s="16">
        <v>100</v>
      </c>
      <c r="H41" s="16">
        <v>5</v>
      </c>
      <c r="I41" s="16" t="s">
        <v>29</v>
      </c>
      <c r="J41" s="16">
        <v>60</v>
      </c>
      <c r="K41" s="16">
        <v>7</v>
      </c>
      <c r="L41" s="39" t="e">
        <f t="array" aca="1" ref="L41" ca="1">MAX(IF(CodeMatPremRecep=A41,DateRecepMatPrem,""))</f>
        <v>#REF!</v>
      </c>
      <c r="M41" s="23">
        <v>5</v>
      </c>
    </row>
    <row r="42" spans="1:13" x14ac:dyDescent="0.25">
      <c r="A42" s="12">
        <v>41</v>
      </c>
      <c r="B42" s="13" t="s">
        <v>91</v>
      </c>
      <c r="C42" s="13" t="s">
        <v>15</v>
      </c>
      <c r="D42" s="31">
        <f t="array" aca="1" ref="D42" ca="1">MIN(IF(ListCodeMatPremAchat=A42,ListPrixAchatMat,"pas d'achat"))</f>
        <v>2.4100000858306885</v>
      </c>
      <c r="E42" s="32" t="s">
        <v>54</v>
      </c>
      <c r="F42" s="13"/>
      <c r="G42" s="13">
        <v>500</v>
      </c>
      <c r="H42" s="13">
        <v>20</v>
      </c>
      <c r="I42" s="13" t="s">
        <v>30</v>
      </c>
      <c r="J42" s="13">
        <v>45</v>
      </c>
      <c r="K42" s="13">
        <v>7</v>
      </c>
      <c r="L42" s="38" t="e">
        <f t="array" aca="1" ref="L42" ca="1">MAX(IF(CodeMatPremRecep=A42,DateRecepMatPrem,""))</f>
        <v>#REF!</v>
      </c>
      <c r="M42" s="22">
        <v>5</v>
      </c>
    </row>
    <row r="43" spans="1:13" x14ac:dyDescent="0.25">
      <c r="A43" s="2">
        <v>42</v>
      </c>
      <c r="B43" s="3" t="s">
        <v>8</v>
      </c>
      <c r="C43" s="3" t="s">
        <v>8</v>
      </c>
      <c r="D43" s="27">
        <f t="array" aca="1" ref="D43" ca="1">MIN(IF(ListCodeMatPremAchat=A43,ListPrixAchatMat,"pas d'achat"))</f>
        <v>12.560000419616699</v>
      </c>
      <c r="E43" s="28" t="s">
        <v>54</v>
      </c>
      <c r="F43" s="3"/>
      <c r="G43" s="3">
        <v>420</v>
      </c>
      <c r="H43" s="3">
        <v>100</v>
      </c>
      <c r="I43" s="3" t="s">
        <v>35</v>
      </c>
      <c r="J43" s="3">
        <v>100</v>
      </c>
      <c r="K43" s="3">
        <v>16</v>
      </c>
      <c r="L43" s="40" t="e">
        <f t="array" aca="1" ref="L43" ca="1">MAX(IF(CodeMatPremRecep=A43,DateRecepMatPrem,""))</f>
        <v>#REF!</v>
      </c>
      <c r="M43" s="26">
        <v>1</v>
      </c>
    </row>
    <row r="44" spans="1:13" x14ac:dyDescent="0.25">
      <c r="L44" s="41"/>
    </row>
    <row r="45" spans="1:13" x14ac:dyDescent="0.25">
      <c r="J45" s="37"/>
    </row>
    <row r="48" spans="1:13" x14ac:dyDescent="0.25">
      <c r="K48" s="36"/>
    </row>
  </sheetData>
  <conditionalFormatting sqref="L1:L43">
    <cfRule type="cellIs" dxfId="4" priority="9" operator="equal">
      <formula>"00/01/1900"</formula>
    </cfRule>
  </conditionalFormatting>
  <conditionalFormatting sqref="L2:L43">
    <cfRule type="cellIs" dxfId="3" priority="1" operator="equal">
      <formula>0</formula>
    </cfRule>
    <cfRule type="cellIs" dxfId="2" priority="2" operator="equal">
      <formula>0</formula>
    </cfRule>
    <cfRule type="cellIs" priority="3" operator="equal">
      <formula>"""pas de livraison"""</formula>
    </cfRule>
    <cfRule type="cellIs" priority="4" operator="equal">
      <formula>0</formula>
    </cfRule>
    <cfRule type="containsText" priority="5" operator="containsText" text="pas de livraison">
      <formula>NOT(ISERROR(SEARCH("pas de livraison",L2)))</formula>
    </cfRule>
    <cfRule type="containsText" dxfId="1" priority="7" operator="containsText" text="pas de livraison">
      <formula>NOT(ISERROR(SEARCH("pas de livraison",L2)))</formula>
    </cfRule>
    <cfRule type="cellIs" priority="8" operator="equal">
      <formula>"00/01/1900"</formula>
    </cfRule>
  </conditionalFormatting>
  <conditionalFormatting sqref="L2:L44">
    <cfRule type="containsText" dxfId="0" priority="6" operator="containsText" text="pas de livraison">
      <formula>NOT(ISERROR(SEARCH("pas de livraison",L2)))</formula>
    </cfRule>
  </conditionalFormatting>
  <pageMargins left="0.7" right="0.7" top="0.75" bottom="0.75" header="0.3" footer="0.3"/>
  <pageSetup paperSize="9" orientation="portrait" r:id="rId1"/>
  <legacy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9"/>
  </sheetPr>
  <dimension ref="A1:I65"/>
  <sheetViews>
    <sheetView tabSelected="1" workbookViewId="0">
      <pane ySplit="1" topLeftCell="A2" activePane="bottomLeft" state="frozen"/>
      <selection pane="bottomLeft" activeCell="G24" sqref="G24"/>
    </sheetView>
  </sheetViews>
  <sheetFormatPr baseColWidth="10" defaultRowHeight="15" x14ac:dyDescent="0.25"/>
  <cols>
    <col min="1" max="1" width="16.140625" bestFit="1" customWidth="1"/>
    <col min="2" max="2" width="18.42578125" bestFit="1" customWidth="1"/>
    <col min="3" max="3" width="16.28515625" customWidth="1"/>
    <col min="6" max="6" width="26.28515625" customWidth="1"/>
    <col min="7" max="7" width="16.28515625" customWidth="1"/>
    <col min="8" max="8" width="23.85546875" customWidth="1"/>
    <col min="9" max="9" width="17.5703125" customWidth="1"/>
  </cols>
  <sheetData>
    <row r="1" spans="1:9" x14ac:dyDescent="0.25">
      <c r="A1" s="9" t="s">
        <v>25</v>
      </c>
      <c r="B1" s="10" t="s">
        <v>24</v>
      </c>
      <c r="C1" s="11" t="s">
        <v>26</v>
      </c>
      <c r="F1" s="45" t="s">
        <v>106</v>
      </c>
      <c r="G1" s="44"/>
    </row>
    <row r="2" spans="1:9" x14ac:dyDescent="0.25">
      <c r="A2" s="12">
        <v>1</v>
      </c>
      <c r="B2" s="13">
        <v>16</v>
      </c>
      <c r="C2" s="53">
        <v>7.3299999237060547</v>
      </c>
      <c r="E2" s="47"/>
      <c r="F2" s="46" t="s">
        <v>104</v>
      </c>
      <c r="G2" s="54">
        <v>11</v>
      </c>
    </row>
    <row r="3" spans="1:9" x14ac:dyDescent="0.25">
      <c r="A3" s="15">
        <v>1</v>
      </c>
      <c r="B3" s="16">
        <v>1</v>
      </c>
      <c r="C3" s="58">
        <v>7.7199997901916504</v>
      </c>
      <c r="E3" s="47"/>
      <c r="F3" s="43" t="s">
        <v>110</v>
      </c>
      <c r="G3" s="55">
        <f t="array" aca="1" ref="G3" ca="1">MIN(IF(ListCodeMatPremAchat=G2,ListPrixAchatMat,"pas d'achat"))</f>
        <v>12.760000228881836</v>
      </c>
      <c r="H3" s="42" t="s">
        <v>109</v>
      </c>
      <c r="I3" s="60">
        <f t="array" aca="1" ref="I3" ca="1">MAX(IF(ListCodeMatPremAchat=G2,ListPrixAchatMat,"pas d'achat"))</f>
        <v>12.989999771118164</v>
      </c>
    </row>
    <row r="4" spans="1:9" x14ac:dyDescent="0.25">
      <c r="A4" s="12">
        <v>1</v>
      </c>
      <c r="B4" s="13">
        <v>7</v>
      </c>
      <c r="C4" s="53">
        <v>7.6500000953674316</v>
      </c>
      <c r="F4" s="48" t="s">
        <v>107</v>
      </c>
      <c r="G4" s="56">
        <f ca="1">VLOOKUP(G3,TabMatPrix,2)</f>
        <v>18</v>
      </c>
      <c r="H4" s="49" t="s">
        <v>105</v>
      </c>
      <c r="I4" s="56">
        <f ca="1">VLOOKUP(I3,TabMatPrix,2)</f>
        <v>18</v>
      </c>
    </row>
    <row r="5" spans="1:9" x14ac:dyDescent="0.25">
      <c r="A5" s="15">
        <v>2</v>
      </c>
      <c r="B5" s="16">
        <v>7</v>
      </c>
      <c r="C5" s="58">
        <v>4.4499998092651367</v>
      </c>
      <c r="F5" s="42" t="s">
        <v>108</v>
      </c>
      <c r="G5" s="57" t="e">
        <f ca="1">VLOOKUP(G4,TabFourni,2)</f>
        <v>#REF!</v>
      </c>
      <c r="H5" s="42" t="s">
        <v>111</v>
      </c>
      <c r="I5" s="57" t="e">
        <f ca="1">VLOOKUP(I4,TabFourni,2)</f>
        <v>#REF!</v>
      </c>
    </row>
    <row r="6" spans="1:9" x14ac:dyDescent="0.25">
      <c r="A6" s="12">
        <v>2</v>
      </c>
      <c r="B6" s="13">
        <v>16</v>
      </c>
      <c r="C6" s="53">
        <v>4.9800000190734863</v>
      </c>
    </row>
    <row r="7" spans="1:9" x14ac:dyDescent="0.25">
      <c r="A7" s="15">
        <v>3</v>
      </c>
      <c r="B7" s="16">
        <v>9</v>
      </c>
      <c r="C7" s="58">
        <v>8.869999885559082</v>
      </c>
    </row>
    <row r="8" spans="1:9" x14ac:dyDescent="0.25">
      <c r="A8" s="12">
        <v>3</v>
      </c>
      <c r="B8" s="13">
        <v>10</v>
      </c>
      <c r="C8" s="53">
        <v>9.7899999618530273</v>
      </c>
    </row>
    <row r="9" spans="1:9" x14ac:dyDescent="0.25">
      <c r="A9" s="15">
        <v>4</v>
      </c>
      <c r="B9" s="16">
        <v>18</v>
      </c>
      <c r="C9" s="58">
        <v>0.57999998331069946</v>
      </c>
    </row>
    <row r="10" spans="1:9" x14ac:dyDescent="0.25">
      <c r="A10" s="12">
        <v>5</v>
      </c>
      <c r="B10" s="13">
        <v>18</v>
      </c>
      <c r="C10" s="53">
        <v>0.56000000238418579</v>
      </c>
    </row>
    <row r="11" spans="1:9" x14ac:dyDescent="0.25">
      <c r="A11" s="15">
        <v>6</v>
      </c>
      <c r="B11" s="16">
        <v>18</v>
      </c>
      <c r="C11" s="58">
        <v>0.64999997615814209</v>
      </c>
    </row>
    <row r="12" spans="1:9" x14ac:dyDescent="0.25">
      <c r="A12" s="12">
        <v>7</v>
      </c>
      <c r="B12" s="13">
        <v>18</v>
      </c>
      <c r="C12" s="53">
        <v>0.23000000417232513</v>
      </c>
    </row>
    <row r="13" spans="1:9" x14ac:dyDescent="0.25">
      <c r="A13" s="15">
        <v>8</v>
      </c>
      <c r="B13" s="16">
        <v>3</v>
      </c>
      <c r="C13" s="58">
        <v>7.25</v>
      </c>
    </row>
    <row r="14" spans="1:9" x14ac:dyDescent="0.25">
      <c r="A14" s="12">
        <v>8</v>
      </c>
      <c r="B14" s="13">
        <v>18</v>
      </c>
      <c r="C14" s="53">
        <v>7.9899997711181641</v>
      </c>
      <c r="F14" t="s">
        <v>112</v>
      </c>
    </row>
    <row r="15" spans="1:9" x14ac:dyDescent="0.25">
      <c r="A15" s="15">
        <v>9</v>
      </c>
      <c r="B15" s="16">
        <v>6</v>
      </c>
      <c r="C15" s="58">
        <v>0.55000001192092896</v>
      </c>
      <c r="F15" t="s">
        <v>113</v>
      </c>
    </row>
    <row r="16" spans="1:9" x14ac:dyDescent="0.25">
      <c r="A16" s="12">
        <v>9</v>
      </c>
      <c r="B16" s="13">
        <v>18</v>
      </c>
      <c r="C16" s="53">
        <v>0.62999999523162842</v>
      </c>
      <c r="F16" t="s">
        <v>115</v>
      </c>
    </row>
    <row r="17" spans="1:6" x14ac:dyDescent="0.25">
      <c r="A17" s="15">
        <v>10</v>
      </c>
      <c r="B17" s="16">
        <v>2</v>
      </c>
      <c r="C17" s="58">
        <v>1.2400000095367432</v>
      </c>
      <c r="F17" t="s">
        <v>114</v>
      </c>
    </row>
    <row r="18" spans="1:6" x14ac:dyDescent="0.25">
      <c r="A18" s="12">
        <v>11</v>
      </c>
      <c r="B18" s="13">
        <v>3</v>
      </c>
      <c r="C18" s="53">
        <v>12.989999771118164</v>
      </c>
    </row>
    <row r="19" spans="1:6" x14ac:dyDescent="0.25">
      <c r="A19" s="15">
        <v>11</v>
      </c>
      <c r="B19" s="16">
        <v>18</v>
      </c>
      <c r="C19" s="58">
        <v>12.760000228881836</v>
      </c>
    </row>
    <row r="20" spans="1:6" x14ac:dyDescent="0.25">
      <c r="A20" s="12">
        <v>12</v>
      </c>
      <c r="B20" s="13">
        <v>3</v>
      </c>
      <c r="C20" s="53">
        <v>6</v>
      </c>
    </row>
    <row r="21" spans="1:6" x14ac:dyDescent="0.25">
      <c r="A21" s="15">
        <v>12</v>
      </c>
      <c r="B21" s="16">
        <v>18</v>
      </c>
      <c r="C21" s="58">
        <v>5.75</v>
      </c>
    </row>
    <row r="22" spans="1:6" x14ac:dyDescent="0.25">
      <c r="A22" s="12">
        <v>13</v>
      </c>
      <c r="B22" s="13">
        <v>2</v>
      </c>
      <c r="C22" s="53">
        <v>0.56000000238418579</v>
      </c>
    </row>
    <row r="23" spans="1:6" x14ac:dyDescent="0.25">
      <c r="A23" s="15">
        <v>14</v>
      </c>
      <c r="B23" s="16">
        <v>5</v>
      </c>
      <c r="C23" s="58">
        <v>2.559999942779541</v>
      </c>
    </row>
    <row r="24" spans="1:6" x14ac:dyDescent="0.25">
      <c r="A24" s="12">
        <v>15</v>
      </c>
      <c r="B24" s="13">
        <v>5</v>
      </c>
      <c r="C24" s="53">
        <v>5.75</v>
      </c>
    </row>
    <row r="25" spans="1:6" x14ac:dyDescent="0.25">
      <c r="A25" s="15">
        <v>15</v>
      </c>
      <c r="B25" s="16">
        <v>6</v>
      </c>
      <c r="C25" s="58">
        <v>5.4699997901916504</v>
      </c>
    </row>
    <row r="26" spans="1:6" x14ac:dyDescent="0.25">
      <c r="A26" s="12">
        <v>16</v>
      </c>
      <c r="B26" s="13">
        <v>7</v>
      </c>
      <c r="C26" s="53">
        <v>6.4499998092651367</v>
      </c>
    </row>
    <row r="27" spans="1:6" x14ac:dyDescent="0.25">
      <c r="A27" s="15">
        <v>16</v>
      </c>
      <c r="B27" s="16">
        <v>1</v>
      </c>
      <c r="C27" s="58">
        <v>7.0199999809265137</v>
      </c>
    </row>
    <row r="28" spans="1:6" x14ac:dyDescent="0.25">
      <c r="A28" s="12">
        <v>17</v>
      </c>
      <c r="B28" s="13">
        <v>18</v>
      </c>
      <c r="C28" s="53">
        <v>1.9500000476837158</v>
      </c>
    </row>
    <row r="29" spans="1:6" x14ac:dyDescent="0.25">
      <c r="A29" s="15">
        <v>17</v>
      </c>
      <c r="B29" s="16">
        <v>2</v>
      </c>
      <c r="C29" s="58">
        <v>1.7200000286102295</v>
      </c>
    </row>
    <row r="30" spans="1:6" x14ac:dyDescent="0.25">
      <c r="A30" s="12">
        <v>18</v>
      </c>
      <c r="B30" s="13">
        <v>15</v>
      </c>
      <c r="C30" s="53">
        <v>6.3000001907348633</v>
      </c>
    </row>
    <row r="31" spans="1:6" x14ac:dyDescent="0.25">
      <c r="A31" s="15">
        <v>18</v>
      </c>
      <c r="B31" s="16">
        <v>14</v>
      </c>
      <c r="C31" s="58">
        <v>5.75</v>
      </c>
    </row>
    <row r="32" spans="1:6" x14ac:dyDescent="0.25">
      <c r="A32" s="12">
        <v>19</v>
      </c>
      <c r="B32" s="13">
        <v>18</v>
      </c>
      <c r="C32" s="53">
        <v>3.4500000476837158</v>
      </c>
    </row>
    <row r="33" spans="1:3" x14ac:dyDescent="0.25">
      <c r="A33" s="15">
        <v>20</v>
      </c>
      <c r="B33" s="16">
        <v>9</v>
      </c>
      <c r="C33" s="58">
        <v>7.5799999237060547</v>
      </c>
    </row>
    <row r="34" spans="1:3" x14ac:dyDescent="0.25">
      <c r="A34" s="12">
        <v>21</v>
      </c>
      <c r="B34" s="13">
        <v>9</v>
      </c>
      <c r="C34" s="53">
        <v>7</v>
      </c>
    </row>
    <row r="35" spans="1:3" x14ac:dyDescent="0.25">
      <c r="A35" s="15">
        <v>21</v>
      </c>
      <c r="B35" s="16">
        <v>10</v>
      </c>
      <c r="C35" s="58">
        <v>6.6500000953674316</v>
      </c>
    </row>
    <row r="36" spans="1:3" x14ac:dyDescent="0.25">
      <c r="A36" s="12">
        <v>22</v>
      </c>
      <c r="B36" s="13">
        <v>1</v>
      </c>
      <c r="C36" s="53">
        <v>7.25</v>
      </c>
    </row>
    <row r="37" spans="1:3" x14ac:dyDescent="0.25">
      <c r="A37" s="15">
        <v>22</v>
      </c>
      <c r="B37" s="16">
        <v>7</v>
      </c>
      <c r="C37" s="58">
        <v>6.570000171661377</v>
      </c>
    </row>
    <row r="38" spans="1:3" x14ac:dyDescent="0.25">
      <c r="A38" s="12">
        <v>23</v>
      </c>
      <c r="B38" s="13">
        <v>18</v>
      </c>
      <c r="C38" s="53">
        <v>2.5999999046325684</v>
      </c>
    </row>
    <row r="39" spans="1:3" x14ac:dyDescent="0.25">
      <c r="A39" s="15">
        <v>24</v>
      </c>
      <c r="B39" s="16">
        <v>6</v>
      </c>
      <c r="C39" s="58">
        <v>4.570000171661377</v>
      </c>
    </row>
    <row r="40" spans="1:3" x14ac:dyDescent="0.25">
      <c r="A40" s="12">
        <v>25</v>
      </c>
      <c r="B40" s="13">
        <v>18</v>
      </c>
      <c r="C40" s="53">
        <v>5.5799999237060547</v>
      </c>
    </row>
    <row r="41" spans="1:3" x14ac:dyDescent="0.25">
      <c r="A41" s="15">
        <v>26</v>
      </c>
      <c r="B41" s="16">
        <v>6</v>
      </c>
      <c r="C41" s="58">
        <v>3.6500000953674316</v>
      </c>
    </row>
    <row r="42" spans="1:3" x14ac:dyDescent="0.25">
      <c r="A42" s="12">
        <v>27</v>
      </c>
      <c r="B42" s="13">
        <v>15</v>
      </c>
      <c r="C42" s="53">
        <v>4.559999942779541</v>
      </c>
    </row>
    <row r="43" spans="1:3" x14ac:dyDescent="0.25">
      <c r="A43" s="15">
        <v>27</v>
      </c>
      <c r="B43" s="16">
        <v>14</v>
      </c>
      <c r="C43" s="58">
        <v>4.9800000190734863</v>
      </c>
    </row>
    <row r="44" spans="1:3" x14ac:dyDescent="0.25">
      <c r="A44" s="12">
        <v>28</v>
      </c>
      <c r="B44" s="13">
        <v>4</v>
      </c>
      <c r="C44" s="53">
        <v>3.4500000476837158</v>
      </c>
    </row>
    <row r="45" spans="1:3" x14ac:dyDescent="0.25">
      <c r="A45" s="15">
        <v>28</v>
      </c>
      <c r="B45" s="16">
        <v>6</v>
      </c>
      <c r="C45" s="58">
        <v>3.5899999141693115</v>
      </c>
    </row>
    <row r="46" spans="1:3" x14ac:dyDescent="0.25">
      <c r="A46" s="12">
        <v>29</v>
      </c>
      <c r="B46" s="13">
        <v>11</v>
      </c>
      <c r="C46" s="53">
        <v>6.4699997901916504</v>
      </c>
    </row>
    <row r="47" spans="1:3" x14ac:dyDescent="0.25">
      <c r="A47" s="15">
        <v>29</v>
      </c>
      <c r="B47" s="16">
        <v>16</v>
      </c>
      <c r="C47" s="58">
        <v>7.0300002098083496</v>
      </c>
    </row>
    <row r="48" spans="1:3" x14ac:dyDescent="0.25">
      <c r="A48" s="12">
        <v>30</v>
      </c>
      <c r="B48" s="13">
        <v>6</v>
      </c>
      <c r="C48" s="53">
        <v>1.8700000047683716</v>
      </c>
    </row>
    <row r="49" spans="1:3" x14ac:dyDescent="0.25">
      <c r="A49" s="15">
        <v>30</v>
      </c>
      <c r="B49" s="16">
        <v>2</v>
      </c>
      <c r="C49" s="58">
        <v>2.0499999523162842</v>
      </c>
    </row>
    <row r="50" spans="1:3" x14ac:dyDescent="0.25">
      <c r="A50" s="12">
        <v>31</v>
      </c>
      <c r="B50" s="13">
        <v>7</v>
      </c>
      <c r="C50" s="53">
        <v>7.4499998092651367</v>
      </c>
    </row>
    <row r="51" spans="1:3" x14ac:dyDescent="0.25">
      <c r="A51" s="15">
        <v>31</v>
      </c>
      <c r="B51" s="16">
        <v>11</v>
      </c>
      <c r="C51" s="58">
        <v>8</v>
      </c>
    </row>
    <row r="52" spans="1:3" x14ac:dyDescent="0.25">
      <c r="A52" s="12">
        <v>32</v>
      </c>
      <c r="B52" s="13">
        <v>11</v>
      </c>
      <c r="C52" s="53">
        <v>6.369999885559082</v>
      </c>
    </row>
    <row r="53" spans="1:3" x14ac:dyDescent="0.25">
      <c r="A53" s="15">
        <v>33</v>
      </c>
      <c r="B53" s="16">
        <v>18</v>
      </c>
      <c r="C53" s="58">
        <v>6.4499998092651367</v>
      </c>
    </row>
    <row r="54" spans="1:3" x14ac:dyDescent="0.25">
      <c r="A54" s="12">
        <v>34</v>
      </c>
      <c r="B54" s="13">
        <v>1</v>
      </c>
      <c r="C54" s="53">
        <v>8</v>
      </c>
    </row>
    <row r="55" spans="1:3" x14ac:dyDescent="0.25">
      <c r="A55" s="15">
        <v>34</v>
      </c>
      <c r="B55" s="16">
        <v>7</v>
      </c>
      <c r="C55" s="58">
        <v>7.9499998092651367</v>
      </c>
    </row>
    <row r="56" spans="1:3" x14ac:dyDescent="0.25">
      <c r="A56" s="12">
        <v>35</v>
      </c>
      <c r="B56" s="13">
        <v>1</v>
      </c>
      <c r="C56" s="53">
        <v>5.9800000190734863</v>
      </c>
    </row>
    <row r="57" spans="1:3" x14ac:dyDescent="0.25">
      <c r="A57" s="15">
        <v>36</v>
      </c>
      <c r="B57" s="16">
        <v>14</v>
      </c>
      <c r="C57" s="58">
        <v>5.3000001907348633</v>
      </c>
    </row>
    <row r="58" spans="1:3" x14ac:dyDescent="0.25">
      <c r="A58" s="12">
        <v>37</v>
      </c>
      <c r="B58" s="13">
        <v>4</v>
      </c>
      <c r="C58" s="53">
        <v>22</v>
      </c>
    </row>
    <row r="59" spans="1:3" x14ac:dyDescent="0.25">
      <c r="A59" s="15">
        <v>38</v>
      </c>
      <c r="B59" s="16">
        <v>18</v>
      </c>
      <c r="C59" s="58">
        <v>29.649999618530273</v>
      </c>
    </row>
    <row r="60" spans="1:3" x14ac:dyDescent="0.25">
      <c r="A60" s="12">
        <v>39</v>
      </c>
      <c r="B60" s="13">
        <v>11</v>
      </c>
      <c r="C60" s="53">
        <v>15.689999580383301</v>
      </c>
    </row>
    <row r="61" spans="1:3" x14ac:dyDescent="0.25">
      <c r="A61" s="15">
        <v>40</v>
      </c>
      <c r="B61" s="16">
        <v>11</v>
      </c>
      <c r="C61" s="58">
        <v>23.469999313354492</v>
      </c>
    </row>
    <row r="62" spans="1:3" x14ac:dyDescent="0.25">
      <c r="A62" s="12">
        <v>23</v>
      </c>
      <c r="B62" s="13">
        <v>13</v>
      </c>
      <c r="C62" s="53">
        <v>2.4700000286102295</v>
      </c>
    </row>
    <row r="63" spans="1:3" x14ac:dyDescent="0.25">
      <c r="A63" s="15">
        <v>41</v>
      </c>
      <c r="B63" s="16">
        <v>13</v>
      </c>
      <c r="C63" s="58">
        <v>2.4100000858306885</v>
      </c>
    </row>
    <row r="64" spans="1:3" x14ac:dyDescent="0.25">
      <c r="A64" s="1">
        <v>42</v>
      </c>
      <c r="B64" s="25">
        <v>8</v>
      </c>
      <c r="C64" s="59">
        <v>12.560000419616699</v>
      </c>
    </row>
    <row r="65" spans="1:3" x14ac:dyDescent="0.25">
      <c r="A65" s="50"/>
      <c r="B65" s="52"/>
      <c r="C65" s="51"/>
    </row>
  </sheetData>
  <dataConsolidate/>
  <dataValidations count="1">
    <dataValidation type="list" allowBlank="1" showInputMessage="1" showErrorMessage="1" sqref="G2">
      <formula1>ListMatPrem</formula1>
    </dataValidation>
  </dataValidations>
  <pageMargins left="0.7" right="0.7" top="0.75" bottom="0.75" header="0.3" footer="0.3"/>
  <pageSetup paperSize="9" orientation="portrait"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Listes</vt:lpstr>
      <vt:lpstr>Mat°1°</vt:lpstr>
      <vt:lpstr>Prix-Mat°Prem-Fourn</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Laurent Duchez</dc:creator>
  <cp:lastModifiedBy>U9101170</cp:lastModifiedBy>
  <dcterms:created xsi:type="dcterms:W3CDTF">2014-03-25T08:16:15Z</dcterms:created>
  <dcterms:modified xsi:type="dcterms:W3CDTF">2015-02-16T10:37:25Z</dcterms:modified>
</cp:coreProperties>
</file>