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ate1904="1" codeName="ThisWorkbook" defaultThemeVersion="124226"/>
  <bookViews>
    <workbookView xWindow="2655" yWindow="-135" windowWidth="12705" windowHeight="7065" activeTab="1"/>
  </bookViews>
  <sheets>
    <sheet name="JF" sheetId="5" r:id="rId1"/>
    <sheet name="BASE" sheetId="4" r:id="rId2"/>
  </sheets>
  <definedNames>
    <definedName name="JF">JF!$B$3:$B$15</definedName>
    <definedName name="Paques">JF!$A$4:$B$4</definedName>
    <definedName name="_xlnm.Print_Area" localSheetId="1">BASE!$B$3:$BR$70</definedName>
  </definedNames>
  <calcPr calcId="125725"/>
</workbook>
</file>

<file path=xl/calcChain.xml><?xml version="1.0" encoding="utf-8"?>
<calcChain xmlns="http://schemas.openxmlformats.org/spreadsheetml/2006/main">
  <c r="S82" i="4"/>
  <c r="V74"/>
  <c r="S74"/>
  <c r="BN82"/>
  <c r="BK82"/>
  <c r="BN80"/>
  <c r="BK80"/>
  <c r="BN78"/>
  <c r="BK78"/>
  <c r="BN76"/>
  <c r="BK76"/>
  <c r="BN74"/>
  <c r="BK74"/>
  <c r="BK72"/>
  <c r="BC82"/>
  <c r="AZ82"/>
  <c r="AZ80"/>
  <c r="BC80" s="1"/>
  <c r="AZ78"/>
  <c r="BC78" s="1"/>
  <c r="BC76"/>
  <c r="AZ76"/>
  <c r="BC74"/>
  <c r="AZ74"/>
  <c r="AZ72"/>
  <c r="AR82"/>
  <c r="AO82"/>
  <c r="AR80"/>
  <c r="AO80"/>
  <c r="AR78"/>
  <c r="AO78"/>
  <c r="AR76"/>
  <c r="AO76"/>
  <c r="AR74"/>
  <c r="AO74"/>
  <c r="AO72"/>
  <c r="AG82"/>
  <c r="AD82"/>
  <c r="AD80"/>
  <c r="AG80" s="1"/>
  <c r="AG78"/>
  <c r="AD78"/>
  <c r="AG76"/>
  <c r="AD76"/>
  <c r="AG74"/>
  <c r="AD74"/>
  <c r="AD72"/>
  <c r="V82"/>
  <c r="V76"/>
  <c r="S76"/>
  <c r="S72"/>
  <c r="K82"/>
  <c r="K76"/>
  <c r="K74"/>
  <c r="H82"/>
  <c r="H76"/>
  <c r="H74"/>
  <c r="BQ69"/>
  <c r="BM69"/>
  <c r="BN68" s="1"/>
  <c r="BJ69"/>
  <c r="BQ68"/>
  <c r="BP68"/>
  <c r="BO68"/>
  <c r="BM68"/>
  <c r="BL68"/>
  <c r="BK68"/>
  <c r="BJ68"/>
  <c r="BQ67"/>
  <c r="BM67"/>
  <c r="BJ67"/>
  <c r="BQ66"/>
  <c r="BP66"/>
  <c r="BO66"/>
  <c r="BN66"/>
  <c r="BM66"/>
  <c r="BL66"/>
  <c r="BJ66"/>
  <c r="BK66" s="1"/>
  <c r="BQ65"/>
  <c r="BM65"/>
  <c r="BJ65"/>
  <c r="BQ64"/>
  <c r="BP64"/>
  <c r="BO64"/>
  <c r="BM64"/>
  <c r="BN64" s="1"/>
  <c r="BL64"/>
  <c r="BK64"/>
  <c r="BJ64"/>
  <c r="BQ63"/>
  <c r="BM63"/>
  <c r="BN62" s="1"/>
  <c r="BJ63"/>
  <c r="BQ62"/>
  <c r="BP62"/>
  <c r="BO62"/>
  <c r="BM62"/>
  <c r="BL62"/>
  <c r="BK62"/>
  <c r="BJ62"/>
  <c r="BQ61"/>
  <c r="BM61"/>
  <c r="BJ61"/>
  <c r="BQ60"/>
  <c r="BP60"/>
  <c r="BO60"/>
  <c r="BN60"/>
  <c r="BM60"/>
  <c r="BL60"/>
  <c r="BK60"/>
  <c r="BJ60"/>
  <c r="BQ59"/>
  <c r="BM59"/>
  <c r="BJ59"/>
  <c r="BQ58"/>
  <c r="BP58"/>
  <c r="BO58"/>
  <c r="BN58"/>
  <c r="BM58"/>
  <c r="BL58"/>
  <c r="BJ58"/>
  <c r="BK58" s="1"/>
  <c r="BQ57"/>
  <c r="BM57"/>
  <c r="BJ57"/>
  <c r="BQ56"/>
  <c r="BP56"/>
  <c r="BO56"/>
  <c r="BM56"/>
  <c r="BN56" s="1"/>
  <c r="BL56"/>
  <c r="BK56"/>
  <c r="BJ56"/>
  <c r="BQ55"/>
  <c r="BM55"/>
  <c r="BJ55"/>
  <c r="BQ54"/>
  <c r="BP54"/>
  <c r="BO54"/>
  <c r="BN54"/>
  <c r="BM54"/>
  <c r="BL54"/>
  <c r="BK54"/>
  <c r="BJ54"/>
  <c r="BQ53"/>
  <c r="BM53"/>
  <c r="BN52" s="1"/>
  <c r="BJ53"/>
  <c r="BQ52"/>
  <c r="BP52"/>
  <c r="BO52"/>
  <c r="BM52"/>
  <c r="BL52"/>
  <c r="BK52"/>
  <c r="BJ52"/>
  <c r="BQ51"/>
  <c r="BM51"/>
  <c r="BJ51"/>
  <c r="BQ50"/>
  <c r="BP50"/>
  <c r="BO50"/>
  <c r="BN50"/>
  <c r="BM50"/>
  <c r="BL50"/>
  <c r="BJ50"/>
  <c r="BK50" s="1"/>
  <c r="BQ49"/>
  <c r="BM49"/>
  <c r="BJ49"/>
  <c r="BQ48"/>
  <c r="BP48"/>
  <c r="BO48"/>
  <c r="BM48"/>
  <c r="BN48" s="1"/>
  <c r="BL48"/>
  <c r="BK48"/>
  <c r="BJ48"/>
  <c r="BQ47"/>
  <c r="BM47"/>
  <c r="BN46" s="1"/>
  <c r="BJ47"/>
  <c r="BQ46"/>
  <c r="BP46"/>
  <c r="BO46"/>
  <c r="BM46"/>
  <c r="BL46"/>
  <c r="BK46"/>
  <c r="BJ46"/>
  <c r="BQ45"/>
  <c r="BM45"/>
  <c r="BN44" s="1"/>
  <c r="BJ45"/>
  <c r="BQ44"/>
  <c r="BP44"/>
  <c r="BO44"/>
  <c r="BM44"/>
  <c r="BL44"/>
  <c r="BK44"/>
  <c r="BJ44"/>
  <c r="BQ43"/>
  <c r="BM43"/>
  <c r="BJ43"/>
  <c r="BQ42"/>
  <c r="BP42"/>
  <c r="BO42"/>
  <c r="BN42"/>
  <c r="BM42"/>
  <c r="BL42"/>
  <c r="BJ42"/>
  <c r="BK42" s="1"/>
  <c r="BQ41"/>
  <c r="BM41"/>
  <c r="BJ41"/>
  <c r="BQ40"/>
  <c r="BP40"/>
  <c r="BO40"/>
  <c r="BM40"/>
  <c r="BN40" s="1"/>
  <c r="BL40"/>
  <c r="BK40"/>
  <c r="BJ40"/>
  <c r="BQ39"/>
  <c r="BM39"/>
  <c r="BJ39"/>
  <c r="BQ38"/>
  <c r="BP38"/>
  <c r="BO38"/>
  <c r="BN38"/>
  <c r="BM38"/>
  <c r="BL38"/>
  <c r="BK38"/>
  <c r="BJ38"/>
  <c r="BQ37"/>
  <c r="BM37"/>
  <c r="BN36" s="1"/>
  <c r="BJ37"/>
  <c r="BQ36"/>
  <c r="BP36"/>
  <c r="BO36"/>
  <c r="BM36"/>
  <c r="BL36"/>
  <c r="BK36"/>
  <c r="BJ36"/>
  <c r="BQ35"/>
  <c r="BM35"/>
  <c r="BJ35"/>
  <c r="BQ34"/>
  <c r="BP34"/>
  <c r="BO34"/>
  <c r="BN34"/>
  <c r="BM34"/>
  <c r="BL34"/>
  <c r="BJ34"/>
  <c r="BK34" s="1"/>
  <c r="BQ33"/>
  <c r="BM33"/>
  <c r="BJ33"/>
  <c r="BQ32"/>
  <c r="BP32"/>
  <c r="BO32"/>
  <c r="BM32"/>
  <c r="BN32" s="1"/>
  <c r="BL32"/>
  <c r="BK32"/>
  <c r="BJ32"/>
  <c r="BQ31"/>
  <c r="BM31"/>
  <c r="BN30" s="1"/>
  <c r="BJ31"/>
  <c r="BQ30"/>
  <c r="BP30"/>
  <c r="BO30"/>
  <c r="BM30"/>
  <c r="BL30"/>
  <c r="BJ30"/>
  <c r="BK30" s="1"/>
  <c r="BQ29"/>
  <c r="BM29"/>
  <c r="BJ29"/>
  <c r="BQ28"/>
  <c r="BP28"/>
  <c r="BO28"/>
  <c r="BM28"/>
  <c r="BN28" s="1"/>
  <c r="BL28"/>
  <c r="BK28"/>
  <c r="BJ28"/>
  <c r="BQ27"/>
  <c r="BM27"/>
  <c r="BJ27"/>
  <c r="BQ26"/>
  <c r="BP26"/>
  <c r="BO26"/>
  <c r="BN26"/>
  <c r="BM26"/>
  <c r="BL26"/>
  <c r="BJ26"/>
  <c r="BK26" s="1"/>
  <c r="BQ25"/>
  <c r="BM25"/>
  <c r="BJ25"/>
  <c r="BQ24"/>
  <c r="BP24"/>
  <c r="BO24"/>
  <c r="BM24"/>
  <c r="BN24" s="1"/>
  <c r="BL24"/>
  <c r="BK24"/>
  <c r="BJ24"/>
  <c r="BQ23"/>
  <c r="BM23"/>
  <c r="BJ23"/>
  <c r="BQ22"/>
  <c r="BP22"/>
  <c r="BO22"/>
  <c r="BN22"/>
  <c r="BM22"/>
  <c r="BL22"/>
  <c r="BK22"/>
  <c r="BJ22"/>
  <c r="BQ21"/>
  <c r="BM21"/>
  <c r="BN20" s="1"/>
  <c r="BJ21"/>
  <c r="BQ20"/>
  <c r="BP20"/>
  <c r="BO20"/>
  <c r="BM20"/>
  <c r="BL20"/>
  <c r="BK20"/>
  <c r="BJ20"/>
  <c r="BQ19"/>
  <c r="BM19"/>
  <c r="BJ19"/>
  <c r="BQ18"/>
  <c r="BP18"/>
  <c r="BO18"/>
  <c r="BN18"/>
  <c r="BM18"/>
  <c r="BL18"/>
  <c r="BJ18"/>
  <c r="BK18" s="1"/>
  <c r="BQ17"/>
  <c r="BM17"/>
  <c r="BJ17"/>
  <c r="BQ16"/>
  <c r="BP16"/>
  <c r="BO16"/>
  <c r="BM16"/>
  <c r="BN16" s="1"/>
  <c r="BL16"/>
  <c r="BK16"/>
  <c r="BJ16"/>
  <c r="BQ15"/>
  <c r="BM15"/>
  <c r="BN14" s="1"/>
  <c r="BJ15"/>
  <c r="BQ14"/>
  <c r="BP14"/>
  <c r="BO14"/>
  <c r="BM14"/>
  <c r="BL14"/>
  <c r="BJ14"/>
  <c r="BK14" s="1"/>
  <c r="BQ13"/>
  <c r="BM13"/>
  <c r="BJ13"/>
  <c r="BQ12"/>
  <c r="BP12"/>
  <c r="BO12"/>
  <c r="BM12"/>
  <c r="BN12" s="1"/>
  <c r="BL12"/>
  <c r="BK12"/>
  <c r="BJ12"/>
  <c r="BQ11"/>
  <c r="BM11"/>
  <c r="BJ11"/>
  <c r="BQ10"/>
  <c r="BP10"/>
  <c r="BO10"/>
  <c r="BN10"/>
  <c r="BM10"/>
  <c r="BL10"/>
  <c r="BJ10"/>
  <c r="BK10" s="1"/>
  <c r="BQ9"/>
  <c r="BM9"/>
  <c r="BJ9"/>
  <c r="BQ8"/>
  <c r="BQ70" s="1"/>
  <c r="BP8"/>
  <c r="BP70" s="1"/>
  <c r="BO8"/>
  <c r="BO70" s="1"/>
  <c r="BM8"/>
  <c r="BN8" s="1"/>
  <c r="BN70" s="1"/>
  <c r="BJ8"/>
  <c r="BJ70" s="1"/>
  <c r="BF69"/>
  <c r="BB69"/>
  <c r="BC68" s="1"/>
  <c r="AY69"/>
  <c r="BF68"/>
  <c r="BE68"/>
  <c r="BD68"/>
  <c r="BB68"/>
  <c r="BA68"/>
  <c r="AZ68"/>
  <c r="AY68"/>
  <c r="BF67"/>
  <c r="BB67"/>
  <c r="AY67"/>
  <c r="BF66"/>
  <c r="BE66"/>
  <c r="BD66"/>
  <c r="BC66"/>
  <c r="BB66"/>
  <c r="BA66"/>
  <c r="AY66"/>
  <c r="AZ66" s="1"/>
  <c r="BF65"/>
  <c r="BB65"/>
  <c r="AY65"/>
  <c r="BF64"/>
  <c r="BE64"/>
  <c r="BD64"/>
  <c r="BB64"/>
  <c r="BC64" s="1"/>
  <c r="BA64"/>
  <c r="AZ64"/>
  <c r="AY64"/>
  <c r="BF63"/>
  <c r="BB63"/>
  <c r="BC62" s="1"/>
  <c r="AY63"/>
  <c r="BF62"/>
  <c r="BE62"/>
  <c r="BD62"/>
  <c r="BB62"/>
  <c r="BA62"/>
  <c r="AZ62"/>
  <c r="AY62"/>
  <c r="BF61"/>
  <c r="BB61"/>
  <c r="AY61"/>
  <c r="BF60"/>
  <c r="BE60"/>
  <c r="BD60"/>
  <c r="BC60"/>
  <c r="BB60"/>
  <c r="BA60"/>
  <c r="AZ60"/>
  <c r="AY60"/>
  <c r="BF59"/>
  <c r="BB59"/>
  <c r="AY59"/>
  <c r="BF58"/>
  <c r="BE58"/>
  <c r="BD58"/>
  <c r="BC58"/>
  <c r="BB58"/>
  <c r="BA58"/>
  <c r="AY58"/>
  <c r="AZ58" s="1"/>
  <c r="BF57"/>
  <c r="BB57"/>
  <c r="AY57"/>
  <c r="BF56"/>
  <c r="BE56"/>
  <c r="BD56"/>
  <c r="BB56"/>
  <c r="BC56" s="1"/>
  <c r="BA56"/>
  <c r="AZ56"/>
  <c r="AY56"/>
  <c r="BF55"/>
  <c r="BB55"/>
  <c r="AY55"/>
  <c r="BF54"/>
  <c r="BE54"/>
  <c r="BD54"/>
  <c r="BC54"/>
  <c r="BB54"/>
  <c r="BA54"/>
  <c r="AZ54"/>
  <c r="AY54"/>
  <c r="BF53"/>
  <c r="BB53"/>
  <c r="BC52" s="1"/>
  <c r="AY53"/>
  <c r="BF52"/>
  <c r="BE52"/>
  <c r="BD52"/>
  <c r="BB52"/>
  <c r="BA52"/>
  <c r="AZ52"/>
  <c r="AY52"/>
  <c r="BF51"/>
  <c r="BB51"/>
  <c r="AY51"/>
  <c r="BF50"/>
  <c r="BE50"/>
  <c r="BD50"/>
  <c r="BC50"/>
  <c r="BB50"/>
  <c r="BA50"/>
  <c r="AY50"/>
  <c r="AZ50" s="1"/>
  <c r="BF49"/>
  <c r="BB49"/>
  <c r="AY49"/>
  <c r="BF48"/>
  <c r="BE48"/>
  <c r="BD48"/>
  <c r="BB48"/>
  <c r="BC48" s="1"/>
  <c r="BA48"/>
  <c r="AZ48"/>
  <c r="AY48"/>
  <c r="BF47"/>
  <c r="BB47"/>
  <c r="BC46" s="1"/>
  <c r="AY47"/>
  <c r="BF46"/>
  <c r="BE46"/>
  <c r="BD46"/>
  <c r="BB46"/>
  <c r="BA46"/>
  <c r="AZ46"/>
  <c r="AY46"/>
  <c r="BF45"/>
  <c r="BB45"/>
  <c r="BC44" s="1"/>
  <c r="AY45"/>
  <c r="BF44"/>
  <c r="BE44"/>
  <c r="BD44"/>
  <c r="BB44"/>
  <c r="BA44"/>
  <c r="AZ44"/>
  <c r="AY44"/>
  <c r="BF43"/>
  <c r="BB43"/>
  <c r="AY43"/>
  <c r="BF42"/>
  <c r="BE42"/>
  <c r="BD42"/>
  <c r="BC42"/>
  <c r="BB42"/>
  <c r="BA42"/>
  <c r="AY42"/>
  <c r="AZ42" s="1"/>
  <c r="BF41"/>
  <c r="BB41"/>
  <c r="AY41"/>
  <c r="BF40"/>
  <c r="BE40"/>
  <c r="BD40"/>
  <c r="BB40"/>
  <c r="BC40" s="1"/>
  <c r="BA40"/>
  <c r="AZ40"/>
  <c r="AY40"/>
  <c r="BF39"/>
  <c r="BB39"/>
  <c r="AY39"/>
  <c r="BF38"/>
  <c r="BE38"/>
  <c r="BD38"/>
  <c r="BC38"/>
  <c r="BB38"/>
  <c r="BA38"/>
  <c r="AZ38"/>
  <c r="AY38"/>
  <c r="BF37"/>
  <c r="BB37"/>
  <c r="BC36" s="1"/>
  <c r="AY37"/>
  <c r="BF36"/>
  <c r="BE36"/>
  <c r="BD36"/>
  <c r="BB36"/>
  <c r="BA36"/>
  <c r="AZ36"/>
  <c r="AY36"/>
  <c r="BF35"/>
  <c r="BB35"/>
  <c r="AY35"/>
  <c r="BF34"/>
  <c r="BE34"/>
  <c r="BD34"/>
  <c r="BC34"/>
  <c r="BB34"/>
  <c r="BA34"/>
  <c r="AY34"/>
  <c r="AZ34" s="1"/>
  <c r="BF33"/>
  <c r="BB33"/>
  <c r="AY33"/>
  <c r="BF32"/>
  <c r="BE32"/>
  <c r="BD32"/>
  <c r="BB32"/>
  <c r="BC32" s="1"/>
  <c r="BA32"/>
  <c r="AZ32"/>
  <c r="AY32"/>
  <c r="BF31"/>
  <c r="BB31"/>
  <c r="BC30" s="1"/>
  <c r="AY31"/>
  <c r="BF30"/>
  <c r="BE30"/>
  <c r="BD30"/>
  <c r="BB30"/>
  <c r="BA30"/>
  <c r="AY30"/>
  <c r="AZ30" s="1"/>
  <c r="BF29"/>
  <c r="BB29"/>
  <c r="AY29"/>
  <c r="BF28"/>
  <c r="BE28"/>
  <c r="BD28"/>
  <c r="BB28"/>
  <c r="BC28" s="1"/>
  <c r="BA28"/>
  <c r="AZ28"/>
  <c r="AY28"/>
  <c r="BF27"/>
  <c r="BB27"/>
  <c r="AY27"/>
  <c r="BF26"/>
  <c r="BE26"/>
  <c r="BD26"/>
  <c r="BC26"/>
  <c r="BB26"/>
  <c r="BA26"/>
  <c r="AY26"/>
  <c r="AZ26" s="1"/>
  <c r="BF25"/>
  <c r="BB25"/>
  <c r="AY25"/>
  <c r="BF24"/>
  <c r="BE24"/>
  <c r="BD24"/>
  <c r="BB24"/>
  <c r="BC24" s="1"/>
  <c r="BA24"/>
  <c r="AZ24"/>
  <c r="AY24"/>
  <c r="BF23"/>
  <c r="BB23"/>
  <c r="AY23"/>
  <c r="BF22"/>
  <c r="BE22"/>
  <c r="BD22"/>
  <c r="BC22"/>
  <c r="BB22"/>
  <c r="BA22"/>
  <c r="AZ22"/>
  <c r="AY22"/>
  <c r="BF21"/>
  <c r="BB21"/>
  <c r="BC20" s="1"/>
  <c r="AY21"/>
  <c r="BF20"/>
  <c r="BE20"/>
  <c r="BD20"/>
  <c r="BB20"/>
  <c r="BA20"/>
  <c r="AZ20"/>
  <c r="AY20"/>
  <c r="BF19"/>
  <c r="BB19"/>
  <c r="AY19"/>
  <c r="BF18"/>
  <c r="BE18"/>
  <c r="BD18"/>
  <c r="BC18"/>
  <c r="BB18"/>
  <c r="BA18"/>
  <c r="AY18"/>
  <c r="AZ18" s="1"/>
  <c r="BF17"/>
  <c r="BB17"/>
  <c r="AY17"/>
  <c r="BF16"/>
  <c r="BE16"/>
  <c r="BD16"/>
  <c r="BB16"/>
  <c r="BC16" s="1"/>
  <c r="BA16"/>
  <c r="AZ16"/>
  <c r="AY16"/>
  <c r="BF15"/>
  <c r="BB15"/>
  <c r="BC14" s="1"/>
  <c r="AY15"/>
  <c r="BF14"/>
  <c r="BE14"/>
  <c r="BD14"/>
  <c r="BB14"/>
  <c r="BA14"/>
  <c r="AY14"/>
  <c r="AZ14" s="1"/>
  <c r="BF13"/>
  <c r="BB13"/>
  <c r="AY13"/>
  <c r="BF12"/>
  <c r="BE12"/>
  <c r="BD12"/>
  <c r="BB12"/>
  <c r="BC12" s="1"/>
  <c r="BA12"/>
  <c r="AZ12"/>
  <c r="AY12"/>
  <c r="BF11"/>
  <c r="BB11"/>
  <c r="AY11"/>
  <c r="BF10"/>
  <c r="BE10"/>
  <c r="BD10"/>
  <c r="BC10"/>
  <c r="BB10"/>
  <c r="BA10"/>
  <c r="AY10"/>
  <c r="AZ10" s="1"/>
  <c r="BF9"/>
  <c r="BB9"/>
  <c r="AY9"/>
  <c r="BF8"/>
  <c r="BF70" s="1"/>
  <c r="BE8"/>
  <c r="BE70" s="1"/>
  <c r="BD8"/>
  <c r="BD70" s="1"/>
  <c r="BB8"/>
  <c r="BC8" s="1"/>
  <c r="AY8"/>
  <c r="AY70" s="1"/>
  <c r="AU69"/>
  <c r="AQ69"/>
  <c r="AN69"/>
  <c r="AU68"/>
  <c r="AT68"/>
  <c r="AS68"/>
  <c r="AQ68"/>
  <c r="AR68" s="1"/>
  <c r="AP68"/>
  <c r="AO68"/>
  <c r="AN68"/>
  <c r="AU67"/>
  <c r="AQ67"/>
  <c r="AN67"/>
  <c r="AU66"/>
  <c r="AT66"/>
  <c r="AS66"/>
  <c r="AR66"/>
  <c r="AQ66"/>
  <c r="AP66"/>
  <c r="AN66"/>
  <c r="AO66" s="1"/>
  <c r="AU65"/>
  <c r="AQ65"/>
  <c r="AN65"/>
  <c r="AU64"/>
  <c r="AT64"/>
  <c r="AS64"/>
  <c r="AQ64"/>
  <c r="AR64" s="1"/>
  <c r="AP64"/>
  <c r="AO64"/>
  <c r="AN64"/>
  <c r="AU63"/>
  <c r="AQ63"/>
  <c r="AR62" s="1"/>
  <c r="AN63"/>
  <c r="AU62"/>
  <c r="AT62"/>
  <c r="AS62"/>
  <c r="AQ62"/>
  <c r="AP62"/>
  <c r="AO62"/>
  <c r="AN62"/>
  <c r="AU61"/>
  <c r="AQ61"/>
  <c r="AN61"/>
  <c r="AU60"/>
  <c r="AT60"/>
  <c r="AS60"/>
  <c r="AR60"/>
  <c r="AQ60"/>
  <c r="AP60"/>
  <c r="AO60"/>
  <c r="AN60"/>
  <c r="AU59"/>
  <c r="AQ59"/>
  <c r="AN59"/>
  <c r="AU58"/>
  <c r="AT58"/>
  <c r="AS58"/>
  <c r="AQ58"/>
  <c r="AR58" s="1"/>
  <c r="AP58"/>
  <c r="AN58"/>
  <c r="AO58" s="1"/>
  <c r="AU57"/>
  <c r="AQ57"/>
  <c r="AN57"/>
  <c r="AU56"/>
  <c r="AT56"/>
  <c r="AS56"/>
  <c r="AQ56"/>
  <c r="AR56" s="1"/>
  <c r="AP56"/>
  <c r="AN56"/>
  <c r="AO56" s="1"/>
  <c r="AU55"/>
  <c r="AQ55"/>
  <c r="AN55"/>
  <c r="AU54"/>
  <c r="AT54"/>
  <c r="AS54"/>
  <c r="AQ54"/>
  <c r="AR54" s="1"/>
  <c r="AP54"/>
  <c r="AN54"/>
  <c r="AO54" s="1"/>
  <c r="AU53"/>
  <c r="AQ53"/>
  <c r="AN53"/>
  <c r="AU52"/>
  <c r="AT52"/>
  <c r="AS52"/>
  <c r="AQ52"/>
  <c r="AR52" s="1"/>
  <c r="AP52"/>
  <c r="AO52"/>
  <c r="AN52"/>
  <c r="AU51"/>
  <c r="AQ51"/>
  <c r="AN51"/>
  <c r="AU50"/>
  <c r="AT50"/>
  <c r="AS50"/>
  <c r="AR50"/>
  <c r="AQ50"/>
  <c r="AP50"/>
  <c r="AN50"/>
  <c r="AO50" s="1"/>
  <c r="AU49"/>
  <c r="AQ49"/>
  <c r="AN49"/>
  <c r="AU48"/>
  <c r="AT48"/>
  <c r="AS48"/>
  <c r="AQ48"/>
  <c r="AR48" s="1"/>
  <c r="AP48"/>
  <c r="AO48"/>
  <c r="AN48"/>
  <c r="AU47"/>
  <c r="AQ47"/>
  <c r="AR46" s="1"/>
  <c r="AN47"/>
  <c r="AU46"/>
  <c r="AT46"/>
  <c r="AS46"/>
  <c r="AQ46"/>
  <c r="AP46"/>
  <c r="AO46"/>
  <c r="AN46"/>
  <c r="AU45"/>
  <c r="AQ45"/>
  <c r="AN45"/>
  <c r="AU44"/>
  <c r="AT44"/>
  <c r="AS44"/>
  <c r="AR44"/>
  <c r="AQ44"/>
  <c r="AP44"/>
  <c r="AN44"/>
  <c r="AO44" s="1"/>
  <c r="AU43"/>
  <c r="AQ43"/>
  <c r="AN43"/>
  <c r="AU42"/>
  <c r="AT42"/>
  <c r="AS42"/>
  <c r="AQ42"/>
  <c r="AR42" s="1"/>
  <c r="AP42"/>
  <c r="AN42"/>
  <c r="AO42" s="1"/>
  <c r="AU41"/>
  <c r="AQ41"/>
  <c r="AN41"/>
  <c r="AU40"/>
  <c r="AT40"/>
  <c r="AS40"/>
  <c r="AQ40"/>
  <c r="AR40" s="1"/>
  <c r="AP40"/>
  <c r="AN40"/>
  <c r="AO40" s="1"/>
  <c r="AU39"/>
  <c r="AQ39"/>
  <c r="AN39"/>
  <c r="AU38"/>
  <c r="AT38"/>
  <c r="AS38"/>
  <c r="AQ38"/>
  <c r="AR38" s="1"/>
  <c r="AP38"/>
  <c r="AN38"/>
  <c r="AO38" s="1"/>
  <c r="AU37"/>
  <c r="AQ37"/>
  <c r="AN37"/>
  <c r="AU36"/>
  <c r="AT36"/>
  <c r="AS36"/>
  <c r="AQ36"/>
  <c r="AR36" s="1"/>
  <c r="AP36"/>
  <c r="AO36"/>
  <c r="AN36"/>
  <c r="AU35"/>
  <c r="AQ35"/>
  <c r="AN35"/>
  <c r="AU34"/>
  <c r="AT34"/>
  <c r="AS34"/>
  <c r="AR34"/>
  <c r="AQ34"/>
  <c r="AP34"/>
  <c r="AN34"/>
  <c r="AO34" s="1"/>
  <c r="AU33"/>
  <c r="AQ33"/>
  <c r="AN33"/>
  <c r="AU32"/>
  <c r="AT32"/>
  <c r="AS32"/>
  <c r="AQ32"/>
  <c r="AR32" s="1"/>
  <c r="AP32"/>
  <c r="AO32"/>
  <c r="AN32"/>
  <c r="AU31"/>
  <c r="AQ31"/>
  <c r="AR30" s="1"/>
  <c r="AN31"/>
  <c r="AU30"/>
  <c r="AT30"/>
  <c r="AS30"/>
  <c r="AQ30"/>
  <c r="AP30"/>
  <c r="AO30"/>
  <c r="AN30"/>
  <c r="AU29"/>
  <c r="AQ29"/>
  <c r="AN29"/>
  <c r="AU28"/>
  <c r="AT28"/>
  <c r="AS28"/>
  <c r="AR28"/>
  <c r="AQ28"/>
  <c r="AP28"/>
  <c r="AN28"/>
  <c r="AO28" s="1"/>
  <c r="AU27"/>
  <c r="AQ27"/>
  <c r="AN27"/>
  <c r="AU26"/>
  <c r="AT26"/>
  <c r="AS26"/>
  <c r="AQ26"/>
  <c r="AR26" s="1"/>
  <c r="AP26"/>
  <c r="AN26"/>
  <c r="AO26" s="1"/>
  <c r="AU25"/>
  <c r="AQ25"/>
  <c r="AN25"/>
  <c r="AU24"/>
  <c r="AT24"/>
  <c r="AS24"/>
  <c r="AQ24"/>
  <c r="AR24" s="1"/>
  <c r="AP24"/>
  <c r="AN24"/>
  <c r="AO24" s="1"/>
  <c r="AU23"/>
  <c r="AQ23"/>
  <c r="AN23"/>
  <c r="AU22"/>
  <c r="AT22"/>
  <c r="AS22"/>
  <c r="AQ22"/>
  <c r="AR22" s="1"/>
  <c r="AP22"/>
  <c r="AN22"/>
  <c r="AO22" s="1"/>
  <c r="AU21"/>
  <c r="AQ21"/>
  <c r="AN21"/>
  <c r="AU20"/>
  <c r="AT20"/>
  <c r="AS20"/>
  <c r="AQ20"/>
  <c r="AR20" s="1"/>
  <c r="AP20"/>
  <c r="AO20"/>
  <c r="AN20"/>
  <c r="AU19"/>
  <c r="AQ19"/>
  <c r="AN19"/>
  <c r="AU18"/>
  <c r="AT18"/>
  <c r="AS18"/>
  <c r="AR18"/>
  <c r="AQ18"/>
  <c r="AP18"/>
  <c r="AN18"/>
  <c r="AO18" s="1"/>
  <c r="AU17"/>
  <c r="AQ17"/>
  <c r="AN17"/>
  <c r="AU16"/>
  <c r="AT16"/>
  <c r="AS16"/>
  <c r="AQ16"/>
  <c r="AR16" s="1"/>
  <c r="AP16"/>
  <c r="AO16"/>
  <c r="AN16"/>
  <c r="AU15"/>
  <c r="AQ15"/>
  <c r="AR14" s="1"/>
  <c r="AN15"/>
  <c r="AU14"/>
  <c r="AT14"/>
  <c r="AS14"/>
  <c r="AQ14"/>
  <c r="AP14"/>
  <c r="AO14"/>
  <c r="AN14"/>
  <c r="AU13"/>
  <c r="AQ13"/>
  <c r="AN13"/>
  <c r="AU12"/>
  <c r="AT12"/>
  <c r="AS12"/>
  <c r="AR12"/>
  <c r="AQ12"/>
  <c r="AP12"/>
  <c r="AN12"/>
  <c r="AO12" s="1"/>
  <c r="AU11"/>
  <c r="AQ11"/>
  <c r="AN11"/>
  <c r="AU10"/>
  <c r="AT10"/>
  <c r="AS10"/>
  <c r="AQ10"/>
  <c r="AR10" s="1"/>
  <c r="AP10"/>
  <c r="AN10"/>
  <c r="AO10" s="1"/>
  <c r="AU9"/>
  <c r="AU70" s="1"/>
  <c r="AQ9"/>
  <c r="AN9"/>
  <c r="AU8"/>
  <c r="AT8"/>
  <c r="AT70" s="1"/>
  <c r="AS8"/>
  <c r="AS70" s="1"/>
  <c r="AQ8"/>
  <c r="AR8" s="1"/>
  <c r="AO8"/>
  <c r="AN8"/>
  <c r="AN70" s="1"/>
  <c r="AJ69"/>
  <c r="AF69"/>
  <c r="AG68" s="1"/>
  <c r="AC69"/>
  <c r="AJ68"/>
  <c r="AI68"/>
  <c r="AH68"/>
  <c r="AF68"/>
  <c r="AE68"/>
  <c r="AD68"/>
  <c r="AC68"/>
  <c r="AJ67"/>
  <c r="AF67"/>
  <c r="AC67"/>
  <c r="AJ66"/>
  <c r="AI66"/>
  <c r="AH66"/>
  <c r="AG66"/>
  <c r="AF66"/>
  <c r="AE66"/>
  <c r="AC66"/>
  <c r="AD66" s="1"/>
  <c r="AJ65"/>
  <c r="AF65"/>
  <c r="AC65"/>
  <c r="AJ64"/>
  <c r="AI64"/>
  <c r="AH64"/>
  <c r="AF64"/>
  <c r="AG64" s="1"/>
  <c r="AE64"/>
  <c r="AC64"/>
  <c r="AD64" s="1"/>
  <c r="AJ63"/>
  <c r="AF63"/>
  <c r="AC63"/>
  <c r="AJ62"/>
  <c r="AI62"/>
  <c r="AH62"/>
  <c r="AF62"/>
  <c r="AG62" s="1"/>
  <c r="AE62"/>
  <c r="AC62"/>
  <c r="AD62" s="1"/>
  <c r="AJ61"/>
  <c r="AF61"/>
  <c r="AC61"/>
  <c r="AJ60"/>
  <c r="AI60"/>
  <c r="AH60"/>
  <c r="AF60"/>
  <c r="AG60" s="1"/>
  <c r="AE60"/>
  <c r="AD60"/>
  <c r="AC60"/>
  <c r="AJ59"/>
  <c r="AF59"/>
  <c r="AC59"/>
  <c r="AJ58"/>
  <c r="AI58"/>
  <c r="AH58"/>
  <c r="AG58"/>
  <c r="AF58"/>
  <c r="AE58"/>
  <c r="AC58"/>
  <c r="AD58" s="1"/>
  <c r="AJ57"/>
  <c r="AF57"/>
  <c r="AC57"/>
  <c r="AJ56"/>
  <c r="AI56"/>
  <c r="AH56"/>
  <c r="AF56"/>
  <c r="AG56" s="1"/>
  <c r="AE56"/>
  <c r="AD56"/>
  <c r="AC56"/>
  <c r="AJ55"/>
  <c r="AF55"/>
  <c r="AC55"/>
  <c r="AJ54"/>
  <c r="AI54"/>
  <c r="AH54"/>
  <c r="AG54"/>
  <c r="AF54"/>
  <c r="AE54"/>
  <c r="AD54"/>
  <c r="AC54"/>
  <c r="AJ53"/>
  <c r="AF53"/>
  <c r="AG52" s="1"/>
  <c r="AC53"/>
  <c r="AJ52"/>
  <c r="AI52"/>
  <c r="AH52"/>
  <c r="AF52"/>
  <c r="AE52"/>
  <c r="AD52"/>
  <c r="AC52"/>
  <c r="AJ51"/>
  <c r="AF51"/>
  <c r="AC51"/>
  <c r="AJ50"/>
  <c r="AI50"/>
  <c r="AH50"/>
  <c r="AG50"/>
  <c r="AF50"/>
  <c r="AE50"/>
  <c r="AC50"/>
  <c r="AD50" s="1"/>
  <c r="AJ49"/>
  <c r="AF49"/>
  <c r="AC49"/>
  <c r="AJ48"/>
  <c r="AI48"/>
  <c r="AH48"/>
  <c r="AF48"/>
  <c r="AG48" s="1"/>
  <c r="AE48"/>
  <c r="AC48"/>
  <c r="AD48" s="1"/>
  <c r="AJ47"/>
  <c r="AF47"/>
  <c r="AC47"/>
  <c r="AJ46"/>
  <c r="AI46"/>
  <c r="AH46"/>
  <c r="AF46"/>
  <c r="AG46" s="1"/>
  <c r="AE46"/>
  <c r="AC46"/>
  <c r="AD46" s="1"/>
  <c r="AJ45"/>
  <c r="AF45"/>
  <c r="AC45"/>
  <c r="AJ44"/>
  <c r="AI44"/>
  <c r="AH44"/>
  <c r="AF44"/>
  <c r="AG44" s="1"/>
  <c r="AE44"/>
  <c r="AD44"/>
  <c r="AC44"/>
  <c r="AJ43"/>
  <c r="AF43"/>
  <c r="AC43"/>
  <c r="AJ42"/>
  <c r="AI42"/>
  <c r="AH42"/>
  <c r="AG42"/>
  <c r="AF42"/>
  <c r="AE42"/>
  <c r="AC42"/>
  <c r="AD42" s="1"/>
  <c r="AJ41"/>
  <c r="AF41"/>
  <c r="AC41"/>
  <c r="AJ40"/>
  <c r="AI40"/>
  <c r="AH40"/>
  <c r="AF40"/>
  <c r="AG40" s="1"/>
  <c r="AE40"/>
  <c r="AD40"/>
  <c r="AC40"/>
  <c r="AJ39"/>
  <c r="AF39"/>
  <c r="AC39"/>
  <c r="AJ38"/>
  <c r="AI38"/>
  <c r="AH38"/>
  <c r="AG38"/>
  <c r="AF38"/>
  <c r="AE38"/>
  <c r="AD38"/>
  <c r="AC38"/>
  <c r="AJ37"/>
  <c r="AF37"/>
  <c r="AG36" s="1"/>
  <c r="AC37"/>
  <c r="AJ36"/>
  <c r="AI36"/>
  <c r="AH36"/>
  <c r="AF36"/>
  <c r="AE36"/>
  <c r="AD36"/>
  <c r="AC36"/>
  <c r="AJ35"/>
  <c r="AF35"/>
  <c r="AC35"/>
  <c r="AJ34"/>
  <c r="AI34"/>
  <c r="AH34"/>
  <c r="AG34"/>
  <c r="AF34"/>
  <c r="AE34"/>
  <c r="AC34"/>
  <c r="AD34" s="1"/>
  <c r="AJ33"/>
  <c r="AF33"/>
  <c r="AC33"/>
  <c r="AJ32"/>
  <c r="AI32"/>
  <c r="AH32"/>
  <c r="AF32"/>
  <c r="AG32" s="1"/>
  <c r="AE32"/>
  <c r="AC32"/>
  <c r="AD32" s="1"/>
  <c r="AJ31"/>
  <c r="AF31"/>
  <c r="AC31"/>
  <c r="AJ30"/>
  <c r="AI30"/>
  <c r="AH30"/>
  <c r="AF30"/>
  <c r="AG30" s="1"/>
  <c r="AE30"/>
  <c r="AC30"/>
  <c r="AD30" s="1"/>
  <c r="AJ29"/>
  <c r="AF29"/>
  <c r="AC29"/>
  <c r="AJ28"/>
  <c r="AI28"/>
  <c r="AH28"/>
  <c r="AF28"/>
  <c r="AG28" s="1"/>
  <c r="AE28"/>
  <c r="AD28"/>
  <c r="AC28"/>
  <c r="AJ27"/>
  <c r="AF27"/>
  <c r="AC27"/>
  <c r="AJ26"/>
  <c r="AI26"/>
  <c r="AH26"/>
  <c r="AG26"/>
  <c r="AF26"/>
  <c r="AE26"/>
  <c r="AC26"/>
  <c r="AD26" s="1"/>
  <c r="AJ25"/>
  <c r="AF25"/>
  <c r="AC25"/>
  <c r="AJ24"/>
  <c r="AI24"/>
  <c r="AH24"/>
  <c r="AF24"/>
  <c r="AG24" s="1"/>
  <c r="AE24"/>
  <c r="AD24"/>
  <c r="AC24"/>
  <c r="AJ23"/>
  <c r="AF23"/>
  <c r="AC23"/>
  <c r="AJ22"/>
  <c r="AI22"/>
  <c r="AH22"/>
  <c r="AG22"/>
  <c r="AF22"/>
  <c r="AE22"/>
  <c r="AD22"/>
  <c r="AC22"/>
  <c r="AJ21"/>
  <c r="AF21"/>
  <c r="AG20" s="1"/>
  <c r="AC21"/>
  <c r="AJ20"/>
  <c r="AI20"/>
  <c r="AH20"/>
  <c r="AF20"/>
  <c r="AE20"/>
  <c r="AD20"/>
  <c r="AC20"/>
  <c r="AJ19"/>
  <c r="AF19"/>
  <c r="AC19"/>
  <c r="AJ18"/>
  <c r="AI18"/>
  <c r="AH18"/>
  <c r="AG18"/>
  <c r="AF18"/>
  <c r="AE18"/>
  <c r="AC18"/>
  <c r="AD18" s="1"/>
  <c r="AJ17"/>
  <c r="AF17"/>
  <c r="AC17"/>
  <c r="AJ16"/>
  <c r="AI16"/>
  <c r="AH16"/>
  <c r="AF16"/>
  <c r="AG16" s="1"/>
  <c r="AE16"/>
  <c r="AC16"/>
  <c r="AD16" s="1"/>
  <c r="AJ15"/>
  <c r="AF15"/>
  <c r="AC15"/>
  <c r="AJ14"/>
  <c r="AI14"/>
  <c r="AH14"/>
  <c r="AF14"/>
  <c r="AG14" s="1"/>
  <c r="AE14"/>
  <c r="AC14"/>
  <c r="AD14" s="1"/>
  <c r="AJ13"/>
  <c r="AF13"/>
  <c r="AC13"/>
  <c r="AJ12"/>
  <c r="AI12"/>
  <c r="AH12"/>
  <c r="AF12"/>
  <c r="AG12" s="1"/>
  <c r="AE12"/>
  <c r="AD12"/>
  <c r="AC12"/>
  <c r="AJ11"/>
  <c r="AF11"/>
  <c r="AC11"/>
  <c r="AJ10"/>
  <c r="AI10"/>
  <c r="AH10"/>
  <c r="AG10"/>
  <c r="AF10"/>
  <c r="AE10"/>
  <c r="AC10"/>
  <c r="AD10" s="1"/>
  <c r="AJ9"/>
  <c r="AF9"/>
  <c r="AC9"/>
  <c r="AJ8"/>
  <c r="AJ70" s="1"/>
  <c r="AI8"/>
  <c r="AI70" s="1"/>
  <c r="AH8"/>
  <c r="AH70" s="1"/>
  <c r="AF8"/>
  <c r="AG8" s="1"/>
  <c r="AC8"/>
  <c r="AC70" s="1"/>
  <c r="Y69"/>
  <c r="U69"/>
  <c r="V68" s="1"/>
  <c r="R69"/>
  <c r="Y68"/>
  <c r="X68"/>
  <c r="W68"/>
  <c r="U68"/>
  <c r="T68"/>
  <c r="S68"/>
  <c r="R68"/>
  <c r="Y67"/>
  <c r="U67"/>
  <c r="R67"/>
  <c r="Y66"/>
  <c r="X66"/>
  <c r="W66"/>
  <c r="V66"/>
  <c r="U66"/>
  <c r="T66"/>
  <c r="R66"/>
  <c r="S66" s="1"/>
  <c r="Y65"/>
  <c r="U65"/>
  <c r="R65"/>
  <c r="Y64"/>
  <c r="X64"/>
  <c r="W64"/>
  <c r="U64"/>
  <c r="V64" s="1"/>
  <c r="T64"/>
  <c r="S64"/>
  <c r="R64"/>
  <c r="Y63"/>
  <c r="U63"/>
  <c r="V62" s="1"/>
  <c r="R63"/>
  <c r="Y62"/>
  <c r="X62"/>
  <c r="W62"/>
  <c r="U62"/>
  <c r="T62"/>
  <c r="S62"/>
  <c r="R62"/>
  <c r="Y61"/>
  <c r="U61"/>
  <c r="R61"/>
  <c r="Y60"/>
  <c r="X60"/>
  <c r="W60"/>
  <c r="V60"/>
  <c r="U60"/>
  <c r="T60"/>
  <c r="S60"/>
  <c r="R60"/>
  <c r="Y59"/>
  <c r="U59"/>
  <c r="R59"/>
  <c r="Y58"/>
  <c r="X58"/>
  <c r="W58"/>
  <c r="V58"/>
  <c r="U58"/>
  <c r="T58"/>
  <c r="R58"/>
  <c r="S58" s="1"/>
  <c r="Y57"/>
  <c r="U57"/>
  <c r="R57"/>
  <c r="Y56"/>
  <c r="X56"/>
  <c r="W56"/>
  <c r="U56"/>
  <c r="V56" s="1"/>
  <c r="T56"/>
  <c r="S56"/>
  <c r="R56"/>
  <c r="Y55"/>
  <c r="U55"/>
  <c r="R55"/>
  <c r="Y54"/>
  <c r="X54"/>
  <c r="W54"/>
  <c r="V54"/>
  <c r="U54"/>
  <c r="T54"/>
  <c r="S54"/>
  <c r="R54"/>
  <c r="Y53"/>
  <c r="U53"/>
  <c r="V52" s="1"/>
  <c r="R53"/>
  <c r="Y52"/>
  <c r="X52"/>
  <c r="W52"/>
  <c r="U52"/>
  <c r="T52"/>
  <c r="S52"/>
  <c r="R52"/>
  <c r="Y51"/>
  <c r="U51"/>
  <c r="R51"/>
  <c r="Y50"/>
  <c r="X50"/>
  <c r="W50"/>
  <c r="V50"/>
  <c r="U50"/>
  <c r="T50"/>
  <c r="R50"/>
  <c r="S50" s="1"/>
  <c r="Y49"/>
  <c r="U49"/>
  <c r="R49"/>
  <c r="Y48"/>
  <c r="X48"/>
  <c r="W48"/>
  <c r="U48"/>
  <c r="V48" s="1"/>
  <c r="T48"/>
  <c r="S48"/>
  <c r="R48"/>
  <c r="Y47"/>
  <c r="U47"/>
  <c r="V46" s="1"/>
  <c r="R47"/>
  <c r="Y46"/>
  <c r="X46"/>
  <c r="W46"/>
  <c r="U46"/>
  <c r="T46"/>
  <c r="S46"/>
  <c r="R46"/>
  <c r="Y45"/>
  <c r="U45"/>
  <c r="R45"/>
  <c r="Y44"/>
  <c r="X44"/>
  <c r="W44"/>
  <c r="V44"/>
  <c r="U44"/>
  <c r="T44"/>
  <c r="S44"/>
  <c r="R44"/>
  <c r="Y43"/>
  <c r="U43"/>
  <c r="R43"/>
  <c r="Y42"/>
  <c r="X42"/>
  <c r="W42"/>
  <c r="V42"/>
  <c r="U42"/>
  <c r="T42"/>
  <c r="R42"/>
  <c r="S42" s="1"/>
  <c r="Y41"/>
  <c r="U41"/>
  <c r="R41"/>
  <c r="Y40"/>
  <c r="X40"/>
  <c r="W40"/>
  <c r="U40"/>
  <c r="V40" s="1"/>
  <c r="T40"/>
  <c r="S40"/>
  <c r="R40"/>
  <c r="Y39"/>
  <c r="U39"/>
  <c r="R39"/>
  <c r="Y38"/>
  <c r="X38"/>
  <c r="W38"/>
  <c r="V38"/>
  <c r="U38"/>
  <c r="T38"/>
  <c r="S38"/>
  <c r="R38"/>
  <c r="Y37"/>
  <c r="U37"/>
  <c r="V36" s="1"/>
  <c r="R37"/>
  <c r="Y36"/>
  <c r="X36"/>
  <c r="W36"/>
  <c r="U36"/>
  <c r="T36"/>
  <c r="S36"/>
  <c r="R36"/>
  <c r="Y35"/>
  <c r="U35"/>
  <c r="R35"/>
  <c r="Y34"/>
  <c r="X34"/>
  <c r="W34"/>
  <c r="V34"/>
  <c r="U34"/>
  <c r="T34"/>
  <c r="R34"/>
  <c r="S34" s="1"/>
  <c r="Y33"/>
  <c r="U33"/>
  <c r="R33"/>
  <c r="Y32"/>
  <c r="X32"/>
  <c r="W32"/>
  <c r="U32"/>
  <c r="V32" s="1"/>
  <c r="T32"/>
  <c r="S32"/>
  <c r="R32"/>
  <c r="Y31"/>
  <c r="U31"/>
  <c r="V30" s="1"/>
  <c r="R31"/>
  <c r="Y30"/>
  <c r="X30"/>
  <c r="W30"/>
  <c r="U30"/>
  <c r="T30"/>
  <c r="S30"/>
  <c r="R30"/>
  <c r="Y29"/>
  <c r="U29"/>
  <c r="R29"/>
  <c r="Y28"/>
  <c r="X28"/>
  <c r="W28"/>
  <c r="V28"/>
  <c r="U28"/>
  <c r="T28"/>
  <c r="S28"/>
  <c r="R28"/>
  <c r="Y27"/>
  <c r="U27"/>
  <c r="R27"/>
  <c r="Y26"/>
  <c r="X26"/>
  <c r="W26"/>
  <c r="V26"/>
  <c r="U26"/>
  <c r="T26"/>
  <c r="R26"/>
  <c r="S26" s="1"/>
  <c r="Y25"/>
  <c r="U25"/>
  <c r="R25"/>
  <c r="Y24"/>
  <c r="X24"/>
  <c r="W24"/>
  <c r="U24"/>
  <c r="V24" s="1"/>
  <c r="T24"/>
  <c r="S24"/>
  <c r="R24"/>
  <c r="Y23"/>
  <c r="U23"/>
  <c r="R23"/>
  <c r="Y22"/>
  <c r="X22"/>
  <c r="W22"/>
  <c r="V22"/>
  <c r="U22"/>
  <c r="T22"/>
  <c r="S22"/>
  <c r="R22"/>
  <c r="Y21"/>
  <c r="U21"/>
  <c r="V20" s="1"/>
  <c r="R21"/>
  <c r="Y20"/>
  <c r="X20"/>
  <c r="W20"/>
  <c r="U20"/>
  <c r="T20"/>
  <c r="S20"/>
  <c r="R20"/>
  <c r="Y19"/>
  <c r="U19"/>
  <c r="R19"/>
  <c r="Y18"/>
  <c r="X18"/>
  <c r="W18"/>
  <c r="V18"/>
  <c r="U18"/>
  <c r="T18"/>
  <c r="R18"/>
  <c r="S18" s="1"/>
  <c r="Y17"/>
  <c r="U17"/>
  <c r="R17"/>
  <c r="Y16"/>
  <c r="X16"/>
  <c r="W16"/>
  <c r="U16"/>
  <c r="V16" s="1"/>
  <c r="T16"/>
  <c r="S16"/>
  <c r="R16"/>
  <c r="Y15"/>
  <c r="U15"/>
  <c r="V14" s="1"/>
  <c r="R15"/>
  <c r="Y14"/>
  <c r="X14"/>
  <c r="W14"/>
  <c r="U14"/>
  <c r="T14"/>
  <c r="S14"/>
  <c r="R14"/>
  <c r="Y13"/>
  <c r="U13"/>
  <c r="R13"/>
  <c r="Y12"/>
  <c r="X12"/>
  <c r="W12"/>
  <c r="V12"/>
  <c r="U12"/>
  <c r="T12"/>
  <c r="S12"/>
  <c r="R12"/>
  <c r="Y11"/>
  <c r="U11"/>
  <c r="R11"/>
  <c r="Y10"/>
  <c r="X10"/>
  <c r="W10"/>
  <c r="V10"/>
  <c r="U10"/>
  <c r="T10"/>
  <c r="R10"/>
  <c r="S10" s="1"/>
  <c r="Y9"/>
  <c r="U9"/>
  <c r="R9"/>
  <c r="Y8"/>
  <c r="Y70" s="1"/>
  <c r="X8"/>
  <c r="W8"/>
  <c r="U8"/>
  <c r="V8" s="1"/>
  <c r="S8"/>
  <c r="R8"/>
  <c r="R70" s="1"/>
  <c r="N70"/>
  <c r="K70"/>
  <c r="J70"/>
  <c r="H70"/>
  <c r="G70"/>
  <c r="X70" l="1"/>
  <c r="S80" s="1"/>
  <c r="V80" s="1"/>
  <c r="W70"/>
  <c r="S78" s="1"/>
  <c r="V78" s="1"/>
  <c r="BK8"/>
  <c r="BK70" s="1"/>
  <c r="BM70"/>
  <c r="BC70"/>
  <c r="AZ8"/>
  <c r="AZ70" s="1"/>
  <c r="BB70"/>
  <c r="AR70"/>
  <c r="AO70"/>
  <c r="AQ70"/>
  <c r="AG70"/>
  <c r="AD8"/>
  <c r="AD70" s="1"/>
  <c r="AF70"/>
  <c r="V70"/>
  <c r="S70"/>
  <c r="U70"/>
  <c r="I10" l="1"/>
  <c r="G8"/>
  <c r="B2" i="5"/>
  <c r="B3" s="1"/>
  <c r="J8" i="4" l="1"/>
  <c r="J9" l="1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H72" l="1"/>
  <c r="I68"/>
  <c r="I66"/>
  <c r="I64"/>
  <c r="I62"/>
  <c r="I60"/>
  <c r="I58"/>
  <c r="I56"/>
  <c r="I54"/>
  <c r="I52"/>
  <c r="I50"/>
  <c r="I48"/>
  <c r="I46"/>
  <c r="I44"/>
  <c r="I42"/>
  <c r="I40"/>
  <c r="I38"/>
  <c r="I36"/>
  <c r="I34"/>
  <c r="I32"/>
  <c r="I30"/>
  <c r="I28"/>
  <c r="I26"/>
  <c r="I24"/>
  <c r="I22"/>
  <c r="I20"/>
  <c r="I18"/>
  <c r="I16"/>
  <c r="I14"/>
  <c r="I12"/>
  <c r="N8"/>
  <c r="N9" l="1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B4" i="5"/>
  <c r="BG5" i="4"/>
  <c r="AV5"/>
  <c r="AK5"/>
  <c r="Z5"/>
  <c r="O5" l="1"/>
  <c r="B11" i="5"/>
  <c r="B10" l="1"/>
  <c r="B12"/>
  <c r="B17"/>
  <c r="B7"/>
  <c r="B15"/>
  <c r="B6"/>
  <c r="B14"/>
  <c r="B13"/>
  <c r="B8" l="1"/>
  <c r="B5"/>
  <c r="B9"/>
  <c r="G9" i="4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AM3"/>
  <c r="M14"/>
  <c r="D5" l="1"/>
  <c r="H8"/>
  <c r="A8"/>
  <c r="M68"/>
  <c r="M66"/>
  <c r="M64"/>
  <c r="M62"/>
  <c r="M60"/>
  <c r="M58"/>
  <c r="M56"/>
  <c r="M54"/>
  <c r="M52"/>
  <c r="M50"/>
  <c r="M48"/>
  <c r="M46"/>
  <c r="M44"/>
  <c r="M42"/>
  <c r="M40"/>
  <c r="H40"/>
  <c r="M38"/>
  <c r="M36"/>
  <c r="M34"/>
  <c r="M32"/>
  <c r="M30"/>
  <c r="M28"/>
  <c r="M26"/>
  <c r="M24"/>
  <c r="M22"/>
  <c r="M20"/>
  <c r="M18"/>
  <c r="M16"/>
  <c r="M12"/>
  <c r="M10"/>
  <c r="M8"/>
  <c r="M70" l="1"/>
  <c r="H80" s="1"/>
  <c r="K80" s="1"/>
  <c r="A10"/>
  <c r="L8"/>
  <c r="H54"/>
  <c r="H68"/>
  <c r="K60"/>
  <c r="H60"/>
  <c r="H52"/>
  <c r="H66"/>
  <c r="H58"/>
  <c r="K46"/>
  <c r="H46"/>
  <c r="K50"/>
  <c r="H50"/>
  <c r="K56"/>
  <c r="H56"/>
  <c r="H64"/>
  <c r="K42"/>
  <c r="H42"/>
  <c r="K44"/>
  <c r="H44"/>
  <c r="K48"/>
  <c r="H48"/>
  <c r="H62"/>
  <c r="K54"/>
  <c r="K68"/>
  <c r="K8"/>
  <c r="H32"/>
  <c r="K38"/>
  <c r="K40"/>
  <c r="K66"/>
  <c r="H22"/>
  <c r="H14"/>
  <c r="K34"/>
  <c r="K12"/>
  <c r="H24"/>
  <c r="K52"/>
  <c r="H20"/>
  <c r="K36"/>
  <c r="K24"/>
  <c r="K28"/>
  <c r="K58"/>
  <c r="H26"/>
  <c r="K62"/>
  <c r="K10"/>
  <c r="H34"/>
  <c r="K14"/>
  <c r="H30"/>
  <c r="H10"/>
  <c r="K26"/>
  <c r="H16"/>
  <c r="K20"/>
  <c r="K22"/>
  <c r="K30"/>
  <c r="H36"/>
  <c r="H38"/>
  <c r="B8"/>
  <c r="K18"/>
  <c r="H18"/>
  <c r="C8"/>
  <c r="H12"/>
  <c r="K16"/>
  <c r="H28"/>
  <c r="K32"/>
  <c r="K64"/>
  <c r="B10" l="1"/>
  <c r="C10"/>
  <c r="A12"/>
  <c r="B12" s="1"/>
  <c r="L10"/>
  <c r="L70" l="1"/>
  <c r="H78" s="1"/>
  <c r="K78" s="1"/>
  <c r="C12"/>
  <c r="A14"/>
  <c r="L12"/>
  <c r="C14" l="1"/>
  <c r="B14"/>
  <c r="A16"/>
  <c r="L14"/>
  <c r="B16" l="1"/>
  <c r="A18"/>
  <c r="L16"/>
  <c r="C16"/>
  <c r="C18" l="1"/>
  <c r="B18"/>
  <c r="A20"/>
  <c r="B20" s="1"/>
  <c r="L18"/>
  <c r="L20" l="1"/>
  <c r="C20"/>
  <c r="A22"/>
  <c r="B22" l="1"/>
  <c r="A24"/>
  <c r="L22"/>
  <c r="C22"/>
  <c r="C24" l="1"/>
  <c r="B24"/>
  <c r="A26"/>
  <c r="L24"/>
  <c r="B26" l="1"/>
  <c r="C26"/>
  <c r="A28"/>
  <c r="L26"/>
  <c r="B28" l="1"/>
  <c r="C28"/>
  <c r="A30"/>
  <c r="L28"/>
  <c r="B30" l="1"/>
  <c r="A32"/>
  <c r="L30"/>
  <c r="C30"/>
  <c r="B32" l="1"/>
  <c r="C32"/>
  <c r="A34"/>
  <c r="B34" s="1"/>
  <c r="L32"/>
  <c r="C34" l="1"/>
  <c r="A36"/>
  <c r="L34"/>
  <c r="C36" l="1"/>
  <c r="B36"/>
  <c r="A38"/>
  <c r="L36"/>
  <c r="B38" l="1"/>
  <c r="C38"/>
  <c r="A40"/>
  <c r="L38"/>
  <c r="C40" l="1"/>
  <c r="B40"/>
  <c r="A42"/>
  <c r="L40"/>
  <c r="A44" l="1"/>
  <c r="L42"/>
  <c r="B42"/>
  <c r="C42"/>
  <c r="C44" l="1"/>
  <c r="B44"/>
  <c r="A46"/>
  <c r="L44"/>
  <c r="B46" l="1"/>
  <c r="C46"/>
  <c r="A48"/>
  <c r="L46"/>
  <c r="A50" l="1"/>
  <c r="L48"/>
  <c r="B48"/>
  <c r="C48"/>
  <c r="B50" l="1"/>
  <c r="C50"/>
  <c r="A52"/>
  <c r="L50"/>
  <c r="B52"/>
  <c r="C52" l="1"/>
  <c r="A54"/>
  <c r="L52"/>
  <c r="C54" l="1"/>
  <c r="B54"/>
  <c r="A56"/>
  <c r="L54"/>
  <c r="B56" l="1"/>
  <c r="C56"/>
  <c r="A58"/>
  <c r="L56"/>
  <c r="B58" l="1"/>
  <c r="C58"/>
  <c r="A60"/>
  <c r="L58"/>
  <c r="B60" l="1"/>
  <c r="C60"/>
  <c r="A62"/>
  <c r="L60"/>
  <c r="B62" l="1"/>
  <c r="C62"/>
  <c r="A64"/>
  <c r="L62"/>
  <c r="B64" l="1"/>
  <c r="C64"/>
  <c r="A66"/>
  <c r="L64"/>
  <c r="C66" l="1"/>
  <c r="B66"/>
  <c r="A68"/>
  <c r="L66"/>
  <c r="B68" l="1"/>
  <c r="C68"/>
  <c r="L68"/>
</calcChain>
</file>

<file path=xl/comments1.xml><?xml version="1.0" encoding="utf-8"?>
<comments xmlns="http://schemas.openxmlformats.org/spreadsheetml/2006/main">
  <authors>
    <author>Alexandre</author>
  </authors>
  <commentList>
    <comment ref="A3" authorId="0">
      <text>
        <r>
          <rPr>
            <b/>
            <sz val="9"/>
            <color indexed="81"/>
            <rFont val="Tahoma"/>
            <family val="2"/>
          </rPr>
          <t>Alexandre:</t>
        </r>
        <r>
          <rPr>
            <sz val="9"/>
            <color indexed="81"/>
            <rFont val="Tahoma"/>
            <family val="2"/>
          </rPr>
          <t xml:space="preserve">
Début Horaire de nuit 
</t>
        </r>
      </text>
    </comment>
    <comment ref="A4" authorId="0">
      <text>
        <r>
          <rPr>
            <b/>
            <sz val="9"/>
            <color indexed="81"/>
            <rFont val="Tahoma"/>
            <family val="2"/>
          </rPr>
          <t>Alexandre:</t>
        </r>
        <r>
          <rPr>
            <sz val="9"/>
            <color indexed="81"/>
            <rFont val="Tahoma"/>
            <family val="2"/>
          </rPr>
          <t xml:space="preserve">
Pénibilité 1h à partir de 24h et jusqu'à 5h
</t>
        </r>
      </text>
    </comment>
  </commentList>
</comments>
</file>

<file path=xl/sharedStrings.xml><?xml version="1.0" encoding="utf-8"?>
<sst xmlns="http://schemas.openxmlformats.org/spreadsheetml/2006/main" count="194" uniqueCount="41">
  <si>
    <t>CP</t>
  </si>
  <si>
    <t>CV</t>
  </si>
  <si>
    <t>Nuits</t>
  </si>
  <si>
    <t>H</t>
  </si>
  <si>
    <t>HDN</t>
  </si>
  <si>
    <t>Fin de service</t>
  </si>
  <si>
    <t>Prise de service</t>
  </si>
  <si>
    <t>"susceptible de changement pour cas de force majeur et besoin  au bon fonctionnement de la société"</t>
  </si>
  <si>
    <t>Infos service</t>
  </si>
  <si>
    <t>CUMUL MOIS</t>
  </si>
  <si>
    <t>HEURES</t>
  </si>
  <si>
    <t xml:space="preserve">Mois </t>
  </si>
  <si>
    <t>Année</t>
  </si>
  <si>
    <t>NB DE NUIT</t>
  </si>
  <si>
    <t>HEURES DE NUIT</t>
  </si>
  <si>
    <t>PLANNING SERVICE</t>
  </si>
  <si>
    <t>-</t>
  </si>
  <si>
    <t>REPOS</t>
  </si>
  <si>
    <t>Entrer l'année ==&gt;</t>
  </si>
  <si>
    <t>Jour de l'an</t>
  </si>
  <si>
    <t>Pâques</t>
  </si>
  <si>
    <t>Lundi de Pâques</t>
  </si>
  <si>
    <t>Fête du travail</t>
  </si>
  <si>
    <t>Armistice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</si>
  <si>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</si>
  <si>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</si>
  <si>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</si>
  <si>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</si>
  <si>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</si>
  <si>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</si>
  <si>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1914</t>
  </si>
  <si>
    <t>Noël</t>
  </si>
  <si>
    <t>Année bisextile</t>
  </si>
  <si>
    <t xml:space="preserve">CUMUL </t>
  </si>
  <si>
    <t>ABS</t>
  </si>
  <si>
    <t xml:space="preserve">EMPLOYE 1 </t>
  </si>
  <si>
    <t>EMPLOYE 2</t>
  </si>
  <si>
    <t>EMPLOYE 3</t>
  </si>
  <si>
    <t xml:space="preserve">EMPLOYE 4 </t>
  </si>
  <si>
    <t xml:space="preserve">EMPLOYE 5 </t>
  </si>
  <si>
    <t xml:space="preserve">EMPLOYE 6 </t>
  </si>
</sst>
</file>

<file path=xl/styles.xml><?xml version="1.0" encoding="utf-8"?>
<styleSheet xmlns="http://schemas.openxmlformats.org/spreadsheetml/2006/main">
  <numFmts count="3">
    <numFmt numFmtId="164" formatCode="[$-F800]dddd\,\ mmmm\ dd\,\ yyyy"/>
    <numFmt numFmtId="165" formatCode="[hh]:mm"/>
    <numFmt numFmtId="166" formatCode="dddd\ dd\ mmmm\ yyyy"/>
  </numFmts>
  <fonts count="1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rgb="FF444444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color theme="1"/>
      <name val="Arial Black"/>
      <family val="2"/>
    </font>
    <font>
      <b/>
      <sz val="11"/>
      <color theme="1"/>
      <name val="Calibri"/>
      <family val="2"/>
      <scheme val="minor"/>
    </font>
    <font>
      <b/>
      <sz val="12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DBDBDB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FFDEA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0" fontId="0" fillId="0" borderId="0" xfId="0" applyNumberFormat="1"/>
    <xf numFmtId="0" fontId="0" fillId="0" borderId="0" xfId="0" applyAlignment="1"/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165" fontId="5" fillId="0" borderId="0" xfId="0" applyNumberFormat="1" applyFont="1" applyAlignment="1"/>
    <xf numFmtId="20" fontId="5" fillId="0" borderId="0" xfId="0" applyNumberFormat="1" applyFont="1"/>
    <xf numFmtId="1" fontId="12" fillId="0" borderId="8" xfId="0" applyNumberFormat="1" applyFont="1" applyFill="1" applyBorder="1" applyAlignment="1">
      <alignment horizontal="center"/>
    </xf>
    <xf numFmtId="20" fontId="12" fillId="0" borderId="18" xfId="0" applyNumberFormat="1" applyFont="1" applyFill="1" applyBorder="1" applyAlignment="1">
      <alignment horizontal="center"/>
    </xf>
    <xf numFmtId="20" fontId="12" fillId="0" borderId="2" xfId="0" applyNumberFormat="1" applyFont="1" applyFill="1" applyBorder="1" applyAlignment="1">
      <alignment horizontal="center"/>
    </xf>
    <xf numFmtId="20" fontId="12" fillId="0" borderId="21" xfId="0" applyNumberFormat="1" applyFont="1" applyFill="1" applyBorder="1" applyAlignment="1">
      <alignment horizontal="center"/>
    </xf>
    <xf numFmtId="20" fontId="12" fillId="0" borderId="23" xfId="0" applyNumberFormat="1" applyFont="1" applyFill="1" applyBorder="1" applyAlignment="1">
      <alignment horizontal="center"/>
    </xf>
    <xf numFmtId="1" fontId="12" fillId="0" borderId="6" xfId="0" applyNumberFormat="1" applyFont="1" applyFill="1" applyBorder="1" applyAlignment="1">
      <alignment horizontal="center"/>
    </xf>
    <xf numFmtId="20" fontId="12" fillId="0" borderId="9" xfId="0" applyNumberFormat="1" applyFont="1" applyFill="1" applyBorder="1" applyAlignment="1">
      <alignment horizontal="center"/>
    </xf>
    <xf numFmtId="20" fontId="12" fillId="0" borderId="10" xfId="0" applyNumberFormat="1" applyFont="1" applyFill="1" applyBorder="1" applyAlignment="1">
      <alignment horizontal="center"/>
    </xf>
    <xf numFmtId="1" fontId="12" fillId="0" borderId="12" xfId="0" applyNumberFormat="1" applyFont="1" applyFill="1" applyBorder="1" applyAlignment="1">
      <alignment horizontal="center"/>
    </xf>
    <xf numFmtId="20" fontId="12" fillId="0" borderId="20" xfId="0" applyNumberFormat="1" applyFont="1" applyFill="1" applyBorder="1" applyAlignment="1">
      <alignment horizontal="center"/>
    </xf>
    <xf numFmtId="20" fontId="12" fillId="0" borderId="3" xfId="0" applyNumberFormat="1" applyFont="1" applyFill="1" applyBorder="1" applyAlignment="1">
      <alignment horizontal="center"/>
    </xf>
    <xf numFmtId="1" fontId="12" fillId="0" borderId="0" xfId="0" applyNumberFormat="1" applyFont="1" applyAlignment="1">
      <alignment horizontal="center"/>
    </xf>
    <xf numFmtId="0" fontId="0" fillId="0" borderId="25" xfId="0" applyBorder="1" applyAlignment="1"/>
    <xf numFmtId="0" fontId="0" fillId="0" borderId="26" xfId="0" applyBorder="1" applyAlignment="1"/>
    <xf numFmtId="165" fontId="12" fillId="2" borderId="0" xfId="0" applyNumberFormat="1" applyFont="1" applyFill="1" applyAlignment="1">
      <alignment horizontal="center"/>
    </xf>
    <xf numFmtId="165" fontId="9" fillId="2" borderId="0" xfId="0" applyNumberFormat="1" applyFont="1" applyFill="1" applyAlignment="1">
      <alignment horizontal="center" vertical="center"/>
    </xf>
    <xf numFmtId="20" fontId="12" fillId="0" borderId="9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20" fontId="5" fillId="0" borderId="1" xfId="0" applyNumberFormat="1" applyFont="1" applyBorder="1"/>
    <xf numFmtId="0" fontId="5" fillId="0" borderId="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/>
    </xf>
    <xf numFmtId="20" fontId="5" fillId="0" borderId="10" xfId="0" applyNumberFormat="1" applyFont="1" applyBorder="1"/>
    <xf numFmtId="0" fontId="10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14" fontId="14" fillId="3" borderId="0" xfId="0" applyNumberFormat="1" applyFont="1" applyFill="1" applyAlignment="1">
      <alignment horizontal="center"/>
    </xf>
    <xf numFmtId="0" fontId="18" fillId="0" borderId="38" xfId="0" applyFont="1" applyBorder="1" applyProtection="1">
      <protection hidden="1"/>
    </xf>
    <xf numFmtId="0" fontId="17" fillId="4" borderId="39" xfId="0" applyFont="1" applyFill="1" applyBorder="1" applyAlignment="1">
      <alignment horizontal="left"/>
    </xf>
    <xf numFmtId="0" fontId="0" fillId="0" borderId="40" xfId="0" applyBorder="1" applyProtection="1">
      <protection hidden="1"/>
    </xf>
    <xf numFmtId="166" fontId="0" fillId="4" borderId="41" xfId="0" applyNumberFormat="1" applyFill="1" applyBorder="1" applyAlignment="1">
      <alignment horizontal="left"/>
    </xf>
    <xf numFmtId="0" fontId="0" fillId="0" borderId="42" xfId="0" applyBorder="1" applyProtection="1">
      <protection hidden="1"/>
    </xf>
    <xf numFmtId="166" fontId="0" fillId="4" borderId="43" xfId="0" applyNumberFormat="1" applyFill="1" applyBorder="1" applyAlignment="1">
      <alignment horizontal="left"/>
    </xf>
    <xf numFmtId="0" fontId="0" fillId="4" borderId="0" xfId="0" applyFill="1"/>
    <xf numFmtId="0" fontId="0" fillId="4" borderId="0" xfId="0" applyFill="1" applyAlignment="1">
      <alignment horizontal="left"/>
    </xf>
    <xf numFmtId="0" fontId="17" fillId="4" borderId="44" xfId="0" applyFont="1" applyFill="1" applyBorder="1"/>
    <xf numFmtId="0" fontId="0" fillId="4" borderId="45" xfId="0" applyFill="1" applyBorder="1" applyAlignment="1">
      <alignment horizontal="left"/>
    </xf>
    <xf numFmtId="0" fontId="0" fillId="4" borderId="0" xfId="0" applyNumberFormat="1" applyFill="1"/>
    <xf numFmtId="0" fontId="0" fillId="0" borderId="0" xfId="0" applyAlignment="1">
      <alignment horizontal="center"/>
    </xf>
    <xf numFmtId="165" fontId="12" fillId="0" borderId="23" xfId="0" applyNumberFormat="1" applyFont="1" applyFill="1" applyBorder="1" applyAlignment="1">
      <alignment horizontal="center" vertical="center"/>
    </xf>
    <xf numFmtId="165" fontId="12" fillId="0" borderId="10" xfId="0" applyNumberFormat="1" applyFont="1" applyFill="1" applyBorder="1" applyAlignment="1">
      <alignment horizontal="center" vertical="center"/>
    </xf>
    <xf numFmtId="49" fontId="12" fillId="0" borderId="23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3" xfId="0" applyNumberFormat="1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/>
    </xf>
    <xf numFmtId="0" fontId="7" fillId="5" borderId="4" xfId="0" applyFont="1" applyFill="1" applyBorder="1" applyAlignment="1"/>
    <xf numFmtId="0" fontId="7" fillId="5" borderId="5" xfId="0" applyFont="1" applyFill="1" applyBorder="1" applyAlignment="1"/>
    <xf numFmtId="0" fontId="7" fillId="5" borderId="6" xfId="0" applyFont="1" applyFill="1" applyBorder="1" applyAlignment="1"/>
    <xf numFmtId="0" fontId="6" fillId="5" borderId="7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20" fontId="6" fillId="5" borderId="0" xfId="0" applyNumberFormat="1" applyFont="1" applyFill="1" applyBorder="1"/>
    <xf numFmtId="0" fontId="6" fillId="5" borderId="0" xfId="0" applyFont="1" applyFill="1" applyBorder="1" applyAlignment="1">
      <alignment horizontal="center"/>
    </xf>
    <xf numFmtId="0" fontId="8" fillId="5" borderId="7" xfId="0" applyFont="1" applyFill="1" applyBorder="1" applyAlignment="1">
      <alignment horizontal="center"/>
    </xf>
    <xf numFmtId="0" fontId="8" fillId="5" borderId="0" xfId="0" applyFont="1" applyFill="1" applyBorder="1"/>
    <xf numFmtId="0" fontId="8" fillId="5" borderId="8" xfId="0" applyFont="1" applyFill="1" applyBorder="1" applyAlignment="1">
      <alignment horizontal="center"/>
    </xf>
    <xf numFmtId="165" fontId="12" fillId="5" borderId="23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5" fontId="12" fillId="5" borderId="10" xfId="0" applyNumberFormat="1" applyFont="1" applyFill="1" applyBorder="1" applyAlignment="1">
      <alignment horizontal="center"/>
    </xf>
    <xf numFmtId="165" fontId="12" fillId="5" borderId="3" xfId="0" applyNumberFormat="1" applyFont="1" applyFill="1" applyBorder="1" applyAlignment="1">
      <alignment horizontal="center"/>
    </xf>
    <xf numFmtId="165" fontId="12" fillId="5" borderId="2" xfId="0" applyNumberFormat="1" applyFont="1" applyFill="1" applyBorder="1" applyAlignment="1">
      <alignment horizontal="center"/>
    </xf>
    <xf numFmtId="20" fontId="5" fillId="0" borderId="15" xfId="0" applyNumberFormat="1" applyFont="1" applyBorder="1" applyAlignment="1">
      <alignment horizontal="center"/>
    </xf>
    <xf numFmtId="20" fontId="5" fillId="0" borderId="1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" fontId="5" fillId="0" borderId="15" xfId="0" applyNumberFormat="1" applyFont="1" applyBorder="1" applyAlignment="1">
      <alignment horizontal="center"/>
    </xf>
    <xf numFmtId="1" fontId="5" fillId="0" borderId="10" xfId="0" applyNumberFormat="1" applyFont="1" applyBorder="1" applyAlignment="1">
      <alignment horizontal="center"/>
    </xf>
    <xf numFmtId="1" fontId="5" fillId="0" borderId="16" xfId="0" applyNumberFormat="1" applyFont="1" applyBorder="1" applyAlignment="1">
      <alignment horizontal="center"/>
    </xf>
    <xf numFmtId="165" fontId="12" fillId="0" borderId="23" xfId="0" applyNumberFormat="1" applyFont="1" applyFill="1" applyBorder="1" applyAlignment="1">
      <alignment horizontal="center" vertical="center"/>
    </xf>
    <xf numFmtId="165" fontId="12" fillId="0" borderId="10" xfId="0" applyNumberFormat="1" applyFont="1" applyFill="1" applyBorder="1" applyAlignment="1">
      <alignment horizontal="center" vertical="center"/>
    </xf>
    <xf numFmtId="1" fontId="12" fillId="0" borderId="4" xfId="0" applyNumberFormat="1" applyFont="1" applyFill="1" applyBorder="1" applyAlignment="1">
      <alignment horizontal="center" vertical="center"/>
    </xf>
    <xf numFmtId="1" fontId="12" fillId="0" borderId="14" xfId="0" applyNumberFormat="1" applyFont="1" applyFill="1" applyBorder="1" applyAlignment="1">
      <alignment horizontal="center" vertical="center"/>
    </xf>
    <xf numFmtId="1" fontId="12" fillId="0" borderId="5" xfId="0" applyNumberFormat="1" applyFont="1" applyFill="1" applyBorder="1" applyAlignment="1">
      <alignment horizontal="center" vertical="center"/>
    </xf>
    <xf numFmtId="1" fontId="12" fillId="0" borderId="11" xfId="0" applyNumberFormat="1" applyFont="1" applyFill="1" applyBorder="1" applyAlignment="1">
      <alignment horizontal="center" vertical="center"/>
    </xf>
    <xf numFmtId="1" fontId="12" fillId="0" borderId="0" xfId="0" applyNumberFormat="1" applyFont="1" applyFill="1" applyBorder="1" applyAlignment="1">
      <alignment horizontal="center" vertical="center"/>
    </xf>
    <xf numFmtId="165" fontId="12" fillId="0" borderId="22" xfId="0" applyNumberFormat="1" applyFont="1" applyFill="1" applyBorder="1" applyAlignment="1">
      <alignment horizontal="center" vertical="center"/>
    </xf>
    <xf numFmtId="165" fontId="12" fillId="0" borderId="13" xfId="0" applyNumberFormat="1" applyFont="1" applyFill="1" applyBorder="1" applyAlignment="1">
      <alignment horizontal="center" vertical="center"/>
    </xf>
    <xf numFmtId="165" fontId="12" fillId="0" borderId="27" xfId="0" applyNumberFormat="1" applyFont="1" applyFill="1" applyBorder="1" applyAlignment="1">
      <alignment horizontal="center" vertical="center"/>
    </xf>
    <xf numFmtId="165" fontId="12" fillId="0" borderId="28" xfId="0" applyNumberFormat="1" applyFont="1" applyFill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165" fontId="12" fillId="0" borderId="19" xfId="0" applyNumberFormat="1" applyFont="1" applyFill="1" applyBorder="1" applyAlignment="1">
      <alignment horizontal="center" vertical="center"/>
    </xf>
    <xf numFmtId="165" fontId="12" fillId="0" borderId="17" xfId="0" applyNumberFormat="1" applyFont="1" applyFill="1" applyBorder="1" applyAlignment="1">
      <alignment horizontal="center" vertical="center"/>
    </xf>
    <xf numFmtId="0" fontId="13" fillId="0" borderId="38" xfId="0" applyFont="1" applyBorder="1" applyAlignment="1">
      <alignment horizontal="right"/>
    </xf>
    <xf numFmtId="0" fontId="13" fillId="0" borderId="46" xfId="0" applyFont="1" applyBorder="1" applyAlignment="1">
      <alignment horizontal="right"/>
    </xf>
    <xf numFmtId="165" fontId="16" fillId="0" borderId="11" xfId="0" applyNumberFormat="1" applyFont="1" applyBorder="1" applyAlignment="1">
      <alignment horizontal="center"/>
    </xf>
    <xf numFmtId="0" fontId="13" fillId="0" borderId="46" xfId="0" applyFont="1" applyBorder="1" applyAlignment="1">
      <alignment horizontal="left"/>
    </xf>
    <xf numFmtId="0" fontId="13" fillId="0" borderId="36" xfId="0" applyFont="1" applyBorder="1" applyAlignment="1">
      <alignment horizontal="left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5" borderId="25" xfId="0" applyFill="1" applyBorder="1" applyAlignment="1">
      <alignment horizontal="center" wrapText="1"/>
    </xf>
    <xf numFmtId="0" fontId="0" fillId="5" borderId="26" xfId="0" applyFill="1" applyBorder="1" applyAlignment="1">
      <alignment horizontal="center" wrapText="1"/>
    </xf>
    <xf numFmtId="0" fontId="15" fillId="2" borderId="5" xfId="0" applyFont="1" applyFill="1" applyBorder="1" applyAlignment="1">
      <alignment horizontal="right"/>
    </xf>
    <xf numFmtId="0" fontId="2" fillId="0" borderId="2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5" fontId="12" fillId="0" borderId="23" xfId="0" applyNumberFormat="1" applyFont="1" applyFill="1" applyBorder="1" applyAlignment="1">
      <alignment horizontal="center" vertical="center"/>
    </xf>
    <xf numFmtId="165" fontId="12" fillId="0" borderId="10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65" fontId="12" fillId="0" borderId="24" xfId="0" applyNumberFormat="1" applyFont="1" applyFill="1" applyBorder="1" applyAlignment="1">
      <alignment horizontal="center" vertical="center"/>
    </xf>
    <xf numFmtId="165" fontId="12" fillId="0" borderId="16" xfId="0" applyNumberFormat="1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/>
    </xf>
    <xf numFmtId="0" fontId="7" fillId="5" borderId="5" xfId="0" applyFont="1" applyFill="1" applyBorder="1" applyAlignment="1">
      <alignment horizontal="center"/>
    </xf>
    <xf numFmtId="164" fontId="11" fillId="0" borderId="8" xfId="0" applyNumberFormat="1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89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 patternType="lightGray">
          <bgColor rgb="FFFF0000"/>
        </patternFill>
      </fill>
    </dxf>
    <dxf>
      <font>
        <b/>
        <i val="0"/>
        <color theme="0"/>
      </font>
      <fill>
        <patternFill>
          <bgColor theme="6" tint="0.39994506668294322"/>
        </patternFill>
      </fill>
    </dxf>
    <dxf>
      <font>
        <b/>
        <i val="0"/>
        <color theme="0"/>
      </font>
      <fill>
        <patternFill>
          <bgColor rgb="FFFF85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lor theme="0"/>
      </font>
      <fill>
        <patternFill>
          <bgColor rgb="FFFF5757"/>
        </patternFill>
      </fill>
    </dxf>
    <dxf>
      <font>
        <b/>
        <i val="0"/>
        <color theme="0"/>
      </font>
      <fill>
        <patternFill>
          <bgColor rgb="FFFF8669"/>
        </patternFill>
      </fill>
    </dxf>
    <dxf>
      <font>
        <b/>
        <i val="0"/>
        <color theme="0"/>
      </font>
      <fill>
        <patternFill>
          <bgColor rgb="FFFCE960"/>
        </patternFill>
      </fill>
    </dxf>
    <dxf>
      <font>
        <b/>
        <i val="0"/>
        <color theme="0"/>
      </font>
      <fill>
        <patternFill>
          <bgColor rgb="FFFFAD5B"/>
        </patternFill>
      </fill>
    </dxf>
    <dxf>
      <font>
        <b/>
        <i val="0"/>
        <color theme="1"/>
      </font>
      <fill>
        <patternFill patternType="gray125">
          <bgColor theme="0" tint="-0.14993743705557422"/>
        </patternFill>
      </fill>
    </dxf>
    <dxf>
      <font>
        <b/>
        <i val="0"/>
        <color theme="0"/>
      </font>
      <fill>
        <patternFill>
          <bgColor theme="8" tint="0.79998168889431442"/>
        </patternFill>
      </fill>
    </dxf>
    <dxf>
      <font>
        <b/>
        <i val="0"/>
        <color theme="0"/>
      </font>
      <fill>
        <patternFill>
          <bgColor theme="1" tint="4.9989318521683403E-2"/>
        </patternFill>
      </fill>
    </dxf>
    <dxf>
      <font>
        <b/>
        <i val="0"/>
        <condense val="0"/>
        <extend val="0"/>
        <color indexed="1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colors>
    <mruColors>
      <color rgb="FFDBDBDB"/>
      <color rgb="FFCFFDEA"/>
      <color rgb="FFFF8585"/>
      <color rgb="FFFC8E8E"/>
      <color rgb="FFFFAD5B"/>
      <color rgb="FFFF962D"/>
      <color rgb="FF080808"/>
      <color rgb="FFFC7474"/>
      <color rgb="FFFFFF99"/>
      <color rgb="FFDD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7"/>
  <sheetViews>
    <sheetView workbookViewId="0">
      <selection activeCell="B2" sqref="B2"/>
    </sheetView>
  </sheetViews>
  <sheetFormatPr baseColWidth="10" defaultRowHeight="15"/>
  <cols>
    <col min="1" max="1" width="19.7109375" customWidth="1"/>
    <col min="2" max="2" width="28.5703125" customWidth="1"/>
  </cols>
  <sheetData>
    <row r="1" spans="1:2" ht="15.75" thickBot="1">
      <c r="A1" s="45"/>
      <c r="B1" s="45"/>
    </row>
    <row r="2" spans="1:2" ht="15.75">
      <c r="A2" s="35" t="s">
        <v>18</v>
      </c>
      <c r="B2" s="36">
        <f>BASE!C1</f>
        <v>2021</v>
      </c>
    </row>
    <row r="3" spans="1:2">
      <c r="A3" s="37" t="s">
        <v>19</v>
      </c>
      <c r="B3" s="38">
        <f>DATE(B2,1,1)</f>
        <v>42735</v>
      </c>
    </row>
    <row r="4" spans="1:2">
      <c r="A4" s="37" t="s">
        <v>20</v>
      </c>
      <c r="B4" s="38">
        <f>DATE(B2,3,29.56+0.979*MOD(204-11*MOD(B2,19),30)-
WEEKDAY(DATE(B2,3,28.56+0.979*MOD(204-11*MOD(B2,19),30))))</f>
        <v>42828</v>
      </c>
    </row>
    <row r="5" spans="1:2">
      <c r="A5" s="37" t="s">
        <v>21</v>
      </c>
      <c r="B5" s="38">
        <f>Paques+1</f>
        <v>42829</v>
      </c>
    </row>
    <row r="6" spans="1:2">
      <c r="A6" s="37" t="s">
        <v>22</v>
      </c>
      <c r="B6" s="38">
        <f>DATE(B2,5,1)</f>
        <v>42855</v>
      </c>
    </row>
    <row r="7" spans="1:2">
      <c r="A7" s="37" t="s">
        <v>23</v>
      </c>
      <c r="B7" s="38">
        <f>DATE(B2,5,8)</f>
        <v>42862</v>
      </c>
    </row>
    <row r="8" spans="1:2">
      <c r="A8" s="37" t="s">
        <v>24</v>
      </c>
      <c r="B8" s="38">
        <f>Paques+39</f>
        <v>42867</v>
      </c>
    </row>
    <row r="9" spans="1:2">
      <c r="A9" s="37" t="s">
        <v>25</v>
      </c>
      <c r="B9" s="38">
        <f>Paques+49</f>
        <v>42877</v>
      </c>
    </row>
    <row r="10" spans="1:2">
      <c r="A10" s="37" t="s">
        <v>26</v>
      </c>
      <c r="B10" s="38">
        <f>Paques+50</f>
        <v>42878</v>
      </c>
    </row>
    <row r="11" spans="1:2">
      <c r="A11" s="37" t="s">
        <v>27</v>
      </c>
      <c r="B11" s="38">
        <f>DATE(B2,7,14)</f>
        <v>42929</v>
      </c>
    </row>
    <row r="12" spans="1:2">
      <c r="A12" s="37" t="s">
        <v>28</v>
      </c>
      <c r="B12" s="38">
        <f>DATE(B2,8,15)</f>
        <v>42961</v>
      </c>
    </row>
    <row r="13" spans="1:2">
      <c r="A13" s="37" t="s">
        <v>29</v>
      </c>
      <c r="B13" s="38">
        <f>DATE(B2,11,1)</f>
        <v>43039</v>
      </c>
    </row>
    <row r="14" spans="1:2">
      <c r="A14" s="37" t="s">
        <v>30</v>
      </c>
      <c r="B14" s="38">
        <f>DATE(B2,11,11)</f>
        <v>43049</v>
      </c>
    </row>
    <row r="15" spans="1:2" ht="15.75" thickBot="1">
      <c r="A15" s="39" t="s">
        <v>31</v>
      </c>
      <c r="B15" s="40">
        <f>DATE(B2,12,25)</f>
        <v>43093</v>
      </c>
    </row>
    <row r="16" spans="1:2" ht="15.75" thickBot="1">
      <c r="A16" s="41"/>
      <c r="B16" s="42"/>
    </row>
    <row r="17" spans="1:2" ht="15.75" thickBot="1">
      <c r="A17" s="43" t="s">
        <v>32</v>
      </c>
      <c r="B17" s="44" t="str">
        <f>IF(MOD(B2,400)=0,"bissextile",(IF(MOD(B2,100)=0,"commune",(IF(MOD(B2,4)=0,"bissextile","commune")))))</f>
        <v>commune</v>
      </c>
    </row>
  </sheetData>
  <conditionalFormatting sqref="A2:A15">
    <cfRule type="expression" dxfId="88" priority="2" stopIfTrue="1">
      <formula>OR(WEEKDAY(A2,2)=2,WEEKDAY(A2,2)=4)</formula>
    </cfRule>
  </conditionalFormatting>
  <conditionalFormatting sqref="A2:A15">
    <cfRule type="expression" dxfId="87" priority="1" stopIfTrue="1">
      <formula>OR(WEEKDAY(A2,2)=2,WEEKDAY(A2,2)=4)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BR82"/>
  <sheetViews>
    <sheetView tabSelected="1" zoomScale="90" zoomScaleNormal="90" workbookViewId="0">
      <pane xSplit="3" ySplit="7" topLeftCell="D8" activePane="bottomRight" state="frozen"/>
      <selection activeCell="B1" sqref="B1"/>
      <selection pane="topRight" activeCell="D1" sqref="D1"/>
      <selection pane="bottomLeft" activeCell="B6" sqref="B6"/>
      <selection pane="bottomRight" activeCell="E17" sqref="E17"/>
    </sheetView>
  </sheetViews>
  <sheetFormatPr baseColWidth="10" defaultRowHeight="15"/>
  <cols>
    <col min="1" max="1" width="20.5703125" customWidth="1"/>
    <col min="2" max="2" width="4.7109375" style="2" bestFit="1" customWidth="1"/>
    <col min="3" max="3" width="10.7109375" style="2" bestFit="1" customWidth="1"/>
    <col min="4" max="4" width="9" style="5" bestFit="1" customWidth="1"/>
    <col min="5" max="5" width="6" style="5" bestFit="1" customWidth="1"/>
    <col min="6" max="6" width="8" style="8" bestFit="1" customWidth="1"/>
    <col min="7" max="7" width="5.42578125" style="5" customWidth="1"/>
    <col min="8" max="8" width="6.140625" style="5" bestFit="1" customWidth="1"/>
    <col min="9" max="9" width="5.42578125" style="5" customWidth="1"/>
    <col min="10" max="10" width="6.140625" style="5" customWidth="1"/>
    <col min="11" max="11" width="6.140625" style="5" bestFit="1" customWidth="1"/>
    <col min="12" max="12" width="3" style="2" customWidth="1"/>
    <col min="13" max="13" width="3" customWidth="1"/>
    <col min="14" max="14" width="4.140625" style="2" customWidth="1"/>
    <col min="15" max="15" width="9" style="5" bestFit="1" customWidth="1"/>
    <col min="16" max="16" width="6" style="5" bestFit="1" customWidth="1"/>
    <col min="17" max="17" width="8" style="8" bestFit="1" customWidth="1"/>
    <col min="18" max="18" width="5.42578125" style="5" customWidth="1"/>
    <col min="19" max="19" width="6.140625" style="5" bestFit="1" customWidth="1"/>
    <col min="20" max="20" width="5.42578125" style="5" customWidth="1"/>
    <col min="21" max="21" width="6.140625" style="5" customWidth="1"/>
    <col min="22" max="22" width="6.140625" style="5" bestFit="1" customWidth="1"/>
    <col min="23" max="23" width="3" style="46" customWidth="1"/>
    <col min="24" max="24" width="3" customWidth="1"/>
    <col min="25" max="25" width="4.140625" style="46" customWidth="1"/>
    <col min="26" max="26" width="9" bestFit="1" customWidth="1"/>
    <col min="27" max="27" width="6" bestFit="1" customWidth="1"/>
    <col min="28" max="28" width="8" bestFit="1" customWidth="1"/>
    <col min="29" max="29" width="5.42578125" customWidth="1"/>
    <col min="30" max="30" width="6.140625" bestFit="1" customWidth="1"/>
    <col min="31" max="31" width="5.42578125" customWidth="1"/>
    <col min="32" max="32" width="6.140625" customWidth="1"/>
    <col min="33" max="33" width="6.140625" bestFit="1" customWidth="1"/>
    <col min="34" max="34" width="2.5703125" customWidth="1"/>
    <col min="35" max="35" width="2.7109375" customWidth="1"/>
    <col min="36" max="36" width="3.7109375" customWidth="1"/>
    <col min="37" max="37" width="9" bestFit="1" customWidth="1"/>
    <col min="38" max="38" width="6" bestFit="1" customWidth="1"/>
    <col min="39" max="39" width="8" bestFit="1" customWidth="1"/>
    <col min="40" max="40" width="5.42578125" customWidth="1"/>
    <col min="41" max="41" width="6.140625" customWidth="1"/>
    <col min="42" max="42" width="5.42578125" customWidth="1"/>
    <col min="43" max="43" width="6.140625" customWidth="1"/>
    <col min="44" max="44" width="6.140625" bestFit="1" customWidth="1"/>
    <col min="45" max="45" width="2.5703125" customWidth="1"/>
    <col min="46" max="46" width="2.7109375" customWidth="1"/>
    <col min="47" max="47" width="3.7109375" customWidth="1"/>
    <col min="48" max="48" width="9" bestFit="1" customWidth="1"/>
    <col min="49" max="49" width="6" bestFit="1" customWidth="1"/>
    <col min="50" max="50" width="8" bestFit="1" customWidth="1"/>
    <col min="51" max="51" width="5.42578125" customWidth="1"/>
    <col min="52" max="52" width="6.140625" bestFit="1" customWidth="1"/>
    <col min="53" max="53" width="5.42578125" customWidth="1"/>
    <col min="54" max="54" width="6.140625" customWidth="1"/>
    <col min="55" max="55" width="6.140625" bestFit="1" customWidth="1"/>
    <col min="56" max="56" width="2.5703125" customWidth="1"/>
    <col min="57" max="57" width="2.7109375" customWidth="1"/>
    <col min="58" max="58" width="3.7109375" customWidth="1"/>
    <col min="59" max="59" width="9" bestFit="1" customWidth="1"/>
    <col min="60" max="60" width="6" bestFit="1" customWidth="1"/>
    <col min="61" max="61" width="8" bestFit="1" customWidth="1"/>
    <col min="62" max="62" width="5.42578125" customWidth="1"/>
    <col min="63" max="63" width="6.140625" bestFit="1" customWidth="1"/>
    <col min="64" max="64" width="5.42578125" customWidth="1"/>
    <col min="65" max="65" width="6.140625" customWidth="1"/>
    <col min="66" max="66" width="6.140625" bestFit="1" customWidth="1"/>
    <col min="67" max="67" width="2.5703125" customWidth="1"/>
    <col min="68" max="68" width="2.7109375" customWidth="1"/>
    <col min="69" max="69" width="3.7109375" customWidth="1"/>
    <col min="70" max="70" width="20.7109375" customWidth="1"/>
    <col min="71" max="71" width="11.42578125" customWidth="1"/>
  </cols>
  <sheetData>
    <row r="1" spans="1:70">
      <c r="C1" s="33">
        <v>2021</v>
      </c>
    </row>
    <row r="2" spans="1:70">
      <c r="A2" s="3">
        <v>0.20833333333333334</v>
      </c>
      <c r="C2" s="34">
        <v>42735</v>
      </c>
    </row>
    <row r="3" spans="1:70" ht="23.25">
      <c r="A3" s="3">
        <v>0.875</v>
      </c>
      <c r="B3" s="1"/>
      <c r="C3" s="6"/>
      <c r="D3" s="101" t="s">
        <v>15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32" t="s">
        <v>16</v>
      </c>
      <c r="AM3" s="102" t="str">
        <f>UPPER(TEXT(C2,"mmmm aaaa"))</f>
        <v>JANVIER 2021</v>
      </c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2"/>
      <c r="BF3" s="102"/>
      <c r="BG3" s="102"/>
      <c r="BH3" s="102"/>
      <c r="BI3" s="102"/>
      <c r="BJ3" s="102"/>
      <c r="BK3" s="102"/>
      <c r="BL3" s="102"/>
      <c r="BM3" s="102"/>
      <c r="BN3" s="102"/>
      <c r="BO3" s="102"/>
      <c r="BP3" s="102"/>
      <c r="BQ3" s="102"/>
      <c r="BR3" s="102"/>
    </row>
    <row r="4" spans="1:70">
      <c r="A4" s="3">
        <v>0</v>
      </c>
      <c r="D4" s="103" t="s">
        <v>7</v>
      </c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  <c r="AJ4" s="103"/>
      <c r="AK4" s="103"/>
      <c r="AL4" s="103"/>
      <c r="AM4" s="103"/>
      <c r="AN4" s="103"/>
      <c r="AO4" s="103"/>
      <c r="AP4" s="103"/>
      <c r="AQ4" s="103"/>
      <c r="AR4" s="103"/>
      <c r="AS4" s="103"/>
      <c r="AT4" s="103"/>
      <c r="AU4" s="103"/>
      <c r="AV4" s="103"/>
      <c r="AW4" s="103"/>
      <c r="AX4" s="103"/>
      <c r="AY4" s="103"/>
      <c r="AZ4" s="103"/>
      <c r="BA4" s="103"/>
      <c r="BB4" s="103"/>
      <c r="BC4" s="103"/>
      <c r="BD4" s="103"/>
      <c r="BE4" s="103"/>
      <c r="BF4" s="103"/>
      <c r="BG4" s="103"/>
      <c r="BH4" s="103"/>
      <c r="BI4" s="103"/>
      <c r="BJ4" s="103"/>
      <c r="BK4" s="103"/>
      <c r="BL4" s="103"/>
      <c r="BM4" s="103"/>
      <c r="BN4" s="103"/>
      <c r="BO4" s="64"/>
      <c r="BP4" s="64"/>
      <c r="BQ4" s="64"/>
    </row>
    <row r="5" spans="1:70" ht="15.75" thickBot="1">
      <c r="D5" s="98" t="str">
        <f>IF(COUNTIFS($I$8:$I$69,"&lt;"&amp;11/24,$I$8:$I$69,"&lt;&gt;0"),"ATTENTION REPOS QUOTIDIEN","")</f>
        <v/>
      </c>
      <c r="E5" s="98"/>
      <c r="F5" s="98"/>
      <c r="G5" s="98"/>
      <c r="H5" s="98"/>
      <c r="I5" s="98"/>
      <c r="J5" s="98"/>
      <c r="K5" s="98"/>
      <c r="O5" s="98" t="str">
        <f>IF(COUNTIFS($T$8:$T$69,"&lt;"&amp;11/24,$T$8:$T$69,"&lt;&gt;0"),"ATTENTION REPOS QUOTIDIEN","")</f>
        <v/>
      </c>
      <c r="P5" s="98"/>
      <c r="Q5" s="98"/>
      <c r="R5" s="98"/>
      <c r="S5" s="98"/>
      <c r="T5" s="98"/>
      <c r="U5" s="98"/>
      <c r="V5" s="98"/>
      <c r="Z5" s="98" t="str">
        <f>IF(COUNTIFS($AE$8:$AE$69,"&lt;"&amp;11/24,$AE$8:$AE$69,"&lt;&gt;0"),"ATTENTION REPOS QUOTIDIEN","")</f>
        <v/>
      </c>
      <c r="AA5" s="98"/>
      <c r="AB5" s="98"/>
      <c r="AC5" s="98"/>
      <c r="AD5" s="98"/>
      <c r="AE5" s="98"/>
      <c r="AF5" s="98"/>
      <c r="AG5" s="98"/>
      <c r="AK5" s="98" t="str">
        <f>IF(COUNTIFS($AP$8:$AP$69,"&lt;"&amp;11/24,$AP$8:$AP$69,"&lt;&gt;0"),"ATTENTION REPOS QUOTIDIEN","")</f>
        <v/>
      </c>
      <c r="AL5" s="98"/>
      <c r="AM5" s="98"/>
      <c r="AN5" s="98"/>
      <c r="AO5" s="98"/>
      <c r="AP5" s="98"/>
      <c r="AQ5" s="98"/>
      <c r="AR5" s="98"/>
      <c r="AV5" s="98" t="str">
        <f>IF(COUNTIFS($BA$8:$BA$69,"&lt;"&amp;11/24,$BA$8:$BA$69,"&lt;&gt;0"),"ATTENTION REPOS QUOTIDIEN","")</f>
        <v/>
      </c>
      <c r="AW5" s="98"/>
      <c r="AX5" s="98"/>
      <c r="AY5" s="98"/>
      <c r="AZ5" s="98"/>
      <c r="BA5" s="98"/>
      <c r="BB5" s="98"/>
      <c r="BC5" s="98"/>
      <c r="BG5" s="98" t="str">
        <f>IF(COUNTIFS($BL$8:$BL$69,"&lt;"&amp;11/24,$BL$8:$BL$69,"&lt;&gt;0"),"ATTENTION REPOS QUOTIDIEN","")</f>
        <v/>
      </c>
      <c r="BH5" s="98"/>
      <c r="BI5" s="98"/>
      <c r="BJ5" s="98"/>
      <c r="BK5" s="98"/>
      <c r="BL5" s="98"/>
      <c r="BM5" s="98"/>
      <c r="BN5" s="98"/>
    </row>
    <row r="6" spans="1:70" ht="21">
      <c r="B6" s="4"/>
      <c r="C6" s="4"/>
      <c r="D6" s="119" t="s">
        <v>35</v>
      </c>
      <c r="E6" s="120"/>
      <c r="F6" s="120"/>
      <c r="G6" s="120"/>
      <c r="H6" s="120"/>
      <c r="I6" s="120"/>
      <c r="J6" s="120"/>
      <c r="K6" s="120"/>
      <c r="L6" s="53"/>
      <c r="M6" s="54"/>
      <c r="N6" s="55"/>
      <c r="O6" s="119" t="s">
        <v>36</v>
      </c>
      <c r="P6" s="120"/>
      <c r="Q6" s="120"/>
      <c r="R6" s="120"/>
      <c r="S6" s="120"/>
      <c r="T6" s="120"/>
      <c r="U6" s="120"/>
      <c r="V6" s="120"/>
      <c r="W6" s="53"/>
      <c r="X6" s="54"/>
      <c r="Y6" s="55"/>
      <c r="Z6" s="119" t="s">
        <v>37</v>
      </c>
      <c r="AA6" s="120"/>
      <c r="AB6" s="120"/>
      <c r="AC6" s="120"/>
      <c r="AD6" s="120"/>
      <c r="AE6" s="120"/>
      <c r="AF6" s="120"/>
      <c r="AG6" s="120"/>
      <c r="AH6" s="53"/>
      <c r="AI6" s="54"/>
      <c r="AJ6" s="55"/>
      <c r="AK6" s="119" t="s">
        <v>38</v>
      </c>
      <c r="AL6" s="120"/>
      <c r="AM6" s="120"/>
      <c r="AN6" s="120"/>
      <c r="AO6" s="120"/>
      <c r="AP6" s="120"/>
      <c r="AQ6" s="120"/>
      <c r="AR6" s="120"/>
      <c r="AS6" s="53"/>
      <c r="AT6" s="54"/>
      <c r="AU6" s="55"/>
      <c r="AV6" s="119" t="s">
        <v>39</v>
      </c>
      <c r="AW6" s="120"/>
      <c r="AX6" s="120"/>
      <c r="AY6" s="120"/>
      <c r="AZ6" s="120"/>
      <c r="BA6" s="120"/>
      <c r="BB6" s="120"/>
      <c r="BC6" s="120"/>
      <c r="BD6" s="53"/>
      <c r="BE6" s="54"/>
      <c r="BF6" s="55"/>
      <c r="BG6" s="119" t="s">
        <v>40</v>
      </c>
      <c r="BH6" s="120"/>
      <c r="BI6" s="120"/>
      <c r="BJ6" s="120"/>
      <c r="BK6" s="120"/>
      <c r="BL6" s="120"/>
      <c r="BM6" s="120"/>
      <c r="BN6" s="120"/>
      <c r="BO6" s="53"/>
      <c r="BP6" s="54"/>
      <c r="BQ6" s="55"/>
      <c r="BR6" s="104" t="s">
        <v>8</v>
      </c>
    </row>
    <row r="7" spans="1:70" ht="10.5" customHeight="1" thickBot="1">
      <c r="D7" s="56" t="s">
        <v>6</v>
      </c>
      <c r="E7" s="57"/>
      <c r="F7" s="58" t="s">
        <v>5</v>
      </c>
      <c r="G7" s="59" t="s">
        <v>3</v>
      </c>
      <c r="H7" s="59" t="s">
        <v>3</v>
      </c>
      <c r="I7" s="59" t="s">
        <v>17</v>
      </c>
      <c r="J7" s="59" t="s">
        <v>4</v>
      </c>
      <c r="K7" s="59" t="s">
        <v>4</v>
      </c>
      <c r="L7" s="60" t="s">
        <v>0</v>
      </c>
      <c r="M7" s="61" t="s">
        <v>1</v>
      </c>
      <c r="N7" s="62" t="s">
        <v>2</v>
      </c>
      <c r="O7" s="56" t="s">
        <v>6</v>
      </c>
      <c r="P7" s="57"/>
      <c r="Q7" s="58" t="s">
        <v>5</v>
      </c>
      <c r="R7" s="59" t="s">
        <v>3</v>
      </c>
      <c r="S7" s="59" t="s">
        <v>3</v>
      </c>
      <c r="T7" s="59" t="s">
        <v>17</v>
      </c>
      <c r="U7" s="59" t="s">
        <v>4</v>
      </c>
      <c r="V7" s="59" t="s">
        <v>4</v>
      </c>
      <c r="W7" s="60" t="s">
        <v>0</v>
      </c>
      <c r="X7" s="61" t="s">
        <v>1</v>
      </c>
      <c r="Y7" s="62" t="s">
        <v>2</v>
      </c>
      <c r="Z7" s="56" t="s">
        <v>6</v>
      </c>
      <c r="AA7" s="57"/>
      <c r="AB7" s="58" t="s">
        <v>5</v>
      </c>
      <c r="AC7" s="59" t="s">
        <v>3</v>
      </c>
      <c r="AD7" s="59" t="s">
        <v>3</v>
      </c>
      <c r="AE7" s="59" t="s">
        <v>17</v>
      </c>
      <c r="AF7" s="59" t="s">
        <v>4</v>
      </c>
      <c r="AG7" s="59" t="s">
        <v>4</v>
      </c>
      <c r="AH7" s="60" t="s">
        <v>0</v>
      </c>
      <c r="AI7" s="61" t="s">
        <v>1</v>
      </c>
      <c r="AJ7" s="62" t="s">
        <v>2</v>
      </c>
      <c r="AK7" s="56" t="s">
        <v>6</v>
      </c>
      <c r="AL7" s="57"/>
      <c r="AM7" s="58" t="s">
        <v>5</v>
      </c>
      <c r="AN7" s="59" t="s">
        <v>3</v>
      </c>
      <c r="AO7" s="59" t="s">
        <v>3</v>
      </c>
      <c r="AP7" s="59" t="s">
        <v>17</v>
      </c>
      <c r="AQ7" s="59" t="s">
        <v>4</v>
      </c>
      <c r="AR7" s="59" t="s">
        <v>4</v>
      </c>
      <c r="AS7" s="60" t="s">
        <v>0</v>
      </c>
      <c r="AT7" s="61" t="s">
        <v>1</v>
      </c>
      <c r="AU7" s="62" t="s">
        <v>2</v>
      </c>
      <c r="AV7" s="56" t="s">
        <v>6</v>
      </c>
      <c r="AW7" s="57"/>
      <c r="AX7" s="58" t="s">
        <v>5</v>
      </c>
      <c r="AY7" s="59" t="s">
        <v>3</v>
      </c>
      <c r="AZ7" s="59" t="s">
        <v>3</v>
      </c>
      <c r="BA7" s="59" t="s">
        <v>17</v>
      </c>
      <c r="BB7" s="59" t="s">
        <v>4</v>
      </c>
      <c r="BC7" s="59" t="s">
        <v>4</v>
      </c>
      <c r="BD7" s="60" t="s">
        <v>0</v>
      </c>
      <c r="BE7" s="61" t="s">
        <v>1</v>
      </c>
      <c r="BF7" s="62" t="s">
        <v>2</v>
      </c>
      <c r="BG7" s="56" t="s">
        <v>6</v>
      </c>
      <c r="BH7" s="57"/>
      <c r="BI7" s="58" t="s">
        <v>5</v>
      </c>
      <c r="BJ7" s="59" t="s">
        <v>3</v>
      </c>
      <c r="BK7" s="59" t="s">
        <v>3</v>
      </c>
      <c r="BL7" s="59" t="s">
        <v>17</v>
      </c>
      <c r="BM7" s="59" t="s">
        <v>4</v>
      </c>
      <c r="BN7" s="59" t="s">
        <v>4</v>
      </c>
      <c r="BO7" s="60" t="s">
        <v>0</v>
      </c>
      <c r="BP7" s="61" t="s">
        <v>1</v>
      </c>
      <c r="BQ7" s="62" t="s">
        <v>2</v>
      </c>
      <c r="BR7" s="105"/>
    </row>
    <row r="8" spans="1:70" ht="15.75" thickBot="1">
      <c r="A8" s="121">
        <f>C2</f>
        <v>42735</v>
      </c>
      <c r="B8" s="107" t="str">
        <f>UPPER(TEXT(A8,"jjj"))</f>
        <v>VEN</v>
      </c>
      <c r="C8" s="122" t="str">
        <f>UPPER(TEXT(A8,"jj mmm"))</f>
        <v>01 JANV</v>
      </c>
      <c r="D8" s="12"/>
      <c r="E8" s="49" t="s">
        <v>0</v>
      </c>
      <c r="F8" s="13"/>
      <c r="G8" s="63">
        <f>MOD(F8-D8,1)</f>
        <v>0</v>
      </c>
      <c r="H8" s="111">
        <f>G8+G9</f>
        <v>0</v>
      </c>
      <c r="I8" s="47"/>
      <c r="J8" s="63" t="str">
        <f>IF(D8="","00:00",IF(D8&gt;F8,1-MAX(D8,$A$3)+MIN(F8,$A$2),MAX(0,$A$2-D8)+MAX(0,F8-$A$3)))</f>
        <v>00:00</v>
      </c>
      <c r="K8" s="117">
        <f>J8+J9</f>
        <v>0</v>
      </c>
      <c r="L8" s="76">
        <f>IF(AND(WEEKDAY($A8,2)&lt;7,E8="CP"),1,0)</f>
        <v>1</v>
      </c>
      <c r="M8" s="78">
        <f>IF(E8="CV",1,0)</f>
        <v>0</v>
      </c>
      <c r="N8" s="14">
        <f>IF(AND(F8&gt;$A$4,F8&lt;$A$2),1,0)</f>
        <v>0</v>
      </c>
      <c r="O8" s="12"/>
      <c r="P8" s="49" t="s">
        <v>0</v>
      </c>
      <c r="Q8" s="13"/>
      <c r="R8" s="63">
        <f>MOD(Q8-O8,1)</f>
        <v>0</v>
      </c>
      <c r="S8" s="111">
        <f>R8+R9</f>
        <v>0</v>
      </c>
      <c r="T8" s="74"/>
      <c r="U8" s="63" t="str">
        <f>IF(O8="","00:00",IF(O8&gt;Q8,1-MAX(O8,$A$3)+MIN(Q8,$A$2),MAX(0,$A$2-O8)+MAX(0,Q8-$A$3)))</f>
        <v>00:00</v>
      </c>
      <c r="V8" s="117">
        <f>U8+U9</f>
        <v>0</v>
      </c>
      <c r="W8" s="76">
        <f>IF(AND(WEEKDAY($A8,2)&lt;7,P8="CP"),1,0)</f>
        <v>1</v>
      </c>
      <c r="X8" s="78">
        <f>IF(P8="CV",1,0)</f>
        <v>0</v>
      </c>
      <c r="Y8" s="14">
        <f>IF(AND(Q8&gt;$A$4,Q8&lt;$A$2),1,0)</f>
        <v>0</v>
      </c>
      <c r="Z8" s="12"/>
      <c r="AA8" s="49"/>
      <c r="AB8" s="13"/>
      <c r="AC8" s="63">
        <f>MOD(AB8-Z8,1)</f>
        <v>0</v>
      </c>
      <c r="AD8" s="111">
        <f>AC8+AC9</f>
        <v>0</v>
      </c>
      <c r="AE8" s="74"/>
      <c r="AF8" s="63" t="str">
        <f>IF(Z8="","00:00",IF(Z8&gt;AB8,1-MAX(Z8,$A$3)+MIN(AB8,$A$2),MAX(0,$A$2-Z8)+MAX(0,AB8-$A$3)))</f>
        <v>00:00</v>
      </c>
      <c r="AG8" s="117">
        <f>AF8+AF9</f>
        <v>0</v>
      </c>
      <c r="AH8" s="76">
        <f>IF(AND(WEEKDAY($A8,2)&lt;7,AA8="CP"),1,0)</f>
        <v>0</v>
      </c>
      <c r="AI8" s="78">
        <f>IF(AA8="CV",1,0)</f>
        <v>0</v>
      </c>
      <c r="AJ8" s="14">
        <f>IF(AND(AB8&gt;$A$4,AB8&lt;$A$2),1,0)</f>
        <v>0</v>
      </c>
      <c r="AK8" s="12"/>
      <c r="AL8" s="49"/>
      <c r="AM8" s="13"/>
      <c r="AN8" s="63">
        <f>MOD(AM8-AK8,1)</f>
        <v>0</v>
      </c>
      <c r="AO8" s="111">
        <f>AN8+AN9</f>
        <v>0</v>
      </c>
      <c r="AP8" s="74"/>
      <c r="AQ8" s="63" t="str">
        <f>IF(AK8="","00:00",IF(AK8&gt;AM8,1-MAX(AK8,$A$3)+MIN(AM8,$A$2),MAX(0,$A$2-AK8)+MAX(0,AM8-$A$3)))</f>
        <v>00:00</v>
      </c>
      <c r="AR8" s="117">
        <f>AQ8+AQ9</f>
        <v>0</v>
      </c>
      <c r="AS8" s="76">
        <f>IF(AND(WEEKDAY($A8,2)&lt;7,AL8="CP"),1,0)</f>
        <v>0</v>
      </c>
      <c r="AT8" s="78">
        <f>IF(AL8="CV",1,0)</f>
        <v>0</v>
      </c>
      <c r="AU8" s="14">
        <f>IF(AND(AM8&gt;$A$4,AM8&lt;$A$2),1,0)</f>
        <v>0</v>
      </c>
      <c r="AV8" s="12"/>
      <c r="AW8" s="49"/>
      <c r="AX8" s="13"/>
      <c r="AY8" s="63">
        <f>MOD(AX8-AV8,1)</f>
        <v>0</v>
      </c>
      <c r="AZ8" s="111">
        <f>AY8+AY9</f>
        <v>0</v>
      </c>
      <c r="BA8" s="74"/>
      <c r="BB8" s="63" t="str">
        <f>IF(AV8="","00:00",IF(AV8&gt;AX8,1-MAX(AV8,$A$3)+MIN(AX8,$A$2),MAX(0,$A$2-AV8)+MAX(0,AX8-$A$3)))</f>
        <v>00:00</v>
      </c>
      <c r="BC8" s="117">
        <f>BB8+BB9</f>
        <v>0</v>
      </c>
      <c r="BD8" s="76">
        <f>IF(AND(WEEKDAY($A8,2)&lt;7,AW8="CP"),1,0)</f>
        <v>0</v>
      </c>
      <c r="BE8" s="78">
        <f>IF(AW8="CV",1,0)</f>
        <v>0</v>
      </c>
      <c r="BF8" s="14">
        <f>IF(AND(AX8&gt;$A$4,AX8&lt;$A$2),1,0)</f>
        <v>0</v>
      </c>
      <c r="BG8" s="12"/>
      <c r="BH8" s="49"/>
      <c r="BI8" s="13"/>
      <c r="BJ8" s="63">
        <f>MOD(BI8-BG8,1)</f>
        <v>0</v>
      </c>
      <c r="BK8" s="111">
        <f>BJ8+BJ9</f>
        <v>0</v>
      </c>
      <c r="BL8" s="74"/>
      <c r="BM8" s="63" t="str">
        <f>IF(BG8="","00:00",IF(BG8&gt;BI8,1-MAX(BG8,$A$3)+MIN(BI8,$A$2),MAX(0,$A$2-BG8)+MAX(0,BI8-$A$3)))</f>
        <v>00:00</v>
      </c>
      <c r="BN8" s="117">
        <f>BM8+BM9</f>
        <v>0</v>
      </c>
      <c r="BO8" s="76">
        <f>IF(AND(WEEKDAY($A8,2)&lt;7,BH8="CP"),1,0)</f>
        <v>0</v>
      </c>
      <c r="BP8" s="78">
        <f>IF(BH8="CV",1,0)</f>
        <v>0</v>
      </c>
      <c r="BQ8" s="14">
        <f>IF(AND(BI8&gt;$A$4,BI8&lt;$A$2),1,0)</f>
        <v>0</v>
      </c>
      <c r="BR8" s="21"/>
    </row>
    <row r="9" spans="1:70" ht="15.75" thickBot="1">
      <c r="A9" s="121"/>
      <c r="B9" s="108"/>
      <c r="C9" s="123"/>
      <c r="D9" s="25"/>
      <c r="E9" s="50"/>
      <c r="F9" s="16"/>
      <c r="G9" s="65">
        <f t="shared" ref="G9:G69" si="0">MOD(F9-D9,1)</f>
        <v>0</v>
      </c>
      <c r="H9" s="112"/>
      <c r="I9" s="48"/>
      <c r="J9" s="63" t="str">
        <f t="shared" ref="J9:J69" si="1">IF(D9="","00:00",IF(D9&gt;F9,1-MAX(D9,$A$3)+MIN(F9,$A$2),MAX(0,$A$2-D9)+MAX(0,F9-$A$3)))</f>
        <v>00:00</v>
      </c>
      <c r="K9" s="118"/>
      <c r="L9" s="77"/>
      <c r="M9" s="79"/>
      <c r="N9" s="17">
        <f t="shared" ref="N9:N69" si="2">IF(AND(F9&gt;$A$4,F9&lt;$A$2),1,0)</f>
        <v>0</v>
      </c>
      <c r="O9" s="25"/>
      <c r="P9" s="50" t="s">
        <v>1</v>
      </c>
      <c r="Q9" s="16"/>
      <c r="R9" s="65">
        <f t="shared" ref="R9:R69" si="3">MOD(Q9-O9,1)</f>
        <v>0</v>
      </c>
      <c r="S9" s="112"/>
      <c r="T9" s="75"/>
      <c r="U9" s="63" t="str">
        <f t="shared" ref="U9:U69" si="4">IF(O9="","00:00",IF(O9&gt;Q9,1-MAX(O9,$A$3)+MIN(Q9,$A$2),MAX(0,$A$2-O9)+MAX(0,Q9-$A$3)))</f>
        <v>00:00</v>
      </c>
      <c r="V9" s="118"/>
      <c r="W9" s="77"/>
      <c r="X9" s="79"/>
      <c r="Y9" s="17">
        <f t="shared" ref="Y9:Y69" si="5">IF(AND(Q9&gt;$A$4,Q9&lt;$A$2),1,0)</f>
        <v>0</v>
      </c>
      <c r="Z9" s="25"/>
      <c r="AA9" s="50"/>
      <c r="AB9" s="16"/>
      <c r="AC9" s="65">
        <f t="shared" ref="AC9:AC69" si="6">MOD(AB9-Z9,1)</f>
        <v>0</v>
      </c>
      <c r="AD9" s="112"/>
      <c r="AE9" s="75"/>
      <c r="AF9" s="63" t="str">
        <f t="shared" ref="AF9:AF69" si="7">IF(Z9="","00:00",IF(Z9&gt;AB9,1-MAX(Z9,$A$3)+MIN(AB9,$A$2),MAX(0,$A$2-Z9)+MAX(0,AB9-$A$3)))</f>
        <v>00:00</v>
      </c>
      <c r="AG9" s="118"/>
      <c r="AH9" s="77"/>
      <c r="AI9" s="79"/>
      <c r="AJ9" s="17">
        <f t="shared" ref="AJ9:AJ69" si="8">IF(AND(AB9&gt;$A$4,AB9&lt;$A$2),1,0)</f>
        <v>0</v>
      </c>
      <c r="AK9" s="25"/>
      <c r="AL9" s="50"/>
      <c r="AM9" s="16"/>
      <c r="AN9" s="65">
        <f t="shared" ref="AN9:AN69" si="9">MOD(AM9-AK9,1)</f>
        <v>0</v>
      </c>
      <c r="AO9" s="112"/>
      <c r="AP9" s="75"/>
      <c r="AQ9" s="63" t="str">
        <f t="shared" ref="AQ9:AQ69" si="10">IF(AK9="","00:00",IF(AK9&gt;AM9,1-MAX(AK9,$A$3)+MIN(AM9,$A$2),MAX(0,$A$2-AK9)+MAX(0,AM9-$A$3)))</f>
        <v>00:00</v>
      </c>
      <c r="AR9" s="118"/>
      <c r="AS9" s="77"/>
      <c r="AT9" s="79"/>
      <c r="AU9" s="17">
        <f t="shared" ref="AU9:AU69" si="11">IF(AND(AM9&gt;$A$4,AM9&lt;$A$2),1,0)</f>
        <v>0</v>
      </c>
      <c r="AV9" s="25"/>
      <c r="AW9" s="50"/>
      <c r="AX9" s="16"/>
      <c r="AY9" s="65">
        <f t="shared" ref="AY9:AY69" si="12">MOD(AX9-AV9,1)</f>
        <v>0</v>
      </c>
      <c r="AZ9" s="112"/>
      <c r="BA9" s="75"/>
      <c r="BB9" s="63" t="str">
        <f t="shared" ref="BB9:BB69" si="13">IF(AV9="","00:00",IF(AV9&gt;AX9,1-MAX(AV9,$A$3)+MIN(AX9,$A$2),MAX(0,$A$2-AV9)+MAX(0,AX9-$A$3)))</f>
        <v>00:00</v>
      </c>
      <c r="BC9" s="118"/>
      <c r="BD9" s="77"/>
      <c r="BE9" s="79"/>
      <c r="BF9" s="17">
        <f t="shared" ref="BF9:BF69" si="14">IF(AND(AX9&gt;$A$4,AX9&lt;$A$2),1,0)</f>
        <v>0</v>
      </c>
      <c r="BG9" s="25"/>
      <c r="BH9" s="50"/>
      <c r="BI9" s="16"/>
      <c r="BJ9" s="65">
        <f t="shared" ref="BJ9:BJ69" si="15">MOD(BI9-BG9,1)</f>
        <v>0</v>
      </c>
      <c r="BK9" s="112"/>
      <c r="BL9" s="75"/>
      <c r="BM9" s="63" t="str">
        <f t="shared" ref="BM9:BM69" si="16">IF(BG9="","00:00",IF(BG9&gt;BI9,1-MAX(BG9,$A$3)+MIN(BI9,$A$2),MAX(0,$A$2-BG9)+MAX(0,BI9-$A$3)))</f>
        <v>00:00</v>
      </c>
      <c r="BN9" s="118"/>
      <c r="BO9" s="77"/>
      <c r="BP9" s="79"/>
      <c r="BQ9" s="17">
        <f t="shared" ref="BQ9:BQ69" si="17">IF(AND(BI9&gt;$A$4,BI9&lt;$A$2),1,0)</f>
        <v>0</v>
      </c>
      <c r="BR9" s="22"/>
    </row>
    <row r="10" spans="1:70" ht="15.75" thickBot="1">
      <c r="A10" s="121">
        <f>A8+1</f>
        <v>42736</v>
      </c>
      <c r="B10" s="107" t="str">
        <f>UPPER(TEXT(A10,"jjj"))</f>
        <v>SAM</v>
      </c>
      <c r="C10" s="109" t="str">
        <f>UPPER(TEXT(A10,"jj mmm"))</f>
        <v>02 JANV</v>
      </c>
      <c r="D10" s="12"/>
      <c r="E10" s="49" t="s">
        <v>34</v>
      </c>
      <c r="F10" s="13"/>
      <c r="G10" s="63">
        <f t="shared" si="0"/>
        <v>0</v>
      </c>
      <c r="H10" s="111">
        <f>G10+G11</f>
        <v>0</v>
      </c>
      <c r="I10" s="83">
        <f>IF(OR(F9="",D10=""),0,MOD(D10-F9,1))</f>
        <v>0</v>
      </c>
      <c r="J10" s="63" t="str">
        <f t="shared" si="1"/>
        <v>00:00</v>
      </c>
      <c r="K10" s="81">
        <f>J10+J11</f>
        <v>0</v>
      </c>
      <c r="L10" s="76">
        <f>IF(AND(WEEKDAY($A10,2)&lt;7,E10="CP"),1,0)</f>
        <v>0</v>
      </c>
      <c r="M10" s="78">
        <f>IF(E10="CV",1,0)</f>
        <v>0</v>
      </c>
      <c r="N10" s="14">
        <f t="shared" si="2"/>
        <v>0</v>
      </c>
      <c r="O10" s="12"/>
      <c r="P10" s="49" t="s">
        <v>34</v>
      </c>
      <c r="Q10" s="13"/>
      <c r="R10" s="63">
        <f t="shared" si="3"/>
        <v>0</v>
      </c>
      <c r="S10" s="111">
        <f>R10+R11</f>
        <v>0</v>
      </c>
      <c r="T10" s="83">
        <f>IF(OR(Q9="",O10=""),0,MOD(O10-Q9,1))</f>
        <v>0</v>
      </c>
      <c r="U10" s="63" t="str">
        <f t="shared" si="4"/>
        <v>00:00</v>
      </c>
      <c r="V10" s="81">
        <f>U10+U11</f>
        <v>0</v>
      </c>
      <c r="W10" s="76">
        <f>IF(AND(WEEKDAY($A10,2)&lt;7,P10="CP"),1,0)</f>
        <v>0</v>
      </c>
      <c r="X10" s="78">
        <f>IF(P10="CV",1,0)</f>
        <v>0</v>
      </c>
      <c r="Y10" s="14">
        <f t="shared" si="5"/>
        <v>0</v>
      </c>
      <c r="Z10" s="12"/>
      <c r="AA10" s="49"/>
      <c r="AB10" s="13"/>
      <c r="AC10" s="63">
        <f t="shared" si="6"/>
        <v>0</v>
      </c>
      <c r="AD10" s="111">
        <f>AC10+AC11</f>
        <v>0</v>
      </c>
      <c r="AE10" s="83">
        <f>IF(OR(AB9="",Z10=""),0,MOD(Z10-AB9,1))</f>
        <v>0</v>
      </c>
      <c r="AF10" s="63" t="str">
        <f t="shared" si="7"/>
        <v>00:00</v>
      </c>
      <c r="AG10" s="81">
        <f>AF10+AF11</f>
        <v>0</v>
      </c>
      <c r="AH10" s="76">
        <f>IF(AND(WEEKDAY($A10,2)&lt;7,AA10="CP"),1,0)</f>
        <v>0</v>
      </c>
      <c r="AI10" s="78">
        <f>IF(AA10="CV",1,0)</f>
        <v>0</v>
      </c>
      <c r="AJ10" s="14">
        <f t="shared" si="8"/>
        <v>0</v>
      </c>
      <c r="AK10" s="12"/>
      <c r="AL10" s="49"/>
      <c r="AM10" s="13"/>
      <c r="AN10" s="63">
        <f t="shared" si="9"/>
        <v>0</v>
      </c>
      <c r="AO10" s="111">
        <f>AN10+AN11</f>
        <v>0</v>
      </c>
      <c r="AP10" s="83">
        <f>IF(OR(AM9="",AK10=""),0,MOD(AK10-AM9,1))</f>
        <v>0</v>
      </c>
      <c r="AQ10" s="63" t="str">
        <f t="shared" si="10"/>
        <v>00:00</v>
      </c>
      <c r="AR10" s="81">
        <f>AQ10+AQ11</f>
        <v>0</v>
      </c>
      <c r="AS10" s="76">
        <f>IF(AND(WEEKDAY($A10,2)&lt;7,AL10="CP"),1,0)</f>
        <v>0</v>
      </c>
      <c r="AT10" s="78">
        <f>IF(AL10="CV",1,0)</f>
        <v>0</v>
      </c>
      <c r="AU10" s="14">
        <f t="shared" si="11"/>
        <v>0</v>
      </c>
      <c r="AV10" s="12"/>
      <c r="AW10" s="49"/>
      <c r="AX10" s="13"/>
      <c r="AY10" s="63">
        <f t="shared" si="12"/>
        <v>0</v>
      </c>
      <c r="AZ10" s="111">
        <f>AY10+AY11</f>
        <v>0</v>
      </c>
      <c r="BA10" s="83">
        <f>IF(OR(AX9="",AV10=""),0,MOD(AV10-AX9,1))</f>
        <v>0</v>
      </c>
      <c r="BB10" s="63" t="str">
        <f t="shared" si="13"/>
        <v>00:00</v>
      </c>
      <c r="BC10" s="81">
        <f>BB10+BB11</f>
        <v>0</v>
      </c>
      <c r="BD10" s="76">
        <f>IF(AND(WEEKDAY($A10,2)&lt;7,AW10="CP"),1,0)</f>
        <v>0</v>
      </c>
      <c r="BE10" s="78">
        <f>IF(AW10="CV",1,0)</f>
        <v>0</v>
      </c>
      <c r="BF10" s="14">
        <f t="shared" si="14"/>
        <v>0</v>
      </c>
      <c r="BG10" s="12"/>
      <c r="BH10" s="49"/>
      <c r="BI10" s="13"/>
      <c r="BJ10" s="63">
        <f t="shared" si="15"/>
        <v>0</v>
      </c>
      <c r="BK10" s="111">
        <f>BJ10+BJ11</f>
        <v>0</v>
      </c>
      <c r="BL10" s="83">
        <f>IF(OR(BI9="",BG10=""),0,MOD(BG10-BI9,1))</f>
        <v>0</v>
      </c>
      <c r="BM10" s="63" t="str">
        <f t="shared" si="16"/>
        <v>00:00</v>
      </c>
      <c r="BN10" s="81">
        <f>BM10+BM11</f>
        <v>0</v>
      </c>
      <c r="BO10" s="76">
        <f>IF(AND(WEEKDAY($A10,2)&lt;7,BH10="CP"),1,0)</f>
        <v>0</v>
      </c>
      <c r="BP10" s="78">
        <f>IF(BH10="CV",1,0)</f>
        <v>0</v>
      </c>
      <c r="BQ10" s="14">
        <f t="shared" si="17"/>
        <v>0</v>
      </c>
      <c r="BR10" s="21"/>
    </row>
    <row r="11" spans="1:70" ht="15.75" thickBot="1">
      <c r="A11" s="121"/>
      <c r="B11" s="108"/>
      <c r="C11" s="110"/>
      <c r="D11" s="15"/>
      <c r="E11" s="50"/>
      <c r="F11" s="16"/>
      <c r="G11" s="65">
        <f t="shared" si="0"/>
        <v>0</v>
      </c>
      <c r="H11" s="112"/>
      <c r="I11" s="84"/>
      <c r="J11" s="63" t="str">
        <f t="shared" si="1"/>
        <v>00:00</v>
      </c>
      <c r="K11" s="82"/>
      <c r="L11" s="77"/>
      <c r="M11" s="79"/>
      <c r="N11" s="17">
        <f t="shared" si="2"/>
        <v>0</v>
      </c>
      <c r="O11" s="15"/>
      <c r="P11" s="50"/>
      <c r="Q11" s="16"/>
      <c r="R11" s="65">
        <f t="shared" si="3"/>
        <v>0</v>
      </c>
      <c r="S11" s="112"/>
      <c r="T11" s="84"/>
      <c r="U11" s="63" t="str">
        <f t="shared" si="4"/>
        <v>00:00</v>
      </c>
      <c r="V11" s="82"/>
      <c r="W11" s="77"/>
      <c r="X11" s="79"/>
      <c r="Y11" s="17">
        <f t="shared" si="5"/>
        <v>0</v>
      </c>
      <c r="Z11" s="15"/>
      <c r="AA11" s="50"/>
      <c r="AB11" s="16"/>
      <c r="AC11" s="65">
        <f t="shared" si="6"/>
        <v>0</v>
      </c>
      <c r="AD11" s="112"/>
      <c r="AE11" s="84"/>
      <c r="AF11" s="63" t="str">
        <f t="shared" si="7"/>
        <v>00:00</v>
      </c>
      <c r="AG11" s="82"/>
      <c r="AH11" s="77"/>
      <c r="AI11" s="79"/>
      <c r="AJ11" s="17">
        <f t="shared" si="8"/>
        <v>0</v>
      </c>
      <c r="AK11" s="15"/>
      <c r="AL11" s="50"/>
      <c r="AM11" s="16"/>
      <c r="AN11" s="65">
        <f t="shared" si="9"/>
        <v>0</v>
      </c>
      <c r="AO11" s="112"/>
      <c r="AP11" s="84"/>
      <c r="AQ11" s="63" t="str">
        <f t="shared" si="10"/>
        <v>00:00</v>
      </c>
      <c r="AR11" s="82"/>
      <c r="AS11" s="77"/>
      <c r="AT11" s="79"/>
      <c r="AU11" s="17">
        <f t="shared" si="11"/>
        <v>0</v>
      </c>
      <c r="AV11" s="15"/>
      <c r="AW11" s="50"/>
      <c r="AX11" s="16"/>
      <c r="AY11" s="65">
        <f t="shared" si="12"/>
        <v>0</v>
      </c>
      <c r="AZ11" s="112"/>
      <c r="BA11" s="84"/>
      <c r="BB11" s="63" t="str">
        <f t="shared" si="13"/>
        <v>00:00</v>
      </c>
      <c r="BC11" s="82"/>
      <c r="BD11" s="77"/>
      <c r="BE11" s="79"/>
      <c r="BF11" s="17">
        <f t="shared" si="14"/>
        <v>0</v>
      </c>
      <c r="BG11" s="15"/>
      <c r="BH11" s="50"/>
      <c r="BI11" s="16"/>
      <c r="BJ11" s="65">
        <f t="shared" si="15"/>
        <v>0</v>
      </c>
      <c r="BK11" s="112"/>
      <c r="BL11" s="84"/>
      <c r="BM11" s="63" t="str">
        <f t="shared" si="16"/>
        <v>00:00</v>
      </c>
      <c r="BN11" s="82"/>
      <c r="BO11" s="77"/>
      <c r="BP11" s="79"/>
      <c r="BQ11" s="17">
        <f t="shared" si="17"/>
        <v>0</v>
      </c>
      <c r="BR11" s="22"/>
    </row>
    <row r="12" spans="1:70" ht="15.75" thickBot="1">
      <c r="A12" s="121">
        <f>A10+1</f>
        <v>42737</v>
      </c>
      <c r="B12" s="107" t="str">
        <f>UPPER(TEXT(A12,"jjj"))</f>
        <v>DIM</v>
      </c>
      <c r="C12" s="109" t="str">
        <f>UPPER(TEXT(A12,"jj mmm"))</f>
        <v>03 JANV</v>
      </c>
      <c r="D12" s="12"/>
      <c r="E12" s="49" t="s">
        <v>1</v>
      </c>
      <c r="F12" s="13"/>
      <c r="G12" s="63">
        <f t="shared" si="0"/>
        <v>0</v>
      </c>
      <c r="H12" s="111">
        <f>G12+G13</f>
        <v>0</v>
      </c>
      <c r="I12" s="83">
        <f>IF(OR(F11="",D12=""),0,MOD(D12-F11,1))</f>
        <v>0</v>
      </c>
      <c r="J12" s="63" t="str">
        <f t="shared" si="1"/>
        <v>00:00</v>
      </c>
      <c r="K12" s="81">
        <f>J12+J13</f>
        <v>0</v>
      </c>
      <c r="L12" s="76">
        <f>IF(AND(WEEKDAY($A12,2)&lt;7,E12="CP"),1,0)</f>
        <v>0</v>
      </c>
      <c r="M12" s="78">
        <f>IF(E12="CV",1,0)</f>
        <v>1</v>
      </c>
      <c r="N12" s="14">
        <f t="shared" si="2"/>
        <v>0</v>
      </c>
      <c r="O12" s="12"/>
      <c r="P12" s="49"/>
      <c r="Q12" s="13"/>
      <c r="R12" s="63">
        <f t="shared" si="3"/>
        <v>0</v>
      </c>
      <c r="S12" s="111">
        <f>R12+R13</f>
        <v>0</v>
      </c>
      <c r="T12" s="83">
        <f>IF(OR(Q11="",O12=""),0,MOD(O12-Q11,1))</f>
        <v>0</v>
      </c>
      <c r="U12" s="63" t="str">
        <f t="shared" si="4"/>
        <v>00:00</v>
      </c>
      <c r="V12" s="81">
        <f>U12+U13</f>
        <v>0</v>
      </c>
      <c r="W12" s="76">
        <f>IF(AND(WEEKDAY($A12,2)&lt;7,P12="CP"),1,0)</f>
        <v>0</v>
      </c>
      <c r="X12" s="78">
        <f>IF(P12="CV",1,0)</f>
        <v>0</v>
      </c>
      <c r="Y12" s="14">
        <f t="shared" si="5"/>
        <v>0</v>
      </c>
      <c r="Z12" s="12"/>
      <c r="AA12" s="49"/>
      <c r="AB12" s="13"/>
      <c r="AC12" s="63">
        <f t="shared" si="6"/>
        <v>0</v>
      </c>
      <c r="AD12" s="111">
        <f>AC12+AC13</f>
        <v>0</v>
      </c>
      <c r="AE12" s="83">
        <f>IF(OR(AB11="",Z12=""),0,MOD(Z12-AB11,1))</f>
        <v>0</v>
      </c>
      <c r="AF12" s="63" t="str">
        <f t="shared" si="7"/>
        <v>00:00</v>
      </c>
      <c r="AG12" s="81">
        <f>AF12+AF13</f>
        <v>0</v>
      </c>
      <c r="AH12" s="76">
        <f>IF(AND(WEEKDAY($A12,2)&lt;7,AA12="CP"),1,0)</f>
        <v>0</v>
      </c>
      <c r="AI12" s="78">
        <f>IF(AA12="CV",1,0)</f>
        <v>0</v>
      </c>
      <c r="AJ12" s="14">
        <f t="shared" si="8"/>
        <v>0</v>
      </c>
      <c r="AK12" s="12"/>
      <c r="AL12" s="49"/>
      <c r="AM12" s="13"/>
      <c r="AN12" s="63">
        <f t="shared" si="9"/>
        <v>0</v>
      </c>
      <c r="AO12" s="111">
        <f>AN12+AN13</f>
        <v>0</v>
      </c>
      <c r="AP12" s="83">
        <f>IF(OR(AM11="",AK12=""),0,MOD(AK12-AM11,1))</f>
        <v>0</v>
      </c>
      <c r="AQ12" s="63" t="str">
        <f t="shared" si="10"/>
        <v>00:00</v>
      </c>
      <c r="AR12" s="81">
        <f>AQ12+AQ13</f>
        <v>0</v>
      </c>
      <c r="AS12" s="76">
        <f>IF(AND(WEEKDAY($A12,2)&lt;7,AL12="CP"),1,0)</f>
        <v>0</v>
      </c>
      <c r="AT12" s="78">
        <f>IF(AL12="CV",1,0)</f>
        <v>0</v>
      </c>
      <c r="AU12" s="14">
        <f t="shared" si="11"/>
        <v>0</v>
      </c>
      <c r="AV12" s="12"/>
      <c r="AW12" s="49"/>
      <c r="AX12" s="13"/>
      <c r="AY12" s="63">
        <f t="shared" si="12"/>
        <v>0</v>
      </c>
      <c r="AZ12" s="111">
        <f>AY12+AY13</f>
        <v>0</v>
      </c>
      <c r="BA12" s="83">
        <f>IF(OR(AX11="",AV12=""),0,MOD(AV12-AX11,1))</f>
        <v>0</v>
      </c>
      <c r="BB12" s="63" t="str">
        <f t="shared" si="13"/>
        <v>00:00</v>
      </c>
      <c r="BC12" s="81">
        <f>BB12+BB13</f>
        <v>0</v>
      </c>
      <c r="BD12" s="76">
        <f>IF(AND(WEEKDAY($A12,2)&lt;7,AW12="CP"),1,0)</f>
        <v>0</v>
      </c>
      <c r="BE12" s="78">
        <f>IF(AW12="CV",1,0)</f>
        <v>0</v>
      </c>
      <c r="BF12" s="14">
        <f t="shared" si="14"/>
        <v>0</v>
      </c>
      <c r="BG12" s="12"/>
      <c r="BH12" s="49"/>
      <c r="BI12" s="13"/>
      <c r="BJ12" s="63">
        <f t="shared" si="15"/>
        <v>0</v>
      </c>
      <c r="BK12" s="111">
        <f>BJ12+BJ13</f>
        <v>0</v>
      </c>
      <c r="BL12" s="83">
        <f>IF(OR(BI11="",BG12=""),0,MOD(BG12-BI11,1))</f>
        <v>0</v>
      </c>
      <c r="BM12" s="63" t="str">
        <f t="shared" si="16"/>
        <v>00:00</v>
      </c>
      <c r="BN12" s="81">
        <f>BM12+BM13</f>
        <v>0</v>
      </c>
      <c r="BO12" s="76">
        <f>IF(AND(WEEKDAY($A12,2)&lt;7,BH12="CP"),1,0)</f>
        <v>0</v>
      </c>
      <c r="BP12" s="78">
        <f>IF(BH12="CV",1,0)</f>
        <v>0</v>
      </c>
      <c r="BQ12" s="14">
        <f t="shared" si="17"/>
        <v>0</v>
      </c>
      <c r="BR12" s="21"/>
    </row>
    <row r="13" spans="1:70" ht="15.75" thickBot="1">
      <c r="A13" s="121"/>
      <c r="B13" s="108"/>
      <c r="C13" s="110"/>
      <c r="D13" s="15"/>
      <c r="E13" s="50" t="s">
        <v>1</v>
      </c>
      <c r="F13" s="16"/>
      <c r="G13" s="65">
        <f t="shared" si="0"/>
        <v>0</v>
      </c>
      <c r="H13" s="112"/>
      <c r="I13" s="84"/>
      <c r="J13" s="63" t="str">
        <f t="shared" si="1"/>
        <v>00:00</v>
      </c>
      <c r="K13" s="82"/>
      <c r="L13" s="77"/>
      <c r="M13" s="79"/>
      <c r="N13" s="17">
        <f t="shared" si="2"/>
        <v>0</v>
      </c>
      <c r="O13" s="15"/>
      <c r="P13" s="50"/>
      <c r="Q13" s="16"/>
      <c r="R13" s="65">
        <f t="shared" si="3"/>
        <v>0</v>
      </c>
      <c r="S13" s="112"/>
      <c r="T13" s="84"/>
      <c r="U13" s="63" t="str">
        <f t="shared" si="4"/>
        <v>00:00</v>
      </c>
      <c r="V13" s="82"/>
      <c r="W13" s="77"/>
      <c r="X13" s="79"/>
      <c r="Y13" s="17">
        <f t="shared" si="5"/>
        <v>0</v>
      </c>
      <c r="Z13" s="15"/>
      <c r="AA13" s="50"/>
      <c r="AB13" s="16"/>
      <c r="AC13" s="65">
        <f t="shared" si="6"/>
        <v>0</v>
      </c>
      <c r="AD13" s="112"/>
      <c r="AE13" s="84"/>
      <c r="AF13" s="63" t="str">
        <f t="shared" si="7"/>
        <v>00:00</v>
      </c>
      <c r="AG13" s="82"/>
      <c r="AH13" s="77"/>
      <c r="AI13" s="79"/>
      <c r="AJ13" s="17">
        <f t="shared" si="8"/>
        <v>0</v>
      </c>
      <c r="AK13" s="15"/>
      <c r="AL13" s="50"/>
      <c r="AM13" s="16"/>
      <c r="AN13" s="65">
        <f t="shared" si="9"/>
        <v>0</v>
      </c>
      <c r="AO13" s="112"/>
      <c r="AP13" s="84"/>
      <c r="AQ13" s="63" t="str">
        <f t="shared" si="10"/>
        <v>00:00</v>
      </c>
      <c r="AR13" s="82"/>
      <c r="AS13" s="77"/>
      <c r="AT13" s="79"/>
      <c r="AU13" s="17">
        <f t="shared" si="11"/>
        <v>0</v>
      </c>
      <c r="AV13" s="15"/>
      <c r="AW13" s="50"/>
      <c r="AX13" s="16"/>
      <c r="AY13" s="65">
        <f t="shared" si="12"/>
        <v>0</v>
      </c>
      <c r="AZ13" s="112"/>
      <c r="BA13" s="84"/>
      <c r="BB13" s="63" t="str">
        <f t="shared" si="13"/>
        <v>00:00</v>
      </c>
      <c r="BC13" s="82"/>
      <c r="BD13" s="77"/>
      <c r="BE13" s="79"/>
      <c r="BF13" s="17">
        <f t="shared" si="14"/>
        <v>0</v>
      </c>
      <c r="BG13" s="15"/>
      <c r="BH13" s="50"/>
      <c r="BI13" s="16"/>
      <c r="BJ13" s="65">
        <f t="shared" si="15"/>
        <v>0</v>
      </c>
      <c r="BK13" s="112"/>
      <c r="BL13" s="84"/>
      <c r="BM13" s="63" t="str">
        <f t="shared" si="16"/>
        <v>00:00</v>
      </c>
      <c r="BN13" s="82"/>
      <c r="BO13" s="77"/>
      <c r="BP13" s="79"/>
      <c r="BQ13" s="17">
        <f t="shared" si="17"/>
        <v>0</v>
      </c>
      <c r="BR13" s="22"/>
    </row>
    <row r="14" spans="1:70" ht="15.75" thickBot="1">
      <c r="A14" s="121">
        <f>A12+1</f>
        <v>42738</v>
      </c>
      <c r="B14" s="107" t="str">
        <f>UPPER(TEXT(A14,"jjj"))</f>
        <v>LUN</v>
      </c>
      <c r="C14" s="109" t="str">
        <f>UPPER(TEXT(A14,"jj mmm"))</f>
        <v>04 JANV</v>
      </c>
      <c r="D14" s="12"/>
      <c r="E14" s="49"/>
      <c r="F14" s="13"/>
      <c r="G14" s="63">
        <f t="shared" si="0"/>
        <v>0</v>
      </c>
      <c r="H14" s="111">
        <f>G14+G15</f>
        <v>0</v>
      </c>
      <c r="I14" s="83">
        <f>IF(OR(F13="",D14=""),0,MOD(D14-F13,1))</f>
        <v>0</v>
      </c>
      <c r="J14" s="63" t="str">
        <f t="shared" si="1"/>
        <v>00:00</v>
      </c>
      <c r="K14" s="81">
        <f>J14+J15</f>
        <v>0</v>
      </c>
      <c r="L14" s="76">
        <f>IF(AND(WEEKDAY($A14,2)&lt;7,E14="CP"),1,0)</f>
        <v>0</v>
      </c>
      <c r="M14" s="78">
        <f>IF(E14="CV",1,0)</f>
        <v>0</v>
      </c>
      <c r="N14" s="14">
        <f t="shared" si="2"/>
        <v>0</v>
      </c>
      <c r="O14" s="12"/>
      <c r="P14" s="49"/>
      <c r="Q14" s="13"/>
      <c r="R14" s="63">
        <f t="shared" si="3"/>
        <v>0</v>
      </c>
      <c r="S14" s="111">
        <f>R14+R15</f>
        <v>0</v>
      </c>
      <c r="T14" s="83">
        <f>IF(OR(Q13="",O14=""),0,MOD(O14-Q13,1))</f>
        <v>0</v>
      </c>
      <c r="U14" s="63" t="str">
        <f t="shared" si="4"/>
        <v>00:00</v>
      </c>
      <c r="V14" s="81">
        <f>U14+U15</f>
        <v>0</v>
      </c>
      <c r="W14" s="76">
        <f>IF(AND(WEEKDAY($A14,2)&lt;7,P14="CP"),1,0)</f>
        <v>0</v>
      </c>
      <c r="X14" s="78">
        <f>IF(P14="CV",1,0)</f>
        <v>0</v>
      </c>
      <c r="Y14" s="14">
        <f t="shared" si="5"/>
        <v>0</v>
      </c>
      <c r="Z14" s="12"/>
      <c r="AA14" s="49"/>
      <c r="AB14" s="13"/>
      <c r="AC14" s="63">
        <f t="shared" si="6"/>
        <v>0</v>
      </c>
      <c r="AD14" s="111">
        <f>AC14+AC15</f>
        <v>0</v>
      </c>
      <c r="AE14" s="83">
        <f>IF(OR(AB13="",Z14=""),0,MOD(Z14-AB13,1))</f>
        <v>0</v>
      </c>
      <c r="AF14" s="63" t="str">
        <f t="shared" si="7"/>
        <v>00:00</v>
      </c>
      <c r="AG14" s="81">
        <f>AF14+AF15</f>
        <v>0</v>
      </c>
      <c r="AH14" s="76">
        <f>IF(AND(WEEKDAY($A14,2)&lt;7,AA14="CP"),1,0)</f>
        <v>0</v>
      </c>
      <c r="AI14" s="78">
        <f>IF(AA14="CV",1,0)</f>
        <v>0</v>
      </c>
      <c r="AJ14" s="14">
        <f t="shared" si="8"/>
        <v>0</v>
      </c>
      <c r="AK14" s="12"/>
      <c r="AL14" s="49"/>
      <c r="AM14" s="13"/>
      <c r="AN14" s="63">
        <f t="shared" si="9"/>
        <v>0</v>
      </c>
      <c r="AO14" s="111">
        <f>AN14+AN15</f>
        <v>0</v>
      </c>
      <c r="AP14" s="83">
        <f>IF(OR(AM13="",AK14=""),0,MOD(AK14-AM13,1))</f>
        <v>0</v>
      </c>
      <c r="AQ14" s="63" t="str">
        <f t="shared" si="10"/>
        <v>00:00</v>
      </c>
      <c r="AR14" s="81">
        <f>AQ14+AQ15</f>
        <v>0</v>
      </c>
      <c r="AS14" s="76">
        <f>IF(AND(WEEKDAY($A14,2)&lt;7,AL14="CP"),1,0)</f>
        <v>0</v>
      </c>
      <c r="AT14" s="78">
        <f>IF(AL14="CV",1,0)</f>
        <v>0</v>
      </c>
      <c r="AU14" s="14">
        <f t="shared" si="11"/>
        <v>0</v>
      </c>
      <c r="AV14" s="12"/>
      <c r="AW14" s="49"/>
      <c r="AX14" s="13"/>
      <c r="AY14" s="63">
        <f t="shared" si="12"/>
        <v>0</v>
      </c>
      <c r="AZ14" s="111">
        <f>AY14+AY15</f>
        <v>0</v>
      </c>
      <c r="BA14" s="83">
        <f>IF(OR(AX13="",AV14=""),0,MOD(AV14-AX13,1))</f>
        <v>0</v>
      </c>
      <c r="BB14" s="63" t="str">
        <f t="shared" si="13"/>
        <v>00:00</v>
      </c>
      <c r="BC14" s="81">
        <f>BB14+BB15</f>
        <v>0</v>
      </c>
      <c r="BD14" s="76">
        <f>IF(AND(WEEKDAY($A14,2)&lt;7,AW14="CP"),1,0)</f>
        <v>0</v>
      </c>
      <c r="BE14" s="78">
        <f>IF(AW14="CV",1,0)</f>
        <v>0</v>
      </c>
      <c r="BF14" s="14">
        <f t="shared" si="14"/>
        <v>0</v>
      </c>
      <c r="BG14" s="12"/>
      <c r="BH14" s="49"/>
      <c r="BI14" s="13"/>
      <c r="BJ14" s="63">
        <f t="shared" si="15"/>
        <v>0</v>
      </c>
      <c r="BK14" s="111">
        <f>BJ14+BJ15</f>
        <v>0</v>
      </c>
      <c r="BL14" s="83">
        <f>IF(OR(BI13="",BG14=""),0,MOD(BG14-BI13,1))</f>
        <v>0</v>
      </c>
      <c r="BM14" s="63" t="str">
        <f t="shared" si="16"/>
        <v>00:00</v>
      </c>
      <c r="BN14" s="81">
        <f>BM14+BM15</f>
        <v>0</v>
      </c>
      <c r="BO14" s="76">
        <f>IF(AND(WEEKDAY($A14,2)&lt;7,BH14="CP"),1,0)</f>
        <v>0</v>
      </c>
      <c r="BP14" s="78">
        <f>IF(BH14="CV",1,0)</f>
        <v>0</v>
      </c>
      <c r="BQ14" s="14">
        <f t="shared" si="17"/>
        <v>0</v>
      </c>
      <c r="BR14" s="21"/>
    </row>
    <row r="15" spans="1:70" ht="15.75" thickBot="1">
      <c r="A15" s="121"/>
      <c r="B15" s="108"/>
      <c r="C15" s="110"/>
      <c r="D15" s="15"/>
      <c r="E15" s="50"/>
      <c r="F15" s="16"/>
      <c r="G15" s="65">
        <f t="shared" si="0"/>
        <v>0</v>
      </c>
      <c r="H15" s="112"/>
      <c r="I15" s="84"/>
      <c r="J15" s="63" t="str">
        <f t="shared" si="1"/>
        <v>00:00</v>
      </c>
      <c r="K15" s="82"/>
      <c r="L15" s="77"/>
      <c r="M15" s="79"/>
      <c r="N15" s="17">
        <f t="shared" si="2"/>
        <v>0</v>
      </c>
      <c r="O15" s="15"/>
      <c r="P15" s="50"/>
      <c r="Q15" s="16"/>
      <c r="R15" s="65">
        <f t="shared" si="3"/>
        <v>0</v>
      </c>
      <c r="S15" s="112"/>
      <c r="T15" s="84"/>
      <c r="U15" s="63" t="str">
        <f t="shared" si="4"/>
        <v>00:00</v>
      </c>
      <c r="V15" s="82"/>
      <c r="W15" s="77"/>
      <c r="X15" s="79"/>
      <c r="Y15" s="17">
        <f t="shared" si="5"/>
        <v>0</v>
      </c>
      <c r="Z15" s="15"/>
      <c r="AA15" s="50"/>
      <c r="AB15" s="16"/>
      <c r="AC15" s="65">
        <f t="shared" si="6"/>
        <v>0</v>
      </c>
      <c r="AD15" s="112"/>
      <c r="AE15" s="84"/>
      <c r="AF15" s="63" t="str">
        <f t="shared" si="7"/>
        <v>00:00</v>
      </c>
      <c r="AG15" s="82"/>
      <c r="AH15" s="77"/>
      <c r="AI15" s="79"/>
      <c r="AJ15" s="17">
        <f t="shared" si="8"/>
        <v>0</v>
      </c>
      <c r="AK15" s="15"/>
      <c r="AL15" s="50"/>
      <c r="AM15" s="16"/>
      <c r="AN15" s="65">
        <f t="shared" si="9"/>
        <v>0</v>
      </c>
      <c r="AO15" s="112"/>
      <c r="AP15" s="84"/>
      <c r="AQ15" s="63" t="str">
        <f t="shared" si="10"/>
        <v>00:00</v>
      </c>
      <c r="AR15" s="82"/>
      <c r="AS15" s="77"/>
      <c r="AT15" s="79"/>
      <c r="AU15" s="17">
        <f t="shared" si="11"/>
        <v>0</v>
      </c>
      <c r="AV15" s="15"/>
      <c r="AW15" s="50"/>
      <c r="AX15" s="16"/>
      <c r="AY15" s="65">
        <f t="shared" si="12"/>
        <v>0</v>
      </c>
      <c r="AZ15" s="112"/>
      <c r="BA15" s="84"/>
      <c r="BB15" s="63" t="str">
        <f t="shared" si="13"/>
        <v>00:00</v>
      </c>
      <c r="BC15" s="82"/>
      <c r="BD15" s="77"/>
      <c r="BE15" s="79"/>
      <c r="BF15" s="17">
        <f t="shared" si="14"/>
        <v>0</v>
      </c>
      <c r="BG15" s="15"/>
      <c r="BH15" s="50"/>
      <c r="BI15" s="16"/>
      <c r="BJ15" s="65">
        <f t="shared" si="15"/>
        <v>0</v>
      </c>
      <c r="BK15" s="112"/>
      <c r="BL15" s="84"/>
      <c r="BM15" s="63" t="str">
        <f t="shared" si="16"/>
        <v>00:00</v>
      </c>
      <c r="BN15" s="82"/>
      <c r="BO15" s="77"/>
      <c r="BP15" s="79"/>
      <c r="BQ15" s="17">
        <f t="shared" si="17"/>
        <v>0</v>
      </c>
      <c r="BR15" s="22"/>
    </row>
    <row r="16" spans="1:70" ht="15.75" thickBot="1">
      <c r="A16" s="121">
        <f>A14+1</f>
        <v>42739</v>
      </c>
      <c r="B16" s="107" t="str">
        <f>UPPER(TEXT(A16,"jjj"))</f>
        <v>MAR</v>
      </c>
      <c r="C16" s="109" t="str">
        <f>UPPER(TEXT(A16,"jj mmm"))</f>
        <v>05 JANV</v>
      </c>
      <c r="D16" s="12"/>
      <c r="E16" s="49"/>
      <c r="F16" s="13"/>
      <c r="G16" s="63">
        <f t="shared" si="0"/>
        <v>0</v>
      </c>
      <c r="H16" s="111">
        <f>G16+G17</f>
        <v>0</v>
      </c>
      <c r="I16" s="83">
        <f>IF(OR(F15="",D16=""),0,MOD(D16-F15,1))</f>
        <v>0</v>
      </c>
      <c r="J16" s="63" t="str">
        <f t="shared" si="1"/>
        <v>00:00</v>
      </c>
      <c r="K16" s="81">
        <f>J16+J17</f>
        <v>0</v>
      </c>
      <c r="L16" s="76">
        <f>IF(AND(WEEKDAY($A16,2)&lt;7,E16="CP"),1,0)</f>
        <v>0</v>
      </c>
      <c r="M16" s="78">
        <f>IF(E16="CV",1,0)</f>
        <v>0</v>
      </c>
      <c r="N16" s="14">
        <f t="shared" si="2"/>
        <v>0</v>
      </c>
      <c r="O16" s="12"/>
      <c r="P16" s="49"/>
      <c r="Q16" s="13"/>
      <c r="R16" s="63">
        <f t="shared" si="3"/>
        <v>0</v>
      </c>
      <c r="S16" s="111">
        <f>R16+R17</f>
        <v>0</v>
      </c>
      <c r="T16" s="83">
        <f>IF(OR(Q15="",O16=""),0,MOD(O16-Q15,1))</f>
        <v>0</v>
      </c>
      <c r="U16" s="63" t="str">
        <f t="shared" si="4"/>
        <v>00:00</v>
      </c>
      <c r="V16" s="81">
        <f>U16+U17</f>
        <v>0</v>
      </c>
      <c r="W16" s="76">
        <f>IF(AND(WEEKDAY($A16,2)&lt;7,P16="CP"),1,0)</f>
        <v>0</v>
      </c>
      <c r="X16" s="78">
        <f>IF(P16="CV",1,0)</f>
        <v>0</v>
      </c>
      <c r="Y16" s="14">
        <f t="shared" si="5"/>
        <v>0</v>
      </c>
      <c r="Z16" s="12"/>
      <c r="AA16" s="49"/>
      <c r="AB16" s="13"/>
      <c r="AC16" s="63">
        <f t="shared" si="6"/>
        <v>0</v>
      </c>
      <c r="AD16" s="111">
        <f>AC16+AC17</f>
        <v>0</v>
      </c>
      <c r="AE16" s="83">
        <f>IF(OR(AB15="",Z16=""),0,MOD(Z16-AB15,1))</f>
        <v>0</v>
      </c>
      <c r="AF16" s="63" t="str">
        <f t="shared" si="7"/>
        <v>00:00</v>
      </c>
      <c r="AG16" s="81">
        <f>AF16+AF17</f>
        <v>0</v>
      </c>
      <c r="AH16" s="76">
        <f>IF(AND(WEEKDAY($A16,2)&lt;7,AA16="CP"),1,0)</f>
        <v>0</v>
      </c>
      <c r="AI16" s="78">
        <f>IF(AA16="CV",1,0)</f>
        <v>0</v>
      </c>
      <c r="AJ16" s="14">
        <f t="shared" si="8"/>
        <v>0</v>
      </c>
      <c r="AK16" s="12"/>
      <c r="AL16" s="49"/>
      <c r="AM16" s="13"/>
      <c r="AN16" s="63">
        <f t="shared" si="9"/>
        <v>0</v>
      </c>
      <c r="AO16" s="111">
        <f>AN16+AN17</f>
        <v>0</v>
      </c>
      <c r="AP16" s="83">
        <f>IF(OR(AM15="",AK16=""),0,MOD(AK16-AM15,1))</f>
        <v>0</v>
      </c>
      <c r="AQ16" s="63" t="str">
        <f t="shared" si="10"/>
        <v>00:00</v>
      </c>
      <c r="AR16" s="81">
        <f>AQ16+AQ17</f>
        <v>0</v>
      </c>
      <c r="AS16" s="76">
        <f>IF(AND(WEEKDAY($A16,2)&lt;7,AL16="CP"),1,0)</f>
        <v>0</v>
      </c>
      <c r="AT16" s="78">
        <f>IF(AL16="CV",1,0)</f>
        <v>0</v>
      </c>
      <c r="AU16" s="14">
        <f t="shared" si="11"/>
        <v>0</v>
      </c>
      <c r="AV16" s="12"/>
      <c r="AW16" s="49"/>
      <c r="AX16" s="13"/>
      <c r="AY16" s="63">
        <f t="shared" si="12"/>
        <v>0</v>
      </c>
      <c r="AZ16" s="111">
        <f>AY16+AY17</f>
        <v>0</v>
      </c>
      <c r="BA16" s="83">
        <f>IF(OR(AX15="",AV16=""),0,MOD(AV16-AX15,1))</f>
        <v>0</v>
      </c>
      <c r="BB16" s="63" t="str">
        <f t="shared" si="13"/>
        <v>00:00</v>
      </c>
      <c r="BC16" s="81">
        <f>BB16+BB17</f>
        <v>0</v>
      </c>
      <c r="BD16" s="76">
        <f>IF(AND(WEEKDAY($A16,2)&lt;7,AW16="CP"),1,0)</f>
        <v>0</v>
      </c>
      <c r="BE16" s="78">
        <f>IF(AW16="CV",1,0)</f>
        <v>0</v>
      </c>
      <c r="BF16" s="14">
        <f t="shared" si="14"/>
        <v>0</v>
      </c>
      <c r="BG16" s="12"/>
      <c r="BH16" s="49"/>
      <c r="BI16" s="13"/>
      <c r="BJ16" s="63">
        <f t="shared" si="15"/>
        <v>0</v>
      </c>
      <c r="BK16" s="111">
        <f>BJ16+BJ17</f>
        <v>0</v>
      </c>
      <c r="BL16" s="83">
        <f>IF(OR(BI15="",BG16=""),0,MOD(BG16-BI15,1))</f>
        <v>0</v>
      </c>
      <c r="BM16" s="63" t="str">
        <f t="shared" si="16"/>
        <v>00:00</v>
      </c>
      <c r="BN16" s="81">
        <f>BM16+BM17</f>
        <v>0</v>
      </c>
      <c r="BO16" s="76">
        <f>IF(AND(WEEKDAY($A16,2)&lt;7,BH16="CP"),1,0)</f>
        <v>0</v>
      </c>
      <c r="BP16" s="78">
        <f>IF(BH16="CV",1,0)</f>
        <v>0</v>
      </c>
      <c r="BQ16" s="14">
        <f t="shared" si="17"/>
        <v>0</v>
      </c>
      <c r="BR16" s="21"/>
    </row>
    <row r="17" spans="1:70" ht="15.75" thickBot="1">
      <c r="A17" s="121"/>
      <c r="B17" s="108"/>
      <c r="C17" s="110"/>
      <c r="D17" s="15"/>
      <c r="E17" s="50"/>
      <c r="F17" s="16"/>
      <c r="G17" s="65">
        <f t="shared" si="0"/>
        <v>0</v>
      </c>
      <c r="H17" s="112"/>
      <c r="I17" s="84"/>
      <c r="J17" s="63" t="str">
        <f t="shared" si="1"/>
        <v>00:00</v>
      </c>
      <c r="K17" s="82"/>
      <c r="L17" s="77"/>
      <c r="M17" s="79"/>
      <c r="N17" s="17">
        <f t="shared" si="2"/>
        <v>0</v>
      </c>
      <c r="O17" s="15"/>
      <c r="P17" s="50"/>
      <c r="Q17" s="16"/>
      <c r="R17" s="65">
        <f t="shared" si="3"/>
        <v>0</v>
      </c>
      <c r="S17" s="112"/>
      <c r="T17" s="84"/>
      <c r="U17" s="63" t="str">
        <f t="shared" si="4"/>
        <v>00:00</v>
      </c>
      <c r="V17" s="82"/>
      <c r="W17" s="77"/>
      <c r="X17" s="79"/>
      <c r="Y17" s="17">
        <f t="shared" si="5"/>
        <v>0</v>
      </c>
      <c r="Z17" s="15"/>
      <c r="AA17" s="50"/>
      <c r="AB17" s="16"/>
      <c r="AC17" s="65">
        <f t="shared" si="6"/>
        <v>0</v>
      </c>
      <c r="AD17" s="112"/>
      <c r="AE17" s="84"/>
      <c r="AF17" s="63" t="str">
        <f t="shared" si="7"/>
        <v>00:00</v>
      </c>
      <c r="AG17" s="82"/>
      <c r="AH17" s="77"/>
      <c r="AI17" s="79"/>
      <c r="AJ17" s="17">
        <f t="shared" si="8"/>
        <v>0</v>
      </c>
      <c r="AK17" s="15"/>
      <c r="AL17" s="50"/>
      <c r="AM17" s="16"/>
      <c r="AN17" s="65">
        <f t="shared" si="9"/>
        <v>0</v>
      </c>
      <c r="AO17" s="112"/>
      <c r="AP17" s="84"/>
      <c r="AQ17" s="63" t="str">
        <f t="shared" si="10"/>
        <v>00:00</v>
      </c>
      <c r="AR17" s="82"/>
      <c r="AS17" s="77"/>
      <c r="AT17" s="79"/>
      <c r="AU17" s="17">
        <f t="shared" si="11"/>
        <v>0</v>
      </c>
      <c r="AV17" s="15"/>
      <c r="AW17" s="50"/>
      <c r="AX17" s="16"/>
      <c r="AY17" s="65">
        <f t="shared" si="12"/>
        <v>0</v>
      </c>
      <c r="AZ17" s="112"/>
      <c r="BA17" s="84"/>
      <c r="BB17" s="63" t="str">
        <f t="shared" si="13"/>
        <v>00:00</v>
      </c>
      <c r="BC17" s="82"/>
      <c r="BD17" s="77"/>
      <c r="BE17" s="79"/>
      <c r="BF17" s="17">
        <f t="shared" si="14"/>
        <v>0</v>
      </c>
      <c r="BG17" s="15"/>
      <c r="BH17" s="50"/>
      <c r="BI17" s="16"/>
      <c r="BJ17" s="65">
        <f t="shared" si="15"/>
        <v>0</v>
      </c>
      <c r="BK17" s="112"/>
      <c r="BL17" s="84"/>
      <c r="BM17" s="63" t="str">
        <f t="shared" si="16"/>
        <v>00:00</v>
      </c>
      <c r="BN17" s="82"/>
      <c r="BO17" s="77"/>
      <c r="BP17" s="79"/>
      <c r="BQ17" s="17">
        <f t="shared" si="17"/>
        <v>0</v>
      </c>
      <c r="BR17" s="22"/>
    </row>
    <row r="18" spans="1:70" ht="15.75" thickBot="1">
      <c r="A18" s="121">
        <f>A16+1</f>
        <v>42740</v>
      </c>
      <c r="B18" s="107" t="str">
        <f>UPPER(TEXT(A18,"jjj"))</f>
        <v>MER</v>
      </c>
      <c r="C18" s="109" t="str">
        <f>UPPER(TEXT(A18,"jj mmm"))</f>
        <v>06 JANV</v>
      </c>
      <c r="D18" s="12"/>
      <c r="E18" s="49"/>
      <c r="F18" s="13"/>
      <c r="G18" s="63">
        <f t="shared" si="0"/>
        <v>0</v>
      </c>
      <c r="H18" s="111">
        <f>G18+G19</f>
        <v>0</v>
      </c>
      <c r="I18" s="83">
        <f>IF(OR(F17="",D18=""),0,MOD(D18-F17,1))</f>
        <v>0</v>
      </c>
      <c r="J18" s="63" t="str">
        <f t="shared" si="1"/>
        <v>00:00</v>
      </c>
      <c r="K18" s="81">
        <f>J18+J19</f>
        <v>0</v>
      </c>
      <c r="L18" s="76">
        <f>IF(AND(WEEKDAY($A18,2)&lt;7,E18="CP"),1,0)</f>
        <v>0</v>
      </c>
      <c r="M18" s="78">
        <f>IF(E18="CV",1,0)</f>
        <v>0</v>
      </c>
      <c r="N18" s="14">
        <f t="shared" si="2"/>
        <v>0</v>
      </c>
      <c r="O18" s="12"/>
      <c r="P18" s="49"/>
      <c r="Q18" s="13"/>
      <c r="R18" s="63">
        <f t="shared" si="3"/>
        <v>0</v>
      </c>
      <c r="S18" s="111">
        <f>R18+R19</f>
        <v>0</v>
      </c>
      <c r="T18" s="83">
        <f>IF(OR(Q17="",O18=""),0,MOD(O18-Q17,1))</f>
        <v>0</v>
      </c>
      <c r="U18" s="63" t="str">
        <f t="shared" si="4"/>
        <v>00:00</v>
      </c>
      <c r="V18" s="81">
        <f>U18+U19</f>
        <v>0</v>
      </c>
      <c r="W18" s="76">
        <f>IF(AND(WEEKDAY($A18,2)&lt;7,P18="CP"),1,0)</f>
        <v>0</v>
      </c>
      <c r="X18" s="78">
        <f>IF(P18="CV",1,0)</f>
        <v>0</v>
      </c>
      <c r="Y18" s="14">
        <f t="shared" si="5"/>
        <v>0</v>
      </c>
      <c r="Z18" s="12"/>
      <c r="AA18" s="49"/>
      <c r="AB18" s="13"/>
      <c r="AC18" s="63">
        <f t="shared" si="6"/>
        <v>0</v>
      </c>
      <c r="AD18" s="111">
        <f>AC18+AC19</f>
        <v>0</v>
      </c>
      <c r="AE18" s="83">
        <f>IF(OR(AB17="",Z18=""),0,MOD(Z18-AB17,1))</f>
        <v>0</v>
      </c>
      <c r="AF18" s="63" t="str">
        <f t="shared" si="7"/>
        <v>00:00</v>
      </c>
      <c r="AG18" s="81">
        <f>AF18+AF19</f>
        <v>0</v>
      </c>
      <c r="AH18" s="76">
        <f>IF(AND(WEEKDAY($A18,2)&lt;7,AA18="CP"),1,0)</f>
        <v>0</v>
      </c>
      <c r="AI18" s="78">
        <f>IF(AA18="CV",1,0)</f>
        <v>0</v>
      </c>
      <c r="AJ18" s="14">
        <f t="shared" si="8"/>
        <v>0</v>
      </c>
      <c r="AK18" s="12"/>
      <c r="AL18" s="49"/>
      <c r="AM18" s="13"/>
      <c r="AN18" s="63">
        <f t="shared" si="9"/>
        <v>0</v>
      </c>
      <c r="AO18" s="111">
        <f>AN18+AN19</f>
        <v>0</v>
      </c>
      <c r="AP18" s="83">
        <f>IF(OR(AM17="",AK18=""),0,MOD(AK18-AM17,1))</f>
        <v>0</v>
      </c>
      <c r="AQ18" s="63" t="str">
        <f t="shared" si="10"/>
        <v>00:00</v>
      </c>
      <c r="AR18" s="81">
        <f>AQ18+AQ19</f>
        <v>0</v>
      </c>
      <c r="AS18" s="76">
        <f>IF(AND(WEEKDAY($A18,2)&lt;7,AL18="CP"),1,0)</f>
        <v>0</v>
      </c>
      <c r="AT18" s="78">
        <f>IF(AL18="CV",1,0)</f>
        <v>0</v>
      </c>
      <c r="AU18" s="14">
        <f t="shared" si="11"/>
        <v>0</v>
      </c>
      <c r="AV18" s="12"/>
      <c r="AW18" s="49"/>
      <c r="AX18" s="13"/>
      <c r="AY18" s="63">
        <f t="shared" si="12"/>
        <v>0</v>
      </c>
      <c r="AZ18" s="111">
        <f>AY18+AY19</f>
        <v>0</v>
      </c>
      <c r="BA18" s="83">
        <f>IF(OR(AX17="",AV18=""),0,MOD(AV18-AX17,1))</f>
        <v>0</v>
      </c>
      <c r="BB18" s="63" t="str">
        <f t="shared" si="13"/>
        <v>00:00</v>
      </c>
      <c r="BC18" s="81">
        <f>BB18+BB19</f>
        <v>0</v>
      </c>
      <c r="BD18" s="76">
        <f>IF(AND(WEEKDAY($A18,2)&lt;7,AW18="CP"),1,0)</f>
        <v>0</v>
      </c>
      <c r="BE18" s="78">
        <f>IF(AW18="CV",1,0)</f>
        <v>0</v>
      </c>
      <c r="BF18" s="14">
        <f t="shared" si="14"/>
        <v>0</v>
      </c>
      <c r="BG18" s="12"/>
      <c r="BH18" s="49"/>
      <c r="BI18" s="13"/>
      <c r="BJ18" s="63">
        <f t="shared" si="15"/>
        <v>0</v>
      </c>
      <c r="BK18" s="111">
        <f>BJ18+BJ19</f>
        <v>0</v>
      </c>
      <c r="BL18" s="83">
        <f>IF(OR(BI17="",BG18=""),0,MOD(BG18-BI17,1))</f>
        <v>0</v>
      </c>
      <c r="BM18" s="63" t="str">
        <f t="shared" si="16"/>
        <v>00:00</v>
      </c>
      <c r="BN18" s="81">
        <f>BM18+BM19</f>
        <v>0</v>
      </c>
      <c r="BO18" s="76">
        <f>IF(AND(WEEKDAY($A18,2)&lt;7,BH18="CP"),1,0)</f>
        <v>0</v>
      </c>
      <c r="BP18" s="78">
        <f>IF(BH18="CV",1,0)</f>
        <v>0</v>
      </c>
      <c r="BQ18" s="14">
        <f t="shared" si="17"/>
        <v>0</v>
      </c>
      <c r="BR18" s="21"/>
    </row>
    <row r="19" spans="1:70" ht="15.75" thickBot="1">
      <c r="A19" s="121"/>
      <c r="B19" s="108"/>
      <c r="C19" s="110"/>
      <c r="D19" s="15"/>
      <c r="E19" s="50"/>
      <c r="F19" s="16"/>
      <c r="G19" s="65">
        <f t="shared" si="0"/>
        <v>0</v>
      </c>
      <c r="H19" s="112"/>
      <c r="I19" s="84"/>
      <c r="J19" s="63" t="str">
        <f t="shared" si="1"/>
        <v>00:00</v>
      </c>
      <c r="K19" s="82"/>
      <c r="L19" s="77"/>
      <c r="M19" s="79"/>
      <c r="N19" s="17">
        <f t="shared" si="2"/>
        <v>0</v>
      </c>
      <c r="O19" s="15"/>
      <c r="P19" s="50"/>
      <c r="Q19" s="16"/>
      <c r="R19" s="65">
        <f t="shared" si="3"/>
        <v>0</v>
      </c>
      <c r="S19" s="112"/>
      <c r="T19" s="84"/>
      <c r="U19" s="63" t="str">
        <f t="shared" si="4"/>
        <v>00:00</v>
      </c>
      <c r="V19" s="82"/>
      <c r="W19" s="77"/>
      <c r="X19" s="79"/>
      <c r="Y19" s="17">
        <f t="shared" si="5"/>
        <v>0</v>
      </c>
      <c r="Z19" s="15"/>
      <c r="AA19" s="50"/>
      <c r="AB19" s="16"/>
      <c r="AC19" s="65">
        <f t="shared" si="6"/>
        <v>0</v>
      </c>
      <c r="AD19" s="112"/>
      <c r="AE19" s="84"/>
      <c r="AF19" s="63" t="str">
        <f t="shared" si="7"/>
        <v>00:00</v>
      </c>
      <c r="AG19" s="82"/>
      <c r="AH19" s="77"/>
      <c r="AI19" s="79"/>
      <c r="AJ19" s="17">
        <f t="shared" si="8"/>
        <v>0</v>
      </c>
      <c r="AK19" s="15"/>
      <c r="AL19" s="50"/>
      <c r="AM19" s="16"/>
      <c r="AN19" s="65">
        <f t="shared" si="9"/>
        <v>0</v>
      </c>
      <c r="AO19" s="112"/>
      <c r="AP19" s="84"/>
      <c r="AQ19" s="63" t="str">
        <f t="shared" si="10"/>
        <v>00:00</v>
      </c>
      <c r="AR19" s="82"/>
      <c r="AS19" s="77"/>
      <c r="AT19" s="79"/>
      <c r="AU19" s="17">
        <f t="shared" si="11"/>
        <v>0</v>
      </c>
      <c r="AV19" s="15"/>
      <c r="AW19" s="50"/>
      <c r="AX19" s="16"/>
      <c r="AY19" s="65">
        <f t="shared" si="12"/>
        <v>0</v>
      </c>
      <c r="AZ19" s="112"/>
      <c r="BA19" s="84"/>
      <c r="BB19" s="63" t="str">
        <f t="shared" si="13"/>
        <v>00:00</v>
      </c>
      <c r="BC19" s="82"/>
      <c r="BD19" s="77"/>
      <c r="BE19" s="79"/>
      <c r="BF19" s="17">
        <f t="shared" si="14"/>
        <v>0</v>
      </c>
      <c r="BG19" s="15"/>
      <c r="BH19" s="50"/>
      <c r="BI19" s="16"/>
      <c r="BJ19" s="65">
        <f t="shared" si="15"/>
        <v>0</v>
      </c>
      <c r="BK19" s="112"/>
      <c r="BL19" s="84"/>
      <c r="BM19" s="63" t="str">
        <f t="shared" si="16"/>
        <v>00:00</v>
      </c>
      <c r="BN19" s="82"/>
      <c r="BO19" s="77"/>
      <c r="BP19" s="79"/>
      <c r="BQ19" s="17">
        <f t="shared" si="17"/>
        <v>0</v>
      </c>
      <c r="BR19" s="22"/>
    </row>
    <row r="20" spans="1:70" ht="15.75" thickBot="1">
      <c r="A20" s="121">
        <f>A18+1</f>
        <v>42741</v>
      </c>
      <c r="B20" s="107" t="str">
        <f>UPPER(TEXT(A20,"jjj"))</f>
        <v>JEU</v>
      </c>
      <c r="C20" s="109" t="str">
        <f>UPPER(TEXT(A20,"jj mmm"))</f>
        <v>07 JANV</v>
      </c>
      <c r="D20" s="12"/>
      <c r="E20" s="49"/>
      <c r="F20" s="13"/>
      <c r="G20" s="63">
        <f t="shared" si="0"/>
        <v>0</v>
      </c>
      <c r="H20" s="111">
        <f>G20+G21</f>
        <v>0</v>
      </c>
      <c r="I20" s="83">
        <f>IF(OR(F19="",D20=""),0,MOD(D20-F19,1))</f>
        <v>0</v>
      </c>
      <c r="J20" s="63" t="str">
        <f t="shared" si="1"/>
        <v>00:00</v>
      </c>
      <c r="K20" s="81">
        <f>J20+J21</f>
        <v>0</v>
      </c>
      <c r="L20" s="76">
        <f>IF(AND(WEEKDAY($A20,2)&lt;7,E20="CP"),1,0)</f>
        <v>0</v>
      </c>
      <c r="M20" s="78">
        <f>IF(E20="CV",1,0)</f>
        <v>0</v>
      </c>
      <c r="N20" s="14">
        <f t="shared" si="2"/>
        <v>0</v>
      </c>
      <c r="O20" s="12"/>
      <c r="P20" s="49"/>
      <c r="Q20" s="13"/>
      <c r="R20" s="63">
        <f t="shared" si="3"/>
        <v>0</v>
      </c>
      <c r="S20" s="111">
        <f>R20+R21</f>
        <v>0</v>
      </c>
      <c r="T20" s="83">
        <f>IF(OR(Q19="",O20=""),0,MOD(O20-Q19,1))</f>
        <v>0</v>
      </c>
      <c r="U20" s="63" t="str">
        <f t="shared" si="4"/>
        <v>00:00</v>
      </c>
      <c r="V20" s="81">
        <f>U20+U21</f>
        <v>0</v>
      </c>
      <c r="W20" s="76">
        <f>IF(AND(WEEKDAY($A20,2)&lt;7,P20="CP"),1,0)</f>
        <v>0</v>
      </c>
      <c r="X20" s="78">
        <f>IF(P20="CV",1,0)</f>
        <v>0</v>
      </c>
      <c r="Y20" s="14">
        <f t="shared" si="5"/>
        <v>0</v>
      </c>
      <c r="Z20" s="12"/>
      <c r="AA20" s="49"/>
      <c r="AB20" s="13"/>
      <c r="AC20" s="63">
        <f t="shared" si="6"/>
        <v>0</v>
      </c>
      <c r="AD20" s="111">
        <f>AC20+AC21</f>
        <v>0</v>
      </c>
      <c r="AE20" s="83">
        <f>IF(OR(AB19="",Z20=""),0,MOD(Z20-AB19,1))</f>
        <v>0</v>
      </c>
      <c r="AF20" s="63" t="str">
        <f t="shared" si="7"/>
        <v>00:00</v>
      </c>
      <c r="AG20" s="81">
        <f>AF20+AF21</f>
        <v>0</v>
      </c>
      <c r="AH20" s="76">
        <f>IF(AND(WEEKDAY($A20,2)&lt;7,AA20="CP"),1,0)</f>
        <v>0</v>
      </c>
      <c r="AI20" s="78">
        <f>IF(AA20="CV",1,0)</f>
        <v>0</v>
      </c>
      <c r="AJ20" s="14">
        <f t="shared" si="8"/>
        <v>0</v>
      </c>
      <c r="AK20" s="12"/>
      <c r="AL20" s="49"/>
      <c r="AM20" s="13"/>
      <c r="AN20" s="63">
        <f t="shared" si="9"/>
        <v>0</v>
      </c>
      <c r="AO20" s="111">
        <f>AN20+AN21</f>
        <v>0</v>
      </c>
      <c r="AP20" s="83">
        <f>IF(OR(AM19="",AK20=""),0,MOD(AK20-AM19,1))</f>
        <v>0</v>
      </c>
      <c r="AQ20" s="63" t="str">
        <f t="shared" si="10"/>
        <v>00:00</v>
      </c>
      <c r="AR20" s="81">
        <f>AQ20+AQ21</f>
        <v>0</v>
      </c>
      <c r="AS20" s="76">
        <f>IF(AND(WEEKDAY($A20,2)&lt;7,AL20="CP"),1,0)</f>
        <v>0</v>
      </c>
      <c r="AT20" s="78">
        <f>IF(AL20="CV",1,0)</f>
        <v>0</v>
      </c>
      <c r="AU20" s="14">
        <f t="shared" si="11"/>
        <v>0</v>
      </c>
      <c r="AV20" s="12"/>
      <c r="AW20" s="49"/>
      <c r="AX20" s="13"/>
      <c r="AY20" s="63">
        <f t="shared" si="12"/>
        <v>0</v>
      </c>
      <c r="AZ20" s="111">
        <f>AY20+AY21</f>
        <v>0</v>
      </c>
      <c r="BA20" s="83">
        <f>IF(OR(AX19="",AV20=""),0,MOD(AV20-AX19,1))</f>
        <v>0</v>
      </c>
      <c r="BB20" s="63" t="str">
        <f t="shared" si="13"/>
        <v>00:00</v>
      </c>
      <c r="BC20" s="81">
        <f>BB20+BB21</f>
        <v>0</v>
      </c>
      <c r="BD20" s="76">
        <f>IF(AND(WEEKDAY($A20,2)&lt;7,AW20="CP"),1,0)</f>
        <v>0</v>
      </c>
      <c r="BE20" s="78">
        <f>IF(AW20="CV",1,0)</f>
        <v>0</v>
      </c>
      <c r="BF20" s="14">
        <f t="shared" si="14"/>
        <v>0</v>
      </c>
      <c r="BG20" s="12"/>
      <c r="BH20" s="49"/>
      <c r="BI20" s="13"/>
      <c r="BJ20" s="63">
        <f t="shared" si="15"/>
        <v>0</v>
      </c>
      <c r="BK20" s="111">
        <f>BJ20+BJ21</f>
        <v>0</v>
      </c>
      <c r="BL20" s="83">
        <f>IF(OR(BI19="",BG20=""),0,MOD(BG20-BI19,1))</f>
        <v>0</v>
      </c>
      <c r="BM20" s="63" t="str">
        <f t="shared" si="16"/>
        <v>00:00</v>
      </c>
      <c r="BN20" s="81">
        <f>BM20+BM21</f>
        <v>0</v>
      </c>
      <c r="BO20" s="76">
        <f>IF(AND(WEEKDAY($A20,2)&lt;7,BH20="CP"),1,0)</f>
        <v>0</v>
      </c>
      <c r="BP20" s="78">
        <f>IF(BH20="CV",1,0)</f>
        <v>0</v>
      </c>
      <c r="BQ20" s="14">
        <f t="shared" si="17"/>
        <v>0</v>
      </c>
      <c r="BR20" s="21"/>
    </row>
    <row r="21" spans="1:70" ht="15.75" thickBot="1">
      <c r="A21" s="121"/>
      <c r="B21" s="108"/>
      <c r="C21" s="110"/>
      <c r="D21" s="15"/>
      <c r="E21" s="50"/>
      <c r="F21" s="16"/>
      <c r="G21" s="65">
        <f t="shared" si="0"/>
        <v>0</v>
      </c>
      <c r="H21" s="112"/>
      <c r="I21" s="84"/>
      <c r="J21" s="63" t="str">
        <f t="shared" si="1"/>
        <v>00:00</v>
      </c>
      <c r="K21" s="82"/>
      <c r="L21" s="77"/>
      <c r="M21" s="79"/>
      <c r="N21" s="17">
        <f t="shared" si="2"/>
        <v>0</v>
      </c>
      <c r="O21" s="15"/>
      <c r="P21" s="50"/>
      <c r="Q21" s="16"/>
      <c r="R21" s="65">
        <f t="shared" si="3"/>
        <v>0</v>
      </c>
      <c r="S21" s="112"/>
      <c r="T21" s="84"/>
      <c r="U21" s="63" t="str">
        <f t="shared" si="4"/>
        <v>00:00</v>
      </c>
      <c r="V21" s="82"/>
      <c r="W21" s="77"/>
      <c r="X21" s="79"/>
      <c r="Y21" s="17">
        <f t="shared" si="5"/>
        <v>0</v>
      </c>
      <c r="Z21" s="15"/>
      <c r="AA21" s="50"/>
      <c r="AB21" s="16"/>
      <c r="AC21" s="65">
        <f t="shared" si="6"/>
        <v>0</v>
      </c>
      <c r="AD21" s="112"/>
      <c r="AE21" s="84"/>
      <c r="AF21" s="63" t="str">
        <f t="shared" si="7"/>
        <v>00:00</v>
      </c>
      <c r="AG21" s="82"/>
      <c r="AH21" s="77"/>
      <c r="AI21" s="79"/>
      <c r="AJ21" s="17">
        <f t="shared" si="8"/>
        <v>0</v>
      </c>
      <c r="AK21" s="15"/>
      <c r="AL21" s="50"/>
      <c r="AM21" s="16"/>
      <c r="AN21" s="65">
        <f t="shared" si="9"/>
        <v>0</v>
      </c>
      <c r="AO21" s="112"/>
      <c r="AP21" s="84"/>
      <c r="AQ21" s="63" t="str">
        <f t="shared" si="10"/>
        <v>00:00</v>
      </c>
      <c r="AR21" s="82"/>
      <c r="AS21" s="77"/>
      <c r="AT21" s="79"/>
      <c r="AU21" s="17">
        <f t="shared" si="11"/>
        <v>0</v>
      </c>
      <c r="AV21" s="15"/>
      <c r="AW21" s="50"/>
      <c r="AX21" s="16"/>
      <c r="AY21" s="65">
        <f t="shared" si="12"/>
        <v>0</v>
      </c>
      <c r="AZ21" s="112"/>
      <c r="BA21" s="84"/>
      <c r="BB21" s="63" t="str">
        <f t="shared" si="13"/>
        <v>00:00</v>
      </c>
      <c r="BC21" s="82"/>
      <c r="BD21" s="77"/>
      <c r="BE21" s="79"/>
      <c r="BF21" s="17">
        <f t="shared" si="14"/>
        <v>0</v>
      </c>
      <c r="BG21" s="15"/>
      <c r="BH21" s="50"/>
      <c r="BI21" s="16"/>
      <c r="BJ21" s="65">
        <f t="shared" si="15"/>
        <v>0</v>
      </c>
      <c r="BK21" s="112"/>
      <c r="BL21" s="84"/>
      <c r="BM21" s="63" t="str">
        <f t="shared" si="16"/>
        <v>00:00</v>
      </c>
      <c r="BN21" s="82"/>
      <c r="BO21" s="77"/>
      <c r="BP21" s="79"/>
      <c r="BQ21" s="17">
        <f t="shared" si="17"/>
        <v>0</v>
      </c>
      <c r="BR21" s="22"/>
    </row>
    <row r="22" spans="1:70" ht="15.75" thickBot="1">
      <c r="A22" s="121">
        <f>A20+1</f>
        <v>42742</v>
      </c>
      <c r="B22" s="107" t="str">
        <f>UPPER(TEXT(A22,"jjj"))</f>
        <v>VEN</v>
      </c>
      <c r="C22" s="109" t="str">
        <f>UPPER(TEXT(A22,"jj mmm"))</f>
        <v>08 JANV</v>
      </c>
      <c r="D22" s="12"/>
      <c r="E22" s="49"/>
      <c r="F22" s="13"/>
      <c r="G22" s="63">
        <f t="shared" si="0"/>
        <v>0</v>
      </c>
      <c r="H22" s="111">
        <f>G22+G23</f>
        <v>0</v>
      </c>
      <c r="I22" s="83">
        <f>IF(OR(F21="",D22=""),0,MOD(D22-F21,1))</f>
        <v>0</v>
      </c>
      <c r="J22" s="63" t="str">
        <f t="shared" si="1"/>
        <v>00:00</v>
      </c>
      <c r="K22" s="81">
        <f>J22+J23</f>
        <v>0</v>
      </c>
      <c r="L22" s="76">
        <f>IF(AND(WEEKDAY($A22,2)&lt;7,E22="CP"),1,0)</f>
        <v>0</v>
      </c>
      <c r="M22" s="78">
        <f>IF(E22="CV",1,0)</f>
        <v>0</v>
      </c>
      <c r="N22" s="14">
        <f t="shared" si="2"/>
        <v>0</v>
      </c>
      <c r="O22" s="12"/>
      <c r="P22" s="49"/>
      <c r="Q22" s="13"/>
      <c r="R22" s="63">
        <f t="shared" si="3"/>
        <v>0</v>
      </c>
      <c r="S22" s="111">
        <f>R22+R23</f>
        <v>0</v>
      </c>
      <c r="T22" s="83">
        <f>IF(OR(Q21="",O22=""),0,MOD(O22-Q21,1))</f>
        <v>0</v>
      </c>
      <c r="U22" s="63" t="str">
        <f t="shared" si="4"/>
        <v>00:00</v>
      </c>
      <c r="V22" s="81">
        <f>U22+U23</f>
        <v>0</v>
      </c>
      <c r="W22" s="76">
        <f>IF(AND(WEEKDAY($A22,2)&lt;7,P22="CP"),1,0)</f>
        <v>0</v>
      </c>
      <c r="X22" s="78">
        <f>IF(P22="CV",1,0)</f>
        <v>0</v>
      </c>
      <c r="Y22" s="14">
        <f t="shared" si="5"/>
        <v>0</v>
      </c>
      <c r="Z22" s="12"/>
      <c r="AA22" s="49"/>
      <c r="AB22" s="13"/>
      <c r="AC22" s="63">
        <f t="shared" si="6"/>
        <v>0</v>
      </c>
      <c r="AD22" s="111">
        <f>AC22+AC23</f>
        <v>0</v>
      </c>
      <c r="AE22" s="83">
        <f>IF(OR(AB21="",Z22=""),0,MOD(Z22-AB21,1))</f>
        <v>0</v>
      </c>
      <c r="AF22" s="63" t="str">
        <f t="shared" si="7"/>
        <v>00:00</v>
      </c>
      <c r="AG22" s="81">
        <f>AF22+AF23</f>
        <v>0</v>
      </c>
      <c r="AH22" s="76">
        <f>IF(AND(WEEKDAY($A22,2)&lt;7,AA22="CP"),1,0)</f>
        <v>0</v>
      </c>
      <c r="AI22" s="78">
        <f>IF(AA22="CV",1,0)</f>
        <v>0</v>
      </c>
      <c r="AJ22" s="14">
        <f t="shared" si="8"/>
        <v>0</v>
      </c>
      <c r="AK22" s="12"/>
      <c r="AL22" s="49"/>
      <c r="AM22" s="13"/>
      <c r="AN22" s="63">
        <f t="shared" si="9"/>
        <v>0</v>
      </c>
      <c r="AO22" s="111">
        <f>AN22+AN23</f>
        <v>0</v>
      </c>
      <c r="AP22" s="83">
        <f>IF(OR(AM21="",AK22=""),0,MOD(AK22-AM21,1))</f>
        <v>0</v>
      </c>
      <c r="AQ22" s="63" t="str">
        <f t="shared" si="10"/>
        <v>00:00</v>
      </c>
      <c r="AR22" s="81">
        <f>AQ22+AQ23</f>
        <v>0</v>
      </c>
      <c r="AS22" s="76">
        <f>IF(AND(WEEKDAY($A22,2)&lt;7,AL22="CP"),1,0)</f>
        <v>0</v>
      </c>
      <c r="AT22" s="78">
        <f>IF(AL22="CV",1,0)</f>
        <v>0</v>
      </c>
      <c r="AU22" s="14">
        <f t="shared" si="11"/>
        <v>0</v>
      </c>
      <c r="AV22" s="12"/>
      <c r="AW22" s="49"/>
      <c r="AX22" s="13"/>
      <c r="AY22" s="63">
        <f t="shared" si="12"/>
        <v>0</v>
      </c>
      <c r="AZ22" s="111">
        <f>AY22+AY23</f>
        <v>0</v>
      </c>
      <c r="BA22" s="83">
        <f>IF(OR(AX21="",AV22=""),0,MOD(AV22-AX21,1))</f>
        <v>0</v>
      </c>
      <c r="BB22" s="63" t="str">
        <f t="shared" si="13"/>
        <v>00:00</v>
      </c>
      <c r="BC22" s="81">
        <f>BB22+BB23</f>
        <v>0</v>
      </c>
      <c r="BD22" s="76">
        <f>IF(AND(WEEKDAY($A22,2)&lt;7,AW22="CP"),1,0)</f>
        <v>0</v>
      </c>
      <c r="BE22" s="78">
        <f>IF(AW22="CV",1,0)</f>
        <v>0</v>
      </c>
      <c r="BF22" s="14">
        <f t="shared" si="14"/>
        <v>0</v>
      </c>
      <c r="BG22" s="12"/>
      <c r="BH22" s="49"/>
      <c r="BI22" s="13"/>
      <c r="BJ22" s="63">
        <f t="shared" si="15"/>
        <v>0</v>
      </c>
      <c r="BK22" s="111">
        <f>BJ22+BJ23</f>
        <v>0</v>
      </c>
      <c r="BL22" s="83">
        <f>IF(OR(BI21="",BG22=""),0,MOD(BG22-BI21,1))</f>
        <v>0</v>
      </c>
      <c r="BM22" s="63" t="str">
        <f t="shared" si="16"/>
        <v>00:00</v>
      </c>
      <c r="BN22" s="81">
        <f>BM22+BM23</f>
        <v>0</v>
      </c>
      <c r="BO22" s="76">
        <f>IF(AND(WEEKDAY($A22,2)&lt;7,BH22="CP"),1,0)</f>
        <v>0</v>
      </c>
      <c r="BP22" s="78">
        <f>IF(BH22="CV",1,0)</f>
        <v>0</v>
      </c>
      <c r="BQ22" s="14">
        <f t="shared" si="17"/>
        <v>0</v>
      </c>
      <c r="BR22" s="21"/>
    </row>
    <row r="23" spans="1:70" ht="15.75" thickBot="1">
      <c r="A23" s="121"/>
      <c r="B23" s="108"/>
      <c r="C23" s="110"/>
      <c r="D23" s="15"/>
      <c r="E23" s="50"/>
      <c r="F23" s="16"/>
      <c r="G23" s="65">
        <f t="shared" si="0"/>
        <v>0</v>
      </c>
      <c r="H23" s="112"/>
      <c r="I23" s="84"/>
      <c r="J23" s="63" t="str">
        <f t="shared" si="1"/>
        <v>00:00</v>
      </c>
      <c r="K23" s="82"/>
      <c r="L23" s="77"/>
      <c r="M23" s="79"/>
      <c r="N23" s="17">
        <f t="shared" si="2"/>
        <v>0</v>
      </c>
      <c r="O23" s="15"/>
      <c r="P23" s="50"/>
      <c r="Q23" s="16"/>
      <c r="R23" s="65">
        <f t="shared" si="3"/>
        <v>0</v>
      </c>
      <c r="S23" s="112"/>
      <c r="T23" s="84"/>
      <c r="U23" s="63" t="str">
        <f t="shared" si="4"/>
        <v>00:00</v>
      </c>
      <c r="V23" s="82"/>
      <c r="W23" s="77"/>
      <c r="X23" s="79"/>
      <c r="Y23" s="17">
        <f t="shared" si="5"/>
        <v>0</v>
      </c>
      <c r="Z23" s="15"/>
      <c r="AA23" s="50"/>
      <c r="AB23" s="16"/>
      <c r="AC23" s="65">
        <f t="shared" si="6"/>
        <v>0</v>
      </c>
      <c r="AD23" s="112"/>
      <c r="AE23" s="84"/>
      <c r="AF23" s="63" t="str">
        <f t="shared" si="7"/>
        <v>00:00</v>
      </c>
      <c r="AG23" s="82"/>
      <c r="AH23" s="77"/>
      <c r="AI23" s="79"/>
      <c r="AJ23" s="17">
        <f t="shared" si="8"/>
        <v>0</v>
      </c>
      <c r="AK23" s="15"/>
      <c r="AL23" s="50"/>
      <c r="AM23" s="16"/>
      <c r="AN23" s="65">
        <f t="shared" si="9"/>
        <v>0</v>
      </c>
      <c r="AO23" s="112"/>
      <c r="AP23" s="84"/>
      <c r="AQ23" s="63" t="str">
        <f t="shared" si="10"/>
        <v>00:00</v>
      </c>
      <c r="AR23" s="82"/>
      <c r="AS23" s="77"/>
      <c r="AT23" s="79"/>
      <c r="AU23" s="17">
        <f t="shared" si="11"/>
        <v>0</v>
      </c>
      <c r="AV23" s="15"/>
      <c r="AW23" s="50"/>
      <c r="AX23" s="16"/>
      <c r="AY23" s="65">
        <f t="shared" si="12"/>
        <v>0</v>
      </c>
      <c r="AZ23" s="112"/>
      <c r="BA23" s="84"/>
      <c r="BB23" s="63" t="str">
        <f t="shared" si="13"/>
        <v>00:00</v>
      </c>
      <c r="BC23" s="82"/>
      <c r="BD23" s="77"/>
      <c r="BE23" s="79"/>
      <c r="BF23" s="17">
        <f t="shared" si="14"/>
        <v>0</v>
      </c>
      <c r="BG23" s="15"/>
      <c r="BH23" s="50"/>
      <c r="BI23" s="16"/>
      <c r="BJ23" s="65">
        <f t="shared" si="15"/>
        <v>0</v>
      </c>
      <c r="BK23" s="112"/>
      <c r="BL23" s="84"/>
      <c r="BM23" s="63" t="str">
        <f t="shared" si="16"/>
        <v>00:00</v>
      </c>
      <c r="BN23" s="82"/>
      <c r="BO23" s="77"/>
      <c r="BP23" s="79"/>
      <c r="BQ23" s="17">
        <f t="shared" si="17"/>
        <v>0</v>
      </c>
      <c r="BR23" s="22"/>
    </row>
    <row r="24" spans="1:70" ht="15.75" thickBot="1">
      <c r="A24" s="121">
        <f>A22+1</f>
        <v>42743</v>
      </c>
      <c r="B24" s="107" t="str">
        <f>UPPER(TEXT(A24,"jjj"))</f>
        <v>SAM</v>
      </c>
      <c r="C24" s="109" t="str">
        <f>UPPER(TEXT(A24,"jj mmm"))</f>
        <v>09 JANV</v>
      </c>
      <c r="D24" s="12"/>
      <c r="E24" s="49"/>
      <c r="F24" s="13"/>
      <c r="G24" s="63">
        <f t="shared" si="0"/>
        <v>0</v>
      </c>
      <c r="H24" s="111">
        <f>G24+G25</f>
        <v>0</v>
      </c>
      <c r="I24" s="83">
        <f>IF(OR(F23="",D24=""),0,MOD(D24-F23,1))</f>
        <v>0</v>
      </c>
      <c r="J24" s="63" t="str">
        <f t="shared" si="1"/>
        <v>00:00</v>
      </c>
      <c r="K24" s="81">
        <f>J24+J25</f>
        <v>0</v>
      </c>
      <c r="L24" s="76">
        <f>IF(AND(WEEKDAY($A24,2)&lt;7,E24="CP"),1,0)</f>
        <v>0</v>
      </c>
      <c r="M24" s="78">
        <f>IF(E24="CV",1,0)</f>
        <v>0</v>
      </c>
      <c r="N24" s="14">
        <f t="shared" si="2"/>
        <v>0</v>
      </c>
      <c r="O24" s="12"/>
      <c r="P24" s="49"/>
      <c r="Q24" s="13"/>
      <c r="R24" s="63">
        <f t="shared" si="3"/>
        <v>0</v>
      </c>
      <c r="S24" s="111">
        <f>R24+R25</f>
        <v>0</v>
      </c>
      <c r="T24" s="83">
        <f>IF(OR(Q23="",O24=""),0,MOD(O24-Q23,1))</f>
        <v>0</v>
      </c>
      <c r="U24" s="63" t="str">
        <f t="shared" si="4"/>
        <v>00:00</v>
      </c>
      <c r="V24" s="81">
        <f>U24+U25</f>
        <v>0</v>
      </c>
      <c r="W24" s="76">
        <f>IF(AND(WEEKDAY($A24,2)&lt;7,P24="CP"),1,0)</f>
        <v>0</v>
      </c>
      <c r="X24" s="78">
        <f>IF(P24="CV",1,0)</f>
        <v>0</v>
      </c>
      <c r="Y24" s="14">
        <f t="shared" si="5"/>
        <v>0</v>
      </c>
      <c r="Z24" s="12"/>
      <c r="AA24" s="49"/>
      <c r="AB24" s="13"/>
      <c r="AC24" s="63">
        <f t="shared" si="6"/>
        <v>0</v>
      </c>
      <c r="AD24" s="111">
        <f>AC24+AC25</f>
        <v>0</v>
      </c>
      <c r="AE24" s="83">
        <f>IF(OR(AB23="",Z24=""),0,MOD(Z24-AB23,1))</f>
        <v>0</v>
      </c>
      <c r="AF24" s="63" t="str">
        <f t="shared" si="7"/>
        <v>00:00</v>
      </c>
      <c r="AG24" s="81">
        <f>AF24+AF25</f>
        <v>0</v>
      </c>
      <c r="AH24" s="76">
        <f>IF(AND(WEEKDAY($A24,2)&lt;7,AA24="CP"),1,0)</f>
        <v>0</v>
      </c>
      <c r="AI24" s="78">
        <f>IF(AA24="CV",1,0)</f>
        <v>0</v>
      </c>
      <c r="AJ24" s="14">
        <f t="shared" si="8"/>
        <v>0</v>
      </c>
      <c r="AK24" s="12"/>
      <c r="AL24" s="49"/>
      <c r="AM24" s="13"/>
      <c r="AN24" s="63">
        <f t="shared" si="9"/>
        <v>0</v>
      </c>
      <c r="AO24" s="111">
        <f>AN24+AN25</f>
        <v>0</v>
      </c>
      <c r="AP24" s="83">
        <f>IF(OR(AM23="",AK24=""),0,MOD(AK24-AM23,1))</f>
        <v>0</v>
      </c>
      <c r="AQ24" s="63" t="str">
        <f t="shared" si="10"/>
        <v>00:00</v>
      </c>
      <c r="AR24" s="81">
        <f>AQ24+AQ25</f>
        <v>0</v>
      </c>
      <c r="AS24" s="76">
        <f>IF(AND(WEEKDAY($A24,2)&lt;7,AL24="CP"),1,0)</f>
        <v>0</v>
      </c>
      <c r="AT24" s="78">
        <f>IF(AL24="CV",1,0)</f>
        <v>0</v>
      </c>
      <c r="AU24" s="14">
        <f t="shared" si="11"/>
        <v>0</v>
      </c>
      <c r="AV24" s="12"/>
      <c r="AW24" s="49"/>
      <c r="AX24" s="13"/>
      <c r="AY24" s="63">
        <f t="shared" si="12"/>
        <v>0</v>
      </c>
      <c r="AZ24" s="111">
        <f>AY24+AY25</f>
        <v>0</v>
      </c>
      <c r="BA24" s="83">
        <f>IF(OR(AX23="",AV24=""),0,MOD(AV24-AX23,1))</f>
        <v>0</v>
      </c>
      <c r="BB24" s="63" t="str">
        <f t="shared" si="13"/>
        <v>00:00</v>
      </c>
      <c r="BC24" s="81">
        <f>BB24+BB25</f>
        <v>0</v>
      </c>
      <c r="BD24" s="76">
        <f>IF(AND(WEEKDAY($A24,2)&lt;7,AW24="CP"),1,0)</f>
        <v>0</v>
      </c>
      <c r="BE24" s="78">
        <f>IF(AW24="CV",1,0)</f>
        <v>0</v>
      </c>
      <c r="BF24" s="14">
        <f t="shared" si="14"/>
        <v>0</v>
      </c>
      <c r="BG24" s="12"/>
      <c r="BH24" s="49"/>
      <c r="BI24" s="13"/>
      <c r="BJ24" s="63">
        <f t="shared" si="15"/>
        <v>0</v>
      </c>
      <c r="BK24" s="111">
        <f>BJ24+BJ25</f>
        <v>0</v>
      </c>
      <c r="BL24" s="83">
        <f>IF(OR(BI23="",BG24=""),0,MOD(BG24-BI23,1))</f>
        <v>0</v>
      </c>
      <c r="BM24" s="63" t="str">
        <f t="shared" si="16"/>
        <v>00:00</v>
      </c>
      <c r="BN24" s="81">
        <f>BM24+BM25</f>
        <v>0</v>
      </c>
      <c r="BO24" s="76">
        <f>IF(AND(WEEKDAY($A24,2)&lt;7,BH24="CP"),1,0)</f>
        <v>0</v>
      </c>
      <c r="BP24" s="78">
        <f>IF(BH24="CV",1,0)</f>
        <v>0</v>
      </c>
      <c r="BQ24" s="14">
        <f t="shared" si="17"/>
        <v>0</v>
      </c>
      <c r="BR24" s="21"/>
    </row>
    <row r="25" spans="1:70" ht="15.75" thickBot="1">
      <c r="A25" s="121"/>
      <c r="B25" s="108"/>
      <c r="C25" s="110"/>
      <c r="D25" s="15"/>
      <c r="E25" s="50"/>
      <c r="F25" s="16"/>
      <c r="G25" s="65">
        <f t="shared" si="0"/>
        <v>0</v>
      </c>
      <c r="H25" s="112"/>
      <c r="I25" s="84"/>
      <c r="J25" s="63" t="str">
        <f t="shared" si="1"/>
        <v>00:00</v>
      </c>
      <c r="K25" s="82"/>
      <c r="L25" s="77"/>
      <c r="M25" s="79"/>
      <c r="N25" s="17">
        <f t="shared" si="2"/>
        <v>0</v>
      </c>
      <c r="O25" s="15"/>
      <c r="P25" s="50"/>
      <c r="Q25" s="16"/>
      <c r="R25" s="65">
        <f t="shared" si="3"/>
        <v>0</v>
      </c>
      <c r="S25" s="112"/>
      <c r="T25" s="84"/>
      <c r="U25" s="63" t="str">
        <f t="shared" si="4"/>
        <v>00:00</v>
      </c>
      <c r="V25" s="82"/>
      <c r="W25" s="77"/>
      <c r="X25" s="79"/>
      <c r="Y25" s="17">
        <f t="shared" si="5"/>
        <v>0</v>
      </c>
      <c r="Z25" s="15"/>
      <c r="AA25" s="50"/>
      <c r="AB25" s="16"/>
      <c r="AC25" s="65">
        <f t="shared" si="6"/>
        <v>0</v>
      </c>
      <c r="AD25" s="112"/>
      <c r="AE25" s="84"/>
      <c r="AF25" s="63" t="str">
        <f t="shared" si="7"/>
        <v>00:00</v>
      </c>
      <c r="AG25" s="82"/>
      <c r="AH25" s="77"/>
      <c r="AI25" s="79"/>
      <c r="AJ25" s="17">
        <f t="shared" si="8"/>
        <v>0</v>
      </c>
      <c r="AK25" s="15"/>
      <c r="AL25" s="50"/>
      <c r="AM25" s="16"/>
      <c r="AN25" s="65">
        <f t="shared" si="9"/>
        <v>0</v>
      </c>
      <c r="AO25" s="112"/>
      <c r="AP25" s="84"/>
      <c r="AQ25" s="63" t="str">
        <f t="shared" si="10"/>
        <v>00:00</v>
      </c>
      <c r="AR25" s="82"/>
      <c r="AS25" s="77"/>
      <c r="AT25" s="79"/>
      <c r="AU25" s="17">
        <f t="shared" si="11"/>
        <v>0</v>
      </c>
      <c r="AV25" s="15"/>
      <c r="AW25" s="50"/>
      <c r="AX25" s="16"/>
      <c r="AY25" s="65">
        <f t="shared" si="12"/>
        <v>0</v>
      </c>
      <c r="AZ25" s="112"/>
      <c r="BA25" s="84"/>
      <c r="BB25" s="63" t="str">
        <f t="shared" si="13"/>
        <v>00:00</v>
      </c>
      <c r="BC25" s="82"/>
      <c r="BD25" s="77"/>
      <c r="BE25" s="79"/>
      <c r="BF25" s="17">
        <f t="shared" si="14"/>
        <v>0</v>
      </c>
      <c r="BG25" s="15"/>
      <c r="BH25" s="50"/>
      <c r="BI25" s="16"/>
      <c r="BJ25" s="65">
        <f t="shared" si="15"/>
        <v>0</v>
      </c>
      <c r="BK25" s="112"/>
      <c r="BL25" s="84"/>
      <c r="BM25" s="63" t="str">
        <f t="shared" si="16"/>
        <v>00:00</v>
      </c>
      <c r="BN25" s="82"/>
      <c r="BO25" s="77"/>
      <c r="BP25" s="79"/>
      <c r="BQ25" s="17">
        <f t="shared" si="17"/>
        <v>0</v>
      </c>
      <c r="BR25" s="22"/>
    </row>
    <row r="26" spans="1:70" ht="15.75" thickBot="1">
      <c r="A26" s="121">
        <f>A24+1</f>
        <v>42744</v>
      </c>
      <c r="B26" s="107" t="str">
        <f>UPPER(TEXT(A26,"jjj"))</f>
        <v>DIM</v>
      </c>
      <c r="C26" s="109" t="str">
        <f>UPPER(TEXT(A26,"jj mmm"))</f>
        <v>10 JANV</v>
      </c>
      <c r="D26" s="12"/>
      <c r="E26" s="49"/>
      <c r="F26" s="13"/>
      <c r="G26" s="63">
        <f t="shared" si="0"/>
        <v>0</v>
      </c>
      <c r="H26" s="111">
        <f>G26+G27</f>
        <v>0</v>
      </c>
      <c r="I26" s="83">
        <f>IF(OR(F25="",D26=""),0,MOD(D26-F25,1))</f>
        <v>0</v>
      </c>
      <c r="J26" s="63" t="str">
        <f t="shared" si="1"/>
        <v>00:00</v>
      </c>
      <c r="K26" s="81">
        <f>J26+J27</f>
        <v>0</v>
      </c>
      <c r="L26" s="76">
        <f>IF(AND(WEEKDAY($A26,2)&lt;7,E26="CP"),1,0)</f>
        <v>0</v>
      </c>
      <c r="M26" s="78">
        <f>IF(E26="CV",1,0)</f>
        <v>0</v>
      </c>
      <c r="N26" s="14">
        <f t="shared" si="2"/>
        <v>0</v>
      </c>
      <c r="O26" s="12"/>
      <c r="P26" s="49"/>
      <c r="Q26" s="13"/>
      <c r="R26" s="63">
        <f t="shared" si="3"/>
        <v>0</v>
      </c>
      <c r="S26" s="111">
        <f>R26+R27</f>
        <v>0</v>
      </c>
      <c r="T26" s="83">
        <f>IF(OR(Q25="",O26=""),0,MOD(O26-Q25,1))</f>
        <v>0</v>
      </c>
      <c r="U26" s="63" t="str">
        <f t="shared" si="4"/>
        <v>00:00</v>
      </c>
      <c r="V26" s="81">
        <f>U26+U27</f>
        <v>0</v>
      </c>
      <c r="W26" s="76">
        <f>IF(AND(WEEKDAY($A26,2)&lt;7,P26="CP"),1,0)</f>
        <v>0</v>
      </c>
      <c r="X26" s="78">
        <f>IF(P26="CV",1,0)</f>
        <v>0</v>
      </c>
      <c r="Y26" s="14">
        <f t="shared" si="5"/>
        <v>0</v>
      </c>
      <c r="Z26" s="12"/>
      <c r="AA26" s="49"/>
      <c r="AB26" s="13"/>
      <c r="AC26" s="63">
        <f t="shared" si="6"/>
        <v>0</v>
      </c>
      <c r="AD26" s="111">
        <f>AC26+AC27</f>
        <v>0</v>
      </c>
      <c r="AE26" s="83">
        <f>IF(OR(AB25="",Z26=""),0,MOD(Z26-AB25,1))</f>
        <v>0</v>
      </c>
      <c r="AF26" s="63" t="str">
        <f t="shared" si="7"/>
        <v>00:00</v>
      </c>
      <c r="AG26" s="81">
        <f>AF26+AF27</f>
        <v>0</v>
      </c>
      <c r="AH26" s="76">
        <f>IF(AND(WEEKDAY($A26,2)&lt;7,AA26="CP"),1,0)</f>
        <v>0</v>
      </c>
      <c r="AI26" s="78">
        <f>IF(AA26="CV",1,0)</f>
        <v>0</v>
      </c>
      <c r="AJ26" s="14">
        <f t="shared" si="8"/>
        <v>0</v>
      </c>
      <c r="AK26" s="12"/>
      <c r="AL26" s="49"/>
      <c r="AM26" s="13"/>
      <c r="AN26" s="63">
        <f t="shared" si="9"/>
        <v>0</v>
      </c>
      <c r="AO26" s="111">
        <f>AN26+AN27</f>
        <v>0</v>
      </c>
      <c r="AP26" s="83">
        <f>IF(OR(AM25="",AK26=""),0,MOD(AK26-AM25,1))</f>
        <v>0</v>
      </c>
      <c r="AQ26" s="63" t="str">
        <f t="shared" si="10"/>
        <v>00:00</v>
      </c>
      <c r="AR26" s="81">
        <f>AQ26+AQ27</f>
        <v>0</v>
      </c>
      <c r="AS26" s="76">
        <f>IF(AND(WEEKDAY($A26,2)&lt;7,AL26="CP"),1,0)</f>
        <v>0</v>
      </c>
      <c r="AT26" s="78">
        <f>IF(AL26="CV",1,0)</f>
        <v>0</v>
      </c>
      <c r="AU26" s="14">
        <f t="shared" si="11"/>
        <v>0</v>
      </c>
      <c r="AV26" s="12"/>
      <c r="AW26" s="49"/>
      <c r="AX26" s="13"/>
      <c r="AY26" s="63">
        <f t="shared" si="12"/>
        <v>0</v>
      </c>
      <c r="AZ26" s="111">
        <f>AY26+AY27</f>
        <v>0</v>
      </c>
      <c r="BA26" s="83">
        <f>IF(OR(AX25="",AV26=""),0,MOD(AV26-AX25,1))</f>
        <v>0</v>
      </c>
      <c r="BB26" s="63" t="str">
        <f t="shared" si="13"/>
        <v>00:00</v>
      </c>
      <c r="BC26" s="81">
        <f>BB26+BB27</f>
        <v>0</v>
      </c>
      <c r="BD26" s="76">
        <f>IF(AND(WEEKDAY($A26,2)&lt;7,AW26="CP"),1,0)</f>
        <v>0</v>
      </c>
      <c r="BE26" s="78">
        <f>IF(AW26="CV",1,0)</f>
        <v>0</v>
      </c>
      <c r="BF26" s="14">
        <f t="shared" si="14"/>
        <v>0</v>
      </c>
      <c r="BG26" s="12"/>
      <c r="BH26" s="49"/>
      <c r="BI26" s="13"/>
      <c r="BJ26" s="63">
        <f t="shared" si="15"/>
        <v>0</v>
      </c>
      <c r="BK26" s="111">
        <f>BJ26+BJ27</f>
        <v>0</v>
      </c>
      <c r="BL26" s="83">
        <f>IF(OR(BI25="",BG26=""),0,MOD(BG26-BI25,1))</f>
        <v>0</v>
      </c>
      <c r="BM26" s="63" t="str">
        <f t="shared" si="16"/>
        <v>00:00</v>
      </c>
      <c r="BN26" s="81">
        <f>BM26+BM27</f>
        <v>0</v>
      </c>
      <c r="BO26" s="76">
        <f>IF(AND(WEEKDAY($A26,2)&lt;7,BH26="CP"),1,0)</f>
        <v>0</v>
      </c>
      <c r="BP26" s="78">
        <f>IF(BH26="CV",1,0)</f>
        <v>0</v>
      </c>
      <c r="BQ26" s="14">
        <f t="shared" si="17"/>
        <v>0</v>
      </c>
      <c r="BR26" s="21"/>
    </row>
    <row r="27" spans="1:70" ht="15.75" thickBot="1">
      <c r="A27" s="121"/>
      <c r="B27" s="108"/>
      <c r="C27" s="110"/>
      <c r="D27" s="15"/>
      <c r="E27" s="50"/>
      <c r="F27" s="16"/>
      <c r="G27" s="65">
        <f t="shared" si="0"/>
        <v>0</v>
      </c>
      <c r="H27" s="112"/>
      <c r="I27" s="84"/>
      <c r="J27" s="63" t="str">
        <f t="shared" si="1"/>
        <v>00:00</v>
      </c>
      <c r="K27" s="82"/>
      <c r="L27" s="77"/>
      <c r="M27" s="79"/>
      <c r="N27" s="17">
        <f t="shared" si="2"/>
        <v>0</v>
      </c>
      <c r="O27" s="15"/>
      <c r="P27" s="50"/>
      <c r="Q27" s="16"/>
      <c r="R27" s="65">
        <f t="shared" si="3"/>
        <v>0</v>
      </c>
      <c r="S27" s="112"/>
      <c r="T27" s="84"/>
      <c r="U27" s="63" t="str">
        <f t="shared" si="4"/>
        <v>00:00</v>
      </c>
      <c r="V27" s="82"/>
      <c r="W27" s="77"/>
      <c r="X27" s="79"/>
      <c r="Y27" s="17">
        <f t="shared" si="5"/>
        <v>0</v>
      </c>
      <c r="Z27" s="15"/>
      <c r="AA27" s="50"/>
      <c r="AB27" s="16"/>
      <c r="AC27" s="65">
        <f t="shared" si="6"/>
        <v>0</v>
      </c>
      <c r="AD27" s="112"/>
      <c r="AE27" s="84"/>
      <c r="AF27" s="63" t="str">
        <f t="shared" si="7"/>
        <v>00:00</v>
      </c>
      <c r="AG27" s="82"/>
      <c r="AH27" s="77"/>
      <c r="AI27" s="79"/>
      <c r="AJ27" s="17">
        <f t="shared" si="8"/>
        <v>0</v>
      </c>
      <c r="AK27" s="15"/>
      <c r="AL27" s="50"/>
      <c r="AM27" s="16"/>
      <c r="AN27" s="65">
        <f t="shared" si="9"/>
        <v>0</v>
      </c>
      <c r="AO27" s="112"/>
      <c r="AP27" s="84"/>
      <c r="AQ27" s="63" t="str">
        <f t="shared" si="10"/>
        <v>00:00</v>
      </c>
      <c r="AR27" s="82"/>
      <c r="AS27" s="77"/>
      <c r="AT27" s="79"/>
      <c r="AU27" s="17">
        <f t="shared" si="11"/>
        <v>0</v>
      </c>
      <c r="AV27" s="15"/>
      <c r="AW27" s="50"/>
      <c r="AX27" s="16"/>
      <c r="AY27" s="65">
        <f t="shared" si="12"/>
        <v>0</v>
      </c>
      <c r="AZ27" s="112"/>
      <c r="BA27" s="84"/>
      <c r="BB27" s="63" t="str">
        <f t="shared" si="13"/>
        <v>00:00</v>
      </c>
      <c r="BC27" s="82"/>
      <c r="BD27" s="77"/>
      <c r="BE27" s="79"/>
      <c r="BF27" s="17">
        <f t="shared" si="14"/>
        <v>0</v>
      </c>
      <c r="BG27" s="15"/>
      <c r="BH27" s="50"/>
      <c r="BI27" s="16"/>
      <c r="BJ27" s="65">
        <f t="shared" si="15"/>
        <v>0</v>
      </c>
      <c r="BK27" s="112"/>
      <c r="BL27" s="84"/>
      <c r="BM27" s="63" t="str">
        <f t="shared" si="16"/>
        <v>00:00</v>
      </c>
      <c r="BN27" s="82"/>
      <c r="BO27" s="77"/>
      <c r="BP27" s="79"/>
      <c r="BQ27" s="17">
        <f t="shared" si="17"/>
        <v>0</v>
      </c>
      <c r="BR27" s="22"/>
    </row>
    <row r="28" spans="1:70" ht="15.75" thickBot="1">
      <c r="A28" s="121">
        <f>A26+1</f>
        <v>42745</v>
      </c>
      <c r="B28" s="107" t="str">
        <f>UPPER(TEXT(A28,"jjj"))</f>
        <v>LUN</v>
      </c>
      <c r="C28" s="109" t="str">
        <f>UPPER(TEXT(A28,"jj mmm"))</f>
        <v>11 JANV</v>
      </c>
      <c r="D28" s="12"/>
      <c r="E28" s="49"/>
      <c r="F28" s="13"/>
      <c r="G28" s="63">
        <f t="shared" si="0"/>
        <v>0</v>
      </c>
      <c r="H28" s="111">
        <f>G28+G29</f>
        <v>0</v>
      </c>
      <c r="I28" s="83">
        <f>IF(OR(F27="",D28=""),0,MOD(D28-F27,1))</f>
        <v>0</v>
      </c>
      <c r="J28" s="63" t="str">
        <f t="shared" si="1"/>
        <v>00:00</v>
      </c>
      <c r="K28" s="81">
        <f>J28+J29</f>
        <v>0</v>
      </c>
      <c r="L28" s="76">
        <f>IF(AND(WEEKDAY($A28,2)&lt;7,E28="CP"),1,0)</f>
        <v>0</v>
      </c>
      <c r="M28" s="78">
        <f>IF(E28="CV",1,0)</f>
        <v>0</v>
      </c>
      <c r="N28" s="14">
        <f t="shared" si="2"/>
        <v>0</v>
      </c>
      <c r="O28" s="12"/>
      <c r="P28" s="49"/>
      <c r="Q28" s="13"/>
      <c r="R28" s="63">
        <f t="shared" si="3"/>
        <v>0</v>
      </c>
      <c r="S28" s="111">
        <f>R28+R29</f>
        <v>0</v>
      </c>
      <c r="T28" s="83">
        <f>IF(OR(Q27="",O28=""),0,MOD(O28-Q27,1))</f>
        <v>0</v>
      </c>
      <c r="U28" s="63" t="str">
        <f t="shared" si="4"/>
        <v>00:00</v>
      </c>
      <c r="V28" s="81">
        <f>U28+U29</f>
        <v>0</v>
      </c>
      <c r="W28" s="76">
        <f>IF(AND(WEEKDAY($A28,2)&lt;7,P28="CP"),1,0)</f>
        <v>0</v>
      </c>
      <c r="X28" s="78">
        <f>IF(P28="CV",1,0)</f>
        <v>0</v>
      </c>
      <c r="Y28" s="14">
        <f t="shared" si="5"/>
        <v>0</v>
      </c>
      <c r="Z28" s="12"/>
      <c r="AA28" s="49"/>
      <c r="AB28" s="13"/>
      <c r="AC28" s="63">
        <f t="shared" si="6"/>
        <v>0</v>
      </c>
      <c r="AD28" s="111">
        <f>AC28+AC29</f>
        <v>0</v>
      </c>
      <c r="AE28" s="83">
        <f>IF(OR(AB27="",Z28=""),0,MOD(Z28-AB27,1))</f>
        <v>0</v>
      </c>
      <c r="AF28" s="63" t="str">
        <f t="shared" si="7"/>
        <v>00:00</v>
      </c>
      <c r="AG28" s="81">
        <f>AF28+AF29</f>
        <v>0</v>
      </c>
      <c r="AH28" s="76">
        <f>IF(AND(WEEKDAY($A28,2)&lt;7,AA28="CP"),1,0)</f>
        <v>0</v>
      </c>
      <c r="AI28" s="78">
        <f>IF(AA28="CV",1,0)</f>
        <v>0</v>
      </c>
      <c r="AJ28" s="14">
        <f t="shared" si="8"/>
        <v>0</v>
      </c>
      <c r="AK28" s="12"/>
      <c r="AL28" s="49"/>
      <c r="AM28" s="13"/>
      <c r="AN28" s="63">
        <f t="shared" si="9"/>
        <v>0</v>
      </c>
      <c r="AO28" s="111">
        <f>AN28+AN29</f>
        <v>0</v>
      </c>
      <c r="AP28" s="83">
        <f>IF(OR(AM27="",AK28=""),0,MOD(AK28-AM27,1))</f>
        <v>0</v>
      </c>
      <c r="AQ28" s="63" t="str">
        <f t="shared" si="10"/>
        <v>00:00</v>
      </c>
      <c r="AR28" s="81">
        <f>AQ28+AQ29</f>
        <v>0</v>
      </c>
      <c r="AS28" s="76">
        <f>IF(AND(WEEKDAY($A28,2)&lt;7,AL28="CP"),1,0)</f>
        <v>0</v>
      </c>
      <c r="AT28" s="78">
        <f>IF(AL28="CV",1,0)</f>
        <v>0</v>
      </c>
      <c r="AU28" s="14">
        <f t="shared" si="11"/>
        <v>0</v>
      </c>
      <c r="AV28" s="12"/>
      <c r="AW28" s="49"/>
      <c r="AX28" s="13"/>
      <c r="AY28" s="63">
        <f t="shared" si="12"/>
        <v>0</v>
      </c>
      <c r="AZ28" s="111">
        <f>AY28+AY29</f>
        <v>0</v>
      </c>
      <c r="BA28" s="83">
        <f>IF(OR(AX27="",AV28=""),0,MOD(AV28-AX27,1))</f>
        <v>0</v>
      </c>
      <c r="BB28" s="63" t="str">
        <f t="shared" si="13"/>
        <v>00:00</v>
      </c>
      <c r="BC28" s="81">
        <f>BB28+BB29</f>
        <v>0</v>
      </c>
      <c r="BD28" s="76">
        <f>IF(AND(WEEKDAY($A28,2)&lt;7,AW28="CP"),1,0)</f>
        <v>0</v>
      </c>
      <c r="BE28" s="78">
        <f>IF(AW28="CV",1,0)</f>
        <v>0</v>
      </c>
      <c r="BF28" s="14">
        <f t="shared" si="14"/>
        <v>0</v>
      </c>
      <c r="BG28" s="12"/>
      <c r="BH28" s="49"/>
      <c r="BI28" s="13"/>
      <c r="BJ28" s="63">
        <f t="shared" si="15"/>
        <v>0</v>
      </c>
      <c r="BK28" s="111">
        <f>BJ28+BJ29</f>
        <v>0</v>
      </c>
      <c r="BL28" s="83">
        <f>IF(OR(BI27="",BG28=""),0,MOD(BG28-BI27,1))</f>
        <v>0</v>
      </c>
      <c r="BM28" s="63" t="str">
        <f t="shared" si="16"/>
        <v>00:00</v>
      </c>
      <c r="BN28" s="81">
        <f>BM28+BM29</f>
        <v>0</v>
      </c>
      <c r="BO28" s="76">
        <f>IF(AND(WEEKDAY($A28,2)&lt;7,BH28="CP"),1,0)</f>
        <v>0</v>
      </c>
      <c r="BP28" s="78">
        <f>IF(BH28="CV",1,0)</f>
        <v>0</v>
      </c>
      <c r="BQ28" s="14">
        <f t="shared" si="17"/>
        <v>0</v>
      </c>
      <c r="BR28" s="21"/>
    </row>
    <row r="29" spans="1:70" ht="15.75" thickBot="1">
      <c r="A29" s="121"/>
      <c r="B29" s="108"/>
      <c r="C29" s="110"/>
      <c r="D29" s="15"/>
      <c r="E29" s="50"/>
      <c r="F29" s="16"/>
      <c r="G29" s="65">
        <f t="shared" si="0"/>
        <v>0</v>
      </c>
      <c r="H29" s="112"/>
      <c r="I29" s="84"/>
      <c r="J29" s="63" t="str">
        <f t="shared" si="1"/>
        <v>00:00</v>
      </c>
      <c r="K29" s="82"/>
      <c r="L29" s="77"/>
      <c r="M29" s="79"/>
      <c r="N29" s="17">
        <f t="shared" si="2"/>
        <v>0</v>
      </c>
      <c r="O29" s="15"/>
      <c r="P29" s="50"/>
      <c r="Q29" s="16"/>
      <c r="R29" s="65">
        <f t="shared" si="3"/>
        <v>0</v>
      </c>
      <c r="S29" s="112"/>
      <c r="T29" s="84"/>
      <c r="U29" s="63" t="str">
        <f t="shared" si="4"/>
        <v>00:00</v>
      </c>
      <c r="V29" s="82"/>
      <c r="W29" s="77"/>
      <c r="X29" s="79"/>
      <c r="Y29" s="17">
        <f t="shared" si="5"/>
        <v>0</v>
      </c>
      <c r="Z29" s="15"/>
      <c r="AA29" s="50"/>
      <c r="AB29" s="16"/>
      <c r="AC29" s="65">
        <f t="shared" si="6"/>
        <v>0</v>
      </c>
      <c r="AD29" s="112"/>
      <c r="AE29" s="84"/>
      <c r="AF29" s="63" t="str">
        <f t="shared" si="7"/>
        <v>00:00</v>
      </c>
      <c r="AG29" s="82"/>
      <c r="AH29" s="77"/>
      <c r="AI29" s="79"/>
      <c r="AJ29" s="17">
        <f t="shared" si="8"/>
        <v>0</v>
      </c>
      <c r="AK29" s="15"/>
      <c r="AL29" s="50"/>
      <c r="AM29" s="16"/>
      <c r="AN29" s="65">
        <f t="shared" si="9"/>
        <v>0</v>
      </c>
      <c r="AO29" s="112"/>
      <c r="AP29" s="84"/>
      <c r="AQ29" s="63" t="str">
        <f t="shared" si="10"/>
        <v>00:00</v>
      </c>
      <c r="AR29" s="82"/>
      <c r="AS29" s="77"/>
      <c r="AT29" s="79"/>
      <c r="AU29" s="17">
        <f t="shared" si="11"/>
        <v>0</v>
      </c>
      <c r="AV29" s="15"/>
      <c r="AW29" s="50"/>
      <c r="AX29" s="16"/>
      <c r="AY29" s="65">
        <f t="shared" si="12"/>
        <v>0</v>
      </c>
      <c r="AZ29" s="112"/>
      <c r="BA29" s="84"/>
      <c r="BB29" s="63" t="str">
        <f t="shared" si="13"/>
        <v>00:00</v>
      </c>
      <c r="BC29" s="82"/>
      <c r="BD29" s="77"/>
      <c r="BE29" s="79"/>
      <c r="BF29" s="17">
        <f t="shared" si="14"/>
        <v>0</v>
      </c>
      <c r="BG29" s="15"/>
      <c r="BH29" s="50"/>
      <c r="BI29" s="16"/>
      <c r="BJ29" s="65">
        <f t="shared" si="15"/>
        <v>0</v>
      </c>
      <c r="BK29" s="112"/>
      <c r="BL29" s="84"/>
      <c r="BM29" s="63" t="str">
        <f t="shared" si="16"/>
        <v>00:00</v>
      </c>
      <c r="BN29" s="82"/>
      <c r="BO29" s="77"/>
      <c r="BP29" s="79"/>
      <c r="BQ29" s="17">
        <f t="shared" si="17"/>
        <v>0</v>
      </c>
      <c r="BR29" s="22"/>
    </row>
    <row r="30" spans="1:70" ht="15.75" thickBot="1">
      <c r="A30" s="121">
        <f>A28+1</f>
        <v>42746</v>
      </c>
      <c r="B30" s="107" t="str">
        <f>UPPER(TEXT(A30,"jjj"))</f>
        <v>MAR</v>
      </c>
      <c r="C30" s="109" t="str">
        <f>UPPER(TEXT(A30,"jj mmm"))</f>
        <v>12 JANV</v>
      </c>
      <c r="D30" s="12"/>
      <c r="E30" s="49"/>
      <c r="F30" s="13"/>
      <c r="G30" s="63">
        <f t="shared" si="0"/>
        <v>0</v>
      </c>
      <c r="H30" s="111">
        <f>G30+G31</f>
        <v>0</v>
      </c>
      <c r="I30" s="83">
        <f>IF(OR(F29="",D30=""),0,MOD(D30-F29,1))</f>
        <v>0</v>
      </c>
      <c r="J30" s="63" t="str">
        <f t="shared" si="1"/>
        <v>00:00</v>
      </c>
      <c r="K30" s="81">
        <f>J30+J31</f>
        <v>0</v>
      </c>
      <c r="L30" s="76">
        <f>IF(AND(WEEKDAY($A30,2)&lt;7,E30="CP"),1,0)</f>
        <v>0</v>
      </c>
      <c r="M30" s="78">
        <f>IF(E30="CV",1,0)</f>
        <v>0</v>
      </c>
      <c r="N30" s="14">
        <f t="shared" si="2"/>
        <v>0</v>
      </c>
      <c r="O30" s="12"/>
      <c r="P30" s="49"/>
      <c r="Q30" s="13"/>
      <c r="R30" s="63">
        <f t="shared" si="3"/>
        <v>0</v>
      </c>
      <c r="S30" s="111">
        <f>R30+R31</f>
        <v>0</v>
      </c>
      <c r="T30" s="83">
        <f>IF(OR(Q29="",O30=""),0,MOD(O30-Q29,1))</f>
        <v>0</v>
      </c>
      <c r="U30" s="63" t="str">
        <f t="shared" si="4"/>
        <v>00:00</v>
      </c>
      <c r="V30" s="81">
        <f>U30+U31</f>
        <v>0</v>
      </c>
      <c r="W30" s="76">
        <f>IF(AND(WEEKDAY($A30,2)&lt;7,P30="CP"),1,0)</f>
        <v>0</v>
      </c>
      <c r="X30" s="78">
        <f>IF(P30="CV",1,0)</f>
        <v>0</v>
      </c>
      <c r="Y30" s="14">
        <f t="shared" si="5"/>
        <v>0</v>
      </c>
      <c r="Z30" s="12"/>
      <c r="AA30" s="49"/>
      <c r="AB30" s="13"/>
      <c r="AC30" s="63">
        <f t="shared" si="6"/>
        <v>0</v>
      </c>
      <c r="AD30" s="111">
        <f>AC30+AC31</f>
        <v>0</v>
      </c>
      <c r="AE30" s="83">
        <f>IF(OR(AB29="",Z30=""),0,MOD(Z30-AB29,1))</f>
        <v>0</v>
      </c>
      <c r="AF30" s="63" t="str">
        <f t="shared" si="7"/>
        <v>00:00</v>
      </c>
      <c r="AG30" s="81">
        <f>AF30+AF31</f>
        <v>0</v>
      </c>
      <c r="AH30" s="76">
        <f>IF(AND(WEEKDAY($A30,2)&lt;7,AA30="CP"),1,0)</f>
        <v>0</v>
      </c>
      <c r="AI30" s="78">
        <f>IF(AA30="CV",1,0)</f>
        <v>0</v>
      </c>
      <c r="AJ30" s="14">
        <f t="shared" si="8"/>
        <v>0</v>
      </c>
      <c r="AK30" s="12"/>
      <c r="AL30" s="49"/>
      <c r="AM30" s="13"/>
      <c r="AN30" s="63">
        <f t="shared" si="9"/>
        <v>0</v>
      </c>
      <c r="AO30" s="111">
        <f>AN30+AN31</f>
        <v>0</v>
      </c>
      <c r="AP30" s="83">
        <f>IF(OR(AM29="",AK30=""),0,MOD(AK30-AM29,1))</f>
        <v>0</v>
      </c>
      <c r="AQ30" s="63" t="str">
        <f t="shared" si="10"/>
        <v>00:00</v>
      </c>
      <c r="AR30" s="81">
        <f>AQ30+AQ31</f>
        <v>0</v>
      </c>
      <c r="AS30" s="76">
        <f>IF(AND(WEEKDAY($A30,2)&lt;7,AL30="CP"),1,0)</f>
        <v>0</v>
      </c>
      <c r="AT30" s="78">
        <f>IF(AL30="CV",1,0)</f>
        <v>0</v>
      </c>
      <c r="AU30" s="14">
        <f t="shared" si="11"/>
        <v>0</v>
      </c>
      <c r="AV30" s="12"/>
      <c r="AW30" s="49"/>
      <c r="AX30" s="13"/>
      <c r="AY30" s="63">
        <f t="shared" si="12"/>
        <v>0</v>
      </c>
      <c r="AZ30" s="111">
        <f>AY30+AY31</f>
        <v>0</v>
      </c>
      <c r="BA30" s="83">
        <f>IF(OR(AX29="",AV30=""),0,MOD(AV30-AX29,1))</f>
        <v>0</v>
      </c>
      <c r="BB30" s="63" t="str">
        <f t="shared" si="13"/>
        <v>00:00</v>
      </c>
      <c r="BC30" s="81">
        <f>BB30+BB31</f>
        <v>0</v>
      </c>
      <c r="BD30" s="76">
        <f>IF(AND(WEEKDAY($A30,2)&lt;7,AW30="CP"),1,0)</f>
        <v>0</v>
      </c>
      <c r="BE30" s="78">
        <f>IF(AW30="CV",1,0)</f>
        <v>0</v>
      </c>
      <c r="BF30" s="14">
        <f t="shared" si="14"/>
        <v>0</v>
      </c>
      <c r="BG30" s="12"/>
      <c r="BH30" s="49"/>
      <c r="BI30" s="13"/>
      <c r="BJ30" s="63">
        <f t="shared" si="15"/>
        <v>0</v>
      </c>
      <c r="BK30" s="111">
        <f>BJ30+BJ31</f>
        <v>0</v>
      </c>
      <c r="BL30" s="83">
        <f>IF(OR(BI29="",BG30=""),0,MOD(BG30-BI29,1))</f>
        <v>0</v>
      </c>
      <c r="BM30" s="63" t="str">
        <f t="shared" si="16"/>
        <v>00:00</v>
      </c>
      <c r="BN30" s="81">
        <f>BM30+BM31</f>
        <v>0</v>
      </c>
      <c r="BO30" s="76">
        <f>IF(AND(WEEKDAY($A30,2)&lt;7,BH30="CP"),1,0)</f>
        <v>0</v>
      </c>
      <c r="BP30" s="78">
        <f>IF(BH30="CV",1,0)</f>
        <v>0</v>
      </c>
      <c r="BQ30" s="14">
        <f t="shared" si="17"/>
        <v>0</v>
      </c>
      <c r="BR30" s="21"/>
    </row>
    <row r="31" spans="1:70" ht="15.75" thickBot="1">
      <c r="A31" s="121"/>
      <c r="B31" s="108"/>
      <c r="C31" s="110"/>
      <c r="D31" s="15"/>
      <c r="E31" s="50"/>
      <c r="F31" s="16"/>
      <c r="G31" s="65">
        <f t="shared" si="0"/>
        <v>0</v>
      </c>
      <c r="H31" s="112"/>
      <c r="I31" s="84"/>
      <c r="J31" s="63" t="str">
        <f t="shared" si="1"/>
        <v>00:00</v>
      </c>
      <c r="K31" s="82"/>
      <c r="L31" s="77"/>
      <c r="M31" s="79"/>
      <c r="N31" s="17">
        <f t="shared" si="2"/>
        <v>0</v>
      </c>
      <c r="O31" s="15"/>
      <c r="P31" s="50"/>
      <c r="Q31" s="16"/>
      <c r="R31" s="65">
        <f t="shared" si="3"/>
        <v>0</v>
      </c>
      <c r="S31" s="112"/>
      <c r="T31" s="84"/>
      <c r="U31" s="63" t="str">
        <f t="shared" si="4"/>
        <v>00:00</v>
      </c>
      <c r="V31" s="82"/>
      <c r="W31" s="77"/>
      <c r="X31" s="79"/>
      <c r="Y31" s="17">
        <f t="shared" si="5"/>
        <v>0</v>
      </c>
      <c r="Z31" s="15"/>
      <c r="AA31" s="50"/>
      <c r="AB31" s="16"/>
      <c r="AC31" s="65">
        <f t="shared" si="6"/>
        <v>0</v>
      </c>
      <c r="AD31" s="112"/>
      <c r="AE31" s="84"/>
      <c r="AF31" s="63" t="str">
        <f t="shared" si="7"/>
        <v>00:00</v>
      </c>
      <c r="AG31" s="82"/>
      <c r="AH31" s="77"/>
      <c r="AI31" s="79"/>
      <c r="AJ31" s="17">
        <f t="shared" si="8"/>
        <v>0</v>
      </c>
      <c r="AK31" s="15"/>
      <c r="AL31" s="50"/>
      <c r="AM31" s="16"/>
      <c r="AN31" s="65">
        <f t="shared" si="9"/>
        <v>0</v>
      </c>
      <c r="AO31" s="112"/>
      <c r="AP31" s="84"/>
      <c r="AQ31" s="63" t="str">
        <f t="shared" si="10"/>
        <v>00:00</v>
      </c>
      <c r="AR31" s="82"/>
      <c r="AS31" s="77"/>
      <c r="AT31" s="79"/>
      <c r="AU31" s="17">
        <f t="shared" si="11"/>
        <v>0</v>
      </c>
      <c r="AV31" s="15"/>
      <c r="AW31" s="50"/>
      <c r="AX31" s="16"/>
      <c r="AY31" s="65">
        <f t="shared" si="12"/>
        <v>0</v>
      </c>
      <c r="AZ31" s="112"/>
      <c r="BA31" s="84"/>
      <c r="BB31" s="63" t="str">
        <f t="shared" si="13"/>
        <v>00:00</v>
      </c>
      <c r="BC31" s="82"/>
      <c r="BD31" s="77"/>
      <c r="BE31" s="79"/>
      <c r="BF31" s="17">
        <f t="shared" si="14"/>
        <v>0</v>
      </c>
      <c r="BG31" s="15"/>
      <c r="BH31" s="50"/>
      <c r="BI31" s="16"/>
      <c r="BJ31" s="65">
        <f t="shared" si="15"/>
        <v>0</v>
      </c>
      <c r="BK31" s="112"/>
      <c r="BL31" s="84"/>
      <c r="BM31" s="63" t="str">
        <f t="shared" si="16"/>
        <v>00:00</v>
      </c>
      <c r="BN31" s="82"/>
      <c r="BO31" s="77"/>
      <c r="BP31" s="79"/>
      <c r="BQ31" s="17">
        <f t="shared" si="17"/>
        <v>0</v>
      </c>
      <c r="BR31" s="22"/>
    </row>
    <row r="32" spans="1:70" ht="15.75" thickBot="1">
      <c r="A32" s="121">
        <f>A30+1</f>
        <v>42747</v>
      </c>
      <c r="B32" s="107" t="str">
        <f>UPPER(TEXT(A32,"jjj"))</f>
        <v>MER</v>
      </c>
      <c r="C32" s="109" t="str">
        <f>UPPER(TEXT(A32,"jj mmm"))</f>
        <v>13 JANV</v>
      </c>
      <c r="D32" s="12"/>
      <c r="E32" s="49"/>
      <c r="F32" s="13"/>
      <c r="G32" s="63">
        <f t="shared" si="0"/>
        <v>0</v>
      </c>
      <c r="H32" s="111">
        <f>G32+G33</f>
        <v>0</v>
      </c>
      <c r="I32" s="83">
        <f>IF(OR(F31="",D32=""),0,MOD(D32-F31,1))</f>
        <v>0</v>
      </c>
      <c r="J32" s="63" t="str">
        <f t="shared" si="1"/>
        <v>00:00</v>
      </c>
      <c r="K32" s="81">
        <f>J32+J33</f>
        <v>0</v>
      </c>
      <c r="L32" s="76">
        <f>IF(AND(WEEKDAY($A32,2)&lt;7,E32="CP"),1,0)</f>
        <v>0</v>
      </c>
      <c r="M32" s="78">
        <f>IF(E32="CV",1,0)</f>
        <v>0</v>
      </c>
      <c r="N32" s="14">
        <f t="shared" si="2"/>
        <v>0</v>
      </c>
      <c r="O32" s="12"/>
      <c r="P32" s="49"/>
      <c r="Q32" s="13"/>
      <c r="R32" s="63">
        <f t="shared" si="3"/>
        <v>0</v>
      </c>
      <c r="S32" s="111">
        <f>R32+R33</f>
        <v>0</v>
      </c>
      <c r="T32" s="83">
        <f>IF(OR(Q31="",O32=""),0,MOD(O32-Q31,1))</f>
        <v>0</v>
      </c>
      <c r="U32" s="63" t="str">
        <f t="shared" si="4"/>
        <v>00:00</v>
      </c>
      <c r="V32" s="81">
        <f>U32+U33</f>
        <v>0</v>
      </c>
      <c r="W32" s="76">
        <f>IF(AND(WEEKDAY($A32,2)&lt;7,P32="CP"),1,0)</f>
        <v>0</v>
      </c>
      <c r="X32" s="78">
        <f>IF(P32="CV",1,0)</f>
        <v>0</v>
      </c>
      <c r="Y32" s="14">
        <f t="shared" si="5"/>
        <v>0</v>
      </c>
      <c r="Z32" s="12"/>
      <c r="AA32" s="49"/>
      <c r="AB32" s="13"/>
      <c r="AC32" s="63">
        <f t="shared" si="6"/>
        <v>0</v>
      </c>
      <c r="AD32" s="111">
        <f>AC32+AC33</f>
        <v>0</v>
      </c>
      <c r="AE32" s="83">
        <f>IF(OR(AB31="",Z32=""),0,MOD(Z32-AB31,1))</f>
        <v>0</v>
      </c>
      <c r="AF32" s="63" t="str">
        <f t="shared" si="7"/>
        <v>00:00</v>
      </c>
      <c r="AG32" s="81">
        <f>AF32+AF33</f>
        <v>0</v>
      </c>
      <c r="AH32" s="76">
        <f>IF(AND(WEEKDAY($A32,2)&lt;7,AA32="CP"),1,0)</f>
        <v>0</v>
      </c>
      <c r="AI32" s="78">
        <f>IF(AA32="CV",1,0)</f>
        <v>0</v>
      </c>
      <c r="AJ32" s="14">
        <f t="shared" si="8"/>
        <v>0</v>
      </c>
      <c r="AK32" s="12"/>
      <c r="AL32" s="49"/>
      <c r="AM32" s="13"/>
      <c r="AN32" s="63">
        <f t="shared" si="9"/>
        <v>0</v>
      </c>
      <c r="AO32" s="111">
        <f>AN32+AN33</f>
        <v>0</v>
      </c>
      <c r="AP32" s="83">
        <f>IF(OR(AM31="",AK32=""),0,MOD(AK32-AM31,1))</f>
        <v>0</v>
      </c>
      <c r="AQ32" s="63" t="str">
        <f t="shared" si="10"/>
        <v>00:00</v>
      </c>
      <c r="AR32" s="81">
        <f>AQ32+AQ33</f>
        <v>0</v>
      </c>
      <c r="AS32" s="76">
        <f>IF(AND(WEEKDAY($A32,2)&lt;7,AL32="CP"),1,0)</f>
        <v>0</v>
      </c>
      <c r="AT32" s="78">
        <f>IF(AL32="CV",1,0)</f>
        <v>0</v>
      </c>
      <c r="AU32" s="14">
        <f t="shared" si="11"/>
        <v>0</v>
      </c>
      <c r="AV32" s="12"/>
      <c r="AW32" s="49"/>
      <c r="AX32" s="13"/>
      <c r="AY32" s="63">
        <f t="shared" si="12"/>
        <v>0</v>
      </c>
      <c r="AZ32" s="111">
        <f>AY32+AY33</f>
        <v>0</v>
      </c>
      <c r="BA32" s="83">
        <f>IF(OR(AX31="",AV32=""),0,MOD(AV32-AX31,1))</f>
        <v>0</v>
      </c>
      <c r="BB32" s="63" t="str">
        <f t="shared" si="13"/>
        <v>00:00</v>
      </c>
      <c r="BC32" s="81">
        <f>BB32+BB33</f>
        <v>0</v>
      </c>
      <c r="BD32" s="76">
        <f>IF(AND(WEEKDAY($A32,2)&lt;7,AW32="CP"),1,0)</f>
        <v>0</v>
      </c>
      <c r="BE32" s="78">
        <f>IF(AW32="CV",1,0)</f>
        <v>0</v>
      </c>
      <c r="BF32" s="14">
        <f t="shared" si="14"/>
        <v>0</v>
      </c>
      <c r="BG32" s="12"/>
      <c r="BH32" s="49"/>
      <c r="BI32" s="13"/>
      <c r="BJ32" s="63">
        <f t="shared" si="15"/>
        <v>0</v>
      </c>
      <c r="BK32" s="111">
        <f>BJ32+BJ33</f>
        <v>0</v>
      </c>
      <c r="BL32" s="83">
        <f>IF(OR(BI31="",BG32=""),0,MOD(BG32-BI31,1))</f>
        <v>0</v>
      </c>
      <c r="BM32" s="63" t="str">
        <f t="shared" si="16"/>
        <v>00:00</v>
      </c>
      <c r="BN32" s="81">
        <f>BM32+BM33</f>
        <v>0</v>
      </c>
      <c r="BO32" s="76">
        <f>IF(AND(WEEKDAY($A32,2)&lt;7,BH32="CP"),1,0)</f>
        <v>0</v>
      </c>
      <c r="BP32" s="78">
        <f>IF(BH32="CV",1,0)</f>
        <v>0</v>
      </c>
      <c r="BQ32" s="14">
        <f t="shared" si="17"/>
        <v>0</v>
      </c>
      <c r="BR32" s="21"/>
    </row>
    <row r="33" spans="1:70" ht="15.75" thickBot="1">
      <c r="A33" s="121"/>
      <c r="B33" s="108"/>
      <c r="C33" s="110"/>
      <c r="D33" s="15"/>
      <c r="E33" s="50"/>
      <c r="F33" s="16"/>
      <c r="G33" s="65">
        <f t="shared" si="0"/>
        <v>0</v>
      </c>
      <c r="H33" s="112"/>
      <c r="I33" s="84"/>
      <c r="J33" s="63" t="str">
        <f t="shared" si="1"/>
        <v>00:00</v>
      </c>
      <c r="K33" s="82"/>
      <c r="L33" s="77"/>
      <c r="M33" s="79"/>
      <c r="N33" s="17">
        <f t="shared" si="2"/>
        <v>0</v>
      </c>
      <c r="O33" s="15"/>
      <c r="P33" s="50"/>
      <c r="Q33" s="16"/>
      <c r="R33" s="65">
        <f t="shared" si="3"/>
        <v>0</v>
      </c>
      <c r="S33" s="112"/>
      <c r="T33" s="84"/>
      <c r="U33" s="63" t="str">
        <f t="shared" si="4"/>
        <v>00:00</v>
      </c>
      <c r="V33" s="82"/>
      <c r="W33" s="77"/>
      <c r="X33" s="79"/>
      <c r="Y33" s="17">
        <f t="shared" si="5"/>
        <v>0</v>
      </c>
      <c r="Z33" s="15"/>
      <c r="AA33" s="50"/>
      <c r="AB33" s="16"/>
      <c r="AC33" s="65">
        <f t="shared" si="6"/>
        <v>0</v>
      </c>
      <c r="AD33" s="112"/>
      <c r="AE33" s="84"/>
      <c r="AF33" s="63" t="str">
        <f t="shared" si="7"/>
        <v>00:00</v>
      </c>
      <c r="AG33" s="82"/>
      <c r="AH33" s="77"/>
      <c r="AI33" s="79"/>
      <c r="AJ33" s="17">
        <f t="shared" si="8"/>
        <v>0</v>
      </c>
      <c r="AK33" s="15"/>
      <c r="AL33" s="50"/>
      <c r="AM33" s="16"/>
      <c r="AN33" s="65">
        <f t="shared" si="9"/>
        <v>0</v>
      </c>
      <c r="AO33" s="112"/>
      <c r="AP33" s="84"/>
      <c r="AQ33" s="63" t="str">
        <f t="shared" si="10"/>
        <v>00:00</v>
      </c>
      <c r="AR33" s="82"/>
      <c r="AS33" s="77"/>
      <c r="AT33" s="79"/>
      <c r="AU33" s="17">
        <f t="shared" si="11"/>
        <v>0</v>
      </c>
      <c r="AV33" s="15"/>
      <c r="AW33" s="50"/>
      <c r="AX33" s="16"/>
      <c r="AY33" s="65">
        <f t="shared" si="12"/>
        <v>0</v>
      </c>
      <c r="AZ33" s="112"/>
      <c r="BA33" s="84"/>
      <c r="BB33" s="63" t="str">
        <f t="shared" si="13"/>
        <v>00:00</v>
      </c>
      <c r="BC33" s="82"/>
      <c r="BD33" s="77"/>
      <c r="BE33" s="79"/>
      <c r="BF33" s="17">
        <f t="shared" si="14"/>
        <v>0</v>
      </c>
      <c r="BG33" s="15"/>
      <c r="BH33" s="50"/>
      <c r="BI33" s="16"/>
      <c r="BJ33" s="65">
        <f t="shared" si="15"/>
        <v>0</v>
      </c>
      <c r="BK33" s="112"/>
      <c r="BL33" s="84"/>
      <c r="BM33" s="63" t="str">
        <f t="shared" si="16"/>
        <v>00:00</v>
      </c>
      <c r="BN33" s="82"/>
      <c r="BO33" s="77"/>
      <c r="BP33" s="79"/>
      <c r="BQ33" s="17">
        <f t="shared" si="17"/>
        <v>0</v>
      </c>
      <c r="BR33" s="22"/>
    </row>
    <row r="34" spans="1:70" ht="15.75" thickBot="1">
      <c r="A34" s="121">
        <f>A32+1</f>
        <v>42748</v>
      </c>
      <c r="B34" s="107" t="str">
        <f>UPPER(TEXT(A34,"jjj"))</f>
        <v>JEU</v>
      </c>
      <c r="C34" s="109" t="str">
        <f>UPPER(TEXT(A34,"jj mmm"))</f>
        <v>14 JANV</v>
      </c>
      <c r="D34" s="12"/>
      <c r="E34" s="49"/>
      <c r="F34" s="13"/>
      <c r="G34" s="63">
        <f t="shared" si="0"/>
        <v>0</v>
      </c>
      <c r="H34" s="111">
        <f>G34+G35</f>
        <v>0</v>
      </c>
      <c r="I34" s="83">
        <f>IF(OR(F33="",D34=""),0,MOD(D34-F33,1))</f>
        <v>0</v>
      </c>
      <c r="J34" s="63" t="str">
        <f t="shared" si="1"/>
        <v>00:00</v>
      </c>
      <c r="K34" s="81">
        <f>J34+J35</f>
        <v>0</v>
      </c>
      <c r="L34" s="76">
        <f>IF(AND(WEEKDAY($A34,2)&lt;7,E34="CP"),1,0)</f>
        <v>0</v>
      </c>
      <c r="M34" s="78">
        <f>IF(E34="CV",1,0)</f>
        <v>0</v>
      </c>
      <c r="N34" s="14">
        <f t="shared" si="2"/>
        <v>0</v>
      </c>
      <c r="O34" s="12"/>
      <c r="P34" s="49"/>
      <c r="Q34" s="13"/>
      <c r="R34" s="63">
        <f t="shared" si="3"/>
        <v>0</v>
      </c>
      <c r="S34" s="111">
        <f>R34+R35</f>
        <v>0</v>
      </c>
      <c r="T34" s="83">
        <f>IF(OR(Q33="",O34=""),0,MOD(O34-Q33,1))</f>
        <v>0</v>
      </c>
      <c r="U34" s="63" t="str">
        <f t="shared" si="4"/>
        <v>00:00</v>
      </c>
      <c r="V34" s="81">
        <f>U34+U35</f>
        <v>0</v>
      </c>
      <c r="W34" s="76">
        <f>IF(AND(WEEKDAY($A34,2)&lt;7,P34="CP"),1,0)</f>
        <v>0</v>
      </c>
      <c r="X34" s="78">
        <f>IF(P34="CV",1,0)</f>
        <v>0</v>
      </c>
      <c r="Y34" s="14">
        <f t="shared" si="5"/>
        <v>0</v>
      </c>
      <c r="Z34" s="12"/>
      <c r="AA34" s="49"/>
      <c r="AB34" s="13"/>
      <c r="AC34" s="63">
        <f t="shared" si="6"/>
        <v>0</v>
      </c>
      <c r="AD34" s="111">
        <f>AC34+AC35</f>
        <v>0</v>
      </c>
      <c r="AE34" s="83">
        <f>IF(OR(AB33="",Z34=""),0,MOD(Z34-AB33,1))</f>
        <v>0</v>
      </c>
      <c r="AF34" s="63" t="str">
        <f t="shared" si="7"/>
        <v>00:00</v>
      </c>
      <c r="AG34" s="81">
        <f>AF34+AF35</f>
        <v>0</v>
      </c>
      <c r="AH34" s="76">
        <f>IF(AND(WEEKDAY($A34,2)&lt;7,AA34="CP"),1,0)</f>
        <v>0</v>
      </c>
      <c r="AI34" s="78">
        <f>IF(AA34="CV",1,0)</f>
        <v>0</v>
      </c>
      <c r="AJ34" s="14">
        <f t="shared" si="8"/>
        <v>0</v>
      </c>
      <c r="AK34" s="12"/>
      <c r="AL34" s="49"/>
      <c r="AM34" s="13"/>
      <c r="AN34" s="63">
        <f t="shared" si="9"/>
        <v>0</v>
      </c>
      <c r="AO34" s="111">
        <f>AN34+AN35</f>
        <v>0</v>
      </c>
      <c r="AP34" s="83">
        <f>IF(OR(AM33="",AK34=""),0,MOD(AK34-AM33,1))</f>
        <v>0</v>
      </c>
      <c r="AQ34" s="63" t="str">
        <f t="shared" si="10"/>
        <v>00:00</v>
      </c>
      <c r="AR34" s="81">
        <f>AQ34+AQ35</f>
        <v>0</v>
      </c>
      <c r="AS34" s="76">
        <f>IF(AND(WEEKDAY($A34,2)&lt;7,AL34="CP"),1,0)</f>
        <v>0</v>
      </c>
      <c r="AT34" s="78">
        <f>IF(AL34="CV",1,0)</f>
        <v>0</v>
      </c>
      <c r="AU34" s="14">
        <f t="shared" si="11"/>
        <v>0</v>
      </c>
      <c r="AV34" s="12"/>
      <c r="AW34" s="49"/>
      <c r="AX34" s="13"/>
      <c r="AY34" s="63">
        <f t="shared" si="12"/>
        <v>0</v>
      </c>
      <c r="AZ34" s="111">
        <f>AY34+AY35</f>
        <v>0</v>
      </c>
      <c r="BA34" s="83">
        <f>IF(OR(AX33="",AV34=""),0,MOD(AV34-AX33,1))</f>
        <v>0</v>
      </c>
      <c r="BB34" s="63" t="str">
        <f t="shared" si="13"/>
        <v>00:00</v>
      </c>
      <c r="BC34" s="81">
        <f>BB34+BB35</f>
        <v>0</v>
      </c>
      <c r="BD34" s="76">
        <f>IF(AND(WEEKDAY($A34,2)&lt;7,AW34="CP"),1,0)</f>
        <v>0</v>
      </c>
      <c r="BE34" s="78">
        <f>IF(AW34="CV",1,0)</f>
        <v>0</v>
      </c>
      <c r="BF34" s="14">
        <f t="shared" si="14"/>
        <v>0</v>
      </c>
      <c r="BG34" s="12"/>
      <c r="BH34" s="49"/>
      <c r="BI34" s="13"/>
      <c r="BJ34" s="63">
        <f t="shared" si="15"/>
        <v>0</v>
      </c>
      <c r="BK34" s="111">
        <f>BJ34+BJ35</f>
        <v>0</v>
      </c>
      <c r="BL34" s="83">
        <f>IF(OR(BI33="",BG34=""),0,MOD(BG34-BI33,1))</f>
        <v>0</v>
      </c>
      <c r="BM34" s="63" t="str">
        <f t="shared" si="16"/>
        <v>00:00</v>
      </c>
      <c r="BN34" s="81">
        <f>BM34+BM35</f>
        <v>0</v>
      </c>
      <c r="BO34" s="76">
        <f>IF(AND(WEEKDAY($A34,2)&lt;7,BH34="CP"),1,0)</f>
        <v>0</v>
      </c>
      <c r="BP34" s="78">
        <f>IF(BH34="CV",1,0)</f>
        <v>0</v>
      </c>
      <c r="BQ34" s="14">
        <f t="shared" si="17"/>
        <v>0</v>
      </c>
      <c r="BR34" s="21"/>
    </row>
    <row r="35" spans="1:70" ht="15.75" thickBot="1">
      <c r="A35" s="121"/>
      <c r="B35" s="108"/>
      <c r="C35" s="110"/>
      <c r="D35" s="15"/>
      <c r="E35" s="50"/>
      <c r="F35" s="16"/>
      <c r="G35" s="65">
        <f t="shared" si="0"/>
        <v>0</v>
      </c>
      <c r="H35" s="112"/>
      <c r="I35" s="84"/>
      <c r="J35" s="63" t="str">
        <f t="shared" si="1"/>
        <v>00:00</v>
      </c>
      <c r="K35" s="82"/>
      <c r="L35" s="77"/>
      <c r="M35" s="79"/>
      <c r="N35" s="17">
        <f t="shared" si="2"/>
        <v>0</v>
      </c>
      <c r="O35" s="15"/>
      <c r="P35" s="50"/>
      <c r="Q35" s="16"/>
      <c r="R35" s="65">
        <f t="shared" si="3"/>
        <v>0</v>
      </c>
      <c r="S35" s="112"/>
      <c r="T35" s="84"/>
      <c r="U35" s="63" t="str">
        <f t="shared" si="4"/>
        <v>00:00</v>
      </c>
      <c r="V35" s="82"/>
      <c r="W35" s="77"/>
      <c r="X35" s="79"/>
      <c r="Y35" s="17">
        <f t="shared" si="5"/>
        <v>0</v>
      </c>
      <c r="Z35" s="15"/>
      <c r="AA35" s="50"/>
      <c r="AB35" s="16"/>
      <c r="AC35" s="65">
        <f t="shared" si="6"/>
        <v>0</v>
      </c>
      <c r="AD35" s="112"/>
      <c r="AE35" s="84"/>
      <c r="AF35" s="63" t="str">
        <f t="shared" si="7"/>
        <v>00:00</v>
      </c>
      <c r="AG35" s="82"/>
      <c r="AH35" s="77"/>
      <c r="AI35" s="79"/>
      <c r="AJ35" s="17">
        <f t="shared" si="8"/>
        <v>0</v>
      </c>
      <c r="AK35" s="15"/>
      <c r="AL35" s="50"/>
      <c r="AM35" s="16"/>
      <c r="AN35" s="65">
        <f t="shared" si="9"/>
        <v>0</v>
      </c>
      <c r="AO35" s="112"/>
      <c r="AP35" s="84"/>
      <c r="AQ35" s="63" t="str">
        <f t="shared" si="10"/>
        <v>00:00</v>
      </c>
      <c r="AR35" s="82"/>
      <c r="AS35" s="77"/>
      <c r="AT35" s="79"/>
      <c r="AU35" s="17">
        <f t="shared" si="11"/>
        <v>0</v>
      </c>
      <c r="AV35" s="15"/>
      <c r="AW35" s="50"/>
      <c r="AX35" s="16"/>
      <c r="AY35" s="65">
        <f t="shared" si="12"/>
        <v>0</v>
      </c>
      <c r="AZ35" s="112"/>
      <c r="BA35" s="84"/>
      <c r="BB35" s="63" t="str">
        <f t="shared" si="13"/>
        <v>00:00</v>
      </c>
      <c r="BC35" s="82"/>
      <c r="BD35" s="77"/>
      <c r="BE35" s="79"/>
      <c r="BF35" s="17">
        <f t="shared" si="14"/>
        <v>0</v>
      </c>
      <c r="BG35" s="15"/>
      <c r="BH35" s="50"/>
      <c r="BI35" s="16"/>
      <c r="BJ35" s="65">
        <f t="shared" si="15"/>
        <v>0</v>
      </c>
      <c r="BK35" s="112"/>
      <c r="BL35" s="84"/>
      <c r="BM35" s="63" t="str">
        <f t="shared" si="16"/>
        <v>00:00</v>
      </c>
      <c r="BN35" s="82"/>
      <c r="BO35" s="77"/>
      <c r="BP35" s="79"/>
      <c r="BQ35" s="17">
        <f t="shared" si="17"/>
        <v>0</v>
      </c>
      <c r="BR35" s="22"/>
    </row>
    <row r="36" spans="1:70" ht="15.75" thickBot="1">
      <c r="A36" s="121">
        <f>A34+1</f>
        <v>42749</v>
      </c>
      <c r="B36" s="107" t="str">
        <f>UPPER(TEXT(A36,"jjj"))</f>
        <v>VEN</v>
      </c>
      <c r="C36" s="109" t="str">
        <f>UPPER(TEXT(A36,"jj mmm"))</f>
        <v>15 JANV</v>
      </c>
      <c r="D36" s="12"/>
      <c r="E36" s="49"/>
      <c r="F36" s="13"/>
      <c r="G36" s="63">
        <f t="shared" si="0"/>
        <v>0</v>
      </c>
      <c r="H36" s="111">
        <f>G36+G37</f>
        <v>0</v>
      </c>
      <c r="I36" s="83">
        <f>IF(OR(F35="",D36=""),0,MOD(D36-F35,1))</f>
        <v>0</v>
      </c>
      <c r="J36" s="63" t="str">
        <f t="shared" si="1"/>
        <v>00:00</v>
      </c>
      <c r="K36" s="81">
        <f>J36+J37</f>
        <v>0</v>
      </c>
      <c r="L36" s="76">
        <f>IF(AND(WEEKDAY($A36,2)&lt;7,E36="CP"),1,0)</f>
        <v>0</v>
      </c>
      <c r="M36" s="78">
        <f>IF(E36="CV",1,0)</f>
        <v>0</v>
      </c>
      <c r="N36" s="14">
        <f t="shared" si="2"/>
        <v>0</v>
      </c>
      <c r="O36" s="12"/>
      <c r="P36" s="49"/>
      <c r="Q36" s="13"/>
      <c r="R36" s="63">
        <f t="shared" si="3"/>
        <v>0</v>
      </c>
      <c r="S36" s="111">
        <f>R36+R37</f>
        <v>0</v>
      </c>
      <c r="T36" s="83">
        <f>IF(OR(Q35="",O36=""),0,MOD(O36-Q35,1))</f>
        <v>0</v>
      </c>
      <c r="U36" s="63" t="str">
        <f t="shared" si="4"/>
        <v>00:00</v>
      </c>
      <c r="V36" s="81">
        <f>U36+U37</f>
        <v>0</v>
      </c>
      <c r="W36" s="76">
        <f>IF(AND(WEEKDAY($A36,2)&lt;7,P36="CP"),1,0)</f>
        <v>0</v>
      </c>
      <c r="X36" s="78">
        <f>IF(P36="CV",1,0)</f>
        <v>0</v>
      </c>
      <c r="Y36" s="14">
        <f t="shared" si="5"/>
        <v>0</v>
      </c>
      <c r="Z36" s="12"/>
      <c r="AA36" s="49"/>
      <c r="AB36" s="13"/>
      <c r="AC36" s="63">
        <f t="shared" si="6"/>
        <v>0</v>
      </c>
      <c r="AD36" s="111">
        <f>AC36+AC37</f>
        <v>0</v>
      </c>
      <c r="AE36" s="83">
        <f>IF(OR(AB35="",Z36=""),0,MOD(Z36-AB35,1))</f>
        <v>0</v>
      </c>
      <c r="AF36" s="63" t="str">
        <f t="shared" si="7"/>
        <v>00:00</v>
      </c>
      <c r="AG36" s="81">
        <f>AF36+AF37</f>
        <v>0</v>
      </c>
      <c r="AH36" s="76">
        <f>IF(AND(WEEKDAY($A36,2)&lt;7,AA36="CP"),1,0)</f>
        <v>0</v>
      </c>
      <c r="AI36" s="78">
        <f>IF(AA36="CV",1,0)</f>
        <v>0</v>
      </c>
      <c r="AJ36" s="14">
        <f t="shared" si="8"/>
        <v>0</v>
      </c>
      <c r="AK36" s="12"/>
      <c r="AL36" s="49"/>
      <c r="AM36" s="13"/>
      <c r="AN36" s="63">
        <f t="shared" si="9"/>
        <v>0</v>
      </c>
      <c r="AO36" s="111">
        <f>AN36+AN37</f>
        <v>0</v>
      </c>
      <c r="AP36" s="83">
        <f>IF(OR(AM35="",AK36=""),0,MOD(AK36-AM35,1))</f>
        <v>0</v>
      </c>
      <c r="AQ36" s="63" t="str">
        <f t="shared" si="10"/>
        <v>00:00</v>
      </c>
      <c r="AR36" s="81">
        <f>AQ36+AQ37</f>
        <v>0</v>
      </c>
      <c r="AS36" s="76">
        <f>IF(AND(WEEKDAY($A36,2)&lt;7,AL36="CP"),1,0)</f>
        <v>0</v>
      </c>
      <c r="AT36" s="78">
        <f>IF(AL36="CV",1,0)</f>
        <v>0</v>
      </c>
      <c r="AU36" s="14">
        <f t="shared" si="11"/>
        <v>0</v>
      </c>
      <c r="AV36" s="12"/>
      <c r="AW36" s="49"/>
      <c r="AX36" s="13"/>
      <c r="AY36" s="63">
        <f t="shared" si="12"/>
        <v>0</v>
      </c>
      <c r="AZ36" s="111">
        <f>AY36+AY37</f>
        <v>0</v>
      </c>
      <c r="BA36" s="83">
        <f>IF(OR(AX35="",AV36=""),0,MOD(AV36-AX35,1))</f>
        <v>0</v>
      </c>
      <c r="BB36" s="63" t="str">
        <f t="shared" si="13"/>
        <v>00:00</v>
      </c>
      <c r="BC36" s="81">
        <f>BB36+BB37</f>
        <v>0</v>
      </c>
      <c r="BD36" s="76">
        <f>IF(AND(WEEKDAY($A36,2)&lt;7,AW36="CP"),1,0)</f>
        <v>0</v>
      </c>
      <c r="BE36" s="78">
        <f>IF(AW36="CV",1,0)</f>
        <v>0</v>
      </c>
      <c r="BF36" s="14">
        <f t="shared" si="14"/>
        <v>0</v>
      </c>
      <c r="BG36" s="12"/>
      <c r="BH36" s="49"/>
      <c r="BI36" s="13"/>
      <c r="BJ36" s="63">
        <f t="shared" si="15"/>
        <v>0</v>
      </c>
      <c r="BK36" s="111">
        <f>BJ36+BJ37</f>
        <v>0</v>
      </c>
      <c r="BL36" s="83">
        <f>IF(OR(BI35="",BG36=""),0,MOD(BG36-BI35,1))</f>
        <v>0</v>
      </c>
      <c r="BM36" s="63" t="str">
        <f t="shared" si="16"/>
        <v>00:00</v>
      </c>
      <c r="BN36" s="81">
        <f>BM36+BM37</f>
        <v>0</v>
      </c>
      <c r="BO36" s="76">
        <f>IF(AND(WEEKDAY($A36,2)&lt;7,BH36="CP"),1,0)</f>
        <v>0</v>
      </c>
      <c r="BP36" s="78">
        <f>IF(BH36="CV",1,0)</f>
        <v>0</v>
      </c>
      <c r="BQ36" s="14">
        <f t="shared" si="17"/>
        <v>0</v>
      </c>
      <c r="BR36" s="21"/>
    </row>
    <row r="37" spans="1:70" ht="15.75" thickBot="1">
      <c r="A37" s="121"/>
      <c r="B37" s="108"/>
      <c r="C37" s="110"/>
      <c r="D37" s="15"/>
      <c r="E37" s="50"/>
      <c r="F37" s="16"/>
      <c r="G37" s="65">
        <f t="shared" si="0"/>
        <v>0</v>
      </c>
      <c r="H37" s="112"/>
      <c r="I37" s="84"/>
      <c r="J37" s="63" t="str">
        <f t="shared" si="1"/>
        <v>00:00</v>
      </c>
      <c r="K37" s="82"/>
      <c r="L37" s="77"/>
      <c r="M37" s="79"/>
      <c r="N37" s="17">
        <f t="shared" si="2"/>
        <v>0</v>
      </c>
      <c r="O37" s="15"/>
      <c r="P37" s="50"/>
      <c r="Q37" s="16"/>
      <c r="R37" s="65">
        <f t="shared" si="3"/>
        <v>0</v>
      </c>
      <c r="S37" s="112"/>
      <c r="T37" s="84"/>
      <c r="U37" s="63" t="str">
        <f t="shared" si="4"/>
        <v>00:00</v>
      </c>
      <c r="V37" s="82"/>
      <c r="W37" s="77"/>
      <c r="X37" s="79"/>
      <c r="Y37" s="17">
        <f t="shared" si="5"/>
        <v>0</v>
      </c>
      <c r="Z37" s="15"/>
      <c r="AA37" s="50"/>
      <c r="AB37" s="16"/>
      <c r="AC37" s="65">
        <f t="shared" si="6"/>
        <v>0</v>
      </c>
      <c r="AD37" s="112"/>
      <c r="AE37" s="84"/>
      <c r="AF37" s="63" t="str">
        <f t="shared" si="7"/>
        <v>00:00</v>
      </c>
      <c r="AG37" s="82"/>
      <c r="AH37" s="77"/>
      <c r="AI37" s="79"/>
      <c r="AJ37" s="17">
        <f t="shared" si="8"/>
        <v>0</v>
      </c>
      <c r="AK37" s="15"/>
      <c r="AL37" s="50"/>
      <c r="AM37" s="16"/>
      <c r="AN37" s="65">
        <f t="shared" si="9"/>
        <v>0</v>
      </c>
      <c r="AO37" s="112"/>
      <c r="AP37" s="84"/>
      <c r="AQ37" s="63" t="str">
        <f t="shared" si="10"/>
        <v>00:00</v>
      </c>
      <c r="AR37" s="82"/>
      <c r="AS37" s="77"/>
      <c r="AT37" s="79"/>
      <c r="AU37" s="17">
        <f t="shared" si="11"/>
        <v>0</v>
      </c>
      <c r="AV37" s="15"/>
      <c r="AW37" s="50"/>
      <c r="AX37" s="16"/>
      <c r="AY37" s="65">
        <f t="shared" si="12"/>
        <v>0</v>
      </c>
      <c r="AZ37" s="112"/>
      <c r="BA37" s="84"/>
      <c r="BB37" s="63" t="str">
        <f t="shared" si="13"/>
        <v>00:00</v>
      </c>
      <c r="BC37" s="82"/>
      <c r="BD37" s="77"/>
      <c r="BE37" s="79"/>
      <c r="BF37" s="17">
        <f t="shared" si="14"/>
        <v>0</v>
      </c>
      <c r="BG37" s="15"/>
      <c r="BH37" s="50"/>
      <c r="BI37" s="16"/>
      <c r="BJ37" s="65">
        <f t="shared" si="15"/>
        <v>0</v>
      </c>
      <c r="BK37" s="112"/>
      <c r="BL37" s="84"/>
      <c r="BM37" s="63" t="str">
        <f t="shared" si="16"/>
        <v>00:00</v>
      </c>
      <c r="BN37" s="82"/>
      <c r="BO37" s="77"/>
      <c r="BP37" s="79"/>
      <c r="BQ37" s="17">
        <f t="shared" si="17"/>
        <v>0</v>
      </c>
      <c r="BR37" s="22"/>
    </row>
    <row r="38" spans="1:70" ht="15.75" thickBot="1">
      <c r="A38" s="121">
        <f>A36+1</f>
        <v>42750</v>
      </c>
      <c r="B38" s="107" t="str">
        <f>UPPER(TEXT(A38,"jjj"))</f>
        <v>SAM</v>
      </c>
      <c r="C38" s="109" t="str">
        <f>UPPER(TEXT(A38,"jj mmm"))</f>
        <v>16 JANV</v>
      </c>
      <c r="D38" s="12"/>
      <c r="E38" s="49"/>
      <c r="F38" s="13"/>
      <c r="G38" s="63">
        <f t="shared" si="0"/>
        <v>0</v>
      </c>
      <c r="H38" s="111">
        <f>G38+G39</f>
        <v>0</v>
      </c>
      <c r="I38" s="83">
        <f>IF(OR(F37="",D38=""),0,MOD(D38-F37,1))</f>
        <v>0</v>
      </c>
      <c r="J38" s="63" t="str">
        <f t="shared" si="1"/>
        <v>00:00</v>
      </c>
      <c r="K38" s="81">
        <f>J38+J39</f>
        <v>0</v>
      </c>
      <c r="L38" s="76">
        <f>IF(AND(WEEKDAY($A38,2)&lt;7,E38="CP"),1,0)</f>
        <v>0</v>
      </c>
      <c r="M38" s="78">
        <f>IF(E38="CV",1,0)</f>
        <v>0</v>
      </c>
      <c r="N38" s="14">
        <f t="shared" si="2"/>
        <v>0</v>
      </c>
      <c r="O38" s="12"/>
      <c r="P38" s="49"/>
      <c r="Q38" s="13"/>
      <c r="R38" s="63">
        <f t="shared" si="3"/>
        <v>0</v>
      </c>
      <c r="S38" s="111">
        <f>R38+R39</f>
        <v>0</v>
      </c>
      <c r="T38" s="83">
        <f>IF(OR(Q37="",O38=""),0,MOD(O38-Q37,1))</f>
        <v>0</v>
      </c>
      <c r="U38" s="63" t="str">
        <f t="shared" si="4"/>
        <v>00:00</v>
      </c>
      <c r="V38" s="81">
        <f>U38+U39</f>
        <v>0</v>
      </c>
      <c r="W38" s="76">
        <f>IF(AND(WEEKDAY($A38,2)&lt;7,P38="CP"),1,0)</f>
        <v>0</v>
      </c>
      <c r="X38" s="78">
        <f>IF(P38="CV",1,0)</f>
        <v>0</v>
      </c>
      <c r="Y38" s="14">
        <f t="shared" si="5"/>
        <v>0</v>
      </c>
      <c r="Z38" s="12"/>
      <c r="AA38" s="49"/>
      <c r="AB38" s="13"/>
      <c r="AC38" s="63">
        <f t="shared" si="6"/>
        <v>0</v>
      </c>
      <c r="AD38" s="111">
        <f>AC38+AC39</f>
        <v>0</v>
      </c>
      <c r="AE38" s="83">
        <f>IF(OR(AB37="",Z38=""),0,MOD(Z38-AB37,1))</f>
        <v>0</v>
      </c>
      <c r="AF38" s="63" t="str">
        <f t="shared" si="7"/>
        <v>00:00</v>
      </c>
      <c r="AG38" s="81">
        <f>AF38+AF39</f>
        <v>0</v>
      </c>
      <c r="AH38" s="76">
        <f>IF(AND(WEEKDAY($A38,2)&lt;7,AA38="CP"),1,0)</f>
        <v>0</v>
      </c>
      <c r="AI38" s="78">
        <f>IF(AA38="CV",1,0)</f>
        <v>0</v>
      </c>
      <c r="AJ38" s="14">
        <f t="shared" si="8"/>
        <v>0</v>
      </c>
      <c r="AK38" s="12"/>
      <c r="AL38" s="49"/>
      <c r="AM38" s="13"/>
      <c r="AN38" s="63">
        <f t="shared" si="9"/>
        <v>0</v>
      </c>
      <c r="AO38" s="111">
        <f>AN38+AN39</f>
        <v>0</v>
      </c>
      <c r="AP38" s="83">
        <f>IF(OR(AM37="",AK38=""),0,MOD(AK38-AM37,1))</f>
        <v>0</v>
      </c>
      <c r="AQ38" s="63" t="str">
        <f t="shared" si="10"/>
        <v>00:00</v>
      </c>
      <c r="AR38" s="81">
        <f>AQ38+AQ39</f>
        <v>0</v>
      </c>
      <c r="AS38" s="76">
        <f>IF(AND(WEEKDAY($A38,2)&lt;7,AL38="CP"),1,0)</f>
        <v>0</v>
      </c>
      <c r="AT38" s="78">
        <f>IF(AL38="CV",1,0)</f>
        <v>0</v>
      </c>
      <c r="AU38" s="14">
        <f t="shared" si="11"/>
        <v>0</v>
      </c>
      <c r="AV38" s="12"/>
      <c r="AW38" s="49"/>
      <c r="AX38" s="13"/>
      <c r="AY38" s="63">
        <f t="shared" si="12"/>
        <v>0</v>
      </c>
      <c r="AZ38" s="111">
        <f>AY38+AY39</f>
        <v>0</v>
      </c>
      <c r="BA38" s="83">
        <f>IF(OR(AX37="",AV38=""),0,MOD(AV38-AX37,1))</f>
        <v>0</v>
      </c>
      <c r="BB38" s="63" t="str">
        <f t="shared" si="13"/>
        <v>00:00</v>
      </c>
      <c r="BC38" s="81">
        <f>BB38+BB39</f>
        <v>0</v>
      </c>
      <c r="BD38" s="76">
        <f>IF(AND(WEEKDAY($A38,2)&lt;7,AW38="CP"),1,0)</f>
        <v>0</v>
      </c>
      <c r="BE38" s="78">
        <f>IF(AW38="CV",1,0)</f>
        <v>0</v>
      </c>
      <c r="BF38" s="14">
        <f t="shared" si="14"/>
        <v>0</v>
      </c>
      <c r="BG38" s="12"/>
      <c r="BH38" s="49"/>
      <c r="BI38" s="13"/>
      <c r="BJ38" s="63">
        <f t="shared" si="15"/>
        <v>0</v>
      </c>
      <c r="BK38" s="111">
        <f>BJ38+BJ39</f>
        <v>0</v>
      </c>
      <c r="BL38" s="83">
        <f>IF(OR(BI37="",BG38=""),0,MOD(BG38-BI37,1))</f>
        <v>0</v>
      </c>
      <c r="BM38" s="63" t="str">
        <f t="shared" si="16"/>
        <v>00:00</v>
      </c>
      <c r="BN38" s="81">
        <f>BM38+BM39</f>
        <v>0</v>
      </c>
      <c r="BO38" s="76">
        <f>IF(AND(WEEKDAY($A38,2)&lt;7,BH38="CP"),1,0)</f>
        <v>0</v>
      </c>
      <c r="BP38" s="78">
        <f>IF(BH38="CV",1,0)</f>
        <v>0</v>
      </c>
      <c r="BQ38" s="14">
        <f t="shared" si="17"/>
        <v>0</v>
      </c>
      <c r="BR38" s="21"/>
    </row>
    <row r="39" spans="1:70" ht="15.75" thickBot="1">
      <c r="A39" s="121"/>
      <c r="B39" s="108"/>
      <c r="C39" s="110"/>
      <c r="D39" s="15"/>
      <c r="E39" s="50"/>
      <c r="F39" s="16"/>
      <c r="G39" s="65">
        <f t="shared" si="0"/>
        <v>0</v>
      </c>
      <c r="H39" s="112"/>
      <c r="I39" s="84"/>
      <c r="J39" s="63" t="str">
        <f t="shared" si="1"/>
        <v>00:00</v>
      </c>
      <c r="K39" s="82"/>
      <c r="L39" s="77"/>
      <c r="M39" s="79"/>
      <c r="N39" s="17">
        <f t="shared" si="2"/>
        <v>0</v>
      </c>
      <c r="O39" s="15"/>
      <c r="P39" s="50"/>
      <c r="Q39" s="16"/>
      <c r="R39" s="65">
        <f t="shared" si="3"/>
        <v>0</v>
      </c>
      <c r="S39" s="112"/>
      <c r="T39" s="84"/>
      <c r="U39" s="63" t="str">
        <f t="shared" si="4"/>
        <v>00:00</v>
      </c>
      <c r="V39" s="82"/>
      <c r="W39" s="77"/>
      <c r="X39" s="79"/>
      <c r="Y39" s="17">
        <f t="shared" si="5"/>
        <v>0</v>
      </c>
      <c r="Z39" s="15"/>
      <c r="AA39" s="50"/>
      <c r="AB39" s="16"/>
      <c r="AC39" s="65">
        <f t="shared" si="6"/>
        <v>0</v>
      </c>
      <c r="AD39" s="112"/>
      <c r="AE39" s="84"/>
      <c r="AF39" s="63" t="str">
        <f t="shared" si="7"/>
        <v>00:00</v>
      </c>
      <c r="AG39" s="82"/>
      <c r="AH39" s="77"/>
      <c r="AI39" s="79"/>
      <c r="AJ39" s="17">
        <f t="shared" si="8"/>
        <v>0</v>
      </c>
      <c r="AK39" s="15"/>
      <c r="AL39" s="50"/>
      <c r="AM39" s="16"/>
      <c r="AN39" s="65">
        <f t="shared" si="9"/>
        <v>0</v>
      </c>
      <c r="AO39" s="112"/>
      <c r="AP39" s="84"/>
      <c r="AQ39" s="63" t="str">
        <f t="shared" si="10"/>
        <v>00:00</v>
      </c>
      <c r="AR39" s="82"/>
      <c r="AS39" s="77"/>
      <c r="AT39" s="79"/>
      <c r="AU39" s="17">
        <f t="shared" si="11"/>
        <v>0</v>
      </c>
      <c r="AV39" s="15"/>
      <c r="AW39" s="50"/>
      <c r="AX39" s="16"/>
      <c r="AY39" s="65">
        <f t="shared" si="12"/>
        <v>0</v>
      </c>
      <c r="AZ39" s="112"/>
      <c r="BA39" s="84"/>
      <c r="BB39" s="63" t="str">
        <f t="shared" si="13"/>
        <v>00:00</v>
      </c>
      <c r="BC39" s="82"/>
      <c r="BD39" s="77"/>
      <c r="BE39" s="79"/>
      <c r="BF39" s="17">
        <f t="shared" si="14"/>
        <v>0</v>
      </c>
      <c r="BG39" s="15"/>
      <c r="BH39" s="50"/>
      <c r="BI39" s="16"/>
      <c r="BJ39" s="65">
        <f t="shared" si="15"/>
        <v>0</v>
      </c>
      <c r="BK39" s="112"/>
      <c r="BL39" s="84"/>
      <c r="BM39" s="63" t="str">
        <f t="shared" si="16"/>
        <v>00:00</v>
      </c>
      <c r="BN39" s="82"/>
      <c r="BO39" s="77"/>
      <c r="BP39" s="79"/>
      <c r="BQ39" s="17">
        <f t="shared" si="17"/>
        <v>0</v>
      </c>
      <c r="BR39" s="22"/>
    </row>
    <row r="40" spans="1:70" ht="15.75" thickBot="1">
      <c r="A40" s="121">
        <f>A38+1</f>
        <v>42751</v>
      </c>
      <c r="B40" s="107" t="str">
        <f>UPPER(TEXT(A40,"jjj"))</f>
        <v>DIM</v>
      </c>
      <c r="C40" s="109" t="str">
        <f>UPPER(TEXT(A40,"jj mmm"))</f>
        <v>17 JANV</v>
      </c>
      <c r="D40" s="12"/>
      <c r="E40" s="49"/>
      <c r="F40" s="13"/>
      <c r="G40" s="63">
        <f t="shared" si="0"/>
        <v>0</v>
      </c>
      <c r="H40" s="111">
        <f>G40+G41</f>
        <v>0</v>
      </c>
      <c r="I40" s="83">
        <f>IF(OR(F39="",D40=""),0,MOD(D40-F39,1))</f>
        <v>0</v>
      </c>
      <c r="J40" s="63" t="str">
        <f t="shared" si="1"/>
        <v>00:00</v>
      </c>
      <c r="K40" s="81">
        <f>J40+J41</f>
        <v>0</v>
      </c>
      <c r="L40" s="76">
        <f>IF(AND(WEEKDAY($A40,2)&lt;7,E40="CP"),1,0)</f>
        <v>0</v>
      </c>
      <c r="M40" s="78">
        <f>IF(E40="CV",1,0)</f>
        <v>0</v>
      </c>
      <c r="N40" s="14">
        <f t="shared" si="2"/>
        <v>0</v>
      </c>
      <c r="O40" s="12"/>
      <c r="P40" s="49"/>
      <c r="Q40" s="13"/>
      <c r="R40" s="63">
        <f t="shared" si="3"/>
        <v>0</v>
      </c>
      <c r="S40" s="111">
        <f>R40+R41</f>
        <v>0</v>
      </c>
      <c r="T40" s="83">
        <f>IF(OR(Q39="",O40=""),0,MOD(O40-Q39,1))</f>
        <v>0</v>
      </c>
      <c r="U40" s="63" t="str">
        <f t="shared" si="4"/>
        <v>00:00</v>
      </c>
      <c r="V40" s="81">
        <f>U40+U41</f>
        <v>0</v>
      </c>
      <c r="W40" s="76">
        <f>IF(AND(WEEKDAY($A40,2)&lt;7,P40="CP"),1,0)</f>
        <v>0</v>
      </c>
      <c r="X40" s="78">
        <f>IF(P40="CV",1,0)</f>
        <v>0</v>
      </c>
      <c r="Y40" s="14">
        <f t="shared" si="5"/>
        <v>0</v>
      </c>
      <c r="Z40" s="12"/>
      <c r="AA40" s="49"/>
      <c r="AB40" s="13"/>
      <c r="AC40" s="63">
        <f t="shared" si="6"/>
        <v>0</v>
      </c>
      <c r="AD40" s="111">
        <f>AC40+AC41</f>
        <v>0</v>
      </c>
      <c r="AE40" s="83">
        <f>IF(OR(AB39="",Z40=""),0,MOD(Z40-AB39,1))</f>
        <v>0</v>
      </c>
      <c r="AF40" s="63" t="str">
        <f t="shared" si="7"/>
        <v>00:00</v>
      </c>
      <c r="AG40" s="81">
        <f>AF40+AF41</f>
        <v>0</v>
      </c>
      <c r="AH40" s="76">
        <f>IF(AND(WEEKDAY($A40,2)&lt;7,AA40="CP"),1,0)</f>
        <v>0</v>
      </c>
      <c r="AI40" s="78">
        <f>IF(AA40="CV",1,0)</f>
        <v>0</v>
      </c>
      <c r="AJ40" s="14">
        <f t="shared" si="8"/>
        <v>0</v>
      </c>
      <c r="AK40" s="12"/>
      <c r="AL40" s="49"/>
      <c r="AM40" s="13"/>
      <c r="AN40" s="63">
        <f t="shared" si="9"/>
        <v>0</v>
      </c>
      <c r="AO40" s="111">
        <f>AN40+AN41</f>
        <v>0</v>
      </c>
      <c r="AP40" s="83">
        <f>IF(OR(AM39="",AK40=""),0,MOD(AK40-AM39,1))</f>
        <v>0</v>
      </c>
      <c r="AQ40" s="63" t="str">
        <f t="shared" si="10"/>
        <v>00:00</v>
      </c>
      <c r="AR40" s="81">
        <f>AQ40+AQ41</f>
        <v>0</v>
      </c>
      <c r="AS40" s="76">
        <f>IF(AND(WEEKDAY($A40,2)&lt;7,AL40="CP"),1,0)</f>
        <v>0</v>
      </c>
      <c r="AT40" s="78">
        <f>IF(AL40="CV",1,0)</f>
        <v>0</v>
      </c>
      <c r="AU40" s="14">
        <f t="shared" si="11"/>
        <v>0</v>
      </c>
      <c r="AV40" s="12"/>
      <c r="AW40" s="49"/>
      <c r="AX40" s="13"/>
      <c r="AY40" s="63">
        <f t="shared" si="12"/>
        <v>0</v>
      </c>
      <c r="AZ40" s="111">
        <f>AY40+AY41</f>
        <v>0</v>
      </c>
      <c r="BA40" s="83">
        <f>IF(OR(AX39="",AV40=""),0,MOD(AV40-AX39,1))</f>
        <v>0</v>
      </c>
      <c r="BB40" s="63" t="str">
        <f t="shared" si="13"/>
        <v>00:00</v>
      </c>
      <c r="BC40" s="81">
        <f>BB40+BB41</f>
        <v>0</v>
      </c>
      <c r="BD40" s="76">
        <f>IF(AND(WEEKDAY($A40,2)&lt;7,AW40="CP"),1,0)</f>
        <v>0</v>
      </c>
      <c r="BE40" s="78">
        <f>IF(AW40="CV",1,0)</f>
        <v>0</v>
      </c>
      <c r="BF40" s="14">
        <f t="shared" si="14"/>
        <v>0</v>
      </c>
      <c r="BG40" s="12"/>
      <c r="BH40" s="49"/>
      <c r="BI40" s="13"/>
      <c r="BJ40" s="63">
        <f t="shared" si="15"/>
        <v>0</v>
      </c>
      <c r="BK40" s="111">
        <f>BJ40+BJ41</f>
        <v>0</v>
      </c>
      <c r="BL40" s="83">
        <f>IF(OR(BI39="",BG40=""),0,MOD(BG40-BI39,1))</f>
        <v>0</v>
      </c>
      <c r="BM40" s="63" t="str">
        <f t="shared" si="16"/>
        <v>00:00</v>
      </c>
      <c r="BN40" s="81">
        <f>BM40+BM41</f>
        <v>0</v>
      </c>
      <c r="BO40" s="76">
        <f>IF(AND(WEEKDAY($A40,2)&lt;7,BH40="CP"),1,0)</f>
        <v>0</v>
      </c>
      <c r="BP40" s="78">
        <f>IF(BH40="CV",1,0)</f>
        <v>0</v>
      </c>
      <c r="BQ40" s="14">
        <f t="shared" si="17"/>
        <v>0</v>
      </c>
      <c r="BR40" s="21"/>
    </row>
    <row r="41" spans="1:70" ht="15.75" thickBot="1">
      <c r="A41" s="121"/>
      <c r="B41" s="108"/>
      <c r="C41" s="110"/>
      <c r="D41" s="15"/>
      <c r="E41" s="50"/>
      <c r="F41" s="16"/>
      <c r="G41" s="65">
        <f t="shared" si="0"/>
        <v>0</v>
      </c>
      <c r="H41" s="112"/>
      <c r="I41" s="84"/>
      <c r="J41" s="63" t="str">
        <f t="shared" si="1"/>
        <v>00:00</v>
      </c>
      <c r="K41" s="82"/>
      <c r="L41" s="77"/>
      <c r="M41" s="79"/>
      <c r="N41" s="17">
        <f t="shared" si="2"/>
        <v>0</v>
      </c>
      <c r="O41" s="15"/>
      <c r="P41" s="50"/>
      <c r="Q41" s="16"/>
      <c r="R41" s="65">
        <f t="shared" si="3"/>
        <v>0</v>
      </c>
      <c r="S41" s="112"/>
      <c r="T41" s="84"/>
      <c r="U41" s="63" t="str">
        <f t="shared" si="4"/>
        <v>00:00</v>
      </c>
      <c r="V41" s="82"/>
      <c r="W41" s="77"/>
      <c r="X41" s="79"/>
      <c r="Y41" s="17">
        <f t="shared" si="5"/>
        <v>0</v>
      </c>
      <c r="Z41" s="15"/>
      <c r="AA41" s="50"/>
      <c r="AB41" s="16"/>
      <c r="AC41" s="65">
        <f t="shared" si="6"/>
        <v>0</v>
      </c>
      <c r="AD41" s="112"/>
      <c r="AE41" s="84"/>
      <c r="AF41" s="63" t="str">
        <f t="shared" si="7"/>
        <v>00:00</v>
      </c>
      <c r="AG41" s="82"/>
      <c r="AH41" s="77"/>
      <c r="AI41" s="79"/>
      <c r="AJ41" s="17">
        <f t="shared" si="8"/>
        <v>0</v>
      </c>
      <c r="AK41" s="15"/>
      <c r="AL41" s="50"/>
      <c r="AM41" s="16"/>
      <c r="AN41" s="65">
        <f t="shared" si="9"/>
        <v>0</v>
      </c>
      <c r="AO41" s="112"/>
      <c r="AP41" s="84"/>
      <c r="AQ41" s="63" t="str">
        <f t="shared" si="10"/>
        <v>00:00</v>
      </c>
      <c r="AR41" s="82"/>
      <c r="AS41" s="77"/>
      <c r="AT41" s="79"/>
      <c r="AU41" s="17">
        <f t="shared" si="11"/>
        <v>0</v>
      </c>
      <c r="AV41" s="15"/>
      <c r="AW41" s="50"/>
      <c r="AX41" s="16"/>
      <c r="AY41" s="65">
        <f t="shared" si="12"/>
        <v>0</v>
      </c>
      <c r="AZ41" s="112"/>
      <c r="BA41" s="84"/>
      <c r="BB41" s="63" t="str">
        <f t="shared" si="13"/>
        <v>00:00</v>
      </c>
      <c r="BC41" s="82"/>
      <c r="BD41" s="77"/>
      <c r="BE41" s="79"/>
      <c r="BF41" s="17">
        <f t="shared" si="14"/>
        <v>0</v>
      </c>
      <c r="BG41" s="15"/>
      <c r="BH41" s="50"/>
      <c r="BI41" s="16"/>
      <c r="BJ41" s="65">
        <f t="shared" si="15"/>
        <v>0</v>
      </c>
      <c r="BK41" s="112"/>
      <c r="BL41" s="84"/>
      <c r="BM41" s="63" t="str">
        <f t="shared" si="16"/>
        <v>00:00</v>
      </c>
      <c r="BN41" s="82"/>
      <c r="BO41" s="77"/>
      <c r="BP41" s="79"/>
      <c r="BQ41" s="17">
        <f t="shared" si="17"/>
        <v>0</v>
      </c>
      <c r="BR41" s="22"/>
    </row>
    <row r="42" spans="1:70" ht="15.75" thickBot="1">
      <c r="A42" s="121">
        <f>A40+1</f>
        <v>42752</v>
      </c>
      <c r="B42" s="107" t="str">
        <f>UPPER(TEXT(A42,"jjj"))</f>
        <v>LUN</v>
      </c>
      <c r="C42" s="109" t="str">
        <f>UPPER(TEXT(A42,"jj mmm"))</f>
        <v>18 JANV</v>
      </c>
      <c r="D42" s="12"/>
      <c r="E42" s="49"/>
      <c r="F42" s="13"/>
      <c r="G42" s="63">
        <f t="shared" si="0"/>
        <v>0</v>
      </c>
      <c r="H42" s="111">
        <f>G42+G43</f>
        <v>0</v>
      </c>
      <c r="I42" s="83">
        <f>IF(OR(F41="",D42=""),0,MOD(D42-F41,1))</f>
        <v>0</v>
      </c>
      <c r="J42" s="63" t="str">
        <f t="shared" si="1"/>
        <v>00:00</v>
      </c>
      <c r="K42" s="81">
        <f>J42+J43</f>
        <v>0</v>
      </c>
      <c r="L42" s="76">
        <f>IF(AND(WEEKDAY($A42,2)&lt;7,E42="CP"),1,0)</f>
        <v>0</v>
      </c>
      <c r="M42" s="78">
        <f>IF(E42="CV",1,0)</f>
        <v>0</v>
      </c>
      <c r="N42" s="14">
        <f t="shared" si="2"/>
        <v>0</v>
      </c>
      <c r="O42" s="12"/>
      <c r="P42" s="49"/>
      <c r="Q42" s="13"/>
      <c r="R42" s="63">
        <f t="shared" si="3"/>
        <v>0</v>
      </c>
      <c r="S42" s="111">
        <f>R42+R43</f>
        <v>0</v>
      </c>
      <c r="T42" s="83">
        <f>IF(OR(Q41="",O42=""),0,MOD(O42-Q41,1))</f>
        <v>0</v>
      </c>
      <c r="U42" s="63" t="str">
        <f t="shared" si="4"/>
        <v>00:00</v>
      </c>
      <c r="V42" s="81">
        <f>U42+U43</f>
        <v>0</v>
      </c>
      <c r="W42" s="76">
        <f>IF(AND(WEEKDAY($A42,2)&lt;7,P42="CP"),1,0)</f>
        <v>0</v>
      </c>
      <c r="X42" s="78">
        <f>IF(P42="CV",1,0)</f>
        <v>0</v>
      </c>
      <c r="Y42" s="14">
        <f t="shared" si="5"/>
        <v>0</v>
      </c>
      <c r="Z42" s="12"/>
      <c r="AA42" s="49"/>
      <c r="AB42" s="13"/>
      <c r="AC42" s="63">
        <f t="shared" si="6"/>
        <v>0</v>
      </c>
      <c r="AD42" s="111">
        <f>AC42+AC43</f>
        <v>0</v>
      </c>
      <c r="AE42" s="83">
        <f>IF(OR(AB41="",Z42=""),0,MOD(Z42-AB41,1))</f>
        <v>0</v>
      </c>
      <c r="AF42" s="63" t="str">
        <f t="shared" si="7"/>
        <v>00:00</v>
      </c>
      <c r="AG42" s="81">
        <f>AF42+AF43</f>
        <v>0</v>
      </c>
      <c r="AH42" s="76">
        <f>IF(AND(WEEKDAY($A42,2)&lt;7,AA42="CP"),1,0)</f>
        <v>0</v>
      </c>
      <c r="AI42" s="78">
        <f>IF(AA42="CV",1,0)</f>
        <v>0</v>
      </c>
      <c r="AJ42" s="14">
        <f t="shared" si="8"/>
        <v>0</v>
      </c>
      <c r="AK42" s="12"/>
      <c r="AL42" s="49"/>
      <c r="AM42" s="13"/>
      <c r="AN42" s="63">
        <f t="shared" si="9"/>
        <v>0</v>
      </c>
      <c r="AO42" s="111">
        <f>AN42+AN43</f>
        <v>0</v>
      </c>
      <c r="AP42" s="83">
        <f>IF(OR(AM41="",AK42=""),0,MOD(AK42-AM41,1))</f>
        <v>0</v>
      </c>
      <c r="AQ42" s="63" t="str">
        <f t="shared" si="10"/>
        <v>00:00</v>
      </c>
      <c r="AR42" s="81">
        <f>AQ42+AQ43</f>
        <v>0</v>
      </c>
      <c r="AS42" s="76">
        <f>IF(AND(WEEKDAY($A42,2)&lt;7,AL42="CP"),1,0)</f>
        <v>0</v>
      </c>
      <c r="AT42" s="78">
        <f>IF(AL42="CV",1,0)</f>
        <v>0</v>
      </c>
      <c r="AU42" s="14">
        <f t="shared" si="11"/>
        <v>0</v>
      </c>
      <c r="AV42" s="12"/>
      <c r="AW42" s="49"/>
      <c r="AX42" s="13"/>
      <c r="AY42" s="63">
        <f t="shared" si="12"/>
        <v>0</v>
      </c>
      <c r="AZ42" s="111">
        <f>AY42+AY43</f>
        <v>0</v>
      </c>
      <c r="BA42" s="83">
        <f>IF(OR(AX41="",AV42=""),0,MOD(AV42-AX41,1))</f>
        <v>0</v>
      </c>
      <c r="BB42" s="63" t="str">
        <f t="shared" si="13"/>
        <v>00:00</v>
      </c>
      <c r="BC42" s="81">
        <f>BB42+BB43</f>
        <v>0</v>
      </c>
      <c r="BD42" s="76">
        <f>IF(AND(WEEKDAY($A42,2)&lt;7,AW42="CP"),1,0)</f>
        <v>0</v>
      </c>
      <c r="BE42" s="78">
        <f>IF(AW42="CV",1,0)</f>
        <v>0</v>
      </c>
      <c r="BF42" s="14">
        <f t="shared" si="14"/>
        <v>0</v>
      </c>
      <c r="BG42" s="12"/>
      <c r="BH42" s="49"/>
      <c r="BI42" s="13"/>
      <c r="BJ42" s="63">
        <f t="shared" si="15"/>
        <v>0</v>
      </c>
      <c r="BK42" s="111">
        <f>BJ42+BJ43</f>
        <v>0</v>
      </c>
      <c r="BL42" s="83">
        <f>IF(OR(BI41="",BG42=""),0,MOD(BG42-BI41,1))</f>
        <v>0</v>
      </c>
      <c r="BM42" s="63" t="str">
        <f t="shared" si="16"/>
        <v>00:00</v>
      </c>
      <c r="BN42" s="81">
        <f>BM42+BM43</f>
        <v>0</v>
      </c>
      <c r="BO42" s="76">
        <f>IF(AND(WEEKDAY($A42,2)&lt;7,BH42="CP"),1,0)</f>
        <v>0</v>
      </c>
      <c r="BP42" s="78">
        <f>IF(BH42="CV",1,0)</f>
        <v>0</v>
      </c>
      <c r="BQ42" s="14">
        <f t="shared" si="17"/>
        <v>0</v>
      </c>
      <c r="BR42" s="21"/>
    </row>
    <row r="43" spans="1:70" ht="15.75" thickBot="1">
      <c r="A43" s="121"/>
      <c r="B43" s="108"/>
      <c r="C43" s="110"/>
      <c r="D43" s="15"/>
      <c r="E43" s="50"/>
      <c r="F43" s="16"/>
      <c r="G43" s="65">
        <f t="shared" si="0"/>
        <v>0</v>
      </c>
      <c r="H43" s="112"/>
      <c r="I43" s="84"/>
      <c r="J43" s="63" t="str">
        <f t="shared" si="1"/>
        <v>00:00</v>
      </c>
      <c r="K43" s="82"/>
      <c r="L43" s="77"/>
      <c r="M43" s="79"/>
      <c r="N43" s="17">
        <f t="shared" si="2"/>
        <v>0</v>
      </c>
      <c r="O43" s="15"/>
      <c r="P43" s="50"/>
      <c r="Q43" s="16"/>
      <c r="R43" s="65">
        <f t="shared" si="3"/>
        <v>0</v>
      </c>
      <c r="S43" s="112"/>
      <c r="T43" s="84"/>
      <c r="U43" s="63" t="str">
        <f t="shared" si="4"/>
        <v>00:00</v>
      </c>
      <c r="V43" s="82"/>
      <c r="W43" s="77"/>
      <c r="X43" s="79"/>
      <c r="Y43" s="17">
        <f t="shared" si="5"/>
        <v>0</v>
      </c>
      <c r="Z43" s="15"/>
      <c r="AA43" s="50"/>
      <c r="AB43" s="16"/>
      <c r="AC43" s="65">
        <f t="shared" si="6"/>
        <v>0</v>
      </c>
      <c r="AD43" s="112"/>
      <c r="AE43" s="84"/>
      <c r="AF43" s="63" t="str">
        <f t="shared" si="7"/>
        <v>00:00</v>
      </c>
      <c r="AG43" s="82"/>
      <c r="AH43" s="77"/>
      <c r="AI43" s="79"/>
      <c r="AJ43" s="17">
        <f t="shared" si="8"/>
        <v>0</v>
      </c>
      <c r="AK43" s="15"/>
      <c r="AL43" s="50"/>
      <c r="AM43" s="16"/>
      <c r="AN43" s="65">
        <f t="shared" si="9"/>
        <v>0</v>
      </c>
      <c r="AO43" s="112"/>
      <c r="AP43" s="84"/>
      <c r="AQ43" s="63" t="str">
        <f t="shared" si="10"/>
        <v>00:00</v>
      </c>
      <c r="AR43" s="82"/>
      <c r="AS43" s="77"/>
      <c r="AT43" s="79"/>
      <c r="AU43" s="17">
        <f t="shared" si="11"/>
        <v>0</v>
      </c>
      <c r="AV43" s="15"/>
      <c r="AW43" s="50"/>
      <c r="AX43" s="16"/>
      <c r="AY43" s="65">
        <f t="shared" si="12"/>
        <v>0</v>
      </c>
      <c r="AZ43" s="112"/>
      <c r="BA43" s="84"/>
      <c r="BB43" s="63" t="str">
        <f t="shared" si="13"/>
        <v>00:00</v>
      </c>
      <c r="BC43" s="82"/>
      <c r="BD43" s="77"/>
      <c r="BE43" s="79"/>
      <c r="BF43" s="17">
        <f t="shared" si="14"/>
        <v>0</v>
      </c>
      <c r="BG43" s="15"/>
      <c r="BH43" s="50"/>
      <c r="BI43" s="16"/>
      <c r="BJ43" s="65">
        <f t="shared" si="15"/>
        <v>0</v>
      </c>
      <c r="BK43" s="112"/>
      <c r="BL43" s="84"/>
      <c r="BM43" s="63" t="str">
        <f t="shared" si="16"/>
        <v>00:00</v>
      </c>
      <c r="BN43" s="82"/>
      <c r="BO43" s="77"/>
      <c r="BP43" s="79"/>
      <c r="BQ43" s="17">
        <f t="shared" si="17"/>
        <v>0</v>
      </c>
      <c r="BR43" s="22"/>
    </row>
    <row r="44" spans="1:70" ht="15.75" thickBot="1">
      <c r="A44" s="121">
        <f>A42+1</f>
        <v>42753</v>
      </c>
      <c r="B44" s="107" t="str">
        <f>UPPER(TEXT(A44,"jjj"))</f>
        <v>MAR</v>
      </c>
      <c r="C44" s="109" t="str">
        <f>UPPER(TEXT(A44,"jj mmm"))</f>
        <v>19 JANV</v>
      </c>
      <c r="D44" s="12"/>
      <c r="E44" s="49"/>
      <c r="F44" s="13"/>
      <c r="G44" s="63">
        <f t="shared" si="0"/>
        <v>0</v>
      </c>
      <c r="H44" s="111">
        <f>G44+G45</f>
        <v>0</v>
      </c>
      <c r="I44" s="83">
        <f t="shared" ref="I44:I68" si="18">IF(OR(F43="",D44=""),0,MOD(D44-F43,1))</f>
        <v>0</v>
      </c>
      <c r="J44" s="63" t="str">
        <f t="shared" si="1"/>
        <v>00:00</v>
      </c>
      <c r="K44" s="81">
        <f>J44+J45</f>
        <v>0</v>
      </c>
      <c r="L44" s="76">
        <f>IF(AND(WEEKDAY($A44,2)&lt;7,E44="CP"),1,0)</f>
        <v>0</v>
      </c>
      <c r="M44" s="78">
        <f>IF(E44="CV",1,0)</f>
        <v>0</v>
      </c>
      <c r="N44" s="14">
        <f t="shared" si="2"/>
        <v>0</v>
      </c>
      <c r="O44" s="12"/>
      <c r="P44" s="49"/>
      <c r="Q44" s="13"/>
      <c r="R44" s="63">
        <f t="shared" si="3"/>
        <v>0</v>
      </c>
      <c r="S44" s="111">
        <f>R44+R45</f>
        <v>0</v>
      </c>
      <c r="T44" s="83">
        <f t="shared" ref="T44:T68" si="19">IF(OR(Q43="",O44=""),0,MOD(O44-Q43,1))</f>
        <v>0</v>
      </c>
      <c r="U44" s="63" t="str">
        <f t="shared" si="4"/>
        <v>00:00</v>
      </c>
      <c r="V44" s="81">
        <f>U44+U45</f>
        <v>0</v>
      </c>
      <c r="W44" s="76">
        <f>IF(AND(WEEKDAY($A44,2)&lt;7,P44="CP"),1,0)</f>
        <v>0</v>
      </c>
      <c r="X44" s="78">
        <f>IF(P44="CV",1,0)</f>
        <v>0</v>
      </c>
      <c r="Y44" s="14">
        <f t="shared" si="5"/>
        <v>0</v>
      </c>
      <c r="Z44" s="12"/>
      <c r="AA44" s="49"/>
      <c r="AB44" s="13"/>
      <c r="AC44" s="63">
        <f t="shared" si="6"/>
        <v>0</v>
      </c>
      <c r="AD44" s="111">
        <f>AC44+AC45</f>
        <v>0</v>
      </c>
      <c r="AE44" s="83">
        <f t="shared" ref="AE44:AE68" si="20">IF(OR(AB43="",Z44=""),0,MOD(Z44-AB43,1))</f>
        <v>0</v>
      </c>
      <c r="AF44" s="63" t="str">
        <f t="shared" si="7"/>
        <v>00:00</v>
      </c>
      <c r="AG44" s="81">
        <f>AF44+AF45</f>
        <v>0</v>
      </c>
      <c r="AH44" s="76">
        <f>IF(AND(WEEKDAY($A44,2)&lt;7,AA44="CP"),1,0)</f>
        <v>0</v>
      </c>
      <c r="AI44" s="78">
        <f>IF(AA44="CV",1,0)</f>
        <v>0</v>
      </c>
      <c r="AJ44" s="14">
        <f t="shared" si="8"/>
        <v>0</v>
      </c>
      <c r="AK44" s="12"/>
      <c r="AL44" s="49"/>
      <c r="AM44" s="13"/>
      <c r="AN44" s="63">
        <f t="shared" si="9"/>
        <v>0</v>
      </c>
      <c r="AO44" s="111">
        <f>AN44+AN45</f>
        <v>0</v>
      </c>
      <c r="AP44" s="83">
        <f t="shared" ref="AP44:AP68" si="21">IF(OR(AM43="",AK44=""),0,MOD(AK44-AM43,1))</f>
        <v>0</v>
      </c>
      <c r="AQ44" s="63" t="str">
        <f t="shared" si="10"/>
        <v>00:00</v>
      </c>
      <c r="AR44" s="81">
        <f>AQ44+AQ45</f>
        <v>0</v>
      </c>
      <c r="AS44" s="76">
        <f>IF(AND(WEEKDAY($A44,2)&lt;7,AL44="CP"),1,0)</f>
        <v>0</v>
      </c>
      <c r="AT44" s="78">
        <f>IF(AL44="CV",1,0)</f>
        <v>0</v>
      </c>
      <c r="AU44" s="14">
        <f t="shared" si="11"/>
        <v>0</v>
      </c>
      <c r="AV44" s="12"/>
      <c r="AW44" s="49"/>
      <c r="AX44" s="13"/>
      <c r="AY44" s="63">
        <f t="shared" si="12"/>
        <v>0</v>
      </c>
      <c r="AZ44" s="111">
        <f>AY44+AY45</f>
        <v>0</v>
      </c>
      <c r="BA44" s="83">
        <f t="shared" ref="BA44:BA68" si="22">IF(OR(AX43="",AV44=""),0,MOD(AV44-AX43,1))</f>
        <v>0</v>
      </c>
      <c r="BB44" s="63" t="str">
        <f t="shared" si="13"/>
        <v>00:00</v>
      </c>
      <c r="BC44" s="81">
        <f>BB44+BB45</f>
        <v>0</v>
      </c>
      <c r="BD44" s="76">
        <f>IF(AND(WEEKDAY($A44,2)&lt;7,AW44="CP"),1,0)</f>
        <v>0</v>
      </c>
      <c r="BE44" s="78">
        <f>IF(AW44="CV",1,0)</f>
        <v>0</v>
      </c>
      <c r="BF44" s="14">
        <f t="shared" si="14"/>
        <v>0</v>
      </c>
      <c r="BG44" s="12"/>
      <c r="BH44" s="49"/>
      <c r="BI44" s="13"/>
      <c r="BJ44" s="63">
        <f t="shared" si="15"/>
        <v>0</v>
      </c>
      <c r="BK44" s="111">
        <f>BJ44+BJ45</f>
        <v>0</v>
      </c>
      <c r="BL44" s="83">
        <f t="shared" ref="BL44:BL68" si="23">IF(OR(BI43="",BG44=""),0,MOD(BG44-BI43,1))</f>
        <v>0</v>
      </c>
      <c r="BM44" s="63" t="str">
        <f t="shared" si="16"/>
        <v>00:00</v>
      </c>
      <c r="BN44" s="81">
        <f>BM44+BM45</f>
        <v>0</v>
      </c>
      <c r="BO44" s="76">
        <f>IF(AND(WEEKDAY($A44,2)&lt;7,BH44="CP"),1,0)</f>
        <v>0</v>
      </c>
      <c r="BP44" s="78">
        <f>IF(BH44="CV",1,0)</f>
        <v>0</v>
      </c>
      <c r="BQ44" s="14">
        <f t="shared" si="17"/>
        <v>0</v>
      </c>
      <c r="BR44" s="21"/>
    </row>
    <row r="45" spans="1:70" ht="15.75" thickBot="1">
      <c r="A45" s="121"/>
      <c r="B45" s="108"/>
      <c r="C45" s="110"/>
      <c r="D45" s="15"/>
      <c r="E45" s="50"/>
      <c r="F45" s="16"/>
      <c r="G45" s="65">
        <f t="shared" si="0"/>
        <v>0</v>
      </c>
      <c r="H45" s="112"/>
      <c r="I45" s="84"/>
      <c r="J45" s="63" t="str">
        <f t="shared" si="1"/>
        <v>00:00</v>
      </c>
      <c r="K45" s="82"/>
      <c r="L45" s="77"/>
      <c r="M45" s="79"/>
      <c r="N45" s="17">
        <f t="shared" si="2"/>
        <v>0</v>
      </c>
      <c r="O45" s="15"/>
      <c r="P45" s="50"/>
      <c r="Q45" s="16"/>
      <c r="R45" s="65">
        <f t="shared" si="3"/>
        <v>0</v>
      </c>
      <c r="S45" s="112"/>
      <c r="T45" s="84"/>
      <c r="U45" s="63" t="str">
        <f t="shared" si="4"/>
        <v>00:00</v>
      </c>
      <c r="V45" s="82"/>
      <c r="W45" s="77"/>
      <c r="X45" s="79"/>
      <c r="Y45" s="17">
        <f t="shared" si="5"/>
        <v>0</v>
      </c>
      <c r="Z45" s="15"/>
      <c r="AA45" s="50"/>
      <c r="AB45" s="16"/>
      <c r="AC45" s="65">
        <f t="shared" si="6"/>
        <v>0</v>
      </c>
      <c r="AD45" s="112"/>
      <c r="AE45" s="84"/>
      <c r="AF45" s="63" t="str">
        <f t="shared" si="7"/>
        <v>00:00</v>
      </c>
      <c r="AG45" s="82"/>
      <c r="AH45" s="77"/>
      <c r="AI45" s="79"/>
      <c r="AJ45" s="17">
        <f t="shared" si="8"/>
        <v>0</v>
      </c>
      <c r="AK45" s="15"/>
      <c r="AL45" s="50"/>
      <c r="AM45" s="16"/>
      <c r="AN45" s="65">
        <f t="shared" si="9"/>
        <v>0</v>
      </c>
      <c r="AO45" s="112"/>
      <c r="AP45" s="84"/>
      <c r="AQ45" s="63" t="str">
        <f t="shared" si="10"/>
        <v>00:00</v>
      </c>
      <c r="AR45" s="82"/>
      <c r="AS45" s="77"/>
      <c r="AT45" s="79"/>
      <c r="AU45" s="17">
        <f t="shared" si="11"/>
        <v>0</v>
      </c>
      <c r="AV45" s="15"/>
      <c r="AW45" s="50"/>
      <c r="AX45" s="16"/>
      <c r="AY45" s="65">
        <f t="shared" si="12"/>
        <v>0</v>
      </c>
      <c r="AZ45" s="112"/>
      <c r="BA45" s="84"/>
      <c r="BB45" s="63" t="str">
        <f t="shared" si="13"/>
        <v>00:00</v>
      </c>
      <c r="BC45" s="82"/>
      <c r="BD45" s="77"/>
      <c r="BE45" s="79"/>
      <c r="BF45" s="17">
        <f t="shared" si="14"/>
        <v>0</v>
      </c>
      <c r="BG45" s="15"/>
      <c r="BH45" s="50"/>
      <c r="BI45" s="16"/>
      <c r="BJ45" s="65">
        <f t="shared" si="15"/>
        <v>0</v>
      </c>
      <c r="BK45" s="112"/>
      <c r="BL45" s="84"/>
      <c r="BM45" s="63" t="str">
        <f t="shared" si="16"/>
        <v>00:00</v>
      </c>
      <c r="BN45" s="82"/>
      <c r="BO45" s="77"/>
      <c r="BP45" s="79"/>
      <c r="BQ45" s="17">
        <f t="shared" si="17"/>
        <v>0</v>
      </c>
      <c r="BR45" s="22"/>
    </row>
    <row r="46" spans="1:70" ht="15.75" thickBot="1">
      <c r="A46" s="121">
        <f>A44+1</f>
        <v>42754</v>
      </c>
      <c r="B46" s="107" t="str">
        <f>UPPER(TEXT(A46,"jjj"))</f>
        <v>MER</v>
      </c>
      <c r="C46" s="109" t="str">
        <f>UPPER(TEXT(A46,"jj mmm"))</f>
        <v>20 JANV</v>
      </c>
      <c r="D46" s="12"/>
      <c r="E46" s="49"/>
      <c r="F46" s="13"/>
      <c r="G46" s="63">
        <f t="shared" si="0"/>
        <v>0</v>
      </c>
      <c r="H46" s="111">
        <f>G46+G47</f>
        <v>0</v>
      </c>
      <c r="I46" s="83">
        <f t="shared" si="18"/>
        <v>0</v>
      </c>
      <c r="J46" s="63" t="str">
        <f t="shared" si="1"/>
        <v>00:00</v>
      </c>
      <c r="K46" s="81">
        <f>J46+J47</f>
        <v>0</v>
      </c>
      <c r="L46" s="76">
        <f>IF(AND(WEEKDAY($A46,2)&lt;7,E46="CP"),1,0)</f>
        <v>0</v>
      </c>
      <c r="M46" s="78">
        <f>IF(E46="CV",1,0)</f>
        <v>0</v>
      </c>
      <c r="N46" s="14">
        <f t="shared" si="2"/>
        <v>0</v>
      </c>
      <c r="O46" s="12"/>
      <c r="P46" s="49"/>
      <c r="Q46" s="13"/>
      <c r="R46" s="63">
        <f t="shared" si="3"/>
        <v>0</v>
      </c>
      <c r="S46" s="111">
        <f>R46+R47</f>
        <v>0</v>
      </c>
      <c r="T46" s="83">
        <f t="shared" ref="T46:T70" si="24">IF(OR(Q45="",O46=""),0,MOD(O46-Q45,1))</f>
        <v>0</v>
      </c>
      <c r="U46" s="63" t="str">
        <f t="shared" si="4"/>
        <v>00:00</v>
      </c>
      <c r="V46" s="81">
        <f>U46+U47</f>
        <v>0</v>
      </c>
      <c r="W46" s="76">
        <f>IF(AND(WEEKDAY($A46,2)&lt;7,P46="CP"),1,0)</f>
        <v>0</v>
      </c>
      <c r="X46" s="78">
        <f>IF(P46="CV",1,0)</f>
        <v>0</v>
      </c>
      <c r="Y46" s="14">
        <f t="shared" si="5"/>
        <v>0</v>
      </c>
      <c r="Z46" s="12"/>
      <c r="AA46" s="49"/>
      <c r="AB46" s="13"/>
      <c r="AC46" s="63">
        <f t="shared" si="6"/>
        <v>0</v>
      </c>
      <c r="AD46" s="111">
        <f>AC46+AC47</f>
        <v>0</v>
      </c>
      <c r="AE46" s="83">
        <f t="shared" ref="AE46:AE70" si="25">IF(OR(AB45="",Z46=""),0,MOD(Z46-AB45,1))</f>
        <v>0</v>
      </c>
      <c r="AF46" s="63" t="str">
        <f t="shared" si="7"/>
        <v>00:00</v>
      </c>
      <c r="AG46" s="81">
        <f>AF46+AF47</f>
        <v>0</v>
      </c>
      <c r="AH46" s="76">
        <f>IF(AND(WEEKDAY($A46,2)&lt;7,AA46="CP"),1,0)</f>
        <v>0</v>
      </c>
      <c r="AI46" s="78">
        <f>IF(AA46="CV",1,0)</f>
        <v>0</v>
      </c>
      <c r="AJ46" s="14">
        <f t="shared" si="8"/>
        <v>0</v>
      </c>
      <c r="AK46" s="12"/>
      <c r="AL46" s="49"/>
      <c r="AM46" s="13"/>
      <c r="AN46" s="63">
        <f t="shared" si="9"/>
        <v>0</v>
      </c>
      <c r="AO46" s="111">
        <f>AN46+AN47</f>
        <v>0</v>
      </c>
      <c r="AP46" s="83">
        <f t="shared" ref="AP46:AP70" si="26">IF(OR(AM45="",AK46=""),0,MOD(AK46-AM45,1))</f>
        <v>0</v>
      </c>
      <c r="AQ46" s="63" t="str">
        <f t="shared" si="10"/>
        <v>00:00</v>
      </c>
      <c r="AR46" s="81">
        <f>AQ46+AQ47</f>
        <v>0</v>
      </c>
      <c r="AS46" s="76">
        <f>IF(AND(WEEKDAY($A46,2)&lt;7,AL46="CP"),1,0)</f>
        <v>0</v>
      </c>
      <c r="AT46" s="78">
        <f>IF(AL46="CV",1,0)</f>
        <v>0</v>
      </c>
      <c r="AU46" s="14">
        <f t="shared" si="11"/>
        <v>0</v>
      </c>
      <c r="AV46" s="12"/>
      <c r="AW46" s="49"/>
      <c r="AX46" s="13"/>
      <c r="AY46" s="63">
        <f t="shared" si="12"/>
        <v>0</v>
      </c>
      <c r="AZ46" s="111">
        <f>AY46+AY47</f>
        <v>0</v>
      </c>
      <c r="BA46" s="83">
        <f t="shared" ref="BA46:BA70" si="27">IF(OR(AX45="",AV46=""),0,MOD(AV46-AX45,1))</f>
        <v>0</v>
      </c>
      <c r="BB46" s="63" t="str">
        <f t="shared" si="13"/>
        <v>00:00</v>
      </c>
      <c r="BC46" s="81">
        <f>BB46+BB47</f>
        <v>0</v>
      </c>
      <c r="BD46" s="76">
        <f>IF(AND(WEEKDAY($A46,2)&lt;7,AW46="CP"),1,0)</f>
        <v>0</v>
      </c>
      <c r="BE46" s="78">
        <f>IF(AW46="CV",1,0)</f>
        <v>0</v>
      </c>
      <c r="BF46" s="14">
        <f t="shared" si="14"/>
        <v>0</v>
      </c>
      <c r="BG46" s="12"/>
      <c r="BH46" s="49"/>
      <c r="BI46" s="13"/>
      <c r="BJ46" s="63">
        <f t="shared" si="15"/>
        <v>0</v>
      </c>
      <c r="BK46" s="111">
        <f>BJ46+BJ47</f>
        <v>0</v>
      </c>
      <c r="BL46" s="83">
        <f t="shared" ref="BL46:BL70" si="28">IF(OR(BI45="",BG46=""),0,MOD(BG46-BI45,1))</f>
        <v>0</v>
      </c>
      <c r="BM46" s="63" t="str">
        <f t="shared" si="16"/>
        <v>00:00</v>
      </c>
      <c r="BN46" s="81">
        <f>BM46+BM47</f>
        <v>0</v>
      </c>
      <c r="BO46" s="76">
        <f>IF(AND(WEEKDAY($A46,2)&lt;7,BH46="CP"),1,0)</f>
        <v>0</v>
      </c>
      <c r="BP46" s="78">
        <f>IF(BH46="CV",1,0)</f>
        <v>0</v>
      </c>
      <c r="BQ46" s="14">
        <f t="shared" si="17"/>
        <v>0</v>
      </c>
      <c r="BR46" s="21"/>
    </row>
    <row r="47" spans="1:70" ht="15.75" thickBot="1">
      <c r="A47" s="121"/>
      <c r="B47" s="108"/>
      <c r="C47" s="110"/>
      <c r="D47" s="15"/>
      <c r="E47" s="50"/>
      <c r="F47" s="16"/>
      <c r="G47" s="65">
        <f t="shared" si="0"/>
        <v>0</v>
      </c>
      <c r="H47" s="112"/>
      <c r="I47" s="84"/>
      <c r="J47" s="63" t="str">
        <f t="shared" si="1"/>
        <v>00:00</v>
      </c>
      <c r="K47" s="82"/>
      <c r="L47" s="77"/>
      <c r="M47" s="79"/>
      <c r="N47" s="17">
        <f t="shared" si="2"/>
        <v>0</v>
      </c>
      <c r="O47" s="15"/>
      <c r="P47" s="50"/>
      <c r="Q47" s="16"/>
      <c r="R47" s="65">
        <f t="shared" si="3"/>
        <v>0</v>
      </c>
      <c r="S47" s="112"/>
      <c r="T47" s="84"/>
      <c r="U47" s="63" t="str">
        <f t="shared" si="4"/>
        <v>00:00</v>
      </c>
      <c r="V47" s="82"/>
      <c r="W47" s="77"/>
      <c r="X47" s="79"/>
      <c r="Y47" s="17">
        <f t="shared" si="5"/>
        <v>0</v>
      </c>
      <c r="Z47" s="15"/>
      <c r="AA47" s="50"/>
      <c r="AB47" s="16"/>
      <c r="AC47" s="65">
        <f t="shared" si="6"/>
        <v>0</v>
      </c>
      <c r="AD47" s="112"/>
      <c r="AE47" s="84"/>
      <c r="AF47" s="63" t="str">
        <f t="shared" si="7"/>
        <v>00:00</v>
      </c>
      <c r="AG47" s="82"/>
      <c r="AH47" s="77"/>
      <c r="AI47" s="79"/>
      <c r="AJ47" s="17">
        <f t="shared" si="8"/>
        <v>0</v>
      </c>
      <c r="AK47" s="15"/>
      <c r="AL47" s="50"/>
      <c r="AM47" s="16"/>
      <c r="AN47" s="65">
        <f t="shared" si="9"/>
        <v>0</v>
      </c>
      <c r="AO47" s="112"/>
      <c r="AP47" s="84"/>
      <c r="AQ47" s="63" t="str">
        <f t="shared" si="10"/>
        <v>00:00</v>
      </c>
      <c r="AR47" s="82"/>
      <c r="AS47" s="77"/>
      <c r="AT47" s="79"/>
      <c r="AU47" s="17">
        <f t="shared" si="11"/>
        <v>0</v>
      </c>
      <c r="AV47" s="15"/>
      <c r="AW47" s="50"/>
      <c r="AX47" s="16"/>
      <c r="AY47" s="65">
        <f t="shared" si="12"/>
        <v>0</v>
      </c>
      <c r="AZ47" s="112"/>
      <c r="BA47" s="84"/>
      <c r="BB47" s="63" t="str">
        <f t="shared" si="13"/>
        <v>00:00</v>
      </c>
      <c r="BC47" s="82"/>
      <c r="BD47" s="77"/>
      <c r="BE47" s="79"/>
      <c r="BF47" s="17">
        <f t="shared" si="14"/>
        <v>0</v>
      </c>
      <c r="BG47" s="15"/>
      <c r="BH47" s="50"/>
      <c r="BI47" s="16"/>
      <c r="BJ47" s="65">
        <f t="shared" si="15"/>
        <v>0</v>
      </c>
      <c r="BK47" s="112"/>
      <c r="BL47" s="84"/>
      <c r="BM47" s="63" t="str">
        <f t="shared" si="16"/>
        <v>00:00</v>
      </c>
      <c r="BN47" s="82"/>
      <c r="BO47" s="77"/>
      <c r="BP47" s="79"/>
      <c r="BQ47" s="17">
        <f t="shared" si="17"/>
        <v>0</v>
      </c>
      <c r="BR47" s="22"/>
    </row>
    <row r="48" spans="1:70" ht="15.75" thickBot="1">
      <c r="A48" s="121">
        <f>A46+1</f>
        <v>42755</v>
      </c>
      <c r="B48" s="107" t="str">
        <f>UPPER(TEXT(A48,"jjj"))</f>
        <v>JEU</v>
      </c>
      <c r="C48" s="109" t="str">
        <f>UPPER(TEXT(A48,"jj mmm"))</f>
        <v>21 JANV</v>
      </c>
      <c r="D48" s="12"/>
      <c r="E48" s="49"/>
      <c r="F48" s="13"/>
      <c r="G48" s="63">
        <f t="shared" si="0"/>
        <v>0</v>
      </c>
      <c r="H48" s="111">
        <f>G48+G49</f>
        <v>0</v>
      </c>
      <c r="I48" s="83">
        <f t="shared" si="18"/>
        <v>0</v>
      </c>
      <c r="J48" s="63" t="str">
        <f t="shared" si="1"/>
        <v>00:00</v>
      </c>
      <c r="K48" s="81">
        <f>J48+J49</f>
        <v>0</v>
      </c>
      <c r="L48" s="76">
        <f>IF(AND(WEEKDAY($A48,2)&lt;7,E48="CP"),1,0)</f>
        <v>0</v>
      </c>
      <c r="M48" s="78">
        <f>IF(E48="CV",1,0)</f>
        <v>0</v>
      </c>
      <c r="N48" s="14">
        <f t="shared" si="2"/>
        <v>0</v>
      </c>
      <c r="O48" s="12"/>
      <c r="P48" s="49"/>
      <c r="Q48" s="13"/>
      <c r="R48" s="63">
        <f t="shared" si="3"/>
        <v>0</v>
      </c>
      <c r="S48" s="111">
        <f>R48+R49</f>
        <v>0</v>
      </c>
      <c r="T48" s="83">
        <f t="shared" ref="T48:T70" si="29">IF(OR(Q47="",O48=""),0,MOD(O48-Q47,1))</f>
        <v>0</v>
      </c>
      <c r="U48" s="63" t="str">
        <f t="shared" si="4"/>
        <v>00:00</v>
      </c>
      <c r="V48" s="81">
        <f>U48+U49</f>
        <v>0</v>
      </c>
      <c r="W48" s="76">
        <f>IF(AND(WEEKDAY($A48,2)&lt;7,P48="CP"),1,0)</f>
        <v>0</v>
      </c>
      <c r="X48" s="78">
        <f>IF(P48="CV",1,0)</f>
        <v>0</v>
      </c>
      <c r="Y48" s="14">
        <f t="shared" si="5"/>
        <v>0</v>
      </c>
      <c r="Z48" s="12"/>
      <c r="AA48" s="49"/>
      <c r="AB48" s="13"/>
      <c r="AC48" s="63">
        <f t="shared" si="6"/>
        <v>0</v>
      </c>
      <c r="AD48" s="111">
        <f>AC48+AC49</f>
        <v>0</v>
      </c>
      <c r="AE48" s="83">
        <f t="shared" ref="AE48:AE70" si="30">IF(OR(AB47="",Z48=""),0,MOD(Z48-AB47,1))</f>
        <v>0</v>
      </c>
      <c r="AF48" s="63" t="str">
        <f t="shared" si="7"/>
        <v>00:00</v>
      </c>
      <c r="AG48" s="81">
        <f>AF48+AF49</f>
        <v>0</v>
      </c>
      <c r="AH48" s="76">
        <f>IF(AND(WEEKDAY($A48,2)&lt;7,AA48="CP"),1,0)</f>
        <v>0</v>
      </c>
      <c r="AI48" s="78">
        <f>IF(AA48="CV",1,0)</f>
        <v>0</v>
      </c>
      <c r="AJ48" s="14">
        <f t="shared" si="8"/>
        <v>0</v>
      </c>
      <c r="AK48" s="12"/>
      <c r="AL48" s="49"/>
      <c r="AM48" s="13"/>
      <c r="AN48" s="63">
        <f t="shared" si="9"/>
        <v>0</v>
      </c>
      <c r="AO48" s="111">
        <f>AN48+AN49</f>
        <v>0</v>
      </c>
      <c r="AP48" s="83">
        <f t="shared" ref="AP48:AP70" si="31">IF(OR(AM47="",AK48=""),0,MOD(AK48-AM47,1))</f>
        <v>0</v>
      </c>
      <c r="AQ48" s="63" t="str">
        <f t="shared" si="10"/>
        <v>00:00</v>
      </c>
      <c r="AR48" s="81">
        <f>AQ48+AQ49</f>
        <v>0</v>
      </c>
      <c r="AS48" s="76">
        <f>IF(AND(WEEKDAY($A48,2)&lt;7,AL48="CP"),1,0)</f>
        <v>0</v>
      </c>
      <c r="AT48" s="78">
        <f>IF(AL48="CV",1,0)</f>
        <v>0</v>
      </c>
      <c r="AU48" s="14">
        <f t="shared" si="11"/>
        <v>0</v>
      </c>
      <c r="AV48" s="12"/>
      <c r="AW48" s="49"/>
      <c r="AX48" s="13"/>
      <c r="AY48" s="63">
        <f t="shared" si="12"/>
        <v>0</v>
      </c>
      <c r="AZ48" s="111">
        <f>AY48+AY49</f>
        <v>0</v>
      </c>
      <c r="BA48" s="83">
        <f t="shared" ref="BA48:BA70" si="32">IF(OR(AX47="",AV48=""),0,MOD(AV48-AX47,1))</f>
        <v>0</v>
      </c>
      <c r="BB48" s="63" t="str">
        <f t="shared" si="13"/>
        <v>00:00</v>
      </c>
      <c r="BC48" s="81">
        <f>BB48+BB49</f>
        <v>0</v>
      </c>
      <c r="BD48" s="76">
        <f>IF(AND(WEEKDAY($A48,2)&lt;7,AW48="CP"),1,0)</f>
        <v>0</v>
      </c>
      <c r="BE48" s="78">
        <f>IF(AW48="CV",1,0)</f>
        <v>0</v>
      </c>
      <c r="BF48" s="14">
        <f t="shared" si="14"/>
        <v>0</v>
      </c>
      <c r="BG48" s="12"/>
      <c r="BH48" s="49"/>
      <c r="BI48" s="13"/>
      <c r="BJ48" s="63">
        <f t="shared" si="15"/>
        <v>0</v>
      </c>
      <c r="BK48" s="111">
        <f>BJ48+BJ49</f>
        <v>0</v>
      </c>
      <c r="BL48" s="83">
        <f t="shared" ref="BL48:BL70" si="33">IF(OR(BI47="",BG48=""),0,MOD(BG48-BI47,1))</f>
        <v>0</v>
      </c>
      <c r="BM48" s="63" t="str">
        <f t="shared" si="16"/>
        <v>00:00</v>
      </c>
      <c r="BN48" s="81">
        <f>BM48+BM49</f>
        <v>0</v>
      </c>
      <c r="BO48" s="76">
        <f>IF(AND(WEEKDAY($A48,2)&lt;7,BH48="CP"),1,0)</f>
        <v>0</v>
      </c>
      <c r="BP48" s="78">
        <f>IF(BH48="CV",1,0)</f>
        <v>0</v>
      </c>
      <c r="BQ48" s="14">
        <f t="shared" si="17"/>
        <v>0</v>
      </c>
      <c r="BR48" s="21"/>
    </row>
    <row r="49" spans="1:70" ht="15.75" thickBot="1">
      <c r="A49" s="121"/>
      <c r="B49" s="108"/>
      <c r="C49" s="110"/>
      <c r="D49" s="15"/>
      <c r="E49" s="50"/>
      <c r="F49" s="16"/>
      <c r="G49" s="65">
        <f t="shared" si="0"/>
        <v>0</v>
      </c>
      <c r="H49" s="112"/>
      <c r="I49" s="84"/>
      <c r="J49" s="63" t="str">
        <f t="shared" si="1"/>
        <v>00:00</v>
      </c>
      <c r="K49" s="82"/>
      <c r="L49" s="77"/>
      <c r="M49" s="79"/>
      <c r="N49" s="17">
        <f t="shared" si="2"/>
        <v>0</v>
      </c>
      <c r="O49" s="15"/>
      <c r="P49" s="50"/>
      <c r="Q49" s="16"/>
      <c r="R49" s="65">
        <f t="shared" si="3"/>
        <v>0</v>
      </c>
      <c r="S49" s="112"/>
      <c r="T49" s="84"/>
      <c r="U49" s="63" t="str">
        <f t="shared" si="4"/>
        <v>00:00</v>
      </c>
      <c r="V49" s="82"/>
      <c r="W49" s="77"/>
      <c r="X49" s="79"/>
      <c r="Y49" s="17">
        <f t="shared" si="5"/>
        <v>0</v>
      </c>
      <c r="Z49" s="15"/>
      <c r="AA49" s="50"/>
      <c r="AB49" s="16"/>
      <c r="AC49" s="65">
        <f t="shared" si="6"/>
        <v>0</v>
      </c>
      <c r="AD49" s="112"/>
      <c r="AE49" s="84"/>
      <c r="AF49" s="63" t="str">
        <f t="shared" si="7"/>
        <v>00:00</v>
      </c>
      <c r="AG49" s="82"/>
      <c r="AH49" s="77"/>
      <c r="AI49" s="79"/>
      <c r="AJ49" s="17">
        <f t="shared" si="8"/>
        <v>0</v>
      </c>
      <c r="AK49" s="15"/>
      <c r="AL49" s="50"/>
      <c r="AM49" s="16"/>
      <c r="AN49" s="65">
        <f t="shared" si="9"/>
        <v>0</v>
      </c>
      <c r="AO49" s="112"/>
      <c r="AP49" s="84"/>
      <c r="AQ49" s="63" t="str">
        <f t="shared" si="10"/>
        <v>00:00</v>
      </c>
      <c r="AR49" s="82"/>
      <c r="AS49" s="77"/>
      <c r="AT49" s="79"/>
      <c r="AU49" s="17">
        <f t="shared" si="11"/>
        <v>0</v>
      </c>
      <c r="AV49" s="15"/>
      <c r="AW49" s="50"/>
      <c r="AX49" s="16"/>
      <c r="AY49" s="65">
        <f t="shared" si="12"/>
        <v>0</v>
      </c>
      <c r="AZ49" s="112"/>
      <c r="BA49" s="84"/>
      <c r="BB49" s="63" t="str">
        <f t="shared" si="13"/>
        <v>00:00</v>
      </c>
      <c r="BC49" s="82"/>
      <c r="BD49" s="77"/>
      <c r="BE49" s="79"/>
      <c r="BF49" s="17">
        <f t="shared" si="14"/>
        <v>0</v>
      </c>
      <c r="BG49" s="15"/>
      <c r="BH49" s="50"/>
      <c r="BI49" s="16"/>
      <c r="BJ49" s="65">
        <f t="shared" si="15"/>
        <v>0</v>
      </c>
      <c r="BK49" s="112"/>
      <c r="BL49" s="84"/>
      <c r="BM49" s="63" t="str">
        <f t="shared" si="16"/>
        <v>00:00</v>
      </c>
      <c r="BN49" s="82"/>
      <c r="BO49" s="77"/>
      <c r="BP49" s="79"/>
      <c r="BQ49" s="17">
        <f t="shared" si="17"/>
        <v>0</v>
      </c>
      <c r="BR49" s="22"/>
    </row>
    <row r="50" spans="1:70" ht="15.75" thickBot="1">
      <c r="A50" s="121">
        <f>A48+1</f>
        <v>42756</v>
      </c>
      <c r="B50" s="107" t="str">
        <f>UPPER(TEXT(A50,"jjj"))</f>
        <v>VEN</v>
      </c>
      <c r="C50" s="109" t="str">
        <f>UPPER(TEXT(A50,"jj mmm"))</f>
        <v>22 JANV</v>
      </c>
      <c r="D50" s="12"/>
      <c r="E50" s="49"/>
      <c r="F50" s="13"/>
      <c r="G50" s="63">
        <f t="shared" si="0"/>
        <v>0</v>
      </c>
      <c r="H50" s="111">
        <f>G50+G51</f>
        <v>0</v>
      </c>
      <c r="I50" s="83">
        <f t="shared" si="18"/>
        <v>0</v>
      </c>
      <c r="J50" s="63" t="str">
        <f t="shared" si="1"/>
        <v>00:00</v>
      </c>
      <c r="K50" s="81">
        <f>J50+J51</f>
        <v>0</v>
      </c>
      <c r="L50" s="76">
        <f>IF(AND(WEEKDAY($A50,2)&lt;7,E50="CP"),1,0)</f>
        <v>0</v>
      </c>
      <c r="M50" s="78">
        <f>IF(E50="CV",1,0)</f>
        <v>0</v>
      </c>
      <c r="N50" s="14">
        <f t="shared" si="2"/>
        <v>0</v>
      </c>
      <c r="O50" s="12"/>
      <c r="P50" s="49"/>
      <c r="Q50" s="13"/>
      <c r="R50" s="63">
        <f t="shared" si="3"/>
        <v>0</v>
      </c>
      <c r="S50" s="111">
        <f>R50+R51</f>
        <v>0</v>
      </c>
      <c r="T50" s="83">
        <f t="shared" ref="T50:T70" si="34">IF(OR(Q49="",O50=""),0,MOD(O50-Q49,1))</f>
        <v>0</v>
      </c>
      <c r="U50" s="63" t="str">
        <f t="shared" si="4"/>
        <v>00:00</v>
      </c>
      <c r="V50" s="81">
        <f>U50+U51</f>
        <v>0</v>
      </c>
      <c r="W50" s="76">
        <f>IF(AND(WEEKDAY($A50,2)&lt;7,P50="CP"),1,0)</f>
        <v>0</v>
      </c>
      <c r="X50" s="78">
        <f>IF(P50="CV",1,0)</f>
        <v>0</v>
      </c>
      <c r="Y50" s="14">
        <f t="shared" si="5"/>
        <v>0</v>
      </c>
      <c r="Z50" s="12"/>
      <c r="AA50" s="49"/>
      <c r="AB50" s="13"/>
      <c r="AC50" s="63">
        <f t="shared" si="6"/>
        <v>0</v>
      </c>
      <c r="AD50" s="111">
        <f>AC50+AC51</f>
        <v>0</v>
      </c>
      <c r="AE50" s="83">
        <f t="shared" ref="AE50:AE70" si="35">IF(OR(AB49="",Z50=""),0,MOD(Z50-AB49,1))</f>
        <v>0</v>
      </c>
      <c r="AF50" s="63" t="str">
        <f t="shared" si="7"/>
        <v>00:00</v>
      </c>
      <c r="AG50" s="81">
        <f>AF50+AF51</f>
        <v>0</v>
      </c>
      <c r="AH50" s="76">
        <f>IF(AND(WEEKDAY($A50,2)&lt;7,AA50="CP"),1,0)</f>
        <v>0</v>
      </c>
      <c r="AI50" s="78">
        <f>IF(AA50="CV",1,0)</f>
        <v>0</v>
      </c>
      <c r="AJ50" s="14">
        <f t="shared" si="8"/>
        <v>0</v>
      </c>
      <c r="AK50" s="12"/>
      <c r="AL50" s="49"/>
      <c r="AM50" s="13"/>
      <c r="AN50" s="63">
        <f t="shared" si="9"/>
        <v>0</v>
      </c>
      <c r="AO50" s="111">
        <f>AN50+AN51</f>
        <v>0</v>
      </c>
      <c r="AP50" s="83">
        <f t="shared" ref="AP50:AP70" si="36">IF(OR(AM49="",AK50=""),0,MOD(AK50-AM49,1))</f>
        <v>0</v>
      </c>
      <c r="AQ50" s="63" t="str">
        <f t="shared" si="10"/>
        <v>00:00</v>
      </c>
      <c r="AR50" s="81">
        <f>AQ50+AQ51</f>
        <v>0</v>
      </c>
      <c r="AS50" s="76">
        <f>IF(AND(WEEKDAY($A50,2)&lt;7,AL50="CP"),1,0)</f>
        <v>0</v>
      </c>
      <c r="AT50" s="78">
        <f>IF(AL50="CV",1,0)</f>
        <v>0</v>
      </c>
      <c r="AU50" s="14">
        <f t="shared" si="11"/>
        <v>0</v>
      </c>
      <c r="AV50" s="12"/>
      <c r="AW50" s="49"/>
      <c r="AX50" s="13"/>
      <c r="AY50" s="63">
        <f t="shared" si="12"/>
        <v>0</v>
      </c>
      <c r="AZ50" s="111">
        <f>AY50+AY51</f>
        <v>0</v>
      </c>
      <c r="BA50" s="83">
        <f t="shared" ref="BA50:BA70" si="37">IF(OR(AX49="",AV50=""),0,MOD(AV50-AX49,1))</f>
        <v>0</v>
      </c>
      <c r="BB50" s="63" t="str">
        <f t="shared" si="13"/>
        <v>00:00</v>
      </c>
      <c r="BC50" s="81">
        <f>BB50+BB51</f>
        <v>0</v>
      </c>
      <c r="BD50" s="76">
        <f>IF(AND(WEEKDAY($A50,2)&lt;7,AW50="CP"),1,0)</f>
        <v>0</v>
      </c>
      <c r="BE50" s="78">
        <f>IF(AW50="CV",1,0)</f>
        <v>0</v>
      </c>
      <c r="BF50" s="14">
        <f t="shared" si="14"/>
        <v>0</v>
      </c>
      <c r="BG50" s="12"/>
      <c r="BH50" s="49"/>
      <c r="BI50" s="13"/>
      <c r="BJ50" s="63">
        <f t="shared" si="15"/>
        <v>0</v>
      </c>
      <c r="BK50" s="111">
        <f>BJ50+BJ51</f>
        <v>0</v>
      </c>
      <c r="BL50" s="83">
        <f t="shared" ref="BL50:BL70" si="38">IF(OR(BI49="",BG50=""),0,MOD(BG50-BI49,1))</f>
        <v>0</v>
      </c>
      <c r="BM50" s="63" t="str">
        <f t="shared" si="16"/>
        <v>00:00</v>
      </c>
      <c r="BN50" s="81">
        <f>BM50+BM51</f>
        <v>0</v>
      </c>
      <c r="BO50" s="76">
        <f>IF(AND(WEEKDAY($A50,2)&lt;7,BH50="CP"),1,0)</f>
        <v>0</v>
      </c>
      <c r="BP50" s="78">
        <f>IF(BH50="CV",1,0)</f>
        <v>0</v>
      </c>
      <c r="BQ50" s="14">
        <f t="shared" si="17"/>
        <v>0</v>
      </c>
      <c r="BR50" s="21"/>
    </row>
    <row r="51" spans="1:70" ht="15.75" thickBot="1">
      <c r="A51" s="121"/>
      <c r="B51" s="108"/>
      <c r="C51" s="110"/>
      <c r="D51" s="15"/>
      <c r="E51" s="50"/>
      <c r="F51" s="16"/>
      <c r="G51" s="65">
        <f t="shared" si="0"/>
        <v>0</v>
      </c>
      <c r="H51" s="112"/>
      <c r="I51" s="84"/>
      <c r="J51" s="63" t="str">
        <f t="shared" si="1"/>
        <v>00:00</v>
      </c>
      <c r="K51" s="82"/>
      <c r="L51" s="77"/>
      <c r="M51" s="79"/>
      <c r="N51" s="17">
        <f t="shared" si="2"/>
        <v>0</v>
      </c>
      <c r="O51" s="15"/>
      <c r="P51" s="50"/>
      <c r="Q51" s="16"/>
      <c r="R51" s="65">
        <f t="shared" si="3"/>
        <v>0</v>
      </c>
      <c r="S51" s="112"/>
      <c r="T51" s="84"/>
      <c r="U51" s="63" t="str">
        <f t="shared" si="4"/>
        <v>00:00</v>
      </c>
      <c r="V51" s="82"/>
      <c r="W51" s="77"/>
      <c r="X51" s="79"/>
      <c r="Y51" s="17">
        <f t="shared" si="5"/>
        <v>0</v>
      </c>
      <c r="Z51" s="15"/>
      <c r="AA51" s="50"/>
      <c r="AB51" s="16"/>
      <c r="AC51" s="65">
        <f t="shared" si="6"/>
        <v>0</v>
      </c>
      <c r="AD51" s="112"/>
      <c r="AE51" s="84"/>
      <c r="AF51" s="63" t="str">
        <f t="shared" si="7"/>
        <v>00:00</v>
      </c>
      <c r="AG51" s="82"/>
      <c r="AH51" s="77"/>
      <c r="AI51" s="79"/>
      <c r="AJ51" s="17">
        <f t="shared" si="8"/>
        <v>0</v>
      </c>
      <c r="AK51" s="15"/>
      <c r="AL51" s="50"/>
      <c r="AM51" s="16"/>
      <c r="AN51" s="65">
        <f t="shared" si="9"/>
        <v>0</v>
      </c>
      <c r="AO51" s="112"/>
      <c r="AP51" s="84"/>
      <c r="AQ51" s="63" t="str">
        <f t="shared" si="10"/>
        <v>00:00</v>
      </c>
      <c r="AR51" s="82"/>
      <c r="AS51" s="77"/>
      <c r="AT51" s="79"/>
      <c r="AU51" s="17">
        <f t="shared" si="11"/>
        <v>0</v>
      </c>
      <c r="AV51" s="15"/>
      <c r="AW51" s="50"/>
      <c r="AX51" s="16"/>
      <c r="AY51" s="65">
        <f t="shared" si="12"/>
        <v>0</v>
      </c>
      <c r="AZ51" s="112"/>
      <c r="BA51" s="84"/>
      <c r="BB51" s="63" t="str">
        <f t="shared" si="13"/>
        <v>00:00</v>
      </c>
      <c r="BC51" s="82"/>
      <c r="BD51" s="77"/>
      <c r="BE51" s="79"/>
      <c r="BF51" s="17">
        <f t="shared" si="14"/>
        <v>0</v>
      </c>
      <c r="BG51" s="15"/>
      <c r="BH51" s="50"/>
      <c r="BI51" s="16"/>
      <c r="BJ51" s="65">
        <f t="shared" si="15"/>
        <v>0</v>
      </c>
      <c r="BK51" s="112"/>
      <c r="BL51" s="84"/>
      <c r="BM51" s="63" t="str">
        <f t="shared" si="16"/>
        <v>00:00</v>
      </c>
      <c r="BN51" s="82"/>
      <c r="BO51" s="77"/>
      <c r="BP51" s="79"/>
      <c r="BQ51" s="17">
        <f t="shared" si="17"/>
        <v>0</v>
      </c>
      <c r="BR51" s="22"/>
    </row>
    <row r="52" spans="1:70" ht="15.75" thickBot="1">
      <c r="A52" s="121">
        <f>A50+1</f>
        <v>42757</v>
      </c>
      <c r="B52" s="107" t="str">
        <f>UPPER(TEXT(A52,"jjj"))</f>
        <v>SAM</v>
      </c>
      <c r="C52" s="109" t="str">
        <f>UPPER(TEXT(A52,"jj mmm"))</f>
        <v>23 JANV</v>
      </c>
      <c r="D52" s="12"/>
      <c r="E52" s="49"/>
      <c r="F52" s="13"/>
      <c r="G52" s="63">
        <f t="shared" si="0"/>
        <v>0</v>
      </c>
      <c r="H52" s="111">
        <f>G52+G53</f>
        <v>0</v>
      </c>
      <c r="I52" s="83">
        <f t="shared" si="18"/>
        <v>0</v>
      </c>
      <c r="J52" s="63" t="str">
        <f t="shared" si="1"/>
        <v>00:00</v>
      </c>
      <c r="K52" s="81">
        <f>J52+J53</f>
        <v>0</v>
      </c>
      <c r="L52" s="76">
        <f>IF(AND(WEEKDAY($A52,2)&lt;7,E52="CP"),1,0)</f>
        <v>0</v>
      </c>
      <c r="M52" s="78">
        <f>IF(E52="CV",1,0)</f>
        <v>0</v>
      </c>
      <c r="N52" s="14">
        <f t="shared" si="2"/>
        <v>0</v>
      </c>
      <c r="O52" s="12"/>
      <c r="P52" s="49"/>
      <c r="Q52" s="13"/>
      <c r="R52" s="63">
        <f t="shared" si="3"/>
        <v>0</v>
      </c>
      <c r="S52" s="111">
        <f>R52+R53</f>
        <v>0</v>
      </c>
      <c r="T52" s="83">
        <f t="shared" ref="T52:T70" si="39">IF(OR(Q51="",O52=""),0,MOD(O52-Q51,1))</f>
        <v>0</v>
      </c>
      <c r="U52" s="63" t="str">
        <f t="shared" si="4"/>
        <v>00:00</v>
      </c>
      <c r="V52" s="81">
        <f>U52+U53</f>
        <v>0</v>
      </c>
      <c r="W52" s="76">
        <f>IF(AND(WEEKDAY($A52,2)&lt;7,P52="CP"),1,0)</f>
        <v>0</v>
      </c>
      <c r="X52" s="78">
        <f>IF(P52="CV",1,0)</f>
        <v>0</v>
      </c>
      <c r="Y52" s="14">
        <f t="shared" si="5"/>
        <v>0</v>
      </c>
      <c r="Z52" s="12"/>
      <c r="AA52" s="49"/>
      <c r="AB52" s="13"/>
      <c r="AC52" s="63">
        <f t="shared" si="6"/>
        <v>0</v>
      </c>
      <c r="AD52" s="111">
        <f>AC52+AC53</f>
        <v>0</v>
      </c>
      <c r="AE52" s="83">
        <f t="shared" ref="AE52:AE70" si="40">IF(OR(AB51="",Z52=""),0,MOD(Z52-AB51,1))</f>
        <v>0</v>
      </c>
      <c r="AF52" s="63" t="str">
        <f t="shared" si="7"/>
        <v>00:00</v>
      </c>
      <c r="AG52" s="81">
        <f>AF52+AF53</f>
        <v>0</v>
      </c>
      <c r="AH52" s="76">
        <f>IF(AND(WEEKDAY($A52,2)&lt;7,AA52="CP"),1,0)</f>
        <v>0</v>
      </c>
      <c r="AI52" s="78">
        <f>IF(AA52="CV",1,0)</f>
        <v>0</v>
      </c>
      <c r="AJ52" s="14">
        <f t="shared" si="8"/>
        <v>0</v>
      </c>
      <c r="AK52" s="12"/>
      <c r="AL52" s="49"/>
      <c r="AM52" s="13"/>
      <c r="AN52" s="63">
        <f t="shared" si="9"/>
        <v>0</v>
      </c>
      <c r="AO52" s="111">
        <f>AN52+AN53</f>
        <v>0</v>
      </c>
      <c r="AP52" s="83">
        <f t="shared" ref="AP52:AP70" si="41">IF(OR(AM51="",AK52=""),0,MOD(AK52-AM51,1))</f>
        <v>0</v>
      </c>
      <c r="AQ52" s="63" t="str">
        <f t="shared" si="10"/>
        <v>00:00</v>
      </c>
      <c r="AR52" s="81">
        <f>AQ52+AQ53</f>
        <v>0</v>
      </c>
      <c r="AS52" s="76">
        <f>IF(AND(WEEKDAY($A52,2)&lt;7,AL52="CP"),1,0)</f>
        <v>0</v>
      </c>
      <c r="AT52" s="78">
        <f>IF(AL52="CV",1,0)</f>
        <v>0</v>
      </c>
      <c r="AU52" s="14">
        <f t="shared" si="11"/>
        <v>0</v>
      </c>
      <c r="AV52" s="12"/>
      <c r="AW52" s="49"/>
      <c r="AX52" s="13"/>
      <c r="AY52" s="63">
        <f t="shared" si="12"/>
        <v>0</v>
      </c>
      <c r="AZ52" s="111">
        <f>AY52+AY53</f>
        <v>0</v>
      </c>
      <c r="BA52" s="83">
        <f t="shared" ref="BA52:BA70" si="42">IF(OR(AX51="",AV52=""),0,MOD(AV52-AX51,1))</f>
        <v>0</v>
      </c>
      <c r="BB52" s="63" t="str">
        <f t="shared" si="13"/>
        <v>00:00</v>
      </c>
      <c r="BC52" s="81">
        <f>BB52+BB53</f>
        <v>0</v>
      </c>
      <c r="BD52" s="76">
        <f>IF(AND(WEEKDAY($A52,2)&lt;7,AW52="CP"),1,0)</f>
        <v>0</v>
      </c>
      <c r="BE52" s="78">
        <f>IF(AW52="CV",1,0)</f>
        <v>0</v>
      </c>
      <c r="BF52" s="14">
        <f t="shared" si="14"/>
        <v>0</v>
      </c>
      <c r="BG52" s="12"/>
      <c r="BH52" s="49"/>
      <c r="BI52" s="13"/>
      <c r="BJ52" s="63">
        <f t="shared" si="15"/>
        <v>0</v>
      </c>
      <c r="BK52" s="111">
        <f>BJ52+BJ53</f>
        <v>0</v>
      </c>
      <c r="BL52" s="83">
        <f t="shared" ref="BL52:BL70" si="43">IF(OR(BI51="",BG52=""),0,MOD(BG52-BI51,1))</f>
        <v>0</v>
      </c>
      <c r="BM52" s="63" t="str">
        <f t="shared" si="16"/>
        <v>00:00</v>
      </c>
      <c r="BN52" s="81">
        <f>BM52+BM53</f>
        <v>0</v>
      </c>
      <c r="BO52" s="76">
        <f>IF(AND(WEEKDAY($A52,2)&lt;7,BH52="CP"),1,0)</f>
        <v>0</v>
      </c>
      <c r="BP52" s="78">
        <f>IF(BH52="CV",1,0)</f>
        <v>0</v>
      </c>
      <c r="BQ52" s="14">
        <f t="shared" si="17"/>
        <v>0</v>
      </c>
      <c r="BR52" s="21"/>
    </row>
    <row r="53" spans="1:70" ht="15.75" thickBot="1">
      <c r="A53" s="121"/>
      <c r="B53" s="108"/>
      <c r="C53" s="110"/>
      <c r="D53" s="15"/>
      <c r="E53" s="50"/>
      <c r="F53" s="16"/>
      <c r="G53" s="65">
        <f t="shared" si="0"/>
        <v>0</v>
      </c>
      <c r="H53" s="112"/>
      <c r="I53" s="84"/>
      <c r="J53" s="63" t="str">
        <f t="shared" si="1"/>
        <v>00:00</v>
      </c>
      <c r="K53" s="82"/>
      <c r="L53" s="77"/>
      <c r="M53" s="79"/>
      <c r="N53" s="17">
        <f t="shared" si="2"/>
        <v>0</v>
      </c>
      <c r="O53" s="15"/>
      <c r="P53" s="50"/>
      <c r="Q53" s="16"/>
      <c r="R53" s="65">
        <f t="shared" si="3"/>
        <v>0</v>
      </c>
      <c r="S53" s="112"/>
      <c r="T53" s="84"/>
      <c r="U53" s="63" t="str">
        <f t="shared" si="4"/>
        <v>00:00</v>
      </c>
      <c r="V53" s="82"/>
      <c r="W53" s="77"/>
      <c r="X53" s="79"/>
      <c r="Y53" s="17">
        <f t="shared" si="5"/>
        <v>0</v>
      </c>
      <c r="Z53" s="15"/>
      <c r="AA53" s="50"/>
      <c r="AB53" s="16"/>
      <c r="AC53" s="65">
        <f t="shared" si="6"/>
        <v>0</v>
      </c>
      <c r="AD53" s="112"/>
      <c r="AE53" s="84"/>
      <c r="AF53" s="63" t="str">
        <f t="shared" si="7"/>
        <v>00:00</v>
      </c>
      <c r="AG53" s="82"/>
      <c r="AH53" s="77"/>
      <c r="AI53" s="79"/>
      <c r="AJ53" s="17">
        <f t="shared" si="8"/>
        <v>0</v>
      </c>
      <c r="AK53" s="15"/>
      <c r="AL53" s="50"/>
      <c r="AM53" s="16"/>
      <c r="AN53" s="65">
        <f t="shared" si="9"/>
        <v>0</v>
      </c>
      <c r="AO53" s="112"/>
      <c r="AP53" s="84"/>
      <c r="AQ53" s="63" t="str">
        <f t="shared" si="10"/>
        <v>00:00</v>
      </c>
      <c r="AR53" s="82"/>
      <c r="AS53" s="77"/>
      <c r="AT53" s="79"/>
      <c r="AU53" s="17">
        <f t="shared" si="11"/>
        <v>0</v>
      </c>
      <c r="AV53" s="15"/>
      <c r="AW53" s="50"/>
      <c r="AX53" s="16"/>
      <c r="AY53" s="65">
        <f t="shared" si="12"/>
        <v>0</v>
      </c>
      <c r="AZ53" s="112"/>
      <c r="BA53" s="84"/>
      <c r="BB53" s="63" t="str">
        <f t="shared" si="13"/>
        <v>00:00</v>
      </c>
      <c r="BC53" s="82"/>
      <c r="BD53" s="77"/>
      <c r="BE53" s="79"/>
      <c r="BF53" s="17">
        <f t="shared" si="14"/>
        <v>0</v>
      </c>
      <c r="BG53" s="15"/>
      <c r="BH53" s="50"/>
      <c r="BI53" s="16"/>
      <c r="BJ53" s="65">
        <f t="shared" si="15"/>
        <v>0</v>
      </c>
      <c r="BK53" s="112"/>
      <c r="BL53" s="84"/>
      <c r="BM53" s="63" t="str">
        <f t="shared" si="16"/>
        <v>00:00</v>
      </c>
      <c r="BN53" s="82"/>
      <c r="BO53" s="77"/>
      <c r="BP53" s="79"/>
      <c r="BQ53" s="17">
        <f t="shared" si="17"/>
        <v>0</v>
      </c>
      <c r="BR53" s="22"/>
    </row>
    <row r="54" spans="1:70" ht="15.75" thickBot="1">
      <c r="A54" s="121">
        <f>A52+1</f>
        <v>42758</v>
      </c>
      <c r="B54" s="107" t="str">
        <f>UPPER(TEXT(A54,"jjj"))</f>
        <v>DIM</v>
      </c>
      <c r="C54" s="109" t="str">
        <f>UPPER(TEXT(A54,"jj mmm"))</f>
        <v>24 JANV</v>
      </c>
      <c r="D54" s="12"/>
      <c r="E54" s="49"/>
      <c r="F54" s="13"/>
      <c r="G54" s="63">
        <f t="shared" si="0"/>
        <v>0</v>
      </c>
      <c r="H54" s="111">
        <f>G54+G55</f>
        <v>0</v>
      </c>
      <c r="I54" s="83">
        <f t="shared" si="18"/>
        <v>0</v>
      </c>
      <c r="J54" s="63" t="str">
        <f t="shared" si="1"/>
        <v>00:00</v>
      </c>
      <c r="K54" s="81">
        <f>J54+J55</f>
        <v>0</v>
      </c>
      <c r="L54" s="76">
        <f>IF(AND(WEEKDAY($A54,2)&lt;7,E54="CP"),1,0)</f>
        <v>0</v>
      </c>
      <c r="M54" s="78">
        <f>IF(E54="CV",1,0)</f>
        <v>0</v>
      </c>
      <c r="N54" s="14">
        <f t="shared" si="2"/>
        <v>0</v>
      </c>
      <c r="O54" s="12"/>
      <c r="P54" s="49"/>
      <c r="Q54" s="13"/>
      <c r="R54" s="63">
        <f t="shared" si="3"/>
        <v>0</v>
      </c>
      <c r="S54" s="111">
        <f>R54+R55</f>
        <v>0</v>
      </c>
      <c r="T54" s="83">
        <f t="shared" ref="T54:T70" si="44">IF(OR(Q53="",O54=""),0,MOD(O54-Q53,1))</f>
        <v>0</v>
      </c>
      <c r="U54" s="63" t="str">
        <f t="shared" si="4"/>
        <v>00:00</v>
      </c>
      <c r="V54" s="81">
        <f>U54+U55</f>
        <v>0</v>
      </c>
      <c r="W54" s="76">
        <f>IF(AND(WEEKDAY($A54,2)&lt;7,P54="CP"),1,0)</f>
        <v>0</v>
      </c>
      <c r="X54" s="78">
        <f>IF(P54="CV",1,0)</f>
        <v>0</v>
      </c>
      <c r="Y54" s="14">
        <f t="shared" si="5"/>
        <v>0</v>
      </c>
      <c r="Z54" s="12"/>
      <c r="AA54" s="49"/>
      <c r="AB54" s="13"/>
      <c r="AC54" s="63">
        <f t="shared" si="6"/>
        <v>0</v>
      </c>
      <c r="AD54" s="111">
        <f>AC54+AC55</f>
        <v>0</v>
      </c>
      <c r="AE54" s="83">
        <f t="shared" ref="AE54:AE70" si="45">IF(OR(AB53="",Z54=""),0,MOD(Z54-AB53,1))</f>
        <v>0</v>
      </c>
      <c r="AF54" s="63" t="str">
        <f t="shared" si="7"/>
        <v>00:00</v>
      </c>
      <c r="AG54" s="81">
        <f>AF54+AF55</f>
        <v>0</v>
      </c>
      <c r="AH54" s="76">
        <f>IF(AND(WEEKDAY($A54,2)&lt;7,AA54="CP"),1,0)</f>
        <v>0</v>
      </c>
      <c r="AI54" s="78">
        <f>IF(AA54="CV",1,0)</f>
        <v>0</v>
      </c>
      <c r="AJ54" s="14">
        <f t="shared" si="8"/>
        <v>0</v>
      </c>
      <c r="AK54" s="12"/>
      <c r="AL54" s="49"/>
      <c r="AM54" s="13"/>
      <c r="AN54" s="63">
        <f t="shared" si="9"/>
        <v>0</v>
      </c>
      <c r="AO54" s="111">
        <f>AN54+AN55</f>
        <v>0</v>
      </c>
      <c r="AP54" s="83">
        <f t="shared" ref="AP54:AP70" si="46">IF(OR(AM53="",AK54=""),0,MOD(AK54-AM53,1))</f>
        <v>0</v>
      </c>
      <c r="AQ54" s="63" t="str">
        <f t="shared" si="10"/>
        <v>00:00</v>
      </c>
      <c r="AR54" s="81">
        <f>AQ54+AQ55</f>
        <v>0</v>
      </c>
      <c r="AS54" s="76">
        <f>IF(AND(WEEKDAY($A54,2)&lt;7,AL54="CP"),1,0)</f>
        <v>0</v>
      </c>
      <c r="AT54" s="78">
        <f>IF(AL54="CV",1,0)</f>
        <v>0</v>
      </c>
      <c r="AU54" s="14">
        <f t="shared" si="11"/>
        <v>0</v>
      </c>
      <c r="AV54" s="12"/>
      <c r="AW54" s="49"/>
      <c r="AX54" s="13"/>
      <c r="AY54" s="63">
        <f t="shared" si="12"/>
        <v>0</v>
      </c>
      <c r="AZ54" s="111">
        <f>AY54+AY55</f>
        <v>0</v>
      </c>
      <c r="BA54" s="83">
        <f t="shared" ref="BA54:BA70" si="47">IF(OR(AX53="",AV54=""),0,MOD(AV54-AX53,1))</f>
        <v>0</v>
      </c>
      <c r="BB54" s="63" t="str">
        <f t="shared" si="13"/>
        <v>00:00</v>
      </c>
      <c r="BC54" s="81">
        <f>BB54+BB55</f>
        <v>0</v>
      </c>
      <c r="BD54" s="76">
        <f>IF(AND(WEEKDAY($A54,2)&lt;7,AW54="CP"),1,0)</f>
        <v>0</v>
      </c>
      <c r="BE54" s="78">
        <f>IF(AW54="CV",1,0)</f>
        <v>0</v>
      </c>
      <c r="BF54" s="14">
        <f t="shared" si="14"/>
        <v>0</v>
      </c>
      <c r="BG54" s="12"/>
      <c r="BH54" s="49"/>
      <c r="BI54" s="13"/>
      <c r="BJ54" s="63">
        <f t="shared" si="15"/>
        <v>0</v>
      </c>
      <c r="BK54" s="111">
        <f>BJ54+BJ55</f>
        <v>0</v>
      </c>
      <c r="BL54" s="83">
        <f t="shared" ref="BL54:BL70" si="48">IF(OR(BI53="",BG54=""),0,MOD(BG54-BI53,1))</f>
        <v>0</v>
      </c>
      <c r="BM54" s="63" t="str">
        <f t="shared" si="16"/>
        <v>00:00</v>
      </c>
      <c r="BN54" s="81">
        <f>BM54+BM55</f>
        <v>0</v>
      </c>
      <c r="BO54" s="76">
        <f>IF(AND(WEEKDAY($A54,2)&lt;7,BH54="CP"),1,0)</f>
        <v>0</v>
      </c>
      <c r="BP54" s="78">
        <f>IF(BH54="CV",1,0)</f>
        <v>0</v>
      </c>
      <c r="BQ54" s="14">
        <f t="shared" si="17"/>
        <v>0</v>
      </c>
      <c r="BR54" s="21"/>
    </row>
    <row r="55" spans="1:70" ht="15.75" thickBot="1">
      <c r="A55" s="121"/>
      <c r="B55" s="108"/>
      <c r="C55" s="110"/>
      <c r="D55" s="15"/>
      <c r="E55" s="50"/>
      <c r="F55" s="16"/>
      <c r="G55" s="65">
        <f t="shared" si="0"/>
        <v>0</v>
      </c>
      <c r="H55" s="112"/>
      <c r="I55" s="84"/>
      <c r="J55" s="63" t="str">
        <f t="shared" si="1"/>
        <v>00:00</v>
      </c>
      <c r="K55" s="82"/>
      <c r="L55" s="77"/>
      <c r="M55" s="79"/>
      <c r="N55" s="17">
        <f t="shared" si="2"/>
        <v>0</v>
      </c>
      <c r="O55" s="15"/>
      <c r="P55" s="50"/>
      <c r="Q55" s="16"/>
      <c r="R55" s="65">
        <f t="shared" si="3"/>
        <v>0</v>
      </c>
      <c r="S55" s="112"/>
      <c r="T55" s="84"/>
      <c r="U55" s="63" t="str">
        <f t="shared" si="4"/>
        <v>00:00</v>
      </c>
      <c r="V55" s="82"/>
      <c r="W55" s="77"/>
      <c r="X55" s="79"/>
      <c r="Y55" s="17">
        <f t="shared" si="5"/>
        <v>0</v>
      </c>
      <c r="Z55" s="15"/>
      <c r="AA55" s="50"/>
      <c r="AB55" s="16"/>
      <c r="AC55" s="65">
        <f t="shared" si="6"/>
        <v>0</v>
      </c>
      <c r="AD55" s="112"/>
      <c r="AE55" s="84"/>
      <c r="AF55" s="63" t="str">
        <f t="shared" si="7"/>
        <v>00:00</v>
      </c>
      <c r="AG55" s="82"/>
      <c r="AH55" s="77"/>
      <c r="AI55" s="79"/>
      <c r="AJ55" s="17">
        <f t="shared" si="8"/>
        <v>0</v>
      </c>
      <c r="AK55" s="15"/>
      <c r="AL55" s="50"/>
      <c r="AM55" s="16"/>
      <c r="AN55" s="65">
        <f t="shared" si="9"/>
        <v>0</v>
      </c>
      <c r="AO55" s="112"/>
      <c r="AP55" s="84"/>
      <c r="AQ55" s="63" t="str">
        <f t="shared" si="10"/>
        <v>00:00</v>
      </c>
      <c r="AR55" s="82"/>
      <c r="AS55" s="77"/>
      <c r="AT55" s="79"/>
      <c r="AU55" s="17">
        <f t="shared" si="11"/>
        <v>0</v>
      </c>
      <c r="AV55" s="15"/>
      <c r="AW55" s="50"/>
      <c r="AX55" s="16"/>
      <c r="AY55" s="65">
        <f t="shared" si="12"/>
        <v>0</v>
      </c>
      <c r="AZ55" s="112"/>
      <c r="BA55" s="84"/>
      <c r="BB55" s="63" t="str">
        <f t="shared" si="13"/>
        <v>00:00</v>
      </c>
      <c r="BC55" s="82"/>
      <c r="BD55" s="77"/>
      <c r="BE55" s="79"/>
      <c r="BF55" s="17">
        <f t="shared" si="14"/>
        <v>0</v>
      </c>
      <c r="BG55" s="15"/>
      <c r="BH55" s="50"/>
      <c r="BI55" s="16"/>
      <c r="BJ55" s="65">
        <f t="shared" si="15"/>
        <v>0</v>
      </c>
      <c r="BK55" s="112"/>
      <c r="BL55" s="84"/>
      <c r="BM55" s="63" t="str">
        <f t="shared" si="16"/>
        <v>00:00</v>
      </c>
      <c r="BN55" s="82"/>
      <c r="BO55" s="77"/>
      <c r="BP55" s="79"/>
      <c r="BQ55" s="17">
        <f t="shared" si="17"/>
        <v>0</v>
      </c>
      <c r="BR55" s="22"/>
    </row>
    <row r="56" spans="1:70" ht="15.75" thickBot="1">
      <c r="A56" s="121">
        <f>A54+1</f>
        <v>42759</v>
      </c>
      <c r="B56" s="107" t="str">
        <f>UPPER(TEXT(A56,"jjj"))</f>
        <v>LUN</v>
      </c>
      <c r="C56" s="109" t="str">
        <f>UPPER(TEXT(A56,"jj mmm"))</f>
        <v>25 JANV</v>
      </c>
      <c r="D56" s="12"/>
      <c r="E56" s="49"/>
      <c r="F56" s="13"/>
      <c r="G56" s="63">
        <f t="shared" si="0"/>
        <v>0</v>
      </c>
      <c r="H56" s="111">
        <f>G56+G57</f>
        <v>0</v>
      </c>
      <c r="I56" s="83">
        <f t="shared" si="18"/>
        <v>0</v>
      </c>
      <c r="J56" s="63" t="str">
        <f t="shared" si="1"/>
        <v>00:00</v>
      </c>
      <c r="K56" s="81">
        <f>J56+J57</f>
        <v>0</v>
      </c>
      <c r="L56" s="76">
        <f>IF(AND(WEEKDAY($A56,2)&lt;7,E56="CP"),1,0)</f>
        <v>0</v>
      </c>
      <c r="M56" s="78">
        <f>IF(E56="CV",1,0)</f>
        <v>0</v>
      </c>
      <c r="N56" s="14">
        <f t="shared" si="2"/>
        <v>0</v>
      </c>
      <c r="O56" s="12"/>
      <c r="P56" s="49"/>
      <c r="Q56" s="13"/>
      <c r="R56" s="63">
        <f t="shared" si="3"/>
        <v>0</v>
      </c>
      <c r="S56" s="111">
        <f>R56+R57</f>
        <v>0</v>
      </c>
      <c r="T56" s="83">
        <f t="shared" ref="T56:T70" si="49">IF(OR(Q55="",O56=""),0,MOD(O56-Q55,1))</f>
        <v>0</v>
      </c>
      <c r="U56" s="63" t="str">
        <f t="shared" si="4"/>
        <v>00:00</v>
      </c>
      <c r="V56" s="81">
        <f>U56+U57</f>
        <v>0</v>
      </c>
      <c r="W56" s="76">
        <f>IF(AND(WEEKDAY($A56,2)&lt;7,P56="CP"),1,0)</f>
        <v>0</v>
      </c>
      <c r="X56" s="78">
        <f>IF(P56="CV",1,0)</f>
        <v>0</v>
      </c>
      <c r="Y56" s="14">
        <f t="shared" si="5"/>
        <v>0</v>
      </c>
      <c r="Z56" s="12"/>
      <c r="AA56" s="49"/>
      <c r="AB56" s="13"/>
      <c r="AC56" s="63">
        <f t="shared" si="6"/>
        <v>0</v>
      </c>
      <c r="AD56" s="111">
        <f>AC56+AC57</f>
        <v>0</v>
      </c>
      <c r="AE56" s="83">
        <f t="shared" ref="AE56:AE70" si="50">IF(OR(AB55="",Z56=""),0,MOD(Z56-AB55,1))</f>
        <v>0</v>
      </c>
      <c r="AF56" s="63" t="str">
        <f t="shared" si="7"/>
        <v>00:00</v>
      </c>
      <c r="AG56" s="81">
        <f>AF56+AF57</f>
        <v>0</v>
      </c>
      <c r="AH56" s="76">
        <f>IF(AND(WEEKDAY($A56,2)&lt;7,AA56="CP"),1,0)</f>
        <v>0</v>
      </c>
      <c r="AI56" s="78">
        <f>IF(AA56="CV",1,0)</f>
        <v>0</v>
      </c>
      <c r="AJ56" s="14">
        <f t="shared" si="8"/>
        <v>0</v>
      </c>
      <c r="AK56" s="12"/>
      <c r="AL56" s="49"/>
      <c r="AM56" s="13"/>
      <c r="AN56" s="63">
        <f t="shared" si="9"/>
        <v>0</v>
      </c>
      <c r="AO56" s="111">
        <f>AN56+AN57</f>
        <v>0</v>
      </c>
      <c r="AP56" s="83">
        <f t="shared" ref="AP56:AP70" si="51">IF(OR(AM55="",AK56=""),0,MOD(AK56-AM55,1))</f>
        <v>0</v>
      </c>
      <c r="AQ56" s="63" t="str">
        <f t="shared" si="10"/>
        <v>00:00</v>
      </c>
      <c r="AR56" s="81">
        <f>AQ56+AQ57</f>
        <v>0</v>
      </c>
      <c r="AS56" s="76">
        <f>IF(AND(WEEKDAY($A56,2)&lt;7,AL56="CP"),1,0)</f>
        <v>0</v>
      </c>
      <c r="AT56" s="78">
        <f>IF(AL56="CV",1,0)</f>
        <v>0</v>
      </c>
      <c r="AU56" s="14">
        <f t="shared" si="11"/>
        <v>0</v>
      </c>
      <c r="AV56" s="12"/>
      <c r="AW56" s="49"/>
      <c r="AX56" s="13"/>
      <c r="AY56" s="63">
        <f t="shared" si="12"/>
        <v>0</v>
      </c>
      <c r="AZ56" s="111">
        <f>AY56+AY57</f>
        <v>0</v>
      </c>
      <c r="BA56" s="83">
        <f t="shared" ref="BA56:BA70" si="52">IF(OR(AX55="",AV56=""),0,MOD(AV56-AX55,1))</f>
        <v>0</v>
      </c>
      <c r="BB56" s="63" t="str">
        <f t="shared" si="13"/>
        <v>00:00</v>
      </c>
      <c r="BC56" s="81">
        <f>BB56+BB57</f>
        <v>0</v>
      </c>
      <c r="BD56" s="76">
        <f>IF(AND(WEEKDAY($A56,2)&lt;7,AW56="CP"),1,0)</f>
        <v>0</v>
      </c>
      <c r="BE56" s="78">
        <f>IF(AW56="CV",1,0)</f>
        <v>0</v>
      </c>
      <c r="BF56" s="14">
        <f t="shared" si="14"/>
        <v>0</v>
      </c>
      <c r="BG56" s="12"/>
      <c r="BH56" s="49"/>
      <c r="BI56" s="13"/>
      <c r="BJ56" s="63">
        <f t="shared" si="15"/>
        <v>0</v>
      </c>
      <c r="BK56" s="111">
        <f>BJ56+BJ57</f>
        <v>0</v>
      </c>
      <c r="BL56" s="83">
        <f t="shared" ref="BL56:BL70" si="53">IF(OR(BI55="",BG56=""),0,MOD(BG56-BI55,1))</f>
        <v>0</v>
      </c>
      <c r="BM56" s="63" t="str">
        <f t="shared" si="16"/>
        <v>00:00</v>
      </c>
      <c r="BN56" s="81">
        <f>BM56+BM57</f>
        <v>0</v>
      </c>
      <c r="BO56" s="76">
        <f>IF(AND(WEEKDAY($A56,2)&lt;7,BH56="CP"),1,0)</f>
        <v>0</v>
      </c>
      <c r="BP56" s="78">
        <f>IF(BH56="CV",1,0)</f>
        <v>0</v>
      </c>
      <c r="BQ56" s="14">
        <f t="shared" si="17"/>
        <v>0</v>
      </c>
      <c r="BR56" s="21"/>
    </row>
    <row r="57" spans="1:70" ht="15.75" thickBot="1">
      <c r="A57" s="121"/>
      <c r="B57" s="108"/>
      <c r="C57" s="110"/>
      <c r="D57" s="15"/>
      <c r="E57" s="50"/>
      <c r="F57" s="16"/>
      <c r="G57" s="65">
        <f t="shared" si="0"/>
        <v>0</v>
      </c>
      <c r="H57" s="112"/>
      <c r="I57" s="84"/>
      <c r="J57" s="63" t="str">
        <f t="shared" si="1"/>
        <v>00:00</v>
      </c>
      <c r="K57" s="82"/>
      <c r="L57" s="77"/>
      <c r="M57" s="79"/>
      <c r="N57" s="17">
        <f t="shared" si="2"/>
        <v>0</v>
      </c>
      <c r="O57" s="15"/>
      <c r="P57" s="50"/>
      <c r="Q57" s="16"/>
      <c r="R57" s="65">
        <f t="shared" si="3"/>
        <v>0</v>
      </c>
      <c r="S57" s="112"/>
      <c r="T57" s="84"/>
      <c r="U57" s="63" t="str">
        <f t="shared" si="4"/>
        <v>00:00</v>
      </c>
      <c r="V57" s="82"/>
      <c r="W57" s="77"/>
      <c r="X57" s="79"/>
      <c r="Y57" s="17">
        <f t="shared" si="5"/>
        <v>0</v>
      </c>
      <c r="Z57" s="15"/>
      <c r="AA57" s="50"/>
      <c r="AB57" s="16"/>
      <c r="AC57" s="65">
        <f t="shared" si="6"/>
        <v>0</v>
      </c>
      <c r="AD57" s="112"/>
      <c r="AE57" s="84"/>
      <c r="AF57" s="63" t="str">
        <f t="shared" si="7"/>
        <v>00:00</v>
      </c>
      <c r="AG57" s="82"/>
      <c r="AH57" s="77"/>
      <c r="AI57" s="79"/>
      <c r="AJ57" s="17">
        <f t="shared" si="8"/>
        <v>0</v>
      </c>
      <c r="AK57" s="15"/>
      <c r="AL57" s="50"/>
      <c r="AM57" s="16"/>
      <c r="AN57" s="65">
        <f t="shared" si="9"/>
        <v>0</v>
      </c>
      <c r="AO57" s="112"/>
      <c r="AP57" s="84"/>
      <c r="AQ57" s="63" t="str">
        <f t="shared" si="10"/>
        <v>00:00</v>
      </c>
      <c r="AR57" s="82"/>
      <c r="AS57" s="77"/>
      <c r="AT57" s="79"/>
      <c r="AU57" s="17">
        <f t="shared" si="11"/>
        <v>0</v>
      </c>
      <c r="AV57" s="15"/>
      <c r="AW57" s="50"/>
      <c r="AX57" s="16"/>
      <c r="AY57" s="65">
        <f t="shared" si="12"/>
        <v>0</v>
      </c>
      <c r="AZ57" s="112"/>
      <c r="BA57" s="84"/>
      <c r="BB57" s="63" t="str">
        <f t="shared" si="13"/>
        <v>00:00</v>
      </c>
      <c r="BC57" s="82"/>
      <c r="BD57" s="77"/>
      <c r="BE57" s="79"/>
      <c r="BF57" s="17">
        <f t="shared" si="14"/>
        <v>0</v>
      </c>
      <c r="BG57" s="15"/>
      <c r="BH57" s="50"/>
      <c r="BI57" s="16"/>
      <c r="BJ57" s="65">
        <f t="shared" si="15"/>
        <v>0</v>
      </c>
      <c r="BK57" s="112"/>
      <c r="BL57" s="84"/>
      <c r="BM57" s="63" t="str">
        <f t="shared" si="16"/>
        <v>00:00</v>
      </c>
      <c r="BN57" s="82"/>
      <c r="BO57" s="77"/>
      <c r="BP57" s="79"/>
      <c r="BQ57" s="17">
        <f t="shared" si="17"/>
        <v>0</v>
      </c>
      <c r="BR57" s="22"/>
    </row>
    <row r="58" spans="1:70" ht="15.75" thickBot="1">
      <c r="A58" s="121">
        <f>A56+1</f>
        <v>42760</v>
      </c>
      <c r="B58" s="107" t="str">
        <f>UPPER(TEXT(A58,"jjj"))</f>
        <v>MAR</v>
      </c>
      <c r="C58" s="109" t="str">
        <f>UPPER(TEXT(A58,"jj mmm"))</f>
        <v>26 JANV</v>
      </c>
      <c r="D58" s="12"/>
      <c r="E58" s="49"/>
      <c r="F58" s="13"/>
      <c r="G58" s="63">
        <f t="shared" si="0"/>
        <v>0</v>
      </c>
      <c r="H58" s="111">
        <f>G58+G59</f>
        <v>0</v>
      </c>
      <c r="I58" s="83">
        <f t="shared" si="18"/>
        <v>0</v>
      </c>
      <c r="J58" s="63" t="str">
        <f t="shared" si="1"/>
        <v>00:00</v>
      </c>
      <c r="K58" s="81">
        <f>J58+J59</f>
        <v>0</v>
      </c>
      <c r="L58" s="76">
        <f>IF(AND(WEEKDAY($A58,2)&lt;7,E58="CP"),1,0)</f>
        <v>0</v>
      </c>
      <c r="M58" s="78">
        <f>IF(E58="CV",1,0)</f>
        <v>0</v>
      </c>
      <c r="N58" s="14">
        <f t="shared" si="2"/>
        <v>0</v>
      </c>
      <c r="O58" s="12"/>
      <c r="P58" s="49"/>
      <c r="Q58" s="13"/>
      <c r="R58" s="63">
        <f t="shared" si="3"/>
        <v>0</v>
      </c>
      <c r="S58" s="111">
        <f>R58+R59</f>
        <v>0</v>
      </c>
      <c r="T58" s="83">
        <f t="shared" ref="T58:T70" si="54">IF(OR(Q57="",O58=""),0,MOD(O58-Q57,1))</f>
        <v>0</v>
      </c>
      <c r="U58" s="63" t="str">
        <f t="shared" si="4"/>
        <v>00:00</v>
      </c>
      <c r="V58" s="81">
        <f>U58+U59</f>
        <v>0</v>
      </c>
      <c r="W58" s="76">
        <f>IF(AND(WEEKDAY($A58,2)&lt;7,P58="CP"),1,0)</f>
        <v>0</v>
      </c>
      <c r="X58" s="78">
        <f>IF(P58="CV",1,0)</f>
        <v>0</v>
      </c>
      <c r="Y58" s="14">
        <f t="shared" si="5"/>
        <v>0</v>
      </c>
      <c r="Z58" s="12"/>
      <c r="AA58" s="49"/>
      <c r="AB58" s="13"/>
      <c r="AC58" s="63">
        <f t="shared" si="6"/>
        <v>0</v>
      </c>
      <c r="AD58" s="111">
        <f>AC58+AC59</f>
        <v>0</v>
      </c>
      <c r="AE58" s="83">
        <f t="shared" ref="AE58:AE70" si="55">IF(OR(AB57="",Z58=""),0,MOD(Z58-AB57,1))</f>
        <v>0</v>
      </c>
      <c r="AF58" s="63" t="str">
        <f t="shared" si="7"/>
        <v>00:00</v>
      </c>
      <c r="AG58" s="81">
        <f>AF58+AF59</f>
        <v>0</v>
      </c>
      <c r="AH58" s="76">
        <f>IF(AND(WEEKDAY($A58,2)&lt;7,AA58="CP"),1,0)</f>
        <v>0</v>
      </c>
      <c r="AI58" s="78">
        <f>IF(AA58="CV",1,0)</f>
        <v>0</v>
      </c>
      <c r="AJ58" s="14">
        <f t="shared" si="8"/>
        <v>0</v>
      </c>
      <c r="AK58" s="12"/>
      <c r="AL58" s="49"/>
      <c r="AM58" s="13"/>
      <c r="AN58" s="63">
        <f t="shared" si="9"/>
        <v>0</v>
      </c>
      <c r="AO58" s="111">
        <f>AN58+AN59</f>
        <v>0</v>
      </c>
      <c r="AP58" s="83">
        <f t="shared" ref="AP58:AP70" si="56">IF(OR(AM57="",AK58=""),0,MOD(AK58-AM57,1))</f>
        <v>0</v>
      </c>
      <c r="AQ58" s="63" t="str">
        <f t="shared" si="10"/>
        <v>00:00</v>
      </c>
      <c r="AR58" s="81">
        <f>AQ58+AQ59</f>
        <v>0</v>
      </c>
      <c r="AS58" s="76">
        <f>IF(AND(WEEKDAY($A58,2)&lt;7,AL58="CP"),1,0)</f>
        <v>0</v>
      </c>
      <c r="AT58" s="78">
        <f>IF(AL58="CV",1,0)</f>
        <v>0</v>
      </c>
      <c r="AU58" s="14">
        <f t="shared" si="11"/>
        <v>0</v>
      </c>
      <c r="AV58" s="12"/>
      <c r="AW58" s="49"/>
      <c r="AX58" s="13"/>
      <c r="AY58" s="63">
        <f t="shared" si="12"/>
        <v>0</v>
      </c>
      <c r="AZ58" s="111">
        <f>AY58+AY59</f>
        <v>0</v>
      </c>
      <c r="BA58" s="83">
        <f t="shared" ref="BA58:BA70" si="57">IF(OR(AX57="",AV58=""),0,MOD(AV58-AX57,1))</f>
        <v>0</v>
      </c>
      <c r="BB58" s="63" t="str">
        <f t="shared" si="13"/>
        <v>00:00</v>
      </c>
      <c r="BC58" s="81">
        <f>BB58+BB59</f>
        <v>0</v>
      </c>
      <c r="BD58" s="76">
        <f>IF(AND(WEEKDAY($A58,2)&lt;7,AW58="CP"),1,0)</f>
        <v>0</v>
      </c>
      <c r="BE58" s="78">
        <f>IF(AW58="CV",1,0)</f>
        <v>0</v>
      </c>
      <c r="BF58" s="14">
        <f t="shared" si="14"/>
        <v>0</v>
      </c>
      <c r="BG58" s="12"/>
      <c r="BH58" s="49"/>
      <c r="BI58" s="13"/>
      <c r="BJ58" s="63">
        <f t="shared" si="15"/>
        <v>0</v>
      </c>
      <c r="BK58" s="111">
        <f>BJ58+BJ59</f>
        <v>0</v>
      </c>
      <c r="BL58" s="83">
        <f t="shared" ref="BL58:BL70" si="58">IF(OR(BI57="",BG58=""),0,MOD(BG58-BI57,1))</f>
        <v>0</v>
      </c>
      <c r="BM58" s="63" t="str">
        <f t="shared" si="16"/>
        <v>00:00</v>
      </c>
      <c r="BN58" s="81">
        <f>BM58+BM59</f>
        <v>0</v>
      </c>
      <c r="BO58" s="76">
        <f>IF(AND(WEEKDAY($A58,2)&lt;7,BH58="CP"),1,0)</f>
        <v>0</v>
      </c>
      <c r="BP58" s="78">
        <f>IF(BH58="CV",1,0)</f>
        <v>0</v>
      </c>
      <c r="BQ58" s="14">
        <f t="shared" si="17"/>
        <v>0</v>
      </c>
      <c r="BR58" s="21"/>
    </row>
    <row r="59" spans="1:70" ht="15.75" thickBot="1">
      <c r="A59" s="121"/>
      <c r="B59" s="108"/>
      <c r="C59" s="110"/>
      <c r="D59" s="15"/>
      <c r="E59" s="50"/>
      <c r="F59" s="16"/>
      <c r="G59" s="65">
        <f t="shared" si="0"/>
        <v>0</v>
      </c>
      <c r="H59" s="112"/>
      <c r="I59" s="84"/>
      <c r="J59" s="63" t="str">
        <f t="shared" si="1"/>
        <v>00:00</v>
      </c>
      <c r="K59" s="82"/>
      <c r="L59" s="77"/>
      <c r="M59" s="79"/>
      <c r="N59" s="17">
        <f t="shared" si="2"/>
        <v>0</v>
      </c>
      <c r="O59" s="15"/>
      <c r="P59" s="50"/>
      <c r="Q59" s="16"/>
      <c r="R59" s="65">
        <f t="shared" si="3"/>
        <v>0</v>
      </c>
      <c r="S59" s="112"/>
      <c r="T59" s="84"/>
      <c r="U59" s="63" t="str">
        <f t="shared" si="4"/>
        <v>00:00</v>
      </c>
      <c r="V59" s="82"/>
      <c r="W59" s="77"/>
      <c r="X59" s="79"/>
      <c r="Y59" s="17">
        <f t="shared" si="5"/>
        <v>0</v>
      </c>
      <c r="Z59" s="15"/>
      <c r="AA59" s="50"/>
      <c r="AB59" s="16"/>
      <c r="AC59" s="65">
        <f t="shared" si="6"/>
        <v>0</v>
      </c>
      <c r="AD59" s="112"/>
      <c r="AE59" s="84"/>
      <c r="AF59" s="63" t="str">
        <f t="shared" si="7"/>
        <v>00:00</v>
      </c>
      <c r="AG59" s="82"/>
      <c r="AH59" s="77"/>
      <c r="AI59" s="79"/>
      <c r="AJ59" s="17">
        <f t="shared" si="8"/>
        <v>0</v>
      </c>
      <c r="AK59" s="15"/>
      <c r="AL59" s="50"/>
      <c r="AM59" s="16"/>
      <c r="AN59" s="65">
        <f t="shared" si="9"/>
        <v>0</v>
      </c>
      <c r="AO59" s="112"/>
      <c r="AP59" s="84"/>
      <c r="AQ59" s="63" t="str">
        <f t="shared" si="10"/>
        <v>00:00</v>
      </c>
      <c r="AR59" s="82"/>
      <c r="AS59" s="77"/>
      <c r="AT59" s="79"/>
      <c r="AU59" s="17">
        <f t="shared" si="11"/>
        <v>0</v>
      </c>
      <c r="AV59" s="15"/>
      <c r="AW59" s="50"/>
      <c r="AX59" s="16"/>
      <c r="AY59" s="65">
        <f t="shared" si="12"/>
        <v>0</v>
      </c>
      <c r="AZ59" s="112"/>
      <c r="BA59" s="84"/>
      <c r="BB59" s="63" t="str">
        <f t="shared" si="13"/>
        <v>00:00</v>
      </c>
      <c r="BC59" s="82"/>
      <c r="BD59" s="77"/>
      <c r="BE59" s="79"/>
      <c r="BF59" s="17">
        <f t="shared" si="14"/>
        <v>0</v>
      </c>
      <c r="BG59" s="15"/>
      <c r="BH59" s="50"/>
      <c r="BI59" s="16"/>
      <c r="BJ59" s="65">
        <f t="shared" si="15"/>
        <v>0</v>
      </c>
      <c r="BK59" s="112"/>
      <c r="BL59" s="84"/>
      <c r="BM59" s="63" t="str">
        <f t="shared" si="16"/>
        <v>00:00</v>
      </c>
      <c r="BN59" s="82"/>
      <c r="BO59" s="77"/>
      <c r="BP59" s="79"/>
      <c r="BQ59" s="17">
        <f t="shared" si="17"/>
        <v>0</v>
      </c>
      <c r="BR59" s="22"/>
    </row>
    <row r="60" spans="1:70" ht="15.75" thickBot="1">
      <c r="A60" s="121">
        <f>A58+1</f>
        <v>42761</v>
      </c>
      <c r="B60" s="113" t="str">
        <f>UPPER(TEXT(A60,"jjj"))</f>
        <v>MER</v>
      </c>
      <c r="C60" s="115" t="str">
        <f>UPPER(TEXT(A60,"jj mmm"))</f>
        <v>27 JANV</v>
      </c>
      <c r="D60" s="18"/>
      <c r="E60" s="51"/>
      <c r="F60" s="19"/>
      <c r="G60" s="66">
        <f t="shared" si="0"/>
        <v>0</v>
      </c>
      <c r="H60" s="111">
        <f>G60+G61</f>
        <v>0</v>
      </c>
      <c r="I60" s="83">
        <f t="shared" si="18"/>
        <v>0</v>
      </c>
      <c r="J60" s="63" t="str">
        <f t="shared" si="1"/>
        <v>00:00</v>
      </c>
      <c r="K60" s="94">
        <f>J60+J61</f>
        <v>0</v>
      </c>
      <c r="L60" s="76">
        <f>IF(AND(WEEKDAY($A60,2)&lt;7,E60="CP"),1,0)</f>
        <v>0</v>
      </c>
      <c r="M60" s="80">
        <f>IF(E60="CV",1,0)</f>
        <v>0</v>
      </c>
      <c r="N60" s="9">
        <f t="shared" si="2"/>
        <v>0</v>
      </c>
      <c r="O60" s="18"/>
      <c r="P60" s="51"/>
      <c r="Q60" s="19"/>
      <c r="R60" s="66">
        <f t="shared" si="3"/>
        <v>0</v>
      </c>
      <c r="S60" s="111">
        <f>R60+R61</f>
        <v>0</v>
      </c>
      <c r="T60" s="83">
        <f t="shared" ref="T60:T70" si="59">IF(OR(Q59="",O60=""),0,MOD(O60-Q59,1))</f>
        <v>0</v>
      </c>
      <c r="U60" s="63" t="str">
        <f t="shared" si="4"/>
        <v>00:00</v>
      </c>
      <c r="V60" s="94">
        <f>U60+U61</f>
        <v>0</v>
      </c>
      <c r="W60" s="76">
        <f>IF(AND(WEEKDAY($A60,2)&lt;7,P60="CP"),1,0)</f>
        <v>0</v>
      </c>
      <c r="X60" s="80">
        <f>IF(P60="CV",1,0)</f>
        <v>0</v>
      </c>
      <c r="Y60" s="9">
        <f t="shared" si="5"/>
        <v>0</v>
      </c>
      <c r="Z60" s="18"/>
      <c r="AA60" s="51"/>
      <c r="AB60" s="19"/>
      <c r="AC60" s="66">
        <f t="shared" si="6"/>
        <v>0</v>
      </c>
      <c r="AD60" s="111">
        <f>AC60+AC61</f>
        <v>0</v>
      </c>
      <c r="AE60" s="83">
        <f t="shared" ref="AE60:AE70" si="60">IF(OR(AB59="",Z60=""),0,MOD(Z60-AB59,1))</f>
        <v>0</v>
      </c>
      <c r="AF60" s="63" t="str">
        <f t="shared" si="7"/>
        <v>00:00</v>
      </c>
      <c r="AG60" s="94">
        <f>AF60+AF61</f>
        <v>0</v>
      </c>
      <c r="AH60" s="76">
        <f>IF(AND(WEEKDAY($A60,2)&lt;7,AA60="CP"),1,0)</f>
        <v>0</v>
      </c>
      <c r="AI60" s="80">
        <f>IF(AA60="CV",1,0)</f>
        <v>0</v>
      </c>
      <c r="AJ60" s="9">
        <f t="shared" si="8"/>
        <v>0</v>
      </c>
      <c r="AK60" s="18"/>
      <c r="AL60" s="51"/>
      <c r="AM60" s="19"/>
      <c r="AN60" s="66">
        <f t="shared" si="9"/>
        <v>0</v>
      </c>
      <c r="AO60" s="111">
        <f>AN60+AN61</f>
        <v>0</v>
      </c>
      <c r="AP60" s="83">
        <f t="shared" ref="AP60:AP70" si="61">IF(OR(AM59="",AK60=""),0,MOD(AK60-AM59,1))</f>
        <v>0</v>
      </c>
      <c r="AQ60" s="63" t="str">
        <f t="shared" si="10"/>
        <v>00:00</v>
      </c>
      <c r="AR60" s="94">
        <f>AQ60+AQ61</f>
        <v>0</v>
      </c>
      <c r="AS60" s="76">
        <f>IF(AND(WEEKDAY($A60,2)&lt;7,AL60="CP"),1,0)</f>
        <v>0</v>
      </c>
      <c r="AT60" s="80">
        <f>IF(AL60="CV",1,0)</f>
        <v>0</v>
      </c>
      <c r="AU60" s="9">
        <f t="shared" si="11"/>
        <v>0</v>
      </c>
      <c r="AV60" s="18"/>
      <c r="AW60" s="51"/>
      <c r="AX60" s="19"/>
      <c r="AY60" s="66">
        <f t="shared" si="12"/>
        <v>0</v>
      </c>
      <c r="AZ60" s="111">
        <f>AY60+AY61</f>
        <v>0</v>
      </c>
      <c r="BA60" s="83">
        <f t="shared" ref="BA60:BA70" si="62">IF(OR(AX59="",AV60=""),0,MOD(AV60-AX59,1))</f>
        <v>0</v>
      </c>
      <c r="BB60" s="63" t="str">
        <f t="shared" si="13"/>
        <v>00:00</v>
      </c>
      <c r="BC60" s="94">
        <f>BB60+BB61</f>
        <v>0</v>
      </c>
      <c r="BD60" s="76">
        <f>IF(AND(WEEKDAY($A60,2)&lt;7,AW60="CP"),1,0)</f>
        <v>0</v>
      </c>
      <c r="BE60" s="80">
        <f>IF(AW60="CV",1,0)</f>
        <v>0</v>
      </c>
      <c r="BF60" s="9">
        <f t="shared" si="14"/>
        <v>0</v>
      </c>
      <c r="BG60" s="18"/>
      <c r="BH60" s="51"/>
      <c r="BI60" s="19"/>
      <c r="BJ60" s="66">
        <f t="shared" si="15"/>
        <v>0</v>
      </c>
      <c r="BK60" s="111">
        <f>BJ60+BJ61</f>
        <v>0</v>
      </c>
      <c r="BL60" s="83">
        <f t="shared" ref="BL60:BL70" si="63">IF(OR(BI59="",BG60=""),0,MOD(BG60-BI59,1))</f>
        <v>0</v>
      </c>
      <c r="BM60" s="63" t="str">
        <f t="shared" si="16"/>
        <v>00:00</v>
      </c>
      <c r="BN60" s="94">
        <f>BM60+BM61</f>
        <v>0</v>
      </c>
      <c r="BO60" s="76">
        <f>IF(AND(WEEKDAY($A60,2)&lt;7,BH60="CP"),1,0)</f>
        <v>0</v>
      </c>
      <c r="BP60" s="80">
        <f>IF(BH60="CV",1,0)</f>
        <v>0</v>
      </c>
      <c r="BQ60" s="9">
        <f t="shared" si="17"/>
        <v>0</v>
      </c>
      <c r="BR60" s="21"/>
    </row>
    <row r="61" spans="1:70" ht="15.75" thickBot="1">
      <c r="A61" s="121"/>
      <c r="B61" s="114"/>
      <c r="C61" s="116"/>
      <c r="D61" s="10"/>
      <c r="E61" s="52"/>
      <c r="F61" s="11"/>
      <c r="G61" s="67">
        <f t="shared" si="0"/>
        <v>0</v>
      </c>
      <c r="H61" s="112"/>
      <c r="I61" s="84"/>
      <c r="J61" s="63" t="str">
        <f t="shared" si="1"/>
        <v>00:00</v>
      </c>
      <c r="K61" s="95"/>
      <c r="L61" s="77"/>
      <c r="M61" s="80"/>
      <c r="N61" s="9">
        <f t="shared" si="2"/>
        <v>0</v>
      </c>
      <c r="O61" s="10"/>
      <c r="P61" s="52"/>
      <c r="Q61" s="11"/>
      <c r="R61" s="67">
        <f t="shared" si="3"/>
        <v>0</v>
      </c>
      <c r="S61" s="112"/>
      <c r="T61" s="84"/>
      <c r="U61" s="63" t="str">
        <f t="shared" si="4"/>
        <v>00:00</v>
      </c>
      <c r="V61" s="95"/>
      <c r="W61" s="77"/>
      <c r="X61" s="80"/>
      <c r="Y61" s="9">
        <f t="shared" si="5"/>
        <v>0</v>
      </c>
      <c r="Z61" s="10"/>
      <c r="AA61" s="52"/>
      <c r="AB61" s="11"/>
      <c r="AC61" s="67">
        <f t="shared" si="6"/>
        <v>0</v>
      </c>
      <c r="AD61" s="112"/>
      <c r="AE61" s="84"/>
      <c r="AF61" s="63" t="str">
        <f t="shared" si="7"/>
        <v>00:00</v>
      </c>
      <c r="AG61" s="95"/>
      <c r="AH61" s="77"/>
      <c r="AI61" s="80"/>
      <c r="AJ61" s="9">
        <f t="shared" si="8"/>
        <v>0</v>
      </c>
      <c r="AK61" s="10"/>
      <c r="AL61" s="52"/>
      <c r="AM61" s="11"/>
      <c r="AN61" s="67">
        <f t="shared" si="9"/>
        <v>0</v>
      </c>
      <c r="AO61" s="112"/>
      <c r="AP61" s="84"/>
      <c r="AQ61" s="63" t="str">
        <f t="shared" si="10"/>
        <v>00:00</v>
      </c>
      <c r="AR61" s="95"/>
      <c r="AS61" s="77"/>
      <c r="AT61" s="80"/>
      <c r="AU61" s="9">
        <f t="shared" si="11"/>
        <v>0</v>
      </c>
      <c r="AV61" s="10"/>
      <c r="AW61" s="52"/>
      <c r="AX61" s="11"/>
      <c r="AY61" s="67">
        <f t="shared" si="12"/>
        <v>0</v>
      </c>
      <c r="AZ61" s="112"/>
      <c r="BA61" s="84"/>
      <c r="BB61" s="63" t="str">
        <f t="shared" si="13"/>
        <v>00:00</v>
      </c>
      <c r="BC61" s="95"/>
      <c r="BD61" s="77"/>
      <c r="BE61" s="80"/>
      <c r="BF61" s="9">
        <f t="shared" si="14"/>
        <v>0</v>
      </c>
      <c r="BG61" s="10"/>
      <c r="BH61" s="52"/>
      <c r="BI61" s="11"/>
      <c r="BJ61" s="67">
        <f t="shared" si="15"/>
        <v>0</v>
      </c>
      <c r="BK61" s="112"/>
      <c r="BL61" s="84"/>
      <c r="BM61" s="63" t="str">
        <f t="shared" si="16"/>
        <v>00:00</v>
      </c>
      <c r="BN61" s="95"/>
      <c r="BO61" s="77"/>
      <c r="BP61" s="80"/>
      <c r="BQ61" s="9">
        <f t="shared" si="17"/>
        <v>0</v>
      </c>
      <c r="BR61" s="22"/>
    </row>
    <row r="62" spans="1:70" ht="15.75" thickBot="1">
      <c r="A62" s="121">
        <f>A60+1</f>
        <v>42762</v>
      </c>
      <c r="B62" s="107" t="str">
        <f>UPPER(TEXT(A62,"jjj"))</f>
        <v>JEU</v>
      </c>
      <c r="C62" s="109" t="str">
        <f>UPPER(TEXT(A62,"jj mmm"))</f>
        <v>28 JANV</v>
      </c>
      <c r="D62" s="12"/>
      <c r="E62" s="49"/>
      <c r="F62" s="13"/>
      <c r="G62" s="63">
        <f t="shared" si="0"/>
        <v>0</v>
      </c>
      <c r="H62" s="111">
        <f>G62+G63</f>
        <v>0</v>
      </c>
      <c r="I62" s="83">
        <f t="shared" si="18"/>
        <v>0</v>
      </c>
      <c r="J62" s="63" t="str">
        <f t="shared" si="1"/>
        <v>00:00</v>
      </c>
      <c r="K62" s="81">
        <f>J62+J63</f>
        <v>0</v>
      </c>
      <c r="L62" s="76">
        <f>IF(AND(WEEKDAY($A62,2)&lt;7,E62="CP"),1,0)</f>
        <v>0</v>
      </c>
      <c r="M62" s="78">
        <f>IF(E62="CV",1,0)</f>
        <v>0</v>
      </c>
      <c r="N62" s="14">
        <f t="shared" si="2"/>
        <v>0</v>
      </c>
      <c r="O62" s="12"/>
      <c r="P62" s="49"/>
      <c r="Q62" s="13"/>
      <c r="R62" s="63">
        <f t="shared" si="3"/>
        <v>0</v>
      </c>
      <c r="S62" s="111">
        <f>R62+R63</f>
        <v>0</v>
      </c>
      <c r="T62" s="83">
        <f t="shared" ref="T62:T70" si="64">IF(OR(Q61="",O62=""),0,MOD(O62-Q61,1))</f>
        <v>0</v>
      </c>
      <c r="U62" s="63" t="str">
        <f t="shared" si="4"/>
        <v>00:00</v>
      </c>
      <c r="V62" s="81">
        <f>U62+U63</f>
        <v>0</v>
      </c>
      <c r="W62" s="76">
        <f>IF(AND(WEEKDAY($A62,2)&lt;7,P62="CP"),1,0)</f>
        <v>0</v>
      </c>
      <c r="X62" s="78">
        <f>IF(P62="CV",1,0)</f>
        <v>0</v>
      </c>
      <c r="Y62" s="14">
        <f t="shared" si="5"/>
        <v>0</v>
      </c>
      <c r="Z62" s="12"/>
      <c r="AA62" s="49"/>
      <c r="AB62" s="13"/>
      <c r="AC62" s="63">
        <f t="shared" si="6"/>
        <v>0</v>
      </c>
      <c r="AD62" s="111">
        <f>AC62+AC63</f>
        <v>0</v>
      </c>
      <c r="AE62" s="83">
        <f t="shared" ref="AE62:AE70" si="65">IF(OR(AB61="",Z62=""),0,MOD(Z62-AB61,1))</f>
        <v>0</v>
      </c>
      <c r="AF62" s="63" t="str">
        <f t="shared" si="7"/>
        <v>00:00</v>
      </c>
      <c r="AG62" s="81">
        <f>AF62+AF63</f>
        <v>0</v>
      </c>
      <c r="AH62" s="76">
        <f>IF(AND(WEEKDAY($A62,2)&lt;7,AA62="CP"),1,0)</f>
        <v>0</v>
      </c>
      <c r="AI62" s="78">
        <f>IF(AA62="CV",1,0)</f>
        <v>0</v>
      </c>
      <c r="AJ62" s="14">
        <f t="shared" si="8"/>
        <v>0</v>
      </c>
      <c r="AK62" s="12"/>
      <c r="AL62" s="49"/>
      <c r="AM62" s="13"/>
      <c r="AN62" s="63">
        <f t="shared" si="9"/>
        <v>0</v>
      </c>
      <c r="AO62" s="111">
        <f>AN62+AN63</f>
        <v>0</v>
      </c>
      <c r="AP62" s="83">
        <f t="shared" ref="AP62:AP70" si="66">IF(OR(AM61="",AK62=""),0,MOD(AK62-AM61,1))</f>
        <v>0</v>
      </c>
      <c r="AQ62" s="63" t="str">
        <f t="shared" si="10"/>
        <v>00:00</v>
      </c>
      <c r="AR62" s="81">
        <f>AQ62+AQ63</f>
        <v>0</v>
      </c>
      <c r="AS62" s="76">
        <f>IF(AND(WEEKDAY($A62,2)&lt;7,AL62="CP"),1,0)</f>
        <v>0</v>
      </c>
      <c r="AT62" s="78">
        <f>IF(AL62="CV",1,0)</f>
        <v>0</v>
      </c>
      <c r="AU62" s="14">
        <f t="shared" si="11"/>
        <v>0</v>
      </c>
      <c r="AV62" s="12"/>
      <c r="AW62" s="49"/>
      <c r="AX62" s="13"/>
      <c r="AY62" s="63">
        <f t="shared" si="12"/>
        <v>0</v>
      </c>
      <c r="AZ62" s="111">
        <f>AY62+AY63</f>
        <v>0</v>
      </c>
      <c r="BA62" s="83">
        <f t="shared" ref="BA62:BA70" si="67">IF(OR(AX61="",AV62=""),0,MOD(AV62-AX61,1))</f>
        <v>0</v>
      </c>
      <c r="BB62" s="63" t="str">
        <f t="shared" si="13"/>
        <v>00:00</v>
      </c>
      <c r="BC62" s="81">
        <f>BB62+BB63</f>
        <v>0</v>
      </c>
      <c r="BD62" s="76">
        <f>IF(AND(WEEKDAY($A62,2)&lt;7,AW62="CP"),1,0)</f>
        <v>0</v>
      </c>
      <c r="BE62" s="78">
        <f>IF(AW62="CV",1,0)</f>
        <v>0</v>
      </c>
      <c r="BF62" s="14">
        <f t="shared" si="14"/>
        <v>0</v>
      </c>
      <c r="BG62" s="12"/>
      <c r="BH62" s="49"/>
      <c r="BI62" s="13"/>
      <c r="BJ62" s="63">
        <f t="shared" si="15"/>
        <v>0</v>
      </c>
      <c r="BK62" s="111">
        <f>BJ62+BJ63</f>
        <v>0</v>
      </c>
      <c r="BL62" s="83">
        <f t="shared" ref="BL62:BL70" si="68">IF(OR(BI61="",BG62=""),0,MOD(BG62-BI61,1))</f>
        <v>0</v>
      </c>
      <c r="BM62" s="63" t="str">
        <f t="shared" si="16"/>
        <v>00:00</v>
      </c>
      <c r="BN62" s="81">
        <f>BM62+BM63</f>
        <v>0</v>
      </c>
      <c r="BO62" s="76">
        <f>IF(AND(WEEKDAY($A62,2)&lt;7,BH62="CP"),1,0)</f>
        <v>0</v>
      </c>
      <c r="BP62" s="78">
        <f>IF(BH62="CV",1,0)</f>
        <v>0</v>
      </c>
      <c r="BQ62" s="14">
        <f t="shared" si="17"/>
        <v>0</v>
      </c>
      <c r="BR62" s="21"/>
    </row>
    <row r="63" spans="1:70" ht="15.75" thickBot="1">
      <c r="A63" s="121"/>
      <c r="B63" s="108"/>
      <c r="C63" s="110"/>
      <c r="D63" s="15"/>
      <c r="E63" s="50"/>
      <c r="F63" s="16"/>
      <c r="G63" s="65">
        <f t="shared" si="0"/>
        <v>0</v>
      </c>
      <c r="H63" s="112"/>
      <c r="I63" s="84"/>
      <c r="J63" s="63" t="str">
        <f t="shared" si="1"/>
        <v>00:00</v>
      </c>
      <c r="K63" s="82"/>
      <c r="L63" s="77"/>
      <c r="M63" s="79"/>
      <c r="N63" s="17">
        <f t="shared" si="2"/>
        <v>0</v>
      </c>
      <c r="O63" s="15"/>
      <c r="P63" s="50"/>
      <c r="Q63" s="16"/>
      <c r="R63" s="65">
        <f t="shared" si="3"/>
        <v>0</v>
      </c>
      <c r="S63" s="112"/>
      <c r="T63" s="84"/>
      <c r="U63" s="63" t="str">
        <f t="shared" si="4"/>
        <v>00:00</v>
      </c>
      <c r="V63" s="82"/>
      <c r="W63" s="77"/>
      <c r="X63" s="79"/>
      <c r="Y63" s="17">
        <f t="shared" si="5"/>
        <v>0</v>
      </c>
      <c r="Z63" s="15"/>
      <c r="AA63" s="50"/>
      <c r="AB63" s="16"/>
      <c r="AC63" s="65">
        <f t="shared" si="6"/>
        <v>0</v>
      </c>
      <c r="AD63" s="112"/>
      <c r="AE63" s="84"/>
      <c r="AF63" s="63" t="str">
        <f t="shared" si="7"/>
        <v>00:00</v>
      </c>
      <c r="AG63" s="82"/>
      <c r="AH63" s="77"/>
      <c r="AI63" s="79"/>
      <c r="AJ63" s="17">
        <f t="shared" si="8"/>
        <v>0</v>
      </c>
      <c r="AK63" s="15"/>
      <c r="AL63" s="50"/>
      <c r="AM63" s="16"/>
      <c r="AN63" s="65">
        <f t="shared" si="9"/>
        <v>0</v>
      </c>
      <c r="AO63" s="112"/>
      <c r="AP63" s="84"/>
      <c r="AQ63" s="63" t="str">
        <f t="shared" si="10"/>
        <v>00:00</v>
      </c>
      <c r="AR63" s="82"/>
      <c r="AS63" s="77"/>
      <c r="AT63" s="79"/>
      <c r="AU63" s="17">
        <f t="shared" si="11"/>
        <v>0</v>
      </c>
      <c r="AV63" s="15"/>
      <c r="AW63" s="50"/>
      <c r="AX63" s="16"/>
      <c r="AY63" s="65">
        <f t="shared" si="12"/>
        <v>0</v>
      </c>
      <c r="AZ63" s="112"/>
      <c r="BA63" s="84"/>
      <c r="BB63" s="63" t="str">
        <f t="shared" si="13"/>
        <v>00:00</v>
      </c>
      <c r="BC63" s="82"/>
      <c r="BD63" s="77"/>
      <c r="BE63" s="79"/>
      <c r="BF63" s="17">
        <f t="shared" si="14"/>
        <v>0</v>
      </c>
      <c r="BG63" s="15"/>
      <c r="BH63" s="50"/>
      <c r="BI63" s="16"/>
      <c r="BJ63" s="65">
        <f t="shared" si="15"/>
        <v>0</v>
      </c>
      <c r="BK63" s="112"/>
      <c r="BL63" s="84"/>
      <c r="BM63" s="63" t="str">
        <f t="shared" si="16"/>
        <v>00:00</v>
      </c>
      <c r="BN63" s="82"/>
      <c r="BO63" s="77"/>
      <c r="BP63" s="79"/>
      <c r="BQ63" s="17">
        <f t="shared" si="17"/>
        <v>0</v>
      </c>
      <c r="BR63" s="22"/>
    </row>
    <row r="64" spans="1:70" ht="15.75" thickBot="1">
      <c r="A64" s="121">
        <f>A62+1</f>
        <v>42763</v>
      </c>
      <c r="B64" s="107" t="str">
        <f>UPPER(TEXT(A64,"jjj"))</f>
        <v>VEN</v>
      </c>
      <c r="C64" s="109" t="str">
        <f>UPPER(TEXT(A64,"jj mmm"))</f>
        <v>29 JANV</v>
      </c>
      <c r="D64" s="12"/>
      <c r="E64" s="49"/>
      <c r="F64" s="13"/>
      <c r="G64" s="63">
        <f t="shared" si="0"/>
        <v>0</v>
      </c>
      <c r="H64" s="111">
        <f>G64+G65</f>
        <v>0</v>
      </c>
      <c r="I64" s="83">
        <f t="shared" si="18"/>
        <v>0</v>
      </c>
      <c r="J64" s="63" t="str">
        <f t="shared" si="1"/>
        <v>00:00</v>
      </c>
      <c r="K64" s="81">
        <f>J64+J65</f>
        <v>0</v>
      </c>
      <c r="L64" s="76">
        <f>IF(AND(WEEKDAY($A64,2)&lt;7,E64="CP"),1,0)</f>
        <v>0</v>
      </c>
      <c r="M64" s="78">
        <f>IF(E64="CV",1,0)</f>
        <v>0</v>
      </c>
      <c r="N64" s="14">
        <f t="shared" si="2"/>
        <v>0</v>
      </c>
      <c r="O64" s="12"/>
      <c r="P64" s="49"/>
      <c r="Q64" s="13"/>
      <c r="R64" s="63">
        <f t="shared" si="3"/>
        <v>0</v>
      </c>
      <c r="S64" s="111">
        <f>R64+R65</f>
        <v>0</v>
      </c>
      <c r="T64" s="83">
        <f t="shared" ref="T64:T70" si="69">IF(OR(Q63="",O64=""),0,MOD(O64-Q63,1))</f>
        <v>0</v>
      </c>
      <c r="U64" s="63" t="str">
        <f t="shared" si="4"/>
        <v>00:00</v>
      </c>
      <c r="V64" s="81">
        <f>U64+U65</f>
        <v>0</v>
      </c>
      <c r="W64" s="76">
        <f>IF(AND(WEEKDAY($A64,2)&lt;7,P64="CP"),1,0)</f>
        <v>0</v>
      </c>
      <c r="X64" s="78">
        <f>IF(P64="CV",1,0)</f>
        <v>0</v>
      </c>
      <c r="Y64" s="14">
        <f t="shared" si="5"/>
        <v>0</v>
      </c>
      <c r="Z64" s="12"/>
      <c r="AA64" s="49"/>
      <c r="AB64" s="13"/>
      <c r="AC64" s="63">
        <f t="shared" si="6"/>
        <v>0</v>
      </c>
      <c r="AD64" s="111">
        <f>AC64+AC65</f>
        <v>0</v>
      </c>
      <c r="AE64" s="83">
        <f t="shared" ref="AE64:AE70" si="70">IF(OR(AB63="",Z64=""),0,MOD(Z64-AB63,1))</f>
        <v>0</v>
      </c>
      <c r="AF64" s="63" t="str">
        <f t="shared" si="7"/>
        <v>00:00</v>
      </c>
      <c r="AG64" s="81">
        <f>AF64+AF65</f>
        <v>0</v>
      </c>
      <c r="AH64" s="76">
        <f>IF(AND(WEEKDAY($A64,2)&lt;7,AA64="CP"),1,0)</f>
        <v>0</v>
      </c>
      <c r="AI64" s="78">
        <f>IF(AA64="CV",1,0)</f>
        <v>0</v>
      </c>
      <c r="AJ64" s="14">
        <f t="shared" si="8"/>
        <v>0</v>
      </c>
      <c r="AK64" s="12"/>
      <c r="AL64" s="49"/>
      <c r="AM64" s="13"/>
      <c r="AN64" s="63">
        <f t="shared" si="9"/>
        <v>0</v>
      </c>
      <c r="AO64" s="111">
        <f>AN64+AN65</f>
        <v>0</v>
      </c>
      <c r="AP64" s="83">
        <f t="shared" ref="AP64:AP70" si="71">IF(OR(AM63="",AK64=""),0,MOD(AK64-AM63,1))</f>
        <v>0</v>
      </c>
      <c r="AQ64" s="63" t="str">
        <f t="shared" si="10"/>
        <v>00:00</v>
      </c>
      <c r="AR64" s="81">
        <f>AQ64+AQ65</f>
        <v>0</v>
      </c>
      <c r="AS64" s="76">
        <f>IF(AND(WEEKDAY($A64,2)&lt;7,AL64="CP"),1,0)</f>
        <v>0</v>
      </c>
      <c r="AT64" s="78">
        <f>IF(AL64="CV",1,0)</f>
        <v>0</v>
      </c>
      <c r="AU64" s="14">
        <f t="shared" si="11"/>
        <v>0</v>
      </c>
      <c r="AV64" s="12"/>
      <c r="AW64" s="49"/>
      <c r="AX64" s="13"/>
      <c r="AY64" s="63">
        <f t="shared" si="12"/>
        <v>0</v>
      </c>
      <c r="AZ64" s="111">
        <f>AY64+AY65</f>
        <v>0</v>
      </c>
      <c r="BA64" s="83">
        <f t="shared" ref="BA64:BA70" si="72">IF(OR(AX63="",AV64=""),0,MOD(AV64-AX63,1))</f>
        <v>0</v>
      </c>
      <c r="BB64" s="63" t="str">
        <f t="shared" si="13"/>
        <v>00:00</v>
      </c>
      <c r="BC64" s="81">
        <f>BB64+BB65</f>
        <v>0</v>
      </c>
      <c r="BD64" s="76">
        <f>IF(AND(WEEKDAY($A64,2)&lt;7,AW64="CP"),1,0)</f>
        <v>0</v>
      </c>
      <c r="BE64" s="78">
        <f>IF(AW64="CV",1,0)</f>
        <v>0</v>
      </c>
      <c r="BF64" s="14">
        <f t="shared" si="14"/>
        <v>0</v>
      </c>
      <c r="BG64" s="12"/>
      <c r="BH64" s="49"/>
      <c r="BI64" s="13"/>
      <c r="BJ64" s="63">
        <f t="shared" si="15"/>
        <v>0</v>
      </c>
      <c r="BK64" s="111">
        <f>BJ64+BJ65</f>
        <v>0</v>
      </c>
      <c r="BL64" s="83">
        <f t="shared" ref="BL64:BL70" si="73">IF(OR(BI63="",BG64=""),0,MOD(BG64-BI63,1))</f>
        <v>0</v>
      </c>
      <c r="BM64" s="63" t="str">
        <f t="shared" si="16"/>
        <v>00:00</v>
      </c>
      <c r="BN64" s="81">
        <f>BM64+BM65</f>
        <v>0</v>
      </c>
      <c r="BO64" s="76">
        <f>IF(AND(WEEKDAY($A64,2)&lt;7,BH64="CP"),1,0)</f>
        <v>0</v>
      </c>
      <c r="BP64" s="78">
        <f>IF(BH64="CV",1,0)</f>
        <v>0</v>
      </c>
      <c r="BQ64" s="14">
        <f t="shared" si="17"/>
        <v>0</v>
      </c>
      <c r="BR64" s="21"/>
    </row>
    <row r="65" spans="1:70" ht="15.75" thickBot="1">
      <c r="A65" s="121"/>
      <c r="B65" s="108"/>
      <c r="C65" s="110"/>
      <c r="D65" s="15"/>
      <c r="E65" s="50"/>
      <c r="F65" s="16"/>
      <c r="G65" s="65">
        <f t="shared" si="0"/>
        <v>0</v>
      </c>
      <c r="H65" s="112"/>
      <c r="I65" s="84"/>
      <c r="J65" s="63" t="str">
        <f t="shared" si="1"/>
        <v>00:00</v>
      </c>
      <c r="K65" s="82"/>
      <c r="L65" s="77"/>
      <c r="M65" s="79"/>
      <c r="N65" s="17">
        <f t="shared" si="2"/>
        <v>0</v>
      </c>
      <c r="O65" s="15"/>
      <c r="P65" s="50"/>
      <c r="Q65" s="16"/>
      <c r="R65" s="65">
        <f t="shared" si="3"/>
        <v>0</v>
      </c>
      <c r="S65" s="112"/>
      <c r="T65" s="84"/>
      <c r="U65" s="63" t="str">
        <f t="shared" si="4"/>
        <v>00:00</v>
      </c>
      <c r="V65" s="82"/>
      <c r="W65" s="77"/>
      <c r="X65" s="79"/>
      <c r="Y65" s="17">
        <f t="shared" si="5"/>
        <v>0</v>
      </c>
      <c r="Z65" s="15"/>
      <c r="AA65" s="50"/>
      <c r="AB65" s="16"/>
      <c r="AC65" s="65">
        <f t="shared" si="6"/>
        <v>0</v>
      </c>
      <c r="AD65" s="112"/>
      <c r="AE65" s="84"/>
      <c r="AF65" s="63" t="str">
        <f t="shared" si="7"/>
        <v>00:00</v>
      </c>
      <c r="AG65" s="82"/>
      <c r="AH65" s="77"/>
      <c r="AI65" s="79"/>
      <c r="AJ65" s="17">
        <f t="shared" si="8"/>
        <v>0</v>
      </c>
      <c r="AK65" s="15"/>
      <c r="AL65" s="50"/>
      <c r="AM65" s="16"/>
      <c r="AN65" s="65">
        <f t="shared" si="9"/>
        <v>0</v>
      </c>
      <c r="AO65" s="112"/>
      <c r="AP65" s="84"/>
      <c r="AQ65" s="63" t="str">
        <f t="shared" si="10"/>
        <v>00:00</v>
      </c>
      <c r="AR65" s="82"/>
      <c r="AS65" s="77"/>
      <c r="AT65" s="79"/>
      <c r="AU65" s="17">
        <f t="shared" si="11"/>
        <v>0</v>
      </c>
      <c r="AV65" s="15"/>
      <c r="AW65" s="50"/>
      <c r="AX65" s="16"/>
      <c r="AY65" s="65">
        <f t="shared" si="12"/>
        <v>0</v>
      </c>
      <c r="AZ65" s="112"/>
      <c r="BA65" s="84"/>
      <c r="BB65" s="63" t="str">
        <f t="shared" si="13"/>
        <v>00:00</v>
      </c>
      <c r="BC65" s="82"/>
      <c r="BD65" s="77"/>
      <c r="BE65" s="79"/>
      <c r="BF65" s="17">
        <f t="shared" si="14"/>
        <v>0</v>
      </c>
      <c r="BG65" s="15"/>
      <c r="BH65" s="50"/>
      <c r="BI65" s="16"/>
      <c r="BJ65" s="65">
        <f t="shared" si="15"/>
        <v>0</v>
      </c>
      <c r="BK65" s="112"/>
      <c r="BL65" s="84"/>
      <c r="BM65" s="63" t="str">
        <f t="shared" si="16"/>
        <v>00:00</v>
      </c>
      <c r="BN65" s="82"/>
      <c r="BO65" s="77"/>
      <c r="BP65" s="79"/>
      <c r="BQ65" s="17">
        <f t="shared" si="17"/>
        <v>0</v>
      </c>
      <c r="BR65" s="22"/>
    </row>
    <row r="66" spans="1:70" ht="15.75" thickBot="1">
      <c r="A66" s="121">
        <f>A64+1</f>
        <v>42764</v>
      </c>
      <c r="B66" s="107" t="str">
        <f>UPPER(TEXT(A66,"jjj"))</f>
        <v>SAM</v>
      </c>
      <c r="C66" s="109" t="str">
        <f>UPPER(TEXT(A66,"jj mmm"))</f>
        <v>30 JANV</v>
      </c>
      <c r="D66" s="12"/>
      <c r="E66" s="49"/>
      <c r="F66" s="13"/>
      <c r="G66" s="63">
        <f t="shared" si="0"/>
        <v>0</v>
      </c>
      <c r="H66" s="111">
        <f>G66+G67</f>
        <v>0</v>
      </c>
      <c r="I66" s="83">
        <f t="shared" si="18"/>
        <v>0</v>
      </c>
      <c r="J66" s="63" t="str">
        <f t="shared" si="1"/>
        <v>00:00</v>
      </c>
      <c r="K66" s="81">
        <f>J66+J67</f>
        <v>0</v>
      </c>
      <c r="L66" s="76">
        <f>IF(AND(WEEKDAY($A66,2)&lt;7,E66="CP"),1,0)</f>
        <v>0</v>
      </c>
      <c r="M66" s="78">
        <f>IF(E66="CV",1,0)</f>
        <v>0</v>
      </c>
      <c r="N66" s="14">
        <f t="shared" si="2"/>
        <v>0</v>
      </c>
      <c r="O66" s="12"/>
      <c r="P66" s="49"/>
      <c r="Q66" s="13"/>
      <c r="R66" s="63">
        <f t="shared" si="3"/>
        <v>0</v>
      </c>
      <c r="S66" s="111">
        <f>R66+R67</f>
        <v>0</v>
      </c>
      <c r="T66" s="83">
        <f t="shared" ref="T66:T70" si="74">IF(OR(Q65="",O66=""),0,MOD(O66-Q65,1))</f>
        <v>0</v>
      </c>
      <c r="U66" s="63" t="str">
        <f t="shared" si="4"/>
        <v>00:00</v>
      </c>
      <c r="V66" s="81">
        <f>U66+U67</f>
        <v>0</v>
      </c>
      <c r="W66" s="76">
        <f>IF(AND(WEEKDAY($A66,2)&lt;7,P66="CP"),1,0)</f>
        <v>0</v>
      </c>
      <c r="X66" s="78">
        <f>IF(P66="CV",1,0)</f>
        <v>0</v>
      </c>
      <c r="Y66" s="14">
        <f t="shared" si="5"/>
        <v>0</v>
      </c>
      <c r="Z66" s="12"/>
      <c r="AA66" s="49"/>
      <c r="AB66" s="13"/>
      <c r="AC66" s="63">
        <f t="shared" si="6"/>
        <v>0</v>
      </c>
      <c r="AD66" s="111">
        <f>AC66+AC67</f>
        <v>0</v>
      </c>
      <c r="AE66" s="83">
        <f t="shared" ref="AE66:AE70" si="75">IF(OR(AB65="",Z66=""),0,MOD(Z66-AB65,1))</f>
        <v>0</v>
      </c>
      <c r="AF66" s="63" t="str">
        <f t="shared" si="7"/>
        <v>00:00</v>
      </c>
      <c r="AG66" s="81">
        <f>AF66+AF67</f>
        <v>0</v>
      </c>
      <c r="AH66" s="76">
        <f>IF(AND(WEEKDAY($A66,2)&lt;7,AA66="CP"),1,0)</f>
        <v>0</v>
      </c>
      <c r="AI66" s="78">
        <f>IF(AA66="CV",1,0)</f>
        <v>0</v>
      </c>
      <c r="AJ66" s="14">
        <f t="shared" si="8"/>
        <v>0</v>
      </c>
      <c r="AK66" s="12"/>
      <c r="AL66" s="49"/>
      <c r="AM66" s="13"/>
      <c r="AN66" s="63">
        <f t="shared" si="9"/>
        <v>0</v>
      </c>
      <c r="AO66" s="111">
        <f>AN66+AN67</f>
        <v>0</v>
      </c>
      <c r="AP66" s="83">
        <f t="shared" ref="AP66:AP70" si="76">IF(OR(AM65="",AK66=""),0,MOD(AK66-AM65,1))</f>
        <v>0</v>
      </c>
      <c r="AQ66" s="63" t="str">
        <f t="shared" si="10"/>
        <v>00:00</v>
      </c>
      <c r="AR66" s="81">
        <f>AQ66+AQ67</f>
        <v>0</v>
      </c>
      <c r="AS66" s="76">
        <f>IF(AND(WEEKDAY($A66,2)&lt;7,AL66="CP"),1,0)</f>
        <v>0</v>
      </c>
      <c r="AT66" s="78">
        <f>IF(AL66="CV",1,0)</f>
        <v>0</v>
      </c>
      <c r="AU66" s="14">
        <f t="shared" si="11"/>
        <v>0</v>
      </c>
      <c r="AV66" s="12"/>
      <c r="AW66" s="49"/>
      <c r="AX66" s="13"/>
      <c r="AY66" s="63">
        <f t="shared" si="12"/>
        <v>0</v>
      </c>
      <c r="AZ66" s="111">
        <f>AY66+AY67</f>
        <v>0</v>
      </c>
      <c r="BA66" s="83">
        <f t="shared" ref="BA66:BA70" si="77">IF(OR(AX65="",AV66=""),0,MOD(AV66-AX65,1))</f>
        <v>0</v>
      </c>
      <c r="BB66" s="63" t="str">
        <f t="shared" si="13"/>
        <v>00:00</v>
      </c>
      <c r="BC66" s="81">
        <f>BB66+BB67</f>
        <v>0</v>
      </c>
      <c r="BD66" s="76">
        <f>IF(AND(WEEKDAY($A66,2)&lt;7,AW66="CP"),1,0)</f>
        <v>0</v>
      </c>
      <c r="BE66" s="78">
        <f>IF(AW66="CV",1,0)</f>
        <v>0</v>
      </c>
      <c r="BF66" s="14">
        <f t="shared" si="14"/>
        <v>0</v>
      </c>
      <c r="BG66" s="12"/>
      <c r="BH66" s="49"/>
      <c r="BI66" s="13"/>
      <c r="BJ66" s="63">
        <f t="shared" si="15"/>
        <v>0</v>
      </c>
      <c r="BK66" s="111">
        <f>BJ66+BJ67</f>
        <v>0</v>
      </c>
      <c r="BL66" s="83">
        <f t="shared" ref="BL66:BL70" si="78">IF(OR(BI65="",BG66=""),0,MOD(BG66-BI65,1))</f>
        <v>0</v>
      </c>
      <c r="BM66" s="63" t="str">
        <f t="shared" si="16"/>
        <v>00:00</v>
      </c>
      <c r="BN66" s="81">
        <f>BM66+BM67</f>
        <v>0</v>
      </c>
      <c r="BO66" s="76">
        <f>IF(AND(WEEKDAY($A66,2)&lt;7,BH66="CP"),1,0)</f>
        <v>0</v>
      </c>
      <c r="BP66" s="78">
        <f>IF(BH66="CV",1,0)</f>
        <v>0</v>
      </c>
      <c r="BQ66" s="14">
        <f t="shared" si="17"/>
        <v>0</v>
      </c>
      <c r="BR66" s="21"/>
    </row>
    <row r="67" spans="1:70" ht="15.75" thickBot="1">
      <c r="A67" s="121"/>
      <c r="B67" s="108"/>
      <c r="C67" s="110"/>
      <c r="D67" s="15"/>
      <c r="E67" s="50"/>
      <c r="F67" s="16"/>
      <c r="G67" s="65">
        <f t="shared" si="0"/>
        <v>0</v>
      </c>
      <c r="H67" s="112"/>
      <c r="I67" s="84"/>
      <c r="J67" s="63" t="str">
        <f t="shared" si="1"/>
        <v>00:00</v>
      </c>
      <c r="K67" s="82"/>
      <c r="L67" s="77"/>
      <c r="M67" s="79"/>
      <c r="N67" s="17">
        <f t="shared" si="2"/>
        <v>0</v>
      </c>
      <c r="O67" s="15"/>
      <c r="P67" s="50"/>
      <c r="Q67" s="16"/>
      <c r="R67" s="65">
        <f t="shared" si="3"/>
        <v>0</v>
      </c>
      <c r="S67" s="112"/>
      <c r="T67" s="84"/>
      <c r="U67" s="63" t="str">
        <f t="shared" si="4"/>
        <v>00:00</v>
      </c>
      <c r="V67" s="82"/>
      <c r="W67" s="77"/>
      <c r="X67" s="79"/>
      <c r="Y67" s="17">
        <f t="shared" si="5"/>
        <v>0</v>
      </c>
      <c r="Z67" s="15"/>
      <c r="AA67" s="50"/>
      <c r="AB67" s="16"/>
      <c r="AC67" s="65">
        <f t="shared" si="6"/>
        <v>0</v>
      </c>
      <c r="AD67" s="112"/>
      <c r="AE67" s="84"/>
      <c r="AF67" s="63" t="str">
        <f t="shared" si="7"/>
        <v>00:00</v>
      </c>
      <c r="AG67" s="82"/>
      <c r="AH67" s="77"/>
      <c r="AI67" s="79"/>
      <c r="AJ67" s="17">
        <f t="shared" si="8"/>
        <v>0</v>
      </c>
      <c r="AK67" s="15"/>
      <c r="AL67" s="50"/>
      <c r="AM67" s="16"/>
      <c r="AN67" s="65">
        <f t="shared" si="9"/>
        <v>0</v>
      </c>
      <c r="AO67" s="112"/>
      <c r="AP67" s="84"/>
      <c r="AQ67" s="63" t="str">
        <f t="shared" si="10"/>
        <v>00:00</v>
      </c>
      <c r="AR67" s="82"/>
      <c r="AS67" s="77"/>
      <c r="AT67" s="79"/>
      <c r="AU67" s="17">
        <f t="shared" si="11"/>
        <v>0</v>
      </c>
      <c r="AV67" s="15"/>
      <c r="AW67" s="50"/>
      <c r="AX67" s="16"/>
      <c r="AY67" s="65">
        <f t="shared" si="12"/>
        <v>0</v>
      </c>
      <c r="AZ67" s="112"/>
      <c r="BA67" s="84"/>
      <c r="BB67" s="63" t="str">
        <f t="shared" si="13"/>
        <v>00:00</v>
      </c>
      <c r="BC67" s="82"/>
      <c r="BD67" s="77"/>
      <c r="BE67" s="79"/>
      <c r="BF67" s="17">
        <f t="shared" si="14"/>
        <v>0</v>
      </c>
      <c r="BG67" s="15"/>
      <c r="BH67" s="50"/>
      <c r="BI67" s="16"/>
      <c r="BJ67" s="65">
        <f t="shared" si="15"/>
        <v>0</v>
      </c>
      <c r="BK67" s="112"/>
      <c r="BL67" s="84"/>
      <c r="BM67" s="63" t="str">
        <f t="shared" si="16"/>
        <v>00:00</v>
      </c>
      <c r="BN67" s="82"/>
      <c r="BO67" s="77"/>
      <c r="BP67" s="79"/>
      <c r="BQ67" s="17">
        <f t="shared" si="17"/>
        <v>0</v>
      </c>
      <c r="BR67" s="22"/>
    </row>
    <row r="68" spans="1:70" ht="15.75" thickBot="1">
      <c r="A68" s="121">
        <f>A66+1</f>
        <v>42765</v>
      </c>
      <c r="B68" s="107" t="str">
        <f>UPPER(TEXT(A68,"jjj"))</f>
        <v>DIM</v>
      </c>
      <c r="C68" s="109" t="str">
        <f>UPPER(TEXT(A68,"jj mmm"))</f>
        <v>31 JANV</v>
      </c>
      <c r="D68" s="12"/>
      <c r="E68" s="49"/>
      <c r="F68" s="13"/>
      <c r="G68" s="63">
        <f t="shared" si="0"/>
        <v>0</v>
      </c>
      <c r="H68" s="111">
        <f>G68+G69</f>
        <v>0</v>
      </c>
      <c r="I68" s="83">
        <f t="shared" si="18"/>
        <v>0</v>
      </c>
      <c r="J68" s="63" t="str">
        <f t="shared" si="1"/>
        <v>00:00</v>
      </c>
      <c r="K68" s="81">
        <f>J68+J69</f>
        <v>0</v>
      </c>
      <c r="L68" s="76">
        <f>IF(AND(WEEKDAY($A68,2)&lt;7,E68="CP"),1,0)</f>
        <v>0</v>
      </c>
      <c r="M68" s="78">
        <f>IF(E68="CV",1,0)</f>
        <v>0</v>
      </c>
      <c r="N68" s="14">
        <f t="shared" si="2"/>
        <v>0</v>
      </c>
      <c r="O68" s="12"/>
      <c r="P68" s="49"/>
      <c r="Q68" s="13"/>
      <c r="R68" s="63">
        <f t="shared" si="3"/>
        <v>0</v>
      </c>
      <c r="S68" s="111">
        <f>R68+R69</f>
        <v>0</v>
      </c>
      <c r="T68" s="83">
        <f t="shared" ref="T68:T70" si="79">IF(OR(Q67="",O68=""),0,MOD(O68-Q67,1))</f>
        <v>0</v>
      </c>
      <c r="U68" s="63" t="str">
        <f t="shared" si="4"/>
        <v>00:00</v>
      </c>
      <c r="V68" s="81">
        <f>U68+U69</f>
        <v>0</v>
      </c>
      <c r="W68" s="76">
        <f>IF(AND(WEEKDAY($A68,2)&lt;7,P68="CP"),1,0)</f>
        <v>0</v>
      </c>
      <c r="X68" s="78">
        <f>IF(P68="CV",1,0)</f>
        <v>0</v>
      </c>
      <c r="Y68" s="14">
        <f t="shared" si="5"/>
        <v>0</v>
      </c>
      <c r="Z68" s="12"/>
      <c r="AA68" s="49"/>
      <c r="AB68" s="13"/>
      <c r="AC68" s="63">
        <f t="shared" si="6"/>
        <v>0</v>
      </c>
      <c r="AD68" s="111">
        <f>AC68+AC69</f>
        <v>0</v>
      </c>
      <c r="AE68" s="83">
        <f t="shared" ref="AE68:AE70" si="80">IF(OR(AB67="",Z68=""),0,MOD(Z68-AB67,1))</f>
        <v>0</v>
      </c>
      <c r="AF68" s="63" t="str">
        <f t="shared" si="7"/>
        <v>00:00</v>
      </c>
      <c r="AG68" s="81">
        <f>AF68+AF69</f>
        <v>0</v>
      </c>
      <c r="AH68" s="76">
        <f>IF(AND(WEEKDAY($A68,2)&lt;7,AA68="CP"),1,0)</f>
        <v>0</v>
      </c>
      <c r="AI68" s="78">
        <f>IF(AA68="CV",1,0)</f>
        <v>0</v>
      </c>
      <c r="AJ68" s="14">
        <f t="shared" si="8"/>
        <v>0</v>
      </c>
      <c r="AK68" s="12"/>
      <c r="AL68" s="49"/>
      <c r="AM68" s="13"/>
      <c r="AN68" s="63">
        <f t="shared" si="9"/>
        <v>0</v>
      </c>
      <c r="AO68" s="111">
        <f>AN68+AN69</f>
        <v>0</v>
      </c>
      <c r="AP68" s="83">
        <f t="shared" ref="AP68:AP70" si="81">IF(OR(AM67="",AK68=""),0,MOD(AK68-AM67,1))</f>
        <v>0</v>
      </c>
      <c r="AQ68" s="63" t="str">
        <f t="shared" si="10"/>
        <v>00:00</v>
      </c>
      <c r="AR68" s="81">
        <f>AQ68+AQ69</f>
        <v>0</v>
      </c>
      <c r="AS68" s="76">
        <f>IF(AND(WEEKDAY($A68,2)&lt;7,AL68="CP"),1,0)</f>
        <v>0</v>
      </c>
      <c r="AT68" s="78">
        <f>IF(AL68="CV",1,0)</f>
        <v>0</v>
      </c>
      <c r="AU68" s="14">
        <f t="shared" si="11"/>
        <v>0</v>
      </c>
      <c r="AV68" s="12"/>
      <c r="AW68" s="49"/>
      <c r="AX68" s="13"/>
      <c r="AY68" s="63">
        <f t="shared" si="12"/>
        <v>0</v>
      </c>
      <c r="AZ68" s="111">
        <f>AY68+AY69</f>
        <v>0</v>
      </c>
      <c r="BA68" s="83">
        <f t="shared" ref="BA68:BA70" si="82">IF(OR(AX67="",AV68=""),0,MOD(AV68-AX67,1))</f>
        <v>0</v>
      </c>
      <c r="BB68" s="63" t="str">
        <f t="shared" si="13"/>
        <v>00:00</v>
      </c>
      <c r="BC68" s="81">
        <f>BB68+BB69</f>
        <v>0</v>
      </c>
      <c r="BD68" s="76">
        <f>IF(AND(WEEKDAY($A68,2)&lt;7,AW68="CP"),1,0)</f>
        <v>0</v>
      </c>
      <c r="BE68" s="78">
        <f>IF(AW68="CV",1,0)</f>
        <v>0</v>
      </c>
      <c r="BF68" s="14">
        <f t="shared" si="14"/>
        <v>0</v>
      </c>
      <c r="BG68" s="12"/>
      <c r="BH68" s="49"/>
      <c r="BI68" s="13"/>
      <c r="BJ68" s="63">
        <f t="shared" si="15"/>
        <v>0</v>
      </c>
      <c r="BK68" s="111">
        <f>BJ68+BJ69</f>
        <v>0</v>
      </c>
      <c r="BL68" s="83">
        <f t="shared" ref="BL68:BL70" si="83">IF(OR(BI67="",BG68=""),0,MOD(BG68-BI67,1))</f>
        <v>0</v>
      </c>
      <c r="BM68" s="63" t="str">
        <f t="shared" si="16"/>
        <v>00:00</v>
      </c>
      <c r="BN68" s="81">
        <f>BM68+BM69</f>
        <v>0</v>
      </c>
      <c r="BO68" s="76">
        <f>IF(AND(WEEKDAY($A68,2)&lt;7,BH68="CP"),1,0)</f>
        <v>0</v>
      </c>
      <c r="BP68" s="78">
        <f>IF(BH68="CV",1,0)</f>
        <v>0</v>
      </c>
      <c r="BQ68" s="14">
        <f t="shared" si="17"/>
        <v>0</v>
      </c>
      <c r="BR68" s="21"/>
    </row>
    <row r="69" spans="1:70" ht="15.75" thickBot="1">
      <c r="A69" s="121"/>
      <c r="B69" s="108"/>
      <c r="C69" s="110"/>
      <c r="D69" s="15"/>
      <c r="E69" s="50"/>
      <c r="F69" s="16"/>
      <c r="G69" s="65">
        <f t="shared" si="0"/>
        <v>0</v>
      </c>
      <c r="H69" s="112"/>
      <c r="I69" s="84"/>
      <c r="J69" s="63" t="str">
        <f t="shared" si="1"/>
        <v>00:00</v>
      </c>
      <c r="K69" s="82"/>
      <c r="L69" s="77"/>
      <c r="M69" s="79"/>
      <c r="N69" s="17">
        <f t="shared" si="2"/>
        <v>0</v>
      </c>
      <c r="O69" s="15"/>
      <c r="P69" s="50"/>
      <c r="Q69" s="16"/>
      <c r="R69" s="65">
        <f t="shared" si="3"/>
        <v>0</v>
      </c>
      <c r="S69" s="112"/>
      <c r="T69" s="84"/>
      <c r="U69" s="63" t="str">
        <f t="shared" si="4"/>
        <v>00:00</v>
      </c>
      <c r="V69" s="82"/>
      <c r="W69" s="77"/>
      <c r="X69" s="79"/>
      <c r="Y69" s="17">
        <f t="shared" si="5"/>
        <v>0</v>
      </c>
      <c r="Z69" s="15"/>
      <c r="AA69" s="50"/>
      <c r="AB69" s="16"/>
      <c r="AC69" s="65">
        <f t="shared" si="6"/>
        <v>0</v>
      </c>
      <c r="AD69" s="112"/>
      <c r="AE69" s="84"/>
      <c r="AF69" s="63" t="str">
        <f t="shared" si="7"/>
        <v>00:00</v>
      </c>
      <c r="AG69" s="82"/>
      <c r="AH69" s="77"/>
      <c r="AI69" s="79"/>
      <c r="AJ69" s="17">
        <f t="shared" si="8"/>
        <v>0</v>
      </c>
      <c r="AK69" s="15"/>
      <c r="AL69" s="50"/>
      <c r="AM69" s="16"/>
      <c r="AN69" s="65">
        <f t="shared" si="9"/>
        <v>0</v>
      </c>
      <c r="AO69" s="112"/>
      <c r="AP69" s="84"/>
      <c r="AQ69" s="63" t="str">
        <f t="shared" si="10"/>
        <v>00:00</v>
      </c>
      <c r="AR69" s="82"/>
      <c r="AS69" s="77"/>
      <c r="AT69" s="79"/>
      <c r="AU69" s="17">
        <f t="shared" si="11"/>
        <v>0</v>
      </c>
      <c r="AV69" s="15"/>
      <c r="AW69" s="50"/>
      <c r="AX69" s="16"/>
      <c r="AY69" s="65">
        <f t="shared" si="12"/>
        <v>0</v>
      </c>
      <c r="AZ69" s="112"/>
      <c r="BA69" s="84"/>
      <c r="BB69" s="63" t="str">
        <f t="shared" si="13"/>
        <v>00:00</v>
      </c>
      <c r="BC69" s="82"/>
      <c r="BD69" s="77"/>
      <c r="BE69" s="79"/>
      <c r="BF69" s="17">
        <f t="shared" si="14"/>
        <v>0</v>
      </c>
      <c r="BG69" s="15"/>
      <c r="BH69" s="50"/>
      <c r="BI69" s="16"/>
      <c r="BJ69" s="65">
        <f t="shared" si="15"/>
        <v>0</v>
      </c>
      <c r="BK69" s="112"/>
      <c r="BL69" s="84"/>
      <c r="BM69" s="63" t="str">
        <f t="shared" si="16"/>
        <v>00:00</v>
      </c>
      <c r="BN69" s="82"/>
      <c r="BO69" s="77"/>
      <c r="BP69" s="79"/>
      <c r="BQ69" s="17">
        <f t="shared" si="17"/>
        <v>0</v>
      </c>
      <c r="BR69" s="22"/>
    </row>
    <row r="70" spans="1:70" ht="15.75">
      <c r="D70" s="106" t="s">
        <v>9</v>
      </c>
      <c r="E70" s="106"/>
      <c r="F70" s="106"/>
      <c r="G70" s="23">
        <f>SUM(G8:G69)</f>
        <v>0</v>
      </c>
      <c r="H70" s="24">
        <f>SUM(H8:H69)</f>
        <v>0</v>
      </c>
      <c r="I70" s="24"/>
      <c r="J70" s="24">
        <f>SUM(J8:J69)</f>
        <v>0</v>
      </c>
      <c r="K70" s="24">
        <f>SUM(K8:K69)</f>
        <v>0</v>
      </c>
      <c r="L70" s="20">
        <f>SUM(L8:L69)</f>
        <v>1</v>
      </c>
      <c r="M70" s="20">
        <f>SUM(M8:M69)</f>
        <v>1</v>
      </c>
      <c r="N70" s="20">
        <f>SUM(N8:N69)</f>
        <v>0</v>
      </c>
      <c r="O70" s="106" t="s">
        <v>9</v>
      </c>
      <c r="P70" s="106"/>
      <c r="Q70" s="106"/>
      <c r="R70" s="23">
        <f>SUM(R8:R69)</f>
        <v>0</v>
      </c>
      <c r="S70" s="24">
        <f>SUM(S8:S69)</f>
        <v>0</v>
      </c>
      <c r="T70" s="24"/>
      <c r="U70" s="24">
        <f>SUM(U8:U69)</f>
        <v>0</v>
      </c>
      <c r="V70" s="24">
        <f>SUM(V8:V69)</f>
        <v>0</v>
      </c>
      <c r="W70" s="20">
        <f>SUM(W8:W69)</f>
        <v>1</v>
      </c>
      <c r="X70" s="20">
        <f>SUM(X8:X69)</f>
        <v>0</v>
      </c>
      <c r="Y70" s="20">
        <f>SUM(Y8:Y69)</f>
        <v>0</v>
      </c>
      <c r="Z70" s="106" t="s">
        <v>9</v>
      </c>
      <c r="AA70" s="106"/>
      <c r="AB70" s="106"/>
      <c r="AC70" s="23">
        <f>SUM(AC8:AC69)</f>
        <v>0</v>
      </c>
      <c r="AD70" s="24">
        <f>SUM(AD8:AD69)</f>
        <v>0</v>
      </c>
      <c r="AE70" s="24"/>
      <c r="AF70" s="24">
        <f>SUM(AF8:AF69)</f>
        <v>0</v>
      </c>
      <c r="AG70" s="24">
        <f>SUM(AG8:AG69)</f>
        <v>0</v>
      </c>
      <c r="AH70" s="20">
        <f>SUM(AH8:AH69)</f>
        <v>0</v>
      </c>
      <c r="AI70" s="20">
        <f>SUM(AI8:AI69)</f>
        <v>0</v>
      </c>
      <c r="AJ70" s="20">
        <f>SUM(AJ8:AJ69)</f>
        <v>0</v>
      </c>
      <c r="AK70" s="106" t="s">
        <v>9</v>
      </c>
      <c r="AL70" s="106"/>
      <c r="AM70" s="106"/>
      <c r="AN70" s="23">
        <f>SUM(AN8:AN69)</f>
        <v>0</v>
      </c>
      <c r="AO70" s="24">
        <f>SUM(AO8:AO69)</f>
        <v>0</v>
      </c>
      <c r="AP70" s="24"/>
      <c r="AQ70" s="24">
        <f>SUM(AQ8:AQ69)</f>
        <v>0</v>
      </c>
      <c r="AR70" s="24">
        <f>SUM(AR8:AR69)</f>
        <v>0</v>
      </c>
      <c r="AS70" s="20">
        <f>SUM(AS8:AS69)</f>
        <v>0</v>
      </c>
      <c r="AT70" s="20">
        <f>SUM(AT8:AT69)</f>
        <v>0</v>
      </c>
      <c r="AU70" s="20">
        <f>SUM(AU8:AU69)</f>
        <v>0</v>
      </c>
      <c r="AV70" s="106" t="s">
        <v>9</v>
      </c>
      <c r="AW70" s="106"/>
      <c r="AX70" s="106"/>
      <c r="AY70" s="23">
        <f>SUM(AY8:AY69)</f>
        <v>0</v>
      </c>
      <c r="AZ70" s="24">
        <f>SUM(AZ8:AZ69)</f>
        <v>0</v>
      </c>
      <c r="BA70" s="24"/>
      <c r="BB70" s="24">
        <f>SUM(BB8:BB69)</f>
        <v>0</v>
      </c>
      <c r="BC70" s="24">
        <f>SUM(BC8:BC69)</f>
        <v>0</v>
      </c>
      <c r="BD70" s="20">
        <f>SUM(BD8:BD69)</f>
        <v>0</v>
      </c>
      <c r="BE70" s="20">
        <f>SUM(BE8:BE69)</f>
        <v>0</v>
      </c>
      <c r="BF70" s="20">
        <f>SUM(BF8:BF69)</f>
        <v>0</v>
      </c>
      <c r="BG70" s="106" t="s">
        <v>9</v>
      </c>
      <c r="BH70" s="106"/>
      <c r="BI70" s="106"/>
      <c r="BJ70" s="23">
        <f>SUM(BJ8:BJ69)</f>
        <v>0</v>
      </c>
      <c r="BK70" s="24">
        <f>SUM(BK8:BK69)</f>
        <v>0</v>
      </c>
      <c r="BL70" s="24"/>
      <c r="BM70" s="24">
        <f>SUM(BM8:BM69)</f>
        <v>0</v>
      </c>
      <c r="BN70" s="24">
        <f>SUM(BN8:BN69)</f>
        <v>0</v>
      </c>
      <c r="BO70" s="20">
        <f>SUM(BO8:BO69)</f>
        <v>0</v>
      </c>
      <c r="BP70" s="20">
        <f>SUM(BP8:BP69)</f>
        <v>0</v>
      </c>
      <c r="BQ70" s="20">
        <f>SUM(BQ8:BQ69)</f>
        <v>0</v>
      </c>
    </row>
    <row r="71" spans="1:70" ht="15.75" thickBot="1">
      <c r="H71" s="7"/>
      <c r="I71" s="7"/>
      <c r="K71" s="7"/>
      <c r="S71" s="7"/>
      <c r="T71" s="7"/>
      <c r="V71" s="7"/>
    </row>
    <row r="72" spans="1:70">
      <c r="D72" s="96" t="s">
        <v>33</v>
      </c>
      <c r="E72" s="97"/>
      <c r="F72" s="97"/>
      <c r="G72" s="97"/>
      <c r="H72" s="99" t="str">
        <f>D6</f>
        <v xml:space="preserve">EMPLOYE 1 </v>
      </c>
      <c r="I72" s="99"/>
      <c r="J72" s="99"/>
      <c r="K72" s="100"/>
      <c r="O72" s="96" t="s">
        <v>33</v>
      </c>
      <c r="P72" s="97"/>
      <c r="Q72" s="97"/>
      <c r="R72" s="97"/>
      <c r="S72" s="99" t="str">
        <f>O6</f>
        <v>EMPLOYE 2</v>
      </c>
      <c r="T72" s="99"/>
      <c r="U72" s="99"/>
      <c r="V72" s="100"/>
      <c r="Z72" s="96" t="s">
        <v>33</v>
      </c>
      <c r="AA72" s="97"/>
      <c r="AB72" s="97"/>
      <c r="AC72" s="97"/>
      <c r="AD72" s="99" t="str">
        <f>Z6</f>
        <v>EMPLOYE 3</v>
      </c>
      <c r="AE72" s="99"/>
      <c r="AF72" s="99"/>
      <c r="AG72" s="100"/>
      <c r="AK72" s="96" t="s">
        <v>33</v>
      </c>
      <c r="AL72" s="97"/>
      <c r="AM72" s="97"/>
      <c r="AN72" s="97"/>
      <c r="AO72" s="99" t="str">
        <f>AK6</f>
        <v xml:space="preserve">EMPLOYE 4 </v>
      </c>
      <c r="AP72" s="99"/>
      <c r="AQ72" s="99"/>
      <c r="AR72" s="100"/>
      <c r="AV72" s="96" t="s">
        <v>33</v>
      </c>
      <c r="AW72" s="97"/>
      <c r="AX72" s="97"/>
      <c r="AY72" s="97"/>
      <c r="AZ72" s="99" t="str">
        <f>AV6</f>
        <v xml:space="preserve">EMPLOYE 5 </v>
      </c>
      <c r="BA72" s="99"/>
      <c r="BB72" s="99"/>
      <c r="BC72" s="100"/>
      <c r="BG72" s="96" t="s">
        <v>33</v>
      </c>
      <c r="BH72" s="97"/>
      <c r="BI72" s="97"/>
      <c r="BJ72" s="97"/>
      <c r="BK72" s="99" t="str">
        <f>BG6</f>
        <v xml:space="preserve">EMPLOYE 6 </v>
      </c>
      <c r="BL72" s="99"/>
      <c r="BM72" s="99"/>
      <c r="BN72" s="100"/>
    </row>
    <row r="73" spans="1:70">
      <c r="D73" s="85" t="s">
        <v>10</v>
      </c>
      <c r="E73" s="86"/>
      <c r="F73" s="87"/>
      <c r="G73" s="28"/>
      <c r="H73" s="28" t="s">
        <v>11</v>
      </c>
      <c r="I73" s="28"/>
      <c r="J73" s="28"/>
      <c r="K73" s="29" t="s">
        <v>12</v>
      </c>
      <c r="O73" s="85" t="s">
        <v>10</v>
      </c>
      <c r="P73" s="86"/>
      <c r="Q73" s="87"/>
      <c r="R73" s="28"/>
      <c r="S73" s="28" t="s">
        <v>11</v>
      </c>
      <c r="T73" s="28"/>
      <c r="U73" s="28"/>
      <c r="V73" s="29" t="s">
        <v>12</v>
      </c>
      <c r="Z73" s="85" t="s">
        <v>10</v>
      </c>
      <c r="AA73" s="86"/>
      <c r="AB73" s="87"/>
      <c r="AC73" s="28"/>
      <c r="AD73" s="28" t="s">
        <v>11</v>
      </c>
      <c r="AE73" s="28"/>
      <c r="AF73" s="28"/>
      <c r="AG73" s="29" t="s">
        <v>12</v>
      </c>
      <c r="AK73" s="85" t="s">
        <v>10</v>
      </c>
      <c r="AL73" s="86"/>
      <c r="AM73" s="87"/>
      <c r="AN73" s="28"/>
      <c r="AO73" s="28" t="s">
        <v>11</v>
      </c>
      <c r="AP73" s="28"/>
      <c r="AQ73" s="28"/>
      <c r="AR73" s="29" t="s">
        <v>12</v>
      </c>
      <c r="AV73" s="85" t="s">
        <v>10</v>
      </c>
      <c r="AW73" s="86"/>
      <c r="AX73" s="87"/>
      <c r="AY73" s="28"/>
      <c r="AZ73" s="28" t="s">
        <v>11</v>
      </c>
      <c r="BA73" s="28"/>
      <c r="BB73" s="28"/>
      <c r="BC73" s="29" t="s">
        <v>12</v>
      </c>
      <c r="BG73" s="85" t="s">
        <v>10</v>
      </c>
      <c r="BH73" s="86"/>
      <c r="BI73" s="87"/>
      <c r="BJ73" s="28"/>
      <c r="BK73" s="28" t="s">
        <v>11</v>
      </c>
      <c r="BL73" s="28"/>
      <c r="BM73" s="28"/>
      <c r="BN73" s="29" t="s">
        <v>12</v>
      </c>
    </row>
    <row r="74" spans="1:70">
      <c r="D74" s="88"/>
      <c r="E74" s="89"/>
      <c r="F74" s="90"/>
      <c r="G74" s="26"/>
      <c r="H74" s="69">
        <f>G70</f>
        <v>0</v>
      </c>
      <c r="I74" s="27"/>
      <c r="J74" s="26"/>
      <c r="K74" s="68">
        <f>H74</f>
        <v>0</v>
      </c>
      <c r="O74" s="88"/>
      <c r="P74" s="89"/>
      <c r="Q74" s="90"/>
      <c r="R74" s="26"/>
      <c r="S74" s="69">
        <f>R70</f>
        <v>0</v>
      </c>
      <c r="T74" s="27"/>
      <c r="U74" s="26"/>
      <c r="V74" s="68">
        <f>S74</f>
        <v>0</v>
      </c>
      <c r="Z74" s="88"/>
      <c r="AA74" s="89"/>
      <c r="AB74" s="90"/>
      <c r="AC74" s="26"/>
      <c r="AD74" s="69">
        <f>AC70</f>
        <v>0</v>
      </c>
      <c r="AE74" s="27"/>
      <c r="AF74" s="26"/>
      <c r="AG74" s="68">
        <f>AD74</f>
        <v>0</v>
      </c>
      <c r="AK74" s="88"/>
      <c r="AL74" s="89"/>
      <c r="AM74" s="90"/>
      <c r="AN74" s="26"/>
      <c r="AO74" s="69">
        <f>AN70</f>
        <v>0</v>
      </c>
      <c r="AP74" s="27"/>
      <c r="AQ74" s="26"/>
      <c r="AR74" s="68">
        <f>AO74</f>
        <v>0</v>
      </c>
      <c r="AV74" s="88"/>
      <c r="AW74" s="89"/>
      <c r="AX74" s="90"/>
      <c r="AY74" s="26"/>
      <c r="AZ74" s="69">
        <f>AY70</f>
        <v>0</v>
      </c>
      <c r="BA74" s="27"/>
      <c r="BB74" s="26"/>
      <c r="BC74" s="68">
        <f>AZ74</f>
        <v>0</v>
      </c>
      <c r="BG74" s="88"/>
      <c r="BH74" s="89"/>
      <c r="BI74" s="90"/>
      <c r="BJ74" s="26"/>
      <c r="BK74" s="69">
        <f>BJ70</f>
        <v>0</v>
      </c>
      <c r="BL74" s="27"/>
      <c r="BM74" s="26"/>
      <c r="BN74" s="68">
        <f>BK74</f>
        <v>0</v>
      </c>
    </row>
    <row r="75" spans="1:70">
      <c r="D75" s="85" t="s">
        <v>14</v>
      </c>
      <c r="E75" s="86"/>
      <c r="F75" s="87"/>
      <c r="G75" s="28"/>
      <c r="H75" s="28" t="s">
        <v>11</v>
      </c>
      <c r="I75" s="28"/>
      <c r="J75" s="28"/>
      <c r="K75" s="29" t="s">
        <v>12</v>
      </c>
      <c r="O75" s="85" t="s">
        <v>14</v>
      </c>
      <c r="P75" s="86"/>
      <c r="Q75" s="87"/>
      <c r="R75" s="28"/>
      <c r="S75" s="28" t="s">
        <v>11</v>
      </c>
      <c r="T75" s="28"/>
      <c r="U75" s="28"/>
      <c r="V75" s="29" t="s">
        <v>12</v>
      </c>
      <c r="Z75" s="85" t="s">
        <v>14</v>
      </c>
      <c r="AA75" s="86"/>
      <c r="AB75" s="87"/>
      <c r="AC75" s="28"/>
      <c r="AD75" s="28" t="s">
        <v>11</v>
      </c>
      <c r="AE75" s="28"/>
      <c r="AF75" s="28"/>
      <c r="AG75" s="29" t="s">
        <v>12</v>
      </c>
      <c r="AK75" s="85" t="s">
        <v>14</v>
      </c>
      <c r="AL75" s="86"/>
      <c r="AM75" s="87"/>
      <c r="AN75" s="28"/>
      <c r="AO75" s="28" t="s">
        <v>11</v>
      </c>
      <c r="AP75" s="28"/>
      <c r="AQ75" s="28"/>
      <c r="AR75" s="29" t="s">
        <v>12</v>
      </c>
      <c r="AV75" s="85" t="s">
        <v>14</v>
      </c>
      <c r="AW75" s="86"/>
      <c r="AX75" s="87"/>
      <c r="AY75" s="28"/>
      <c r="AZ75" s="28" t="s">
        <v>11</v>
      </c>
      <c r="BA75" s="28"/>
      <c r="BB75" s="28"/>
      <c r="BC75" s="29" t="s">
        <v>12</v>
      </c>
      <c r="BG75" s="85" t="s">
        <v>14</v>
      </c>
      <c r="BH75" s="86"/>
      <c r="BI75" s="87"/>
      <c r="BJ75" s="28"/>
      <c r="BK75" s="28" t="s">
        <v>11</v>
      </c>
      <c r="BL75" s="28"/>
      <c r="BM75" s="28"/>
      <c r="BN75" s="29" t="s">
        <v>12</v>
      </c>
    </row>
    <row r="76" spans="1:70">
      <c r="D76" s="88"/>
      <c r="E76" s="89"/>
      <c r="F76" s="90"/>
      <c r="G76" s="26"/>
      <c r="H76" s="69">
        <f>J70</f>
        <v>0</v>
      </c>
      <c r="I76" s="27"/>
      <c r="J76" s="26"/>
      <c r="K76" s="68">
        <f>H76</f>
        <v>0</v>
      </c>
      <c r="O76" s="88"/>
      <c r="P76" s="89"/>
      <c r="Q76" s="90"/>
      <c r="R76" s="26"/>
      <c r="S76" s="69">
        <f>U70</f>
        <v>0</v>
      </c>
      <c r="T76" s="27"/>
      <c r="U76" s="26"/>
      <c r="V76" s="68">
        <f>S76</f>
        <v>0</v>
      </c>
      <c r="Z76" s="88"/>
      <c r="AA76" s="89"/>
      <c r="AB76" s="90"/>
      <c r="AC76" s="26"/>
      <c r="AD76" s="69">
        <f>AF70</f>
        <v>0</v>
      </c>
      <c r="AE76" s="27"/>
      <c r="AF76" s="26"/>
      <c r="AG76" s="68">
        <f>AD76</f>
        <v>0</v>
      </c>
      <c r="AK76" s="88"/>
      <c r="AL76" s="89"/>
      <c r="AM76" s="90"/>
      <c r="AN76" s="26"/>
      <c r="AO76" s="69">
        <f>AQ70</f>
        <v>0</v>
      </c>
      <c r="AP76" s="27"/>
      <c r="AQ76" s="26"/>
      <c r="AR76" s="68">
        <f>AO76</f>
        <v>0</v>
      </c>
      <c r="AV76" s="88"/>
      <c r="AW76" s="89"/>
      <c r="AX76" s="90"/>
      <c r="AY76" s="26"/>
      <c r="AZ76" s="69">
        <f>BB70</f>
        <v>0</v>
      </c>
      <c r="BA76" s="27"/>
      <c r="BB76" s="26"/>
      <c r="BC76" s="68">
        <f>AZ76</f>
        <v>0</v>
      </c>
      <c r="BG76" s="88"/>
      <c r="BH76" s="89"/>
      <c r="BI76" s="90"/>
      <c r="BJ76" s="26"/>
      <c r="BK76" s="69">
        <f>BM70</f>
        <v>0</v>
      </c>
      <c r="BL76" s="27"/>
      <c r="BM76" s="26"/>
      <c r="BN76" s="68">
        <f>BK76</f>
        <v>0</v>
      </c>
    </row>
    <row r="77" spans="1:70">
      <c r="D77" s="85" t="s">
        <v>0</v>
      </c>
      <c r="E77" s="86"/>
      <c r="F77" s="87"/>
      <c r="G77" s="28"/>
      <c r="H77" s="28" t="s">
        <v>11</v>
      </c>
      <c r="I77" s="28"/>
      <c r="J77" s="28"/>
      <c r="K77" s="29" t="s">
        <v>12</v>
      </c>
      <c r="O77" s="85" t="s">
        <v>0</v>
      </c>
      <c r="P77" s="86"/>
      <c r="Q77" s="87"/>
      <c r="R77" s="28"/>
      <c r="S77" s="28" t="s">
        <v>11</v>
      </c>
      <c r="T77" s="28"/>
      <c r="U77" s="28"/>
      <c r="V77" s="29" t="s">
        <v>12</v>
      </c>
      <c r="Z77" s="85" t="s">
        <v>0</v>
      </c>
      <c r="AA77" s="86"/>
      <c r="AB77" s="87"/>
      <c r="AC77" s="28"/>
      <c r="AD77" s="28" t="s">
        <v>11</v>
      </c>
      <c r="AE77" s="28"/>
      <c r="AF77" s="28"/>
      <c r="AG77" s="29" t="s">
        <v>12</v>
      </c>
      <c r="AK77" s="85" t="s">
        <v>0</v>
      </c>
      <c r="AL77" s="86"/>
      <c r="AM77" s="87"/>
      <c r="AN77" s="28"/>
      <c r="AO77" s="28" t="s">
        <v>11</v>
      </c>
      <c r="AP77" s="28"/>
      <c r="AQ77" s="28"/>
      <c r="AR77" s="29" t="s">
        <v>12</v>
      </c>
      <c r="AV77" s="85" t="s">
        <v>0</v>
      </c>
      <c r="AW77" s="86"/>
      <c r="AX77" s="87"/>
      <c r="AY77" s="28"/>
      <c r="AZ77" s="28" t="s">
        <v>11</v>
      </c>
      <c r="BA77" s="28"/>
      <c r="BB77" s="28"/>
      <c r="BC77" s="29" t="s">
        <v>12</v>
      </c>
      <c r="BG77" s="85" t="s">
        <v>0</v>
      </c>
      <c r="BH77" s="86"/>
      <c r="BI77" s="87"/>
      <c r="BJ77" s="28"/>
      <c r="BK77" s="28" t="s">
        <v>11</v>
      </c>
      <c r="BL77" s="28"/>
      <c r="BM77" s="28"/>
      <c r="BN77" s="29" t="s">
        <v>12</v>
      </c>
    </row>
    <row r="78" spans="1:70">
      <c r="D78" s="88"/>
      <c r="E78" s="89"/>
      <c r="F78" s="90"/>
      <c r="G78" s="26"/>
      <c r="H78" s="124">
        <f>L70</f>
        <v>1</v>
      </c>
      <c r="I78" s="27"/>
      <c r="J78" s="26"/>
      <c r="K78" s="71">
        <f>H78</f>
        <v>1</v>
      </c>
      <c r="O78" s="88"/>
      <c r="P78" s="89"/>
      <c r="Q78" s="90"/>
      <c r="R78" s="26"/>
      <c r="S78" s="124">
        <f>W70</f>
        <v>1</v>
      </c>
      <c r="T78" s="27"/>
      <c r="U78" s="26"/>
      <c r="V78" s="71">
        <f>S78</f>
        <v>1</v>
      </c>
      <c r="Z78" s="88"/>
      <c r="AA78" s="89"/>
      <c r="AB78" s="90"/>
      <c r="AC78" s="26"/>
      <c r="AD78" s="124">
        <f>AH70</f>
        <v>0</v>
      </c>
      <c r="AE78" s="27"/>
      <c r="AF78" s="26"/>
      <c r="AG78" s="71">
        <f>AD78</f>
        <v>0</v>
      </c>
      <c r="AK78" s="88"/>
      <c r="AL78" s="89"/>
      <c r="AM78" s="90"/>
      <c r="AN78" s="26"/>
      <c r="AO78" s="124">
        <f>AS70</f>
        <v>0</v>
      </c>
      <c r="AP78" s="27"/>
      <c r="AQ78" s="26"/>
      <c r="AR78" s="71">
        <f>AO78</f>
        <v>0</v>
      </c>
      <c r="AV78" s="88"/>
      <c r="AW78" s="89"/>
      <c r="AX78" s="90"/>
      <c r="AY78" s="26"/>
      <c r="AZ78" s="124">
        <f>BD70</f>
        <v>0</v>
      </c>
      <c r="BA78" s="27"/>
      <c r="BB78" s="26"/>
      <c r="BC78" s="71">
        <f>AZ78</f>
        <v>0</v>
      </c>
      <c r="BG78" s="88"/>
      <c r="BH78" s="89"/>
      <c r="BI78" s="90"/>
      <c r="BJ78" s="26"/>
      <c r="BK78" s="124">
        <f>BO70</f>
        <v>0</v>
      </c>
      <c r="BL78" s="27"/>
      <c r="BM78" s="26"/>
      <c r="BN78" s="71">
        <f>BK78</f>
        <v>0</v>
      </c>
    </row>
    <row r="79" spans="1:70">
      <c r="D79" s="85" t="s">
        <v>1</v>
      </c>
      <c r="E79" s="86"/>
      <c r="F79" s="87"/>
      <c r="G79" s="28"/>
      <c r="H79" s="28" t="s">
        <v>11</v>
      </c>
      <c r="I79" s="28"/>
      <c r="J79" s="28"/>
      <c r="K79" s="29" t="s">
        <v>12</v>
      </c>
      <c r="O79" s="85" t="s">
        <v>1</v>
      </c>
      <c r="P79" s="86"/>
      <c r="Q79" s="87"/>
      <c r="R79" s="28"/>
      <c r="S79" s="28" t="s">
        <v>11</v>
      </c>
      <c r="T79" s="28"/>
      <c r="U79" s="28"/>
      <c r="V79" s="29" t="s">
        <v>12</v>
      </c>
      <c r="Z79" s="85" t="s">
        <v>1</v>
      </c>
      <c r="AA79" s="86"/>
      <c r="AB79" s="87"/>
      <c r="AC79" s="28"/>
      <c r="AD79" s="28" t="s">
        <v>11</v>
      </c>
      <c r="AE79" s="28"/>
      <c r="AF79" s="28"/>
      <c r="AG79" s="29" t="s">
        <v>12</v>
      </c>
      <c r="AK79" s="85" t="s">
        <v>1</v>
      </c>
      <c r="AL79" s="86"/>
      <c r="AM79" s="87"/>
      <c r="AN79" s="28"/>
      <c r="AO79" s="28" t="s">
        <v>11</v>
      </c>
      <c r="AP79" s="28"/>
      <c r="AQ79" s="28"/>
      <c r="AR79" s="29" t="s">
        <v>12</v>
      </c>
      <c r="AV79" s="85" t="s">
        <v>1</v>
      </c>
      <c r="AW79" s="86"/>
      <c r="AX79" s="87"/>
      <c r="AY79" s="28"/>
      <c r="AZ79" s="28" t="s">
        <v>11</v>
      </c>
      <c r="BA79" s="28"/>
      <c r="BB79" s="28"/>
      <c r="BC79" s="29" t="s">
        <v>12</v>
      </c>
      <c r="BG79" s="85" t="s">
        <v>1</v>
      </c>
      <c r="BH79" s="86"/>
      <c r="BI79" s="87"/>
      <c r="BJ79" s="28"/>
      <c r="BK79" s="28" t="s">
        <v>11</v>
      </c>
      <c r="BL79" s="28"/>
      <c r="BM79" s="28"/>
      <c r="BN79" s="29" t="s">
        <v>12</v>
      </c>
    </row>
    <row r="80" spans="1:70">
      <c r="D80" s="88"/>
      <c r="E80" s="89"/>
      <c r="F80" s="90"/>
      <c r="G80" s="26"/>
      <c r="H80" s="70">
        <f>M70</f>
        <v>1</v>
      </c>
      <c r="I80" s="27"/>
      <c r="J80" s="26"/>
      <c r="K80" s="71">
        <f>H80</f>
        <v>1</v>
      </c>
      <c r="O80" s="88"/>
      <c r="P80" s="89"/>
      <c r="Q80" s="90"/>
      <c r="R80" s="26"/>
      <c r="S80" s="70">
        <f>X70</f>
        <v>0</v>
      </c>
      <c r="T80" s="27"/>
      <c r="U80" s="26"/>
      <c r="V80" s="71">
        <f>S80</f>
        <v>0</v>
      </c>
      <c r="Z80" s="88"/>
      <c r="AA80" s="89"/>
      <c r="AB80" s="90"/>
      <c r="AC80" s="26"/>
      <c r="AD80" s="70">
        <f>AI70</f>
        <v>0</v>
      </c>
      <c r="AE80" s="27"/>
      <c r="AF80" s="26"/>
      <c r="AG80" s="71">
        <f>AD80</f>
        <v>0</v>
      </c>
      <c r="AK80" s="88"/>
      <c r="AL80" s="89"/>
      <c r="AM80" s="90"/>
      <c r="AN80" s="26"/>
      <c r="AO80" s="70">
        <f>AT70</f>
        <v>0</v>
      </c>
      <c r="AP80" s="27"/>
      <c r="AQ80" s="26"/>
      <c r="AR80" s="71">
        <f>AO80</f>
        <v>0</v>
      </c>
      <c r="AV80" s="88"/>
      <c r="AW80" s="89"/>
      <c r="AX80" s="90"/>
      <c r="AY80" s="26"/>
      <c r="AZ80" s="70">
        <f>BE70</f>
        <v>0</v>
      </c>
      <c r="BA80" s="27"/>
      <c r="BB80" s="26"/>
      <c r="BC80" s="71">
        <f>AZ80</f>
        <v>0</v>
      </c>
      <c r="BG80" s="88"/>
      <c r="BH80" s="89"/>
      <c r="BI80" s="90"/>
      <c r="BJ80" s="26"/>
      <c r="BK80" s="70">
        <f>BP70</f>
        <v>0</v>
      </c>
      <c r="BL80" s="27"/>
      <c r="BM80" s="26"/>
      <c r="BN80" s="71">
        <f>BK80</f>
        <v>0</v>
      </c>
    </row>
    <row r="81" spans="4:66">
      <c r="D81" s="85" t="s">
        <v>13</v>
      </c>
      <c r="E81" s="86"/>
      <c r="F81" s="87"/>
      <c r="G81" s="28"/>
      <c r="H81" s="28" t="s">
        <v>11</v>
      </c>
      <c r="I81" s="28"/>
      <c r="J81" s="28"/>
      <c r="K81" s="29" t="s">
        <v>12</v>
      </c>
      <c r="O81" s="85" t="s">
        <v>13</v>
      </c>
      <c r="P81" s="86"/>
      <c r="Q81" s="87"/>
      <c r="R81" s="28"/>
      <c r="S81" s="28" t="s">
        <v>11</v>
      </c>
      <c r="T81" s="28"/>
      <c r="U81" s="28"/>
      <c r="V81" s="29" t="s">
        <v>12</v>
      </c>
      <c r="Z81" s="85" t="s">
        <v>13</v>
      </c>
      <c r="AA81" s="86"/>
      <c r="AB81" s="87"/>
      <c r="AC81" s="28"/>
      <c r="AD81" s="28" t="s">
        <v>11</v>
      </c>
      <c r="AE81" s="28"/>
      <c r="AF81" s="28"/>
      <c r="AG81" s="29" t="s">
        <v>12</v>
      </c>
      <c r="AK81" s="85" t="s">
        <v>13</v>
      </c>
      <c r="AL81" s="86"/>
      <c r="AM81" s="87"/>
      <c r="AN81" s="28"/>
      <c r="AO81" s="28" t="s">
        <v>11</v>
      </c>
      <c r="AP81" s="28"/>
      <c r="AQ81" s="28"/>
      <c r="AR81" s="29" t="s">
        <v>12</v>
      </c>
      <c r="AV81" s="85" t="s">
        <v>13</v>
      </c>
      <c r="AW81" s="86"/>
      <c r="AX81" s="87"/>
      <c r="AY81" s="28"/>
      <c r="AZ81" s="28" t="s">
        <v>11</v>
      </c>
      <c r="BA81" s="28"/>
      <c r="BB81" s="28"/>
      <c r="BC81" s="29" t="s">
        <v>12</v>
      </c>
      <c r="BG81" s="85" t="s">
        <v>13</v>
      </c>
      <c r="BH81" s="86"/>
      <c r="BI81" s="87"/>
      <c r="BJ81" s="28"/>
      <c r="BK81" s="28" t="s">
        <v>11</v>
      </c>
      <c r="BL81" s="28"/>
      <c r="BM81" s="28"/>
      <c r="BN81" s="29" t="s">
        <v>12</v>
      </c>
    </row>
    <row r="82" spans="4:66" ht="15.75" thickBot="1">
      <c r="D82" s="91"/>
      <c r="E82" s="92"/>
      <c r="F82" s="93"/>
      <c r="G82" s="30"/>
      <c r="H82" s="72">
        <f>N70</f>
        <v>0</v>
      </c>
      <c r="I82" s="31"/>
      <c r="J82" s="30"/>
      <c r="K82" s="73">
        <f>H82</f>
        <v>0</v>
      </c>
      <c r="O82" s="91"/>
      <c r="P82" s="92"/>
      <c r="Q82" s="93"/>
      <c r="R82" s="30"/>
      <c r="S82" s="72">
        <f>Y70</f>
        <v>0</v>
      </c>
      <c r="T82" s="31"/>
      <c r="U82" s="30"/>
      <c r="V82" s="73">
        <f>S82</f>
        <v>0</v>
      </c>
      <c r="Z82" s="91"/>
      <c r="AA82" s="92"/>
      <c r="AB82" s="93"/>
      <c r="AC82" s="30"/>
      <c r="AD82" s="72">
        <f>AJ70</f>
        <v>0</v>
      </c>
      <c r="AE82" s="31"/>
      <c r="AF82" s="30"/>
      <c r="AG82" s="73">
        <f>AD82</f>
        <v>0</v>
      </c>
      <c r="AK82" s="91"/>
      <c r="AL82" s="92"/>
      <c r="AM82" s="93"/>
      <c r="AN82" s="30"/>
      <c r="AO82" s="72">
        <f>AU70</f>
        <v>0</v>
      </c>
      <c r="AP82" s="31"/>
      <c r="AQ82" s="30"/>
      <c r="AR82" s="73">
        <f>AO82</f>
        <v>0</v>
      </c>
      <c r="AV82" s="91"/>
      <c r="AW82" s="92"/>
      <c r="AX82" s="93"/>
      <c r="AY82" s="30"/>
      <c r="AZ82" s="72">
        <f>BF70</f>
        <v>0</v>
      </c>
      <c r="BA82" s="31"/>
      <c r="BB82" s="30"/>
      <c r="BC82" s="73">
        <f>AZ82</f>
        <v>0</v>
      </c>
      <c r="BG82" s="91"/>
      <c r="BH82" s="92"/>
      <c r="BI82" s="93"/>
      <c r="BJ82" s="30"/>
      <c r="BK82" s="72">
        <f>BQ70</f>
        <v>0</v>
      </c>
      <c r="BL82" s="31"/>
      <c r="BM82" s="30"/>
      <c r="BN82" s="73">
        <f>BK82</f>
        <v>0</v>
      </c>
    </row>
  </sheetData>
  <mergeCells count="1081">
    <mergeCell ref="BG72:BJ72"/>
    <mergeCell ref="BK72:BN72"/>
    <mergeCell ref="BG73:BI74"/>
    <mergeCell ref="BG75:BI76"/>
    <mergeCell ref="BG77:BI78"/>
    <mergeCell ref="BG79:BI80"/>
    <mergeCell ref="BG81:BI82"/>
    <mergeCell ref="Z5:AG5"/>
    <mergeCell ref="AK5:AR5"/>
    <mergeCell ref="AV5:BC5"/>
    <mergeCell ref="BG5:BN5"/>
    <mergeCell ref="A36:A37"/>
    <mergeCell ref="A56:A57"/>
    <mergeCell ref="A58:A59"/>
    <mergeCell ref="A60:A61"/>
    <mergeCell ref="A62:A63"/>
    <mergeCell ref="A64:A65"/>
    <mergeCell ref="A66:A67"/>
    <mergeCell ref="A68:A69"/>
    <mergeCell ref="A38:A39"/>
    <mergeCell ref="A40:A41"/>
    <mergeCell ref="A42:A43"/>
    <mergeCell ref="A44:A45"/>
    <mergeCell ref="A46:A47"/>
    <mergeCell ref="A48:A49"/>
    <mergeCell ref="A50:A51"/>
    <mergeCell ref="A52:A53"/>
    <mergeCell ref="A54:A55"/>
    <mergeCell ref="D6:K6"/>
    <mergeCell ref="O6:V6"/>
    <mergeCell ref="Z6:AG6"/>
    <mergeCell ref="AO8:AO9"/>
    <mergeCell ref="AR8:AR9"/>
    <mergeCell ref="AS8:AS9"/>
    <mergeCell ref="S8:S9"/>
    <mergeCell ref="V8:V9"/>
    <mergeCell ref="X8:X9"/>
    <mergeCell ref="A20:A21"/>
    <mergeCell ref="A22:A23"/>
    <mergeCell ref="A24:A25"/>
    <mergeCell ref="A26:A27"/>
    <mergeCell ref="A28:A29"/>
    <mergeCell ref="A30:A31"/>
    <mergeCell ref="A32:A33"/>
    <mergeCell ref="A34:A35"/>
    <mergeCell ref="A8:A9"/>
    <mergeCell ref="A10:A11"/>
    <mergeCell ref="A12:A13"/>
    <mergeCell ref="A14:A15"/>
    <mergeCell ref="A16:A17"/>
    <mergeCell ref="A18:A19"/>
    <mergeCell ref="B8:B9"/>
    <mergeCell ref="C8:C9"/>
    <mergeCell ref="H8:H9"/>
    <mergeCell ref="B10:B11"/>
    <mergeCell ref="C10:C11"/>
    <mergeCell ref="H10:H11"/>
    <mergeCell ref="B16:B17"/>
    <mergeCell ref="C16:C17"/>
    <mergeCell ref="H16:H17"/>
    <mergeCell ref="B18:B19"/>
    <mergeCell ref="C18:C19"/>
    <mergeCell ref="H18:H19"/>
    <mergeCell ref="B12:B13"/>
    <mergeCell ref="C12:C13"/>
    <mergeCell ref="H12:H13"/>
    <mergeCell ref="C24:C25"/>
    <mergeCell ref="H24:H25"/>
    <mergeCell ref="B24:B25"/>
    <mergeCell ref="B32:B33"/>
    <mergeCell ref="B22:B23"/>
    <mergeCell ref="AK6:AR6"/>
    <mergeCell ref="BO8:BO9"/>
    <mergeCell ref="AO10:AO11"/>
    <mergeCell ref="AR10:AR11"/>
    <mergeCell ref="AS10:AS11"/>
    <mergeCell ref="AT10:AT11"/>
    <mergeCell ref="AZ10:AZ11"/>
    <mergeCell ref="BC10:BC11"/>
    <mergeCell ref="AV6:BC6"/>
    <mergeCell ref="BG6:BN6"/>
    <mergeCell ref="AT8:AT9"/>
    <mergeCell ref="AI10:AI11"/>
    <mergeCell ref="BP8:BP9"/>
    <mergeCell ref="BK8:BK9"/>
    <mergeCell ref="BN8:BN9"/>
    <mergeCell ref="BK10:BK11"/>
    <mergeCell ref="BN10:BN11"/>
    <mergeCell ref="BO10:BO11"/>
    <mergeCell ref="BL10:BL11"/>
    <mergeCell ref="AZ8:AZ9"/>
    <mergeCell ref="BC8:BC9"/>
    <mergeCell ref="BD8:BD9"/>
    <mergeCell ref="BE8:BE9"/>
    <mergeCell ref="AH8:AH9"/>
    <mergeCell ref="AI8:AI9"/>
    <mergeCell ref="BD10:BD11"/>
    <mergeCell ref="BE10:BE11"/>
    <mergeCell ref="K8:K9"/>
    <mergeCell ref="L8:L9"/>
    <mergeCell ref="M8:M9"/>
    <mergeCell ref="W12:W13"/>
    <mergeCell ref="X12:X13"/>
    <mergeCell ref="AD12:AD13"/>
    <mergeCell ref="AG12:AG13"/>
    <mergeCell ref="AO12:AO13"/>
    <mergeCell ref="AR12:AR13"/>
    <mergeCell ref="AS12:AS13"/>
    <mergeCell ref="AT12:AT13"/>
    <mergeCell ref="AE10:AE11"/>
    <mergeCell ref="AE12:AE13"/>
    <mergeCell ref="AP10:AP11"/>
    <mergeCell ref="BA10:BA11"/>
    <mergeCell ref="AD8:AD9"/>
    <mergeCell ref="AG8:AG9"/>
    <mergeCell ref="W10:W11"/>
    <mergeCell ref="X10:X11"/>
    <mergeCell ref="AD10:AD11"/>
    <mergeCell ref="AG10:AG11"/>
    <mergeCell ref="AH10:AH11"/>
    <mergeCell ref="W8:W9"/>
    <mergeCell ref="BO14:BO15"/>
    <mergeCell ref="BP14:BP15"/>
    <mergeCell ref="AO14:AO15"/>
    <mergeCell ref="AR14:AR15"/>
    <mergeCell ref="BD14:BD15"/>
    <mergeCell ref="BE14:BE15"/>
    <mergeCell ref="BK14:BK15"/>
    <mergeCell ref="W14:W15"/>
    <mergeCell ref="X14:X15"/>
    <mergeCell ref="AD14:AD15"/>
    <mergeCell ref="AG14:AG15"/>
    <mergeCell ref="AH14:AH15"/>
    <mergeCell ref="K12:K13"/>
    <mergeCell ref="L12:L13"/>
    <mergeCell ref="M12:M13"/>
    <mergeCell ref="K10:K11"/>
    <mergeCell ref="L10:L11"/>
    <mergeCell ref="M10:M11"/>
    <mergeCell ref="S10:S11"/>
    <mergeCell ref="V10:V11"/>
    <mergeCell ref="BP10:BP11"/>
    <mergeCell ref="B14:B15"/>
    <mergeCell ref="C14:C15"/>
    <mergeCell ref="H14:H15"/>
    <mergeCell ref="K14:K15"/>
    <mergeCell ref="L14:L15"/>
    <mergeCell ref="M14:M15"/>
    <mergeCell ref="S14:S15"/>
    <mergeCell ref="V14:V15"/>
    <mergeCell ref="AZ12:AZ13"/>
    <mergeCell ref="BC12:BC13"/>
    <mergeCell ref="BD12:BD13"/>
    <mergeCell ref="BE12:BE13"/>
    <mergeCell ref="BK12:BK13"/>
    <mergeCell ref="BN12:BN13"/>
    <mergeCell ref="AH12:AH13"/>
    <mergeCell ref="AI12:AI13"/>
    <mergeCell ref="S12:S13"/>
    <mergeCell ref="V12:V13"/>
    <mergeCell ref="BN14:BN15"/>
    <mergeCell ref="AI14:AI15"/>
    <mergeCell ref="BA12:BA13"/>
    <mergeCell ref="AO16:AO17"/>
    <mergeCell ref="AR16:AR17"/>
    <mergeCell ref="AS16:AS17"/>
    <mergeCell ref="AT16:AT17"/>
    <mergeCell ref="AD16:AD17"/>
    <mergeCell ref="AS14:AS15"/>
    <mergeCell ref="AT14:AT15"/>
    <mergeCell ref="AZ14:AZ15"/>
    <mergeCell ref="BC14:BC15"/>
    <mergeCell ref="BC16:BC17"/>
    <mergeCell ref="BD16:BD17"/>
    <mergeCell ref="BE16:BE17"/>
    <mergeCell ref="BK16:BK17"/>
    <mergeCell ref="BN16:BN17"/>
    <mergeCell ref="AE14:AE15"/>
    <mergeCell ref="AZ16:AZ17"/>
    <mergeCell ref="AH16:AH17"/>
    <mergeCell ref="AI16:AI17"/>
    <mergeCell ref="AE16:AE17"/>
    <mergeCell ref="BA14:BA15"/>
    <mergeCell ref="B20:B21"/>
    <mergeCell ref="C20:C21"/>
    <mergeCell ref="H20:H21"/>
    <mergeCell ref="K20:K21"/>
    <mergeCell ref="L20:L21"/>
    <mergeCell ref="M20:M21"/>
    <mergeCell ref="I20:I21"/>
    <mergeCell ref="BD18:BD19"/>
    <mergeCell ref="BE18:BE19"/>
    <mergeCell ref="BK18:BK19"/>
    <mergeCell ref="BN18:BN19"/>
    <mergeCell ref="BC18:BC19"/>
    <mergeCell ref="K16:K17"/>
    <mergeCell ref="L16:L17"/>
    <mergeCell ref="M16:M17"/>
    <mergeCell ref="BC20:BC21"/>
    <mergeCell ref="BD20:BD21"/>
    <mergeCell ref="BE20:BE21"/>
    <mergeCell ref="BK20:BK21"/>
    <mergeCell ref="BN20:BN21"/>
    <mergeCell ref="I16:I17"/>
    <mergeCell ref="I18:I19"/>
    <mergeCell ref="AG16:AG17"/>
    <mergeCell ref="W18:W19"/>
    <mergeCell ref="X18:X19"/>
    <mergeCell ref="AD18:AD19"/>
    <mergeCell ref="K18:K19"/>
    <mergeCell ref="L18:L19"/>
    <mergeCell ref="M18:M19"/>
    <mergeCell ref="S18:S19"/>
    <mergeCell ref="AE18:AE19"/>
    <mergeCell ref="BA16:BA17"/>
    <mergeCell ref="C22:C23"/>
    <mergeCell ref="H22:H23"/>
    <mergeCell ref="K22:K23"/>
    <mergeCell ref="L22:L23"/>
    <mergeCell ref="M22:M23"/>
    <mergeCell ref="S22:S23"/>
    <mergeCell ref="V22:V23"/>
    <mergeCell ref="BD22:BD23"/>
    <mergeCell ref="BE22:BE23"/>
    <mergeCell ref="BK22:BK23"/>
    <mergeCell ref="W22:W23"/>
    <mergeCell ref="AD22:AD23"/>
    <mergeCell ref="AG22:AG23"/>
    <mergeCell ref="AH22:AH23"/>
    <mergeCell ref="AI22:AI23"/>
    <mergeCell ref="AO18:AO19"/>
    <mergeCell ref="AR18:AR19"/>
    <mergeCell ref="AS18:AS19"/>
    <mergeCell ref="AT18:AT19"/>
    <mergeCell ref="AZ18:AZ19"/>
    <mergeCell ref="AI18:AI19"/>
    <mergeCell ref="AZ20:AZ21"/>
    <mergeCell ref="AH20:AH21"/>
    <mergeCell ref="AI20:AI21"/>
    <mergeCell ref="AO20:AO21"/>
    <mergeCell ref="AR20:AR21"/>
    <mergeCell ref="AS20:AS21"/>
    <mergeCell ref="AT20:AT21"/>
    <mergeCell ref="AG18:AG19"/>
    <mergeCell ref="AH18:AH19"/>
    <mergeCell ref="W20:W21"/>
    <mergeCell ref="AE20:AE21"/>
    <mergeCell ref="BC24:BC25"/>
    <mergeCell ref="BD24:BD25"/>
    <mergeCell ref="BE24:BE25"/>
    <mergeCell ref="BK24:BK25"/>
    <mergeCell ref="BN24:BN25"/>
    <mergeCell ref="AE22:AE23"/>
    <mergeCell ref="BP26:BP27"/>
    <mergeCell ref="BC26:BC27"/>
    <mergeCell ref="BO24:BO25"/>
    <mergeCell ref="BD26:BD27"/>
    <mergeCell ref="BE26:BE27"/>
    <mergeCell ref="BK26:BK27"/>
    <mergeCell ref="BN26:BN27"/>
    <mergeCell ref="BO26:BO27"/>
    <mergeCell ref="BO20:BO21"/>
    <mergeCell ref="I22:I23"/>
    <mergeCell ref="BN22:BN23"/>
    <mergeCell ref="BO22:BO23"/>
    <mergeCell ref="BP22:BP23"/>
    <mergeCell ref="AO22:AO23"/>
    <mergeCell ref="AR22:AR23"/>
    <mergeCell ref="AS22:AS23"/>
    <mergeCell ref="AT22:AT23"/>
    <mergeCell ref="AZ22:AZ23"/>
    <mergeCell ref="BC22:BC23"/>
    <mergeCell ref="X20:X21"/>
    <mergeCell ref="AD20:AD21"/>
    <mergeCell ref="AG20:AG21"/>
    <mergeCell ref="AZ24:AZ25"/>
    <mergeCell ref="AH24:AH25"/>
    <mergeCell ref="AI24:AI25"/>
    <mergeCell ref="AO26:AO27"/>
    <mergeCell ref="AT26:AT27"/>
    <mergeCell ref="AZ26:AZ27"/>
    <mergeCell ref="AG24:AG25"/>
    <mergeCell ref="W26:W27"/>
    <mergeCell ref="X26:X27"/>
    <mergeCell ref="AD26:AD27"/>
    <mergeCell ref="AG26:AG27"/>
    <mergeCell ref="AH26:AH27"/>
    <mergeCell ref="AI26:AI27"/>
    <mergeCell ref="AE24:AE25"/>
    <mergeCell ref="AO24:AO25"/>
    <mergeCell ref="AR24:AR25"/>
    <mergeCell ref="AS24:AS25"/>
    <mergeCell ref="AT24:AT25"/>
    <mergeCell ref="W24:W25"/>
    <mergeCell ref="X24:X25"/>
    <mergeCell ref="AD24:AD25"/>
    <mergeCell ref="B26:B27"/>
    <mergeCell ref="C26:C27"/>
    <mergeCell ref="H26:H27"/>
    <mergeCell ref="K26:K27"/>
    <mergeCell ref="L26:L27"/>
    <mergeCell ref="M26:M27"/>
    <mergeCell ref="S26:S27"/>
    <mergeCell ref="V26:V27"/>
    <mergeCell ref="AE26:AE27"/>
    <mergeCell ref="AE28:AE29"/>
    <mergeCell ref="K24:K25"/>
    <mergeCell ref="L24:L25"/>
    <mergeCell ref="M24:M25"/>
    <mergeCell ref="S24:S25"/>
    <mergeCell ref="V24:V25"/>
    <mergeCell ref="I24:I25"/>
    <mergeCell ref="I26:I27"/>
    <mergeCell ref="I28:I29"/>
    <mergeCell ref="BD30:BD31"/>
    <mergeCell ref="BE30:BE31"/>
    <mergeCell ref="BK30:BK31"/>
    <mergeCell ref="AD30:AD31"/>
    <mergeCell ref="AG30:AG31"/>
    <mergeCell ref="AH30:AH31"/>
    <mergeCell ref="AI30:AI31"/>
    <mergeCell ref="V28:V29"/>
    <mergeCell ref="W28:W29"/>
    <mergeCell ref="X28:X29"/>
    <mergeCell ref="AD28:AD29"/>
    <mergeCell ref="B28:B29"/>
    <mergeCell ref="C28:C29"/>
    <mergeCell ref="H28:H29"/>
    <mergeCell ref="K28:K29"/>
    <mergeCell ref="L28:L29"/>
    <mergeCell ref="M28:M29"/>
    <mergeCell ref="AE30:AE31"/>
    <mergeCell ref="BN30:BN31"/>
    <mergeCell ref="AO30:AO31"/>
    <mergeCell ref="AR30:AR31"/>
    <mergeCell ref="AS30:AS31"/>
    <mergeCell ref="AT30:AT31"/>
    <mergeCell ref="AZ30:AZ31"/>
    <mergeCell ref="BC30:BC31"/>
    <mergeCell ref="BC32:BC33"/>
    <mergeCell ref="BD32:BD33"/>
    <mergeCell ref="BE32:BE33"/>
    <mergeCell ref="BK32:BK33"/>
    <mergeCell ref="BN32:BN33"/>
    <mergeCell ref="AG28:AG29"/>
    <mergeCell ref="B30:B31"/>
    <mergeCell ref="C30:C31"/>
    <mergeCell ref="H30:H31"/>
    <mergeCell ref="K30:K31"/>
    <mergeCell ref="L30:L31"/>
    <mergeCell ref="M30:M31"/>
    <mergeCell ref="S30:S31"/>
    <mergeCell ref="V30:V31"/>
    <mergeCell ref="AZ28:AZ29"/>
    <mergeCell ref="BC28:BC29"/>
    <mergeCell ref="BD28:BD29"/>
    <mergeCell ref="BE28:BE29"/>
    <mergeCell ref="BK28:BK29"/>
    <mergeCell ref="BN28:BN29"/>
    <mergeCell ref="AH28:AH29"/>
    <mergeCell ref="AI28:AI29"/>
    <mergeCell ref="AO28:AO29"/>
    <mergeCell ref="AR28:AR29"/>
    <mergeCell ref="C32:C33"/>
    <mergeCell ref="H32:H33"/>
    <mergeCell ref="K32:K33"/>
    <mergeCell ref="L32:L33"/>
    <mergeCell ref="M32:M33"/>
    <mergeCell ref="AZ32:AZ33"/>
    <mergeCell ref="AH32:AH33"/>
    <mergeCell ref="AI32:AI33"/>
    <mergeCell ref="AO34:AO35"/>
    <mergeCell ref="AR34:AR35"/>
    <mergeCell ref="AS34:AS35"/>
    <mergeCell ref="AT34:AT35"/>
    <mergeCell ref="AZ34:AZ35"/>
    <mergeCell ref="AG32:AG33"/>
    <mergeCell ref="W34:W35"/>
    <mergeCell ref="X34:X35"/>
    <mergeCell ref="AD34:AD35"/>
    <mergeCell ref="AG34:AG35"/>
    <mergeCell ref="AH34:AH35"/>
    <mergeCell ref="AI34:AI35"/>
    <mergeCell ref="AE32:AE33"/>
    <mergeCell ref="S32:S33"/>
    <mergeCell ref="T32:T33"/>
    <mergeCell ref="V32:V33"/>
    <mergeCell ref="AO32:AO33"/>
    <mergeCell ref="AR32:AR33"/>
    <mergeCell ref="AS32:AS33"/>
    <mergeCell ref="AT32:AT33"/>
    <mergeCell ref="AD32:AD33"/>
    <mergeCell ref="I32:I33"/>
    <mergeCell ref="H36:H37"/>
    <mergeCell ref="K36:K37"/>
    <mergeCell ref="L36:L37"/>
    <mergeCell ref="M36:M37"/>
    <mergeCell ref="B34:B35"/>
    <mergeCell ref="C34:C35"/>
    <mergeCell ref="H34:H35"/>
    <mergeCell ref="K34:K35"/>
    <mergeCell ref="L34:L35"/>
    <mergeCell ref="M34:M35"/>
    <mergeCell ref="S34:S35"/>
    <mergeCell ref="V34:V35"/>
    <mergeCell ref="AE34:AE35"/>
    <mergeCell ref="AE36:AE37"/>
    <mergeCell ref="BD34:BD35"/>
    <mergeCell ref="BC34:BC35"/>
    <mergeCell ref="T36:T37"/>
    <mergeCell ref="I34:I35"/>
    <mergeCell ref="I36:I37"/>
    <mergeCell ref="T34:T35"/>
    <mergeCell ref="B38:B39"/>
    <mergeCell ref="C38:C39"/>
    <mergeCell ref="H38:H39"/>
    <mergeCell ref="K38:K39"/>
    <mergeCell ref="L38:L39"/>
    <mergeCell ref="M38:M39"/>
    <mergeCell ref="S38:S39"/>
    <mergeCell ref="V38:V39"/>
    <mergeCell ref="AZ36:AZ37"/>
    <mergeCell ref="BC36:BC37"/>
    <mergeCell ref="BD36:BD37"/>
    <mergeCell ref="BE36:BE37"/>
    <mergeCell ref="BK36:BK37"/>
    <mergeCell ref="BN36:BN37"/>
    <mergeCell ref="AH36:AH37"/>
    <mergeCell ref="AI36:AI37"/>
    <mergeCell ref="AO36:AO37"/>
    <mergeCell ref="AR36:AR37"/>
    <mergeCell ref="AS36:AS37"/>
    <mergeCell ref="AT36:AT37"/>
    <mergeCell ref="S36:S37"/>
    <mergeCell ref="BD38:BD39"/>
    <mergeCell ref="BE38:BE39"/>
    <mergeCell ref="BK38:BK39"/>
    <mergeCell ref="AD38:AD39"/>
    <mergeCell ref="AG38:AG39"/>
    <mergeCell ref="V36:V37"/>
    <mergeCell ref="W36:W37"/>
    <mergeCell ref="X36:X37"/>
    <mergeCell ref="BN38:BN39"/>
    <mergeCell ref="B36:B37"/>
    <mergeCell ref="C36:C37"/>
    <mergeCell ref="BC38:BC39"/>
    <mergeCell ref="BO40:BO41"/>
    <mergeCell ref="BP40:BP41"/>
    <mergeCell ref="BC40:BC41"/>
    <mergeCell ref="BD40:BD41"/>
    <mergeCell ref="BE40:BE41"/>
    <mergeCell ref="BK40:BK41"/>
    <mergeCell ref="BN40:BN41"/>
    <mergeCell ref="W32:W33"/>
    <mergeCell ref="X32:X33"/>
    <mergeCell ref="AD36:AD37"/>
    <mergeCell ref="AG36:AG37"/>
    <mergeCell ref="BE34:BE35"/>
    <mergeCell ref="BK34:BK35"/>
    <mergeCell ref="BN34:BN35"/>
    <mergeCell ref="BO34:BO35"/>
    <mergeCell ref="BP34:BP35"/>
    <mergeCell ref="BO32:BO33"/>
    <mergeCell ref="BL38:BL39"/>
    <mergeCell ref="BL40:BL41"/>
    <mergeCell ref="BO36:BO37"/>
    <mergeCell ref="BP36:BP37"/>
    <mergeCell ref="AP32:AP33"/>
    <mergeCell ref="AH38:AH39"/>
    <mergeCell ref="AI38:AI39"/>
    <mergeCell ref="AO38:AO39"/>
    <mergeCell ref="B40:B41"/>
    <mergeCell ref="C40:C41"/>
    <mergeCell ref="H40:H41"/>
    <mergeCell ref="K40:K41"/>
    <mergeCell ref="L40:L41"/>
    <mergeCell ref="M40:M41"/>
    <mergeCell ref="AZ40:AZ41"/>
    <mergeCell ref="AH40:AH41"/>
    <mergeCell ref="AI40:AI41"/>
    <mergeCell ref="AO42:AO43"/>
    <mergeCell ref="AR42:AR43"/>
    <mergeCell ref="AS42:AS43"/>
    <mergeCell ref="AT42:AT43"/>
    <mergeCell ref="AZ42:AZ43"/>
    <mergeCell ref="I40:I41"/>
    <mergeCell ref="I42:I43"/>
    <mergeCell ref="AG40:AG41"/>
    <mergeCell ref="W42:W43"/>
    <mergeCell ref="AD42:AD43"/>
    <mergeCell ref="AG42:AG43"/>
    <mergeCell ref="AH42:AH43"/>
    <mergeCell ref="AI42:AI43"/>
    <mergeCell ref="AO40:AO41"/>
    <mergeCell ref="AR40:AR41"/>
    <mergeCell ref="AS40:AS41"/>
    <mergeCell ref="AT40:AT41"/>
    <mergeCell ref="AP40:AP41"/>
    <mergeCell ref="L44:L45"/>
    <mergeCell ref="M44:M45"/>
    <mergeCell ref="I44:I45"/>
    <mergeCell ref="B42:B43"/>
    <mergeCell ref="C42:C43"/>
    <mergeCell ref="H42:H43"/>
    <mergeCell ref="K42:K43"/>
    <mergeCell ref="L42:L43"/>
    <mergeCell ref="M42:M43"/>
    <mergeCell ref="S42:S43"/>
    <mergeCell ref="V42:V43"/>
    <mergeCell ref="AE42:AE43"/>
    <mergeCell ref="AE44:AE45"/>
    <mergeCell ref="BE42:BE43"/>
    <mergeCell ref="BK42:BK43"/>
    <mergeCell ref="BN42:BN43"/>
    <mergeCell ref="BC42:BC43"/>
    <mergeCell ref="AP42:AP43"/>
    <mergeCell ref="AP44:AP45"/>
    <mergeCell ref="AG44:AG45"/>
    <mergeCell ref="BN46:BN47"/>
    <mergeCell ref="AO46:AO47"/>
    <mergeCell ref="AR46:AR47"/>
    <mergeCell ref="AS46:AS47"/>
    <mergeCell ref="AT46:AT47"/>
    <mergeCell ref="AZ46:AZ47"/>
    <mergeCell ref="BC46:BC47"/>
    <mergeCell ref="B46:B47"/>
    <mergeCell ref="C46:C47"/>
    <mergeCell ref="H46:H47"/>
    <mergeCell ref="K46:K47"/>
    <mergeCell ref="L46:L47"/>
    <mergeCell ref="M46:M47"/>
    <mergeCell ref="S46:S47"/>
    <mergeCell ref="V46:V47"/>
    <mergeCell ref="AZ44:AZ45"/>
    <mergeCell ref="BC44:BC45"/>
    <mergeCell ref="BD44:BD45"/>
    <mergeCell ref="BE44:BE45"/>
    <mergeCell ref="BK44:BK45"/>
    <mergeCell ref="BN44:BN45"/>
    <mergeCell ref="AH44:AH45"/>
    <mergeCell ref="AI44:AI45"/>
    <mergeCell ref="AO44:AO45"/>
    <mergeCell ref="AR44:AR45"/>
    <mergeCell ref="AS44:AS45"/>
    <mergeCell ref="AT44:AT45"/>
    <mergeCell ref="S44:S45"/>
    <mergeCell ref="B44:B45"/>
    <mergeCell ref="C44:C45"/>
    <mergeCell ref="H44:H45"/>
    <mergeCell ref="K44:K45"/>
    <mergeCell ref="BE46:BE47"/>
    <mergeCell ref="BK46:BK47"/>
    <mergeCell ref="AD46:AD47"/>
    <mergeCell ref="AG46:AG47"/>
    <mergeCell ref="AH46:AH47"/>
    <mergeCell ref="AI46:AI47"/>
    <mergeCell ref="AO48:AO49"/>
    <mergeCell ref="AR48:AR49"/>
    <mergeCell ref="AS48:AS49"/>
    <mergeCell ref="AT48:AT49"/>
    <mergeCell ref="AD48:AD49"/>
    <mergeCell ref="AH48:AH49"/>
    <mergeCell ref="AI48:AI49"/>
    <mergeCell ref="AP46:AP47"/>
    <mergeCell ref="AP48:AP49"/>
    <mergeCell ref="AE46:AE47"/>
    <mergeCell ref="AE48:AE49"/>
    <mergeCell ref="BA48:BA49"/>
    <mergeCell ref="AG48:AG49"/>
    <mergeCell ref="BN52:BN53"/>
    <mergeCell ref="AH52:AH53"/>
    <mergeCell ref="AI52:AI53"/>
    <mergeCell ref="AO52:AO53"/>
    <mergeCell ref="AR52:AR53"/>
    <mergeCell ref="BN54:BN55"/>
    <mergeCell ref="B48:B49"/>
    <mergeCell ref="BC48:BC49"/>
    <mergeCell ref="BD48:BD49"/>
    <mergeCell ref="BE48:BE49"/>
    <mergeCell ref="BK48:BK49"/>
    <mergeCell ref="BN48:BN49"/>
    <mergeCell ref="BD50:BD51"/>
    <mergeCell ref="BE50:BE51"/>
    <mergeCell ref="BK50:BK51"/>
    <mergeCell ref="BN50:BN51"/>
    <mergeCell ref="BC50:BC51"/>
    <mergeCell ref="C48:C49"/>
    <mergeCell ref="H48:H49"/>
    <mergeCell ref="K48:K49"/>
    <mergeCell ref="L48:L49"/>
    <mergeCell ref="M48:M49"/>
    <mergeCell ref="B50:B51"/>
    <mergeCell ref="C50:C51"/>
    <mergeCell ref="H50:H51"/>
    <mergeCell ref="K50:K51"/>
    <mergeCell ref="L50:L51"/>
    <mergeCell ref="M50:M51"/>
    <mergeCell ref="S50:S51"/>
    <mergeCell ref="V50:V51"/>
    <mergeCell ref="T50:T51"/>
    <mergeCell ref="I48:I49"/>
    <mergeCell ref="AR50:AR51"/>
    <mergeCell ref="AS50:AS51"/>
    <mergeCell ref="AT50:AT51"/>
    <mergeCell ref="AZ50:AZ51"/>
    <mergeCell ref="W50:W51"/>
    <mergeCell ref="X50:X51"/>
    <mergeCell ref="AD50:AD51"/>
    <mergeCell ref="AG50:AG51"/>
    <mergeCell ref="AH50:AH51"/>
    <mergeCell ref="AI50:AI51"/>
    <mergeCell ref="B54:B55"/>
    <mergeCell ref="C54:C55"/>
    <mergeCell ref="H54:H55"/>
    <mergeCell ref="K54:K55"/>
    <mergeCell ref="L54:L55"/>
    <mergeCell ref="M54:M55"/>
    <mergeCell ref="S54:S55"/>
    <mergeCell ref="V54:V55"/>
    <mergeCell ref="AZ52:AZ53"/>
    <mergeCell ref="I50:I51"/>
    <mergeCell ref="AO50:AO51"/>
    <mergeCell ref="AG56:AG57"/>
    <mergeCell ref="AS52:AS53"/>
    <mergeCell ref="AT52:AT53"/>
    <mergeCell ref="S52:S53"/>
    <mergeCell ref="V52:V53"/>
    <mergeCell ref="W52:W53"/>
    <mergeCell ref="X52:X53"/>
    <mergeCell ref="AD52:AD53"/>
    <mergeCell ref="AG52:AG53"/>
    <mergeCell ref="B52:B53"/>
    <mergeCell ref="C52:C53"/>
    <mergeCell ref="H52:H53"/>
    <mergeCell ref="K52:K53"/>
    <mergeCell ref="BE54:BE55"/>
    <mergeCell ref="BK54:BK55"/>
    <mergeCell ref="AD54:AD55"/>
    <mergeCell ref="AG54:AG55"/>
    <mergeCell ref="AH54:AH55"/>
    <mergeCell ref="AI54:AI55"/>
    <mergeCell ref="I52:I53"/>
    <mergeCell ref="I54:I55"/>
    <mergeCell ref="T52:T53"/>
    <mergeCell ref="BA54:BA55"/>
    <mergeCell ref="C56:C57"/>
    <mergeCell ref="H56:H57"/>
    <mergeCell ref="K56:K57"/>
    <mergeCell ref="L56:L57"/>
    <mergeCell ref="M56:M57"/>
    <mergeCell ref="BC52:BC53"/>
    <mergeCell ref="BD52:BD53"/>
    <mergeCell ref="BE52:BE53"/>
    <mergeCell ref="BK52:BK53"/>
    <mergeCell ref="AT58:AT59"/>
    <mergeCell ref="AZ58:AZ59"/>
    <mergeCell ref="AO56:AO57"/>
    <mergeCell ref="AR56:AR57"/>
    <mergeCell ref="AS56:AS57"/>
    <mergeCell ref="BP54:BP55"/>
    <mergeCell ref="AO54:AO55"/>
    <mergeCell ref="AR54:AR55"/>
    <mergeCell ref="AS54:AS55"/>
    <mergeCell ref="AT54:AT55"/>
    <mergeCell ref="AZ54:AZ55"/>
    <mergeCell ref="BC54:BC55"/>
    <mergeCell ref="BL54:BL55"/>
    <mergeCell ref="BO56:BO57"/>
    <mergeCell ref="BP56:BP57"/>
    <mergeCell ref="BC56:BC57"/>
    <mergeCell ref="BD56:BD57"/>
    <mergeCell ref="BE56:BE57"/>
    <mergeCell ref="BK56:BK57"/>
    <mergeCell ref="BN56:BN57"/>
    <mergeCell ref="BN58:BN59"/>
    <mergeCell ref="BO58:BO59"/>
    <mergeCell ref="BP58:BP59"/>
    <mergeCell ref="BC58:BC59"/>
    <mergeCell ref="BL56:BL57"/>
    <mergeCell ref="BL58:BL59"/>
    <mergeCell ref="BA56:BA57"/>
    <mergeCell ref="BA58:BA59"/>
    <mergeCell ref="B60:B61"/>
    <mergeCell ref="C60:C61"/>
    <mergeCell ref="H60:H61"/>
    <mergeCell ref="K60:K61"/>
    <mergeCell ref="L60:L61"/>
    <mergeCell ref="M60:M61"/>
    <mergeCell ref="W58:W59"/>
    <mergeCell ref="X58:X59"/>
    <mergeCell ref="AD58:AD59"/>
    <mergeCell ref="AG58:AG59"/>
    <mergeCell ref="AH58:AH59"/>
    <mergeCell ref="AI58:AI59"/>
    <mergeCell ref="B56:B57"/>
    <mergeCell ref="AP56:AP57"/>
    <mergeCell ref="AP58:AP59"/>
    <mergeCell ref="B62:B63"/>
    <mergeCell ref="C62:C63"/>
    <mergeCell ref="H62:H63"/>
    <mergeCell ref="K62:K63"/>
    <mergeCell ref="L62:L63"/>
    <mergeCell ref="M62:M63"/>
    <mergeCell ref="I56:I57"/>
    <mergeCell ref="I58:I59"/>
    <mergeCell ref="I60:I61"/>
    <mergeCell ref="B58:B59"/>
    <mergeCell ref="C58:C59"/>
    <mergeCell ref="H58:H59"/>
    <mergeCell ref="K58:K59"/>
    <mergeCell ref="L58:L59"/>
    <mergeCell ref="M58:M59"/>
    <mergeCell ref="S58:S59"/>
    <mergeCell ref="V58:V59"/>
    <mergeCell ref="B64:B65"/>
    <mergeCell ref="C64:C65"/>
    <mergeCell ref="H64:H65"/>
    <mergeCell ref="K64:K65"/>
    <mergeCell ref="L64:L65"/>
    <mergeCell ref="M64:M65"/>
    <mergeCell ref="I64:I65"/>
    <mergeCell ref="V66:V67"/>
    <mergeCell ref="AZ64:AZ65"/>
    <mergeCell ref="AE64:AE65"/>
    <mergeCell ref="AE66:AE67"/>
    <mergeCell ref="W62:W63"/>
    <mergeCell ref="X62:X63"/>
    <mergeCell ref="AD62:AD63"/>
    <mergeCell ref="AG62:AG63"/>
    <mergeCell ref="S64:S65"/>
    <mergeCell ref="V64:V65"/>
    <mergeCell ref="W64:W65"/>
    <mergeCell ref="X64:X65"/>
    <mergeCell ref="AD64:AD65"/>
    <mergeCell ref="AG64:AG65"/>
    <mergeCell ref="AO62:AO63"/>
    <mergeCell ref="AR62:AR63"/>
    <mergeCell ref="AS62:AS63"/>
    <mergeCell ref="AT62:AT63"/>
    <mergeCell ref="AZ62:AZ63"/>
    <mergeCell ref="AP64:AP65"/>
    <mergeCell ref="AP66:AP67"/>
    <mergeCell ref="T64:T65"/>
    <mergeCell ref="T66:T67"/>
    <mergeCell ref="I62:I63"/>
    <mergeCell ref="B68:B69"/>
    <mergeCell ref="C68:C69"/>
    <mergeCell ref="H68:H69"/>
    <mergeCell ref="K68:K69"/>
    <mergeCell ref="L68:L69"/>
    <mergeCell ref="M68:M69"/>
    <mergeCell ref="BD66:BD67"/>
    <mergeCell ref="BE66:BE67"/>
    <mergeCell ref="BK66:BK67"/>
    <mergeCell ref="AO66:AO67"/>
    <mergeCell ref="AR66:AR67"/>
    <mergeCell ref="AS66:AS67"/>
    <mergeCell ref="AT66:AT67"/>
    <mergeCell ref="AZ66:AZ67"/>
    <mergeCell ref="BC66:BC67"/>
    <mergeCell ref="W66:W67"/>
    <mergeCell ref="X66:X67"/>
    <mergeCell ref="AD66:AD67"/>
    <mergeCell ref="AG66:AG67"/>
    <mergeCell ref="AH66:AH67"/>
    <mergeCell ref="AI66:AI67"/>
    <mergeCell ref="B66:B67"/>
    <mergeCell ref="C66:C67"/>
    <mergeCell ref="H66:H67"/>
    <mergeCell ref="AR68:AR69"/>
    <mergeCell ref="AS68:AS69"/>
    <mergeCell ref="D79:F80"/>
    <mergeCell ref="D81:F82"/>
    <mergeCell ref="D75:F76"/>
    <mergeCell ref="BR6:BR7"/>
    <mergeCell ref="D70:F70"/>
    <mergeCell ref="O70:Q70"/>
    <mergeCell ref="Z70:AB70"/>
    <mergeCell ref="AK70:AM70"/>
    <mergeCell ref="AV70:AX70"/>
    <mergeCell ref="BG70:BI70"/>
    <mergeCell ref="BO68:BO69"/>
    <mergeCell ref="BP68:BP69"/>
    <mergeCell ref="AZ68:AZ69"/>
    <mergeCell ref="BC68:BC69"/>
    <mergeCell ref="BD68:BD69"/>
    <mergeCell ref="BE68:BE69"/>
    <mergeCell ref="BK68:BK69"/>
    <mergeCell ref="BN68:BN69"/>
    <mergeCell ref="AH68:AH69"/>
    <mergeCell ref="BN64:BN65"/>
    <mergeCell ref="AH64:AH65"/>
    <mergeCell ref="AI64:AI65"/>
    <mergeCell ref="AO64:AO65"/>
    <mergeCell ref="AR64:AR65"/>
    <mergeCell ref="AS64:AS65"/>
    <mergeCell ref="BE60:BE61"/>
    <mergeCell ref="BK60:BK61"/>
    <mergeCell ref="BN60:BN61"/>
    <mergeCell ref="AH60:AH61"/>
    <mergeCell ref="AI60:AI61"/>
    <mergeCell ref="AO60:AO61"/>
    <mergeCell ref="AR60:AR61"/>
    <mergeCell ref="AK79:AM80"/>
    <mergeCell ref="AK81:AM82"/>
    <mergeCell ref="AV73:AX74"/>
    <mergeCell ref="AV77:AX78"/>
    <mergeCell ref="AV79:AX80"/>
    <mergeCell ref="AV81:AX82"/>
    <mergeCell ref="Z73:AB74"/>
    <mergeCell ref="Z77:AB78"/>
    <mergeCell ref="Z79:AB80"/>
    <mergeCell ref="Z81:AB82"/>
    <mergeCell ref="Z75:AB76"/>
    <mergeCell ref="AK75:AM76"/>
    <mergeCell ref="AV75:AX76"/>
    <mergeCell ref="AS60:AS61"/>
    <mergeCell ref="AT60:AT61"/>
    <mergeCell ref="AD60:AD61"/>
    <mergeCell ref="AG60:AG61"/>
    <mergeCell ref="AP60:AP61"/>
    <mergeCell ref="D3:AK3"/>
    <mergeCell ref="AM3:BR3"/>
    <mergeCell ref="AK73:AM74"/>
    <mergeCell ref="AK77:AM78"/>
    <mergeCell ref="D73:F74"/>
    <mergeCell ref="D77:F78"/>
    <mergeCell ref="D4:BN4"/>
    <mergeCell ref="AT68:AT69"/>
    <mergeCell ref="S68:S69"/>
    <mergeCell ref="V68:V69"/>
    <mergeCell ref="W68:W69"/>
    <mergeCell ref="X68:X69"/>
    <mergeCell ref="AD68:AD69"/>
    <mergeCell ref="AG68:AG69"/>
    <mergeCell ref="BN66:BN67"/>
    <mergeCell ref="BO66:BO67"/>
    <mergeCell ref="BP66:BP67"/>
    <mergeCell ref="BO64:BO65"/>
    <mergeCell ref="BP64:BP65"/>
    <mergeCell ref="D5:K5"/>
    <mergeCell ref="I10:I11"/>
    <mergeCell ref="BD62:BD63"/>
    <mergeCell ref="I68:I69"/>
    <mergeCell ref="I46:I47"/>
    <mergeCell ref="I12:I13"/>
    <mergeCell ref="I30:I31"/>
    <mergeCell ref="I14:I15"/>
    <mergeCell ref="AT64:AT65"/>
    <mergeCell ref="AI68:AI69"/>
    <mergeCell ref="AO68:AO69"/>
    <mergeCell ref="L52:L53"/>
    <mergeCell ref="M52:M53"/>
    <mergeCell ref="T38:T39"/>
    <mergeCell ref="W38:W39"/>
    <mergeCell ref="X38:X39"/>
    <mergeCell ref="S40:S41"/>
    <mergeCell ref="T40:T41"/>
    <mergeCell ref="V40:V41"/>
    <mergeCell ref="W40:W41"/>
    <mergeCell ref="X40:X41"/>
    <mergeCell ref="T42:T43"/>
    <mergeCell ref="T44:T45"/>
    <mergeCell ref="T46:T47"/>
    <mergeCell ref="W46:W47"/>
    <mergeCell ref="X46:X47"/>
    <mergeCell ref="V44:V45"/>
    <mergeCell ref="W44:W45"/>
    <mergeCell ref="X44:X45"/>
    <mergeCell ref="AD44:AD45"/>
    <mergeCell ref="BN62:BN63"/>
    <mergeCell ref="AP62:AP63"/>
    <mergeCell ref="BC62:BC63"/>
    <mergeCell ref="AP68:AP69"/>
    <mergeCell ref="S72:V72"/>
    <mergeCell ref="BC64:BC65"/>
    <mergeCell ref="I38:I39"/>
    <mergeCell ref="I66:I67"/>
    <mergeCell ref="K66:K67"/>
    <mergeCell ref="L66:L67"/>
    <mergeCell ref="M66:M67"/>
    <mergeCell ref="S66:S67"/>
    <mergeCell ref="BA60:BA61"/>
    <mergeCell ref="BD54:BD55"/>
    <mergeCell ref="BD46:BD47"/>
    <mergeCell ref="BD42:BD43"/>
    <mergeCell ref="AD40:AD41"/>
    <mergeCell ref="AE38:AE39"/>
    <mergeCell ref="AE40:AE41"/>
    <mergeCell ref="S48:S49"/>
    <mergeCell ref="T48:T49"/>
    <mergeCell ref="Z72:AC72"/>
    <mergeCell ref="AD72:AG72"/>
    <mergeCell ref="AK72:AN72"/>
    <mergeCell ref="AO72:AR72"/>
    <mergeCell ref="AV72:AY72"/>
    <mergeCell ref="AZ72:BC72"/>
    <mergeCell ref="AD56:AD57"/>
    <mergeCell ref="BL60:BL61"/>
    <mergeCell ref="BC60:BC61"/>
    <mergeCell ref="BD60:BD61"/>
    <mergeCell ref="BD58:BD59"/>
    <mergeCell ref="D72:G72"/>
    <mergeCell ref="H72:K72"/>
    <mergeCell ref="BK62:BK63"/>
    <mergeCell ref="BA62:BA63"/>
    <mergeCell ref="AZ60:AZ61"/>
    <mergeCell ref="AE62:AE63"/>
    <mergeCell ref="AI62:AI63"/>
    <mergeCell ref="AH62:AH63"/>
    <mergeCell ref="AE68:AE69"/>
    <mergeCell ref="AP50:AP51"/>
    <mergeCell ref="AP52:AP53"/>
    <mergeCell ref="AP54:AP55"/>
    <mergeCell ref="AE50:AE51"/>
    <mergeCell ref="AE52:AE53"/>
    <mergeCell ref="AE54:AE55"/>
    <mergeCell ref="AE56:AE57"/>
    <mergeCell ref="AE58:AE59"/>
    <mergeCell ref="AE60:AE61"/>
    <mergeCell ref="BA50:BA51"/>
    <mergeCell ref="BA52:BA53"/>
    <mergeCell ref="BK64:BK65"/>
    <mergeCell ref="BA64:BA65"/>
    <mergeCell ref="BE58:BE59"/>
    <mergeCell ref="BK58:BK59"/>
    <mergeCell ref="BE62:BE63"/>
    <mergeCell ref="AT56:AT57"/>
    <mergeCell ref="AZ56:AZ57"/>
    <mergeCell ref="AH56:AH57"/>
    <mergeCell ref="AI56:AI57"/>
    <mergeCell ref="AO58:AO59"/>
    <mergeCell ref="AR58:AR59"/>
    <mergeCell ref="AS58:AS59"/>
    <mergeCell ref="BA24:BA25"/>
    <mergeCell ref="BA26:BA27"/>
    <mergeCell ref="BA28:BA29"/>
    <mergeCell ref="BA30:BA31"/>
    <mergeCell ref="BA32:BA33"/>
    <mergeCell ref="BA34:BA35"/>
    <mergeCell ref="BA36:BA37"/>
    <mergeCell ref="BA38:BA39"/>
    <mergeCell ref="BA40:BA41"/>
    <mergeCell ref="BA42:BA43"/>
    <mergeCell ref="AZ48:AZ49"/>
    <mergeCell ref="AP12:AP13"/>
    <mergeCell ref="AP14:AP15"/>
    <mergeCell ref="AP16:AP17"/>
    <mergeCell ref="AP18:AP19"/>
    <mergeCell ref="AP20:AP21"/>
    <mergeCell ref="AP22:AP23"/>
    <mergeCell ref="AP24:AP25"/>
    <mergeCell ref="AP26:AP27"/>
    <mergeCell ref="AP28:AP29"/>
    <mergeCell ref="AP30:AP31"/>
    <mergeCell ref="AP34:AP35"/>
    <mergeCell ref="AP36:AP37"/>
    <mergeCell ref="AP38:AP39"/>
    <mergeCell ref="AR38:AR39"/>
    <mergeCell ref="AS38:AS39"/>
    <mergeCell ref="AT38:AT39"/>
    <mergeCell ref="AZ38:AZ39"/>
    <mergeCell ref="AS28:AS29"/>
    <mergeCell ref="AT28:AT29"/>
    <mergeCell ref="AR26:AR27"/>
    <mergeCell ref="AS26:AS27"/>
    <mergeCell ref="BL62:BL63"/>
    <mergeCell ref="BL64:BL65"/>
    <mergeCell ref="BL66:BL67"/>
    <mergeCell ref="BL68:BL69"/>
    <mergeCell ref="BA66:BA67"/>
    <mergeCell ref="BA68:BA69"/>
    <mergeCell ref="BL12:BL13"/>
    <mergeCell ref="BL14:BL15"/>
    <mergeCell ref="BL16:BL17"/>
    <mergeCell ref="BL18:BL19"/>
    <mergeCell ref="BL20:BL21"/>
    <mergeCell ref="BL22:BL23"/>
    <mergeCell ref="BL24:BL25"/>
    <mergeCell ref="BL26:BL27"/>
    <mergeCell ref="BL28:BL29"/>
    <mergeCell ref="BL30:BL31"/>
    <mergeCell ref="BL32:BL33"/>
    <mergeCell ref="BL34:BL35"/>
    <mergeCell ref="BL36:BL37"/>
    <mergeCell ref="BL42:BL43"/>
    <mergeCell ref="BL44:BL45"/>
    <mergeCell ref="BL46:BL47"/>
    <mergeCell ref="BL48:BL49"/>
    <mergeCell ref="BL50:BL51"/>
    <mergeCell ref="BL52:BL53"/>
    <mergeCell ref="BA44:BA45"/>
    <mergeCell ref="BA46:BA47"/>
    <mergeCell ref="BD64:BD65"/>
    <mergeCell ref="BE64:BE65"/>
    <mergeCell ref="BA18:BA19"/>
    <mergeCell ref="BA20:BA21"/>
    <mergeCell ref="BA22:BA23"/>
    <mergeCell ref="O5:V5"/>
    <mergeCell ref="T10:T11"/>
    <mergeCell ref="T12:T13"/>
    <mergeCell ref="T14:T15"/>
    <mergeCell ref="S16:S17"/>
    <mergeCell ref="T16:T17"/>
    <mergeCell ref="V16:V17"/>
    <mergeCell ref="W16:W17"/>
    <mergeCell ref="X16:X17"/>
    <mergeCell ref="T18:T19"/>
    <mergeCell ref="T20:T21"/>
    <mergeCell ref="T22:T23"/>
    <mergeCell ref="T24:T25"/>
    <mergeCell ref="T26:T27"/>
    <mergeCell ref="T28:T29"/>
    <mergeCell ref="T30:T31"/>
    <mergeCell ref="W30:W31"/>
    <mergeCell ref="X30:X31"/>
    <mergeCell ref="X22:X23"/>
    <mergeCell ref="S20:S21"/>
    <mergeCell ref="V20:V21"/>
    <mergeCell ref="V18:V19"/>
    <mergeCell ref="S28:S29"/>
    <mergeCell ref="V48:V49"/>
    <mergeCell ref="W48:W49"/>
    <mergeCell ref="X48:X49"/>
    <mergeCell ref="X42:X43"/>
    <mergeCell ref="T68:T69"/>
    <mergeCell ref="O73:Q74"/>
    <mergeCell ref="O75:Q76"/>
    <mergeCell ref="O77:Q78"/>
    <mergeCell ref="O79:Q80"/>
    <mergeCell ref="O81:Q82"/>
    <mergeCell ref="T54:T55"/>
    <mergeCell ref="W54:W55"/>
    <mergeCell ref="X54:X55"/>
    <mergeCell ref="S56:S57"/>
    <mergeCell ref="T56:T57"/>
    <mergeCell ref="V56:V57"/>
    <mergeCell ref="W56:W57"/>
    <mergeCell ref="X56:X57"/>
    <mergeCell ref="T58:T59"/>
    <mergeCell ref="S60:S61"/>
    <mergeCell ref="T60:T61"/>
    <mergeCell ref="V60:V61"/>
    <mergeCell ref="W60:W61"/>
    <mergeCell ref="X60:X61"/>
    <mergeCell ref="S62:S63"/>
    <mergeCell ref="T62:T63"/>
    <mergeCell ref="V62:V63"/>
    <mergeCell ref="O72:R72"/>
    <mergeCell ref="BO48:BO49"/>
    <mergeCell ref="BP48:BP49"/>
    <mergeCell ref="BO50:BO51"/>
    <mergeCell ref="BP50:BP51"/>
    <mergeCell ref="BO52:BO53"/>
    <mergeCell ref="BP52:BP53"/>
    <mergeCell ref="BO54:BO55"/>
    <mergeCell ref="BO60:BO61"/>
    <mergeCell ref="BP60:BP61"/>
    <mergeCell ref="BO62:BO63"/>
    <mergeCell ref="BP62:BP63"/>
    <mergeCell ref="BO12:BO13"/>
    <mergeCell ref="BO16:BO17"/>
    <mergeCell ref="BP16:BP17"/>
    <mergeCell ref="BO18:BO19"/>
    <mergeCell ref="BP18:BP19"/>
    <mergeCell ref="BP20:BP21"/>
    <mergeCell ref="BO28:BO29"/>
    <mergeCell ref="BP28:BP29"/>
    <mergeCell ref="BO30:BO31"/>
    <mergeCell ref="BP30:BP31"/>
    <mergeCell ref="BP32:BP33"/>
    <mergeCell ref="BO42:BO43"/>
    <mergeCell ref="BP42:BP43"/>
    <mergeCell ref="BO44:BO45"/>
    <mergeCell ref="BP44:BP45"/>
    <mergeCell ref="BO46:BO47"/>
    <mergeCell ref="BP46:BP47"/>
    <mergeCell ref="BO38:BO39"/>
    <mergeCell ref="BP38:BP39"/>
    <mergeCell ref="BP24:BP25"/>
    <mergeCell ref="BP12:BP13"/>
  </mergeCells>
  <conditionalFormatting sqref="D8:F69">
    <cfRule type="expression" dxfId="86" priority="148">
      <formula>$E8="Abs"</formula>
    </cfRule>
    <cfRule type="expression" dxfId="85" priority="234">
      <formula>$E8="Form"</formula>
    </cfRule>
    <cfRule type="expression" dxfId="84" priority="236">
      <formula>$E8="AM"</formula>
    </cfRule>
    <cfRule type="expression" dxfId="83" priority="237">
      <formula>$E8="HS"</formula>
    </cfRule>
    <cfRule type="expression" dxfId="82" priority="239">
      <formula>$E8="R"</formula>
    </cfRule>
    <cfRule type="expression" dxfId="81" priority="241">
      <formula>$E8="CV"</formula>
    </cfRule>
    <cfRule type="expression" dxfId="80" priority="242">
      <formula>$E8="cp"</formula>
    </cfRule>
  </conditionalFormatting>
  <conditionalFormatting sqref="D13:F13">
    <cfRule type="expression" dxfId="79" priority="235">
      <formula>$E8="Abs"</formula>
    </cfRule>
  </conditionalFormatting>
  <conditionalFormatting sqref="H8:H69 AD8:AD69 AO8:AO69 AZ8:AZ69 BK8:BK69">
    <cfRule type="cellIs" dxfId="78" priority="187" operator="greaterThan">
      <formula>0.4375</formula>
    </cfRule>
  </conditionalFormatting>
  <conditionalFormatting sqref="H8:H9">
    <cfRule type="cellIs" dxfId="77" priority="185" operator="greaterThan">
      <formula>"&gt;10:30"</formula>
    </cfRule>
  </conditionalFormatting>
  <conditionalFormatting sqref="B8:B69">
    <cfRule type="expression" dxfId="76" priority="183">
      <formula>WEEKDAY($A8,2)&gt;5</formula>
    </cfRule>
  </conditionalFormatting>
  <conditionalFormatting sqref="B8:B69">
    <cfRule type="expression" dxfId="75" priority="254">
      <formula>COUNTIF(JF,$A8)&gt;0</formula>
    </cfRule>
  </conditionalFormatting>
  <conditionalFormatting sqref="D5:K5">
    <cfRule type="containsText" dxfId="74" priority="175" operator="containsText" text="ATTENTION REPOS QUOTIDIEN">
      <formula>NOT(ISERROR(SEARCH("ATTENTION REPOS QUOTIDIEN",D5)))</formula>
    </cfRule>
  </conditionalFormatting>
  <conditionalFormatting sqref="S8:S69">
    <cfRule type="cellIs" dxfId="73" priority="137" operator="greaterThan">
      <formula>0.4375</formula>
    </cfRule>
  </conditionalFormatting>
  <conditionalFormatting sqref="S8:S9">
    <cfRule type="cellIs" dxfId="72" priority="136" operator="greaterThan">
      <formula>"&gt;10:30"</formula>
    </cfRule>
  </conditionalFormatting>
  <conditionalFormatting sqref="O5:V5">
    <cfRule type="containsText" dxfId="71" priority="135" operator="containsText" text="ATTENTION REPOS QUOTIDIEN">
      <formula>NOT(ISERROR(SEARCH("ATTENTION REPOS QUOTIDIEN",O5)))</formula>
    </cfRule>
  </conditionalFormatting>
  <conditionalFormatting sqref="S8:S69">
    <cfRule type="cellIs" dxfId="70" priority="126" operator="greaterThan">
      <formula>0.4375</formula>
    </cfRule>
  </conditionalFormatting>
  <conditionalFormatting sqref="S8:S9">
    <cfRule type="cellIs" dxfId="69" priority="125" operator="greaterThan">
      <formula>"&gt;10:30"</formula>
    </cfRule>
  </conditionalFormatting>
  <conditionalFormatting sqref="O5:V5">
    <cfRule type="containsText" dxfId="68" priority="124" operator="containsText" text="ATTENTION REPOS QUOTIDIEN">
      <formula>NOT(ISERROR(SEARCH("ATTENTION REPOS QUOTIDIEN",O5)))</formula>
    </cfRule>
  </conditionalFormatting>
  <conditionalFormatting sqref="AK8:AM69">
    <cfRule type="expression" dxfId="67" priority="101">
      <formula>$AL8="Abs"</formula>
    </cfRule>
    <cfRule type="expression" dxfId="66" priority="102">
      <formula>$AL8="Form"</formula>
    </cfRule>
    <cfRule type="expression" dxfId="65" priority="104">
      <formula>$AL8="AM"</formula>
    </cfRule>
    <cfRule type="expression" dxfId="64" priority="105">
      <formula>$AL8="HS"</formula>
    </cfRule>
    <cfRule type="expression" dxfId="63" priority="106">
      <formula>$AL8="R"</formula>
    </cfRule>
    <cfRule type="expression" dxfId="62" priority="107">
      <formula>$AL8="CV"</formula>
    </cfRule>
    <cfRule type="expression" dxfId="61" priority="108">
      <formula>$AL8="cp"</formula>
    </cfRule>
  </conditionalFormatting>
  <conditionalFormatting sqref="AV8:AX69">
    <cfRule type="expression" dxfId="60" priority="93">
      <formula>$AW8="Abs"</formula>
    </cfRule>
    <cfRule type="expression" dxfId="59" priority="94">
      <formula>$AW8="Form"</formula>
    </cfRule>
    <cfRule type="expression" dxfId="58" priority="96">
      <formula>$AW8="AM"</formula>
    </cfRule>
    <cfRule type="expression" dxfId="57" priority="97">
      <formula>$AW8="HS"</formula>
    </cfRule>
    <cfRule type="expression" dxfId="56" priority="98">
      <formula>$AW8="R"</formula>
    </cfRule>
    <cfRule type="expression" dxfId="55" priority="99">
      <formula>$AW8="CV"</formula>
    </cfRule>
    <cfRule type="expression" dxfId="54" priority="100">
      <formula>$AW8="cp"</formula>
    </cfRule>
  </conditionalFormatting>
  <conditionalFormatting sqref="BG8:BI69">
    <cfRule type="expression" dxfId="53" priority="85">
      <formula>$BH8="Abs"</formula>
    </cfRule>
    <cfRule type="expression" dxfId="52" priority="86">
      <formula>$BH8="Form"</formula>
    </cfRule>
    <cfRule type="expression" dxfId="51" priority="88">
      <formula>$BH8="AM"</formula>
    </cfRule>
    <cfRule type="expression" dxfId="50" priority="89">
      <formula>$BH8="HS"</formula>
    </cfRule>
    <cfRule type="expression" dxfId="49" priority="90">
      <formula>$BH8="R"</formula>
    </cfRule>
    <cfRule type="expression" dxfId="48" priority="91">
      <formula>$BH8="CV"</formula>
    </cfRule>
    <cfRule type="expression" dxfId="47" priority="92">
      <formula>$BH8="cp"</formula>
    </cfRule>
  </conditionalFormatting>
  <conditionalFormatting sqref="Z8:AB69">
    <cfRule type="expression" dxfId="46" priority="78">
      <formula>$AA8="Abs"</formula>
    </cfRule>
    <cfRule type="expression" dxfId="45" priority="79">
      <formula>$AA8="Form"</formula>
    </cfRule>
    <cfRule type="expression" dxfId="44" priority="80">
      <formula>$AA8="AM"</formula>
    </cfRule>
    <cfRule type="expression" dxfId="43" priority="81">
      <formula>$AA8="HS"</formula>
    </cfRule>
    <cfRule type="expression" dxfId="42" priority="82">
      <formula>$AA8="R"</formula>
    </cfRule>
    <cfRule type="expression" dxfId="41" priority="83">
      <formula>$AA8="CV"</formula>
    </cfRule>
    <cfRule type="expression" dxfId="40" priority="84">
      <formula>$AA8="cp"</formula>
    </cfRule>
  </conditionalFormatting>
  <conditionalFormatting sqref="Z5:AG5">
    <cfRule type="containsText" dxfId="39" priority="77" operator="containsText" text="ATTENTION REPOS QUOTIDIEN">
      <formula>NOT(ISERROR(SEARCH("ATTENTION REPOS QUOTIDIEN",Z5)))</formula>
    </cfRule>
  </conditionalFormatting>
  <conditionalFormatting sqref="Z5:AG5">
    <cfRule type="containsText" dxfId="38" priority="76" operator="containsText" text="ATTENTION REPOS QUOTIDIEN">
      <formula>NOT(ISERROR(SEARCH("ATTENTION REPOS QUOTIDIEN",Z5)))</formula>
    </cfRule>
  </conditionalFormatting>
  <conditionalFormatting sqref="AK5:AR5">
    <cfRule type="containsText" dxfId="37" priority="75" operator="containsText" text="ATTENTION REPOS QUOTIDIEN">
      <formula>NOT(ISERROR(SEARCH("ATTENTION REPOS QUOTIDIEN",AK5)))</formula>
    </cfRule>
  </conditionalFormatting>
  <conditionalFormatting sqref="AK5:AR5">
    <cfRule type="containsText" dxfId="36" priority="74" operator="containsText" text="ATTENTION REPOS QUOTIDIEN">
      <formula>NOT(ISERROR(SEARCH("ATTENTION REPOS QUOTIDIEN",AK5)))</formula>
    </cfRule>
  </conditionalFormatting>
  <conditionalFormatting sqref="AV5:BC5">
    <cfRule type="containsText" dxfId="35" priority="71" operator="containsText" text="ATTENTION REPOS QUOTIDIEN">
      <formula>NOT(ISERROR(SEARCH("ATTENTION REPOS QUOTIDIEN",AV5)))</formula>
    </cfRule>
  </conditionalFormatting>
  <conditionalFormatting sqref="AV5:BC5">
    <cfRule type="containsText" dxfId="34" priority="70" operator="containsText" text="ATTENTION REPOS QUOTIDIEN">
      <formula>NOT(ISERROR(SEARCH("ATTENTION REPOS QUOTIDIEN",AV5)))</formula>
    </cfRule>
  </conditionalFormatting>
  <conditionalFormatting sqref="BG5:BN5">
    <cfRule type="containsText" dxfId="33" priority="69" operator="containsText" text="ATTENTION REPOS QUOTIDIEN">
      <formula>NOT(ISERROR(SEARCH("ATTENTION REPOS QUOTIDIEN",BG5)))</formula>
    </cfRule>
  </conditionalFormatting>
  <conditionalFormatting sqref="BG5:BN5">
    <cfRule type="containsText" dxfId="32" priority="68" operator="containsText" text="ATTENTION REPOS QUOTIDIEN">
      <formula>NOT(ISERROR(SEARCH("ATTENTION REPOS QUOTIDIEN",BG5)))</formula>
    </cfRule>
  </conditionalFormatting>
  <conditionalFormatting sqref="I8:I9">
    <cfRule type="cellIs" dxfId="31" priority="67" operator="greaterThan">
      <formula>"&gt;10:30"</formula>
    </cfRule>
  </conditionalFormatting>
  <conditionalFormatting sqref="T8:T9">
    <cfRule type="cellIs" dxfId="30" priority="66" operator="greaterThan">
      <formula>"&gt;10:30"</formula>
    </cfRule>
  </conditionalFormatting>
  <conditionalFormatting sqref="AE8:AE9">
    <cfRule type="cellIs" dxfId="29" priority="65" operator="greaterThan">
      <formula>"&gt;10:30"</formula>
    </cfRule>
  </conditionalFormatting>
  <conditionalFormatting sqref="AP8:AP9">
    <cfRule type="cellIs" dxfId="28" priority="64" operator="greaterThan">
      <formula>"&gt;10:30"</formula>
    </cfRule>
  </conditionalFormatting>
  <conditionalFormatting sqref="BA8:BA9">
    <cfRule type="cellIs" dxfId="27" priority="63" operator="greaterThan">
      <formula>"&gt;10:30"</formula>
    </cfRule>
  </conditionalFormatting>
  <conditionalFormatting sqref="BL8:BL9">
    <cfRule type="cellIs" dxfId="26" priority="62" operator="greaterThan">
      <formula>"&gt;10:30"</formula>
    </cfRule>
  </conditionalFormatting>
  <conditionalFormatting sqref="O8:Q69">
    <cfRule type="expression" dxfId="25" priority="55">
      <formula>$P8="Abs"</formula>
    </cfRule>
    <cfRule type="expression" dxfId="24" priority="56">
      <formula>$P8="Form"</formula>
    </cfRule>
    <cfRule type="expression" dxfId="23" priority="57">
      <formula>$P8="AM"</formula>
    </cfRule>
    <cfRule type="expression" dxfId="22" priority="58">
      <formula>$P8="HS"</formula>
    </cfRule>
    <cfRule type="expression" dxfId="21" priority="59">
      <formula>$P8="R"</formula>
    </cfRule>
    <cfRule type="expression" dxfId="20" priority="60">
      <formula>$P8="CV"</formula>
    </cfRule>
    <cfRule type="expression" dxfId="19" priority="61">
      <formula>$P8="cp"</formula>
    </cfRule>
  </conditionalFormatting>
  <conditionalFormatting sqref="O13:Q13">
    <cfRule type="expression" dxfId="18" priority="54">
      <formula>$E8="Abs"</formula>
    </cfRule>
  </conditionalFormatting>
  <conditionalFormatting sqref="S8:S69">
    <cfRule type="cellIs" dxfId="17" priority="53" operator="greaterThan">
      <formula>0.4375</formula>
    </cfRule>
  </conditionalFormatting>
  <conditionalFormatting sqref="S8:S9">
    <cfRule type="cellIs" dxfId="16" priority="52" operator="greaterThan">
      <formula>"&gt;10:30"</formula>
    </cfRule>
  </conditionalFormatting>
  <conditionalFormatting sqref="T8:T9">
    <cfRule type="cellIs" dxfId="15" priority="51" operator="greaterThan">
      <formula>"&gt;10:30"</formula>
    </cfRule>
  </conditionalFormatting>
  <conditionalFormatting sqref="Z13:AB13">
    <cfRule type="expression" dxfId="14" priority="43">
      <formula>$E8="Abs"</formula>
    </cfRule>
  </conditionalFormatting>
  <conditionalFormatting sqref="AD8:AD9">
    <cfRule type="cellIs" dxfId="13" priority="42" operator="greaterThan">
      <formula>"&gt;10:30"</formula>
    </cfRule>
  </conditionalFormatting>
  <conditionalFormatting sqref="AE8:AE9">
    <cfRule type="cellIs" dxfId="12" priority="41" operator="greaterThan">
      <formula>"&gt;10:30"</formula>
    </cfRule>
  </conditionalFormatting>
  <conditionalFormatting sqref="AK13:AM13">
    <cfRule type="expression" dxfId="11" priority="33">
      <formula>$E8="Abs"</formula>
    </cfRule>
  </conditionalFormatting>
  <conditionalFormatting sqref="AO8:AO9">
    <cfRule type="cellIs" dxfId="10" priority="32" operator="greaterThan">
      <formula>"&gt;10:30"</formula>
    </cfRule>
  </conditionalFormatting>
  <conditionalFormatting sqref="AP8:AP9">
    <cfRule type="cellIs" dxfId="9" priority="31" operator="greaterThan">
      <formula>"&gt;10:30"</formula>
    </cfRule>
  </conditionalFormatting>
  <conditionalFormatting sqref="AV13:AX13">
    <cfRule type="expression" dxfId="8" priority="23">
      <formula>$E8="Abs"</formula>
    </cfRule>
  </conditionalFormatting>
  <conditionalFormatting sqref="AZ8:AZ9">
    <cfRule type="cellIs" dxfId="7" priority="22" operator="greaterThan">
      <formula>"&gt;10:30"</formula>
    </cfRule>
  </conditionalFormatting>
  <conditionalFormatting sqref="BA8:BA9">
    <cfRule type="cellIs" dxfId="6" priority="21" operator="greaterThan">
      <formula>"&gt;10:30"</formula>
    </cfRule>
  </conditionalFormatting>
  <conditionalFormatting sqref="BG13:BI13">
    <cfRule type="expression" dxfId="5" priority="13">
      <formula>$E8="Abs"</formula>
    </cfRule>
  </conditionalFormatting>
  <conditionalFormatting sqref="BK8:BK9">
    <cfRule type="cellIs" dxfId="4" priority="12" operator="greaterThan">
      <formula>"&gt;10:30"</formula>
    </cfRule>
  </conditionalFormatting>
  <conditionalFormatting sqref="BL8:BL9">
    <cfRule type="cellIs" dxfId="3" priority="11" operator="greaterThan">
      <formula>"&gt;10:30"</formula>
    </cfRule>
  </conditionalFormatting>
  <conditionalFormatting sqref="BG13:BI13">
    <cfRule type="expression" dxfId="2" priority="3">
      <formula>$E8="Abs"</formula>
    </cfRule>
  </conditionalFormatting>
  <conditionalFormatting sqref="BK8:BK9">
    <cfRule type="cellIs" dxfId="1" priority="2" operator="greaterThan">
      <formula>"&gt;10:30"</formula>
    </cfRule>
  </conditionalFormatting>
  <conditionalFormatting sqref="BL8:BL9">
    <cfRule type="cellIs" dxfId="0" priority="1" operator="greaterThan">
      <formula>"&gt;10:30"</formula>
    </cfRule>
  </conditionalFormatting>
  <printOptions horizontalCentered="1" verticalCentered="1"/>
  <pageMargins left="0.23622047244094491" right="0.23622047244094491" top="0.15748031496062992" bottom="0.31496062992125984" header="0.31496062992125984" footer="0.31496062992125984"/>
  <pageSetup paperSize="9" scale="3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JF</vt:lpstr>
      <vt:lpstr>BASE</vt:lpstr>
      <vt:lpstr>JF</vt:lpstr>
      <vt:lpstr>Paques</vt:lpstr>
      <vt:lpstr>BASE!Zone_d_impression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2020-10-11T13:58:04Z</cp:lastPrinted>
  <dcterms:created xsi:type="dcterms:W3CDTF">2018-12-18T15:00:23Z</dcterms:created>
  <dcterms:modified xsi:type="dcterms:W3CDTF">2021-04-28T17:24:02Z</dcterms:modified>
</cp:coreProperties>
</file>