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120" yWindow="135" windowWidth="23715" windowHeight="9780"/>
  </bookViews>
  <sheets>
    <sheet name="BASE" sheetId="4" r:id="rId1"/>
    <sheet name="JF" sheetId="5" r:id="rId2"/>
  </sheets>
  <definedNames>
    <definedName name="Paques">JF!$A$4:$B$4</definedName>
    <definedName name="_xlnm.Print_Area" localSheetId="0">BASE!$B$3:$BM$70</definedName>
  </definedNames>
  <calcPr calcId="125725"/>
</workbook>
</file>

<file path=xl/calcChain.xml><?xml version="1.0" encoding="utf-8"?>
<calcChain xmlns="http://schemas.openxmlformats.org/spreadsheetml/2006/main">
  <c r="BP16" i="4"/>
  <c r="BP11"/>
  <c r="B2" i="5" l="1"/>
  <c r="B11" s="1"/>
  <c r="B12"/>
  <c r="B4"/>
  <c r="B10" s="1"/>
  <c r="B3"/>
  <c r="B9" l="1"/>
  <c r="B8"/>
  <c r="B17"/>
  <c r="B7"/>
  <c r="B15"/>
  <c r="B6"/>
  <c r="B14"/>
  <c r="B5"/>
  <c r="B13"/>
  <c r="I20" i="4" l="1"/>
  <c r="I12"/>
  <c r="I14"/>
  <c r="I16"/>
  <c r="I18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10"/>
  <c r="D5" s="1"/>
  <c r="N8"/>
  <c r="BH18"/>
  <c r="BH34"/>
  <c r="BH42"/>
  <c r="BH50"/>
  <c r="BH57"/>
  <c r="BH58"/>
  <c r="BF9"/>
  <c r="BH9" s="1"/>
  <c r="BF10"/>
  <c r="BH10" s="1"/>
  <c r="BF11"/>
  <c r="BH11" s="1"/>
  <c r="BF12"/>
  <c r="BH12" s="1"/>
  <c r="BF13"/>
  <c r="BH13" s="1"/>
  <c r="BF14"/>
  <c r="BH14" s="1"/>
  <c r="BF15"/>
  <c r="BH15" s="1"/>
  <c r="BF16"/>
  <c r="BH16" s="1"/>
  <c r="BF17"/>
  <c r="BH17" s="1"/>
  <c r="BF18"/>
  <c r="BF19"/>
  <c r="BH19" s="1"/>
  <c r="BF20"/>
  <c r="BH20" s="1"/>
  <c r="BF21"/>
  <c r="BH21" s="1"/>
  <c r="BF22"/>
  <c r="BH22" s="1"/>
  <c r="BF23"/>
  <c r="BH23" s="1"/>
  <c r="BF24"/>
  <c r="BH24" s="1"/>
  <c r="BF25"/>
  <c r="BH25" s="1"/>
  <c r="BF26"/>
  <c r="BH26" s="1"/>
  <c r="BF27"/>
  <c r="BH27" s="1"/>
  <c r="BF28"/>
  <c r="BH28" s="1"/>
  <c r="BF29"/>
  <c r="BH29" s="1"/>
  <c r="BF30"/>
  <c r="BH30" s="1"/>
  <c r="BF31"/>
  <c r="BH31" s="1"/>
  <c r="BF32"/>
  <c r="BH32" s="1"/>
  <c r="BF33"/>
  <c r="BH33" s="1"/>
  <c r="BF34"/>
  <c r="BF35"/>
  <c r="BH35" s="1"/>
  <c r="BF36"/>
  <c r="BH36" s="1"/>
  <c r="BF37"/>
  <c r="BH37" s="1"/>
  <c r="BF38"/>
  <c r="BH38" s="1"/>
  <c r="BF39"/>
  <c r="BH39" s="1"/>
  <c r="BF40"/>
  <c r="BH40" s="1"/>
  <c r="BF41"/>
  <c r="BH41" s="1"/>
  <c r="BF42"/>
  <c r="BF43"/>
  <c r="BH43" s="1"/>
  <c r="BF44"/>
  <c r="BH44" s="1"/>
  <c r="BF45"/>
  <c r="BH45" s="1"/>
  <c r="BF46"/>
  <c r="BH46" s="1"/>
  <c r="BF47"/>
  <c r="BH47" s="1"/>
  <c r="BF48"/>
  <c r="BH48" s="1"/>
  <c r="BF49"/>
  <c r="BH49" s="1"/>
  <c r="BF50"/>
  <c r="BF51"/>
  <c r="BH51" s="1"/>
  <c r="BF52"/>
  <c r="BH52" s="1"/>
  <c r="BF53"/>
  <c r="BH53" s="1"/>
  <c r="BF54"/>
  <c r="BH54" s="1"/>
  <c r="BF55"/>
  <c r="BH55" s="1"/>
  <c r="BF56"/>
  <c r="BH56" s="1"/>
  <c r="BF57"/>
  <c r="BF58"/>
  <c r="BF59"/>
  <c r="BH59" s="1"/>
  <c r="BF60"/>
  <c r="BH60" s="1"/>
  <c r="BF61"/>
  <c r="BH61" s="1"/>
  <c r="BF62"/>
  <c r="BH62" s="1"/>
  <c r="BF63"/>
  <c r="BH63" s="1"/>
  <c r="BF64"/>
  <c r="BH64" s="1"/>
  <c r="BF65"/>
  <c r="BH65" s="1"/>
  <c r="BF66"/>
  <c r="BH66" s="1"/>
  <c r="BF67"/>
  <c r="BH67" s="1"/>
  <c r="BF68"/>
  <c r="BH68" s="1"/>
  <c r="BF69"/>
  <c r="BH69" s="1"/>
  <c r="AX20"/>
  <c r="AX68"/>
  <c r="AV9"/>
  <c r="AX9" s="1"/>
  <c r="AV10"/>
  <c r="AX10" s="1"/>
  <c r="AV11"/>
  <c r="AX11" s="1"/>
  <c r="AV12"/>
  <c r="AX12" s="1"/>
  <c r="AV13"/>
  <c r="AX13" s="1"/>
  <c r="AV14"/>
  <c r="AX14" s="1"/>
  <c r="AV15"/>
  <c r="AX15" s="1"/>
  <c r="AV16"/>
  <c r="AX16" s="1"/>
  <c r="AV17"/>
  <c r="AX17" s="1"/>
  <c r="AV18"/>
  <c r="AX18" s="1"/>
  <c r="AV19"/>
  <c r="AX19" s="1"/>
  <c r="AV20"/>
  <c r="AV21"/>
  <c r="AX21" s="1"/>
  <c r="AV22"/>
  <c r="AX22" s="1"/>
  <c r="AV23"/>
  <c r="AX23" s="1"/>
  <c r="AV24"/>
  <c r="AX24" s="1"/>
  <c r="AV25"/>
  <c r="AX25" s="1"/>
  <c r="AV26"/>
  <c r="AX26" s="1"/>
  <c r="AV27"/>
  <c r="AX27" s="1"/>
  <c r="AV28"/>
  <c r="AX28" s="1"/>
  <c r="AV29"/>
  <c r="AX29" s="1"/>
  <c r="AV30"/>
  <c r="AX30" s="1"/>
  <c r="AV31"/>
  <c r="AX31" s="1"/>
  <c r="AV32"/>
  <c r="AX32" s="1"/>
  <c r="AV33"/>
  <c r="AX33" s="1"/>
  <c r="AV34"/>
  <c r="AX34" s="1"/>
  <c r="AV35"/>
  <c r="AX35" s="1"/>
  <c r="AV36"/>
  <c r="AX36" s="1"/>
  <c r="AV37"/>
  <c r="AX37" s="1"/>
  <c r="AV38"/>
  <c r="AX38" s="1"/>
  <c r="AV39"/>
  <c r="AX39" s="1"/>
  <c r="AV40"/>
  <c r="AX40" s="1"/>
  <c r="AV41"/>
  <c r="AX41" s="1"/>
  <c r="AV42"/>
  <c r="AX42" s="1"/>
  <c r="AV43"/>
  <c r="AX43" s="1"/>
  <c r="AV44"/>
  <c r="AX44" s="1"/>
  <c r="AV45"/>
  <c r="AX45" s="1"/>
  <c r="AV46"/>
  <c r="AX46" s="1"/>
  <c r="AV47"/>
  <c r="AX47" s="1"/>
  <c r="AV48"/>
  <c r="AX48" s="1"/>
  <c r="AV49"/>
  <c r="AX49" s="1"/>
  <c r="AV50"/>
  <c r="AX50" s="1"/>
  <c r="AV51"/>
  <c r="AX51" s="1"/>
  <c r="AV52"/>
  <c r="AX52" s="1"/>
  <c r="AV53"/>
  <c r="AX53" s="1"/>
  <c r="AV54"/>
  <c r="AX54" s="1"/>
  <c r="AV55"/>
  <c r="AX55" s="1"/>
  <c r="AV56"/>
  <c r="AX56" s="1"/>
  <c r="AV57"/>
  <c r="AX57" s="1"/>
  <c r="AV58"/>
  <c r="AX58" s="1"/>
  <c r="AV59"/>
  <c r="AX59" s="1"/>
  <c r="AV60"/>
  <c r="AX60" s="1"/>
  <c r="AV61"/>
  <c r="AX61" s="1"/>
  <c r="AV62"/>
  <c r="AX62" s="1"/>
  <c r="AV63"/>
  <c r="AX63" s="1"/>
  <c r="AV64"/>
  <c r="AX64" s="1"/>
  <c r="AV65"/>
  <c r="AX65" s="1"/>
  <c r="AV66"/>
  <c r="AX66" s="1"/>
  <c r="AV67"/>
  <c r="AX67" s="1"/>
  <c r="AV68"/>
  <c r="AV69"/>
  <c r="AX69" s="1"/>
  <c r="AN14"/>
  <c r="AN15"/>
  <c r="AN46"/>
  <c r="AN47"/>
  <c r="AL9"/>
  <c r="AN9" s="1"/>
  <c r="AL10"/>
  <c r="AN10" s="1"/>
  <c r="AL11"/>
  <c r="AN11" s="1"/>
  <c r="AL12"/>
  <c r="AN12" s="1"/>
  <c r="AL13"/>
  <c r="AN13" s="1"/>
  <c r="AL14"/>
  <c r="AL15"/>
  <c r="AL16"/>
  <c r="AN16" s="1"/>
  <c r="AL17"/>
  <c r="AN17" s="1"/>
  <c r="AL18"/>
  <c r="AN18" s="1"/>
  <c r="AL19"/>
  <c r="AN19" s="1"/>
  <c r="AL20"/>
  <c r="AN20" s="1"/>
  <c r="AL21"/>
  <c r="AN21" s="1"/>
  <c r="AL22"/>
  <c r="AN22" s="1"/>
  <c r="AL23"/>
  <c r="AN23" s="1"/>
  <c r="AL24"/>
  <c r="AN24" s="1"/>
  <c r="AL25"/>
  <c r="AN25" s="1"/>
  <c r="AL26"/>
  <c r="AN26" s="1"/>
  <c r="AL27"/>
  <c r="AN27" s="1"/>
  <c r="AL28"/>
  <c r="AN28" s="1"/>
  <c r="AL29"/>
  <c r="AN29" s="1"/>
  <c r="AL30"/>
  <c r="AN30" s="1"/>
  <c r="AL31"/>
  <c r="AN31" s="1"/>
  <c r="AL32"/>
  <c r="AN32" s="1"/>
  <c r="AL33"/>
  <c r="AN33" s="1"/>
  <c r="AL34"/>
  <c r="AN34" s="1"/>
  <c r="AL35"/>
  <c r="AN35" s="1"/>
  <c r="AL36"/>
  <c r="AN36" s="1"/>
  <c r="AL37"/>
  <c r="AN37" s="1"/>
  <c r="AL38"/>
  <c r="AN38" s="1"/>
  <c r="AL39"/>
  <c r="AN39" s="1"/>
  <c r="AL40"/>
  <c r="AN40" s="1"/>
  <c r="AL41"/>
  <c r="AN41" s="1"/>
  <c r="AL42"/>
  <c r="AN42" s="1"/>
  <c r="AL43"/>
  <c r="AN43" s="1"/>
  <c r="AL44"/>
  <c r="AN44" s="1"/>
  <c r="AL45"/>
  <c r="AN45" s="1"/>
  <c r="AL46"/>
  <c r="AL47"/>
  <c r="AL48"/>
  <c r="AN48" s="1"/>
  <c r="AL49"/>
  <c r="AN49" s="1"/>
  <c r="AL50"/>
  <c r="AN50" s="1"/>
  <c r="AL51"/>
  <c r="AN51" s="1"/>
  <c r="AL52"/>
  <c r="AN52" s="1"/>
  <c r="AL53"/>
  <c r="AN53" s="1"/>
  <c r="AL54"/>
  <c r="AN54" s="1"/>
  <c r="AL55"/>
  <c r="AN55" s="1"/>
  <c r="AL56"/>
  <c r="AN56" s="1"/>
  <c r="AL57"/>
  <c r="AN57" s="1"/>
  <c r="AL58"/>
  <c r="AN58" s="1"/>
  <c r="AL59"/>
  <c r="AN59" s="1"/>
  <c r="AL60"/>
  <c r="AN60" s="1"/>
  <c r="AL61"/>
  <c r="AN61" s="1"/>
  <c r="AL62"/>
  <c r="AN62" s="1"/>
  <c r="AL63"/>
  <c r="AN63" s="1"/>
  <c r="AL64"/>
  <c r="AN64" s="1"/>
  <c r="AL65"/>
  <c r="AN65" s="1"/>
  <c r="AL66"/>
  <c r="AN66" s="1"/>
  <c r="AL67"/>
  <c r="AN67" s="1"/>
  <c r="AL68"/>
  <c r="AN68" s="1"/>
  <c r="AL69"/>
  <c r="AN69" s="1"/>
  <c r="BF8"/>
  <c r="BH8" s="1"/>
  <c r="AV8"/>
  <c r="AX8" s="1"/>
  <c r="AL8"/>
  <c r="AN8" s="1"/>
  <c r="AB8"/>
  <c r="AD8" s="1"/>
  <c r="AD16"/>
  <c r="AD17"/>
  <c r="AD19"/>
  <c r="AD40"/>
  <c r="AD41"/>
  <c r="AD48"/>
  <c r="AD49"/>
  <c r="AD51"/>
  <c r="AD65"/>
  <c r="AD67"/>
  <c r="AD69"/>
  <c r="AB69"/>
  <c r="AB9"/>
  <c r="AD9" s="1"/>
  <c r="AB10"/>
  <c r="AD10" s="1"/>
  <c r="AB11"/>
  <c r="AD11" s="1"/>
  <c r="AB12"/>
  <c r="AD12" s="1"/>
  <c r="AB13"/>
  <c r="AD13" s="1"/>
  <c r="AB14"/>
  <c r="AD14" s="1"/>
  <c r="AB15"/>
  <c r="AD15" s="1"/>
  <c r="AB16"/>
  <c r="AB17"/>
  <c r="AB18"/>
  <c r="AD18" s="1"/>
  <c r="AB19"/>
  <c r="AB20"/>
  <c r="AD20" s="1"/>
  <c r="AB21"/>
  <c r="AD21" s="1"/>
  <c r="AB22"/>
  <c r="AD22" s="1"/>
  <c r="AB23"/>
  <c r="AD23" s="1"/>
  <c r="AB24"/>
  <c r="AD24" s="1"/>
  <c r="AB25"/>
  <c r="AD25" s="1"/>
  <c r="AB26"/>
  <c r="AD26" s="1"/>
  <c r="AB27"/>
  <c r="AD27" s="1"/>
  <c r="AB28"/>
  <c r="AD28" s="1"/>
  <c r="AB29"/>
  <c r="AD29" s="1"/>
  <c r="AB30"/>
  <c r="AD30" s="1"/>
  <c r="AB31"/>
  <c r="AD31" s="1"/>
  <c r="AB32"/>
  <c r="AD32" s="1"/>
  <c r="AB33"/>
  <c r="AD33" s="1"/>
  <c r="AB34"/>
  <c r="AD34" s="1"/>
  <c r="AB35"/>
  <c r="AD35" s="1"/>
  <c r="AB36"/>
  <c r="AD36" s="1"/>
  <c r="AB37"/>
  <c r="AD37" s="1"/>
  <c r="AB38"/>
  <c r="AD38" s="1"/>
  <c r="AB39"/>
  <c r="AD39" s="1"/>
  <c r="AB40"/>
  <c r="AB41"/>
  <c r="AB42"/>
  <c r="AD42" s="1"/>
  <c r="AB43"/>
  <c r="AD43" s="1"/>
  <c r="AB44"/>
  <c r="AD44" s="1"/>
  <c r="AB45"/>
  <c r="AD45" s="1"/>
  <c r="AB46"/>
  <c r="AD46" s="1"/>
  <c r="AB47"/>
  <c r="AD47" s="1"/>
  <c r="AB48"/>
  <c r="AB49"/>
  <c r="AB50"/>
  <c r="AD50" s="1"/>
  <c r="AB51"/>
  <c r="AB52"/>
  <c r="AD52" s="1"/>
  <c r="AB53"/>
  <c r="AD53" s="1"/>
  <c r="AB54"/>
  <c r="AD54" s="1"/>
  <c r="AB55"/>
  <c r="AD55" s="1"/>
  <c r="AB56"/>
  <c r="AD56" s="1"/>
  <c r="AB57"/>
  <c r="AD57" s="1"/>
  <c r="AB58"/>
  <c r="AD58" s="1"/>
  <c r="AB59"/>
  <c r="AD59" s="1"/>
  <c r="AB60"/>
  <c r="AD60" s="1"/>
  <c r="AB61"/>
  <c r="AD61" s="1"/>
  <c r="AB62"/>
  <c r="AD62" s="1"/>
  <c r="AB63"/>
  <c r="AD63" s="1"/>
  <c r="AB64"/>
  <c r="AD64" s="1"/>
  <c r="AB65"/>
  <c r="AB66"/>
  <c r="AD66" s="1"/>
  <c r="AB67"/>
  <c r="AB68"/>
  <c r="AD68" s="1"/>
  <c r="T15"/>
  <c r="T16"/>
  <c r="T56"/>
  <c r="R9"/>
  <c r="T9" s="1"/>
  <c r="R10"/>
  <c r="T10" s="1"/>
  <c r="R11"/>
  <c r="T11" s="1"/>
  <c r="R12"/>
  <c r="T12" s="1"/>
  <c r="R13"/>
  <c r="T13" s="1"/>
  <c r="R14"/>
  <c r="T14" s="1"/>
  <c r="R15"/>
  <c r="R16"/>
  <c r="R17"/>
  <c r="T17" s="1"/>
  <c r="R18"/>
  <c r="T18" s="1"/>
  <c r="R19"/>
  <c r="T19" s="1"/>
  <c r="R20"/>
  <c r="T20" s="1"/>
  <c r="R21"/>
  <c r="T21" s="1"/>
  <c r="R22"/>
  <c r="T22" s="1"/>
  <c r="R23"/>
  <c r="T23" s="1"/>
  <c r="R24"/>
  <c r="T24" s="1"/>
  <c r="R25"/>
  <c r="T25" s="1"/>
  <c r="R26"/>
  <c r="T26" s="1"/>
  <c r="R27"/>
  <c r="T27" s="1"/>
  <c r="R28"/>
  <c r="T28" s="1"/>
  <c r="R29"/>
  <c r="T29" s="1"/>
  <c r="R30"/>
  <c r="T30" s="1"/>
  <c r="R31"/>
  <c r="T31" s="1"/>
  <c r="R32"/>
  <c r="T32" s="1"/>
  <c r="R33"/>
  <c r="T33" s="1"/>
  <c r="R34"/>
  <c r="T34" s="1"/>
  <c r="R35"/>
  <c r="T35" s="1"/>
  <c r="R36"/>
  <c r="T36" s="1"/>
  <c r="R37"/>
  <c r="T37" s="1"/>
  <c r="R38"/>
  <c r="T38" s="1"/>
  <c r="R39"/>
  <c r="T39" s="1"/>
  <c r="R40"/>
  <c r="T40" s="1"/>
  <c r="R41"/>
  <c r="T41" s="1"/>
  <c r="R42"/>
  <c r="T42" s="1"/>
  <c r="R43"/>
  <c r="T43" s="1"/>
  <c r="R44"/>
  <c r="T44" s="1"/>
  <c r="R45"/>
  <c r="T45" s="1"/>
  <c r="R46"/>
  <c r="T46" s="1"/>
  <c r="R47"/>
  <c r="T47" s="1"/>
  <c r="R48"/>
  <c r="T48" s="1"/>
  <c r="R49"/>
  <c r="T49" s="1"/>
  <c r="R50"/>
  <c r="T50" s="1"/>
  <c r="R51"/>
  <c r="T51" s="1"/>
  <c r="R52"/>
  <c r="T52" s="1"/>
  <c r="R53"/>
  <c r="T53" s="1"/>
  <c r="R54"/>
  <c r="T54" s="1"/>
  <c r="R55"/>
  <c r="T55" s="1"/>
  <c r="R56"/>
  <c r="R57"/>
  <c r="T57" s="1"/>
  <c r="R58"/>
  <c r="T58" s="1"/>
  <c r="R59"/>
  <c r="T59" s="1"/>
  <c r="R60"/>
  <c r="T60" s="1"/>
  <c r="R61"/>
  <c r="T61" s="1"/>
  <c r="R62"/>
  <c r="T62" s="1"/>
  <c r="R63"/>
  <c r="T63" s="1"/>
  <c r="R64"/>
  <c r="T64" s="1"/>
  <c r="R65"/>
  <c r="T65" s="1"/>
  <c r="R66"/>
  <c r="T66" s="1"/>
  <c r="R67"/>
  <c r="T67" s="1"/>
  <c r="R68"/>
  <c r="T68" s="1"/>
  <c r="R69"/>
  <c r="T69" s="1"/>
  <c r="R8"/>
  <c r="T8" s="1"/>
  <c r="J21"/>
  <c r="J69"/>
  <c r="G9"/>
  <c r="J9" s="1"/>
  <c r="G10"/>
  <c r="J10" s="1"/>
  <c r="G11"/>
  <c r="J11" s="1"/>
  <c r="G12"/>
  <c r="J12" s="1"/>
  <c r="G13"/>
  <c r="J13" s="1"/>
  <c r="G14"/>
  <c r="J14" s="1"/>
  <c r="G15"/>
  <c r="J15" s="1"/>
  <c r="G16"/>
  <c r="J16" s="1"/>
  <c r="G17"/>
  <c r="J17" s="1"/>
  <c r="G18"/>
  <c r="J18" s="1"/>
  <c r="G19"/>
  <c r="J19" s="1"/>
  <c r="G20"/>
  <c r="J20" s="1"/>
  <c r="G21"/>
  <c r="G22"/>
  <c r="J22" s="1"/>
  <c r="G23"/>
  <c r="J23" s="1"/>
  <c r="G24"/>
  <c r="J24" s="1"/>
  <c r="G25"/>
  <c r="J25" s="1"/>
  <c r="G26"/>
  <c r="J26" s="1"/>
  <c r="G27"/>
  <c r="J27" s="1"/>
  <c r="G28"/>
  <c r="J28" s="1"/>
  <c r="G29"/>
  <c r="J29" s="1"/>
  <c r="G30"/>
  <c r="J30" s="1"/>
  <c r="G31"/>
  <c r="J31" s="1"/>
  <c r="G32"/>
  <c r="J32" s="1"/>
  <c r="G33"/>
  <c r="J33" s="1"/>
  <c r="G34"/>
  <c r="J34" s="1"/>
  <c r="G35"/>
  <c r="J35" s="1"/>
  <c r="G36"/>
  <c r="J36" s="1"/>
  <c r="G37"/>
  <c r="J37" s="1"/>
  <c r="G38"/>
  <c r="J38" s="1"/>
  <c r="G39"/>
  <c r="J39" s="1"/>
  <c r="G40"/>
  <c r="J40" s="1"/>
  <c r="G41"/>
  <c r="J41" s="1"/>
  <c r="G42"/>
  <c r="J42" s="1"/>
  <c r="G43"/>
  <c r="J43" s="1"/>
  <c r="G44"/>
  <c r="J44" s="1"/>
  <c r="G45"/>
  <c r="J45" s="1"/>
  <c r="G46"/>
  <c r="J46" s="1"/>
  <c r="G47"/>
  <c r="J47" s="1"/>
  <c r="G48"/>
  <c r="J48" s="1"/>
  <c r="G49"/>
  <c r="J49" s="1"/>
  <c r="G50"/>
  <c r="J50" s="1"/>
  <c r="G51"/>
  <c r="J51" s="1"/>
  <c r="G52"/>
  <c r="J52" s="1"/>
  <c r="G53"/>
  <c r="J53" s="1"/>
  <c r="G54"/>
  <c r="J54" s="1"/>
  <c r="G55"/>
  <c r="J55" s="1"/>
  <c r="G56"/>
  <c r="J56" s="1"/>
  <c r="G57"/>
  <c r="J57" s="1"/>
  <c r="G58"/>
  <c r="J58" s="1"/>
  <c r="G59"/>
  <c r="J59" s="1"/>
  <c r="G60"/>
  <c r="J60" s="1"/>
  <c r="G61"/>
  <c r="J61" s="1"/>
  <c r="G62"/>
  <c r="J62" s="1"/>
  <c r="G63"/>
  <c r="J63" s="1"/>
  <c r="G64"/>
  <c r="J64" s="1"/>
  <c r="G65"/>
  <c r="J65" s="1"/>
  <c r="G66"/>
  <c r="J66" s="1"/>
  <c r="G67"/>
  <c r="J67" s="1"/>
  <c r="G68"/>
  <c r="J68" s="1"/>
  <c r="G69"/>
  <c r="G8"/>
  <c r="J8" s="1"/>
  <c r="AK3"/>
  <c r="M14"/>
  <c r="H8" l="1"/>
  <c r="AC22"/>
  <c r="AC34"/>
  <c r="AE46"/>
  <c r="AC50"/>
  <c r="AO46"/>
  <c r="AO68"/>
  <c r="AW20"/>
  <c r="AW30"/>
  <c r="AW40"/>
  <c r="AW60"/>
  <c r="BG10"/>
  <c r="BG22"/>
  <c r="BG40"/>
  <c r="BG48"/>
  <c r="BG56"/>
  <c r="A8"/>
  <c r="A10" s="1"/>
  <c r="A12" s="1"/>
  <c r="A14" s="1"/>
  <c r="A16" s="1"/>
  <c r="A18" s="1"/>
  <c r="A20" s="1"/>
  <c r="A22" s="1"/>
  <c r="A24" s="1"/>
  <c r="A26" s="1"/>
  <c r="A28" s="1"/>
  <c r="A30" s="1"/>
  <c r="A32" s="1"/>
  <c r="A34" s="1"/>
  <c r="A36" s="1"/>
  <c r="A38" s="1"/>
  <c r="A40" s="1"/>
  <c r="A42" s="1"/>
  <c r="A44" s="1"/>
  <c r="A46" s="1"/>
  <c r="A48" s="1"/>
  <c r="A50" s="1"/>
  <c r="A52" s="1"/>
  <c r="A54" s="1"/>
  <c r="A56" s="1"/>
  <c r="A58" s="1"/>
  <c r="A60" s="1"/>
  <c r="A62" s="1"/>
  <c r="A64" s="1"/>
  <c r="A66" s="1"/>
  <c r="A68" s="1"/>
  <c r="BL70"/>
  <c r="BB70"/>
  <c r="AR70"/>
  <c r="AH70"/>
  <c r="X70"/>
  <c r="N70"/>
  <c r="BL69"/>
  <c r="BB69"/>
  <c r="AR69"/>
  <c r="AH69"/>
  <c r="X69"/>
  <c r="N69"/>
  <c r="BL68"/>
  <c r="BK68"/>
  <c r="BJ68"/>
  <c r="BB68"/>
  <c r="BA68"/>
  <c r="AZ68"/>
  <c r="AR68"/>
  <c r="AQ68"/>
  <c r="AP68"/>
  <c r="AH68"/>
  <c r="AG68"/>
  <c r="AF68"/>
  <c r="X68"/>
  <c r="W68"/>
  <c r="V68"/>
  <c r="N68"/>
  <c r="M68"/>
  <c r="L68"/>
  <c r="BL67"/>
  <c r="BB67"/>
  <c r="AR67"/>
  <c r="AH67"/>
  <c r="X67"/>
  <c r="N67"/>
  <c r="BL66"/>
  <c r="BK66"/>
  <c r="BJ66"/>
  <c r="BB66"/>
  <c r="BA66"/>
  <c r="AZ66"/>
  <c r="AR66"/>
  <c r="AQ66"/>
  <c r="AP66"/>
  <c r="AH66"/>
  <c r="AG66"/>
  <c r="AF66"/>
  <c r="X66"/>
  <c r="W66"/>
  <c r="V66"/>
  <c r="N66"/>
  <c r="M66"/>
  <c r="L66"/>
  <c r="BL65"/>
  <c r="BB65"/>
  <c r="AR65"/>
  <c r="AH65"/>
  <c r="X65"/>
  <c r="N65"/>
  <c r="BL64"/>
  <c r="BK64"/>
  <c r="BJ64"/>
  <c r="BB64"/>
  <c r="BA64"/>
  <c r="AZ64"/>
  <c r="AR64"/>
  <c r="AQ64"/>
  <c r="AP64"/>
  <c r="AH64"/>
  <c r="AG64"/>
  <c r="AF64"/>
  <c r="X64"/>
  <c r="W64"/>
  <c r="V64"/>
  <c r="N64"/>
  <c r="M64"/>
  <c r="L64"/>
  <c r="BL63"/>
  <c r="BB63"/>
  <c r="AR63"/>
  <c r="AH63"/>
  <c r="X63"/>
  <c r="N63"/>
  <c r="BL62"/>
  <c r="BK62"/>
  <c r="BJ62"/>
  <c r="BB62"/>
  <c r="BA62"/>
  <c r="AZ62"/>
  <c r="AR62"/>
  <c r="AQ62"/>
  <c r="AP62"/>
  <c r="AH62"/>
  <c r="AG62"/>
  <c r="AF62"/>
  <c r="X62"/>
  <c r="W62"/>
  <c r="V62"/>
  <c r="N62"/>
  <c r="M62"/>
  <c r="L62"/>
  <c r="BL61"/>
  <c r="BB61"/>
  <c r="AR61"/>
  <c r="AH61"/>
  <c r="X61"/>
  <c r="N61"/>
  <c r="BL60"/>
  <c r="BK60"/>
  <c r="BJ60"/>
  <c r="BB60"/>
  <c r="BA60"/>
  <c r="AZ60"/>
  <c r="AR60"/>
  <c r="AQ60"/>
  <c r="AP60"/>
  <c r="AH60"/>
  <c r="AG60"/>
  <c r="AF60"/>
  <c r="X60"/>
  <c r="W60"/>
  <c r="V60"/>
  <c r="N60"/>
  <c r="M60"/>
  <c r="L60"/>
  <c r="BL59"/>
  <c r="BB59"/>
  <c r="AR59"/>
  <c r="AH59"/>
  <c r="X59"/>
  <c r="N59"/>
  <c r="BL58"/>
  <c r="BK58"/>
  <c r="BJ58"/>
  <c r="BB58"/>
  <c r="BA58"/>
  <c r="AZ58"/>
  <c r="AR58"/>
  <c r="AQ58"/>
  <c r="AP58"/>
  <c r="AH58"/>
  <c r="AG58"/>
  <c r="AF58"/>
  <c r="X58"/>
  <c r="W58"/>
  <c r="V58"/>
  <c r="N58"/>
  <c r="M58"/>
  <c r="L58"/>
  <c r="BL57"/>
  <c r="BB57"/>
  <c r="AR57"/>
  <c r="AH57"/>
  <c r="X57"/>
  <c r="N57"/>
  <c r="BL56"/>
  <c r="BK56"/>
  <c r="BJ56"/>
  <c r="BB56"/>
  <c r="BA56"/>
  <c r="AZ56"/>
  <c r="AR56"/>
  <c r="AQ56"/>
  <c r="AP56"/>
  <c r="AH56"/>
  <c r="AG56"/>
  <c r="AF56"/>
  <c r="X56"/>
  <c r="W56"/>
  <c r="V56"/>
  <c r="N56"/>
  <c r="M56"/>
  <c r="L56"/>
  <c r="BL55"/>
  <c r="BB55"/>
  <c r="AR55"/>
  <c r="AH55"/>
  <c r="X55"/>
  <c r="N55"/>
  <c r="BL54"/>
  <c r="BK54"/>
  <c r="BJ54"/>
  <c r="BB54"/>
  <c r="BA54"/>
  <c r="AZ54"/>
  <c r="AR54"/>
  <c r="AQ54"/>
  <c r="AP54"/>
  <c r="AH54"/>
  <c r="AG54"/>
  <c r="AF54"/>
  <c r="X54"/>
  <c r="W54"/>
  <c r="V54"/>
  <c r="N54"/>
  <c r="M54"/>
  <c r="L54"/>
  <c r="BL53"/>
  <c r="BB53"/>
  <c r="AR53"/>
  <c r="AH53"/>
  <c r="X53"/>
  <c r="N53"/>
  <c r="BL52"/>
  <c r="BK52"/>
  <c r="BJ52"/>
  <c r="BB52"/>
  <c r="BA52"/>
  <c r="AZ52"/>
  <c r="AR52"/>
  <c r="AQ52"/>
  <c r="AP52"/>
  <c r="AH52"/>
  <c r="AG52"/>
  <c r="AF52"/>
  <c r="X52"/>
  <c r="W52"/>
  <c r="V52"/>
  <c r="N52"/>
  <c r="M52"/>
  <c r="L52"/>
  <c r="BL51"/>
  <c r="BB51"/>
  <c r="AR51"/>
  <c r="AH51"/>
  <c r="X51"/>
  <c r="N51"/>
  <c r="BL50"/>
  <c r="BK50"/>
  <c r="BJ50"/>
  <c r="BB50"/>
  <c r="BA50"/>
  <c r="AZ50"/>
  <c r="AR50"/>
  <c r="AQ50"/>
  <c r="AP50"/>
  <c r="AH50"/>
  <c r="AG50"/>
  <c r="AF50"/>
  <c r="X50"/>
  <c r="W50"/>
  <c r="V50"/>
  <c r="N50"/>
  <c r="M50"/>
  <c r="L50"/>
  <c r="BL49"/>
  <c r="BB49"/>
  <c r="AR49"/>
  <c r="AH49"/>
  <c r="X49"/>
  <c r="N49"/>
  <c r="BL48"/>
  <c r="BK48"/>
  <c r="BJ48"/>
  <c r="BB48"/>
  <c r="BA48"/>
  <c r="AZ48"/>
  <c r="AR48"/>
  <c r="AQ48"/>
  <c r="AP48"/>
  <c r="AH48"/>
  <c r="AG48"/>
  <c r="AF48"/>
  <c r="X48"/>
  <c r="W48"/>
  <c r="V48"/>
  <c r="N48"/>
  <c r="M48"/>
  <c r="L48"/>
  <c r="BL47"/>
  <c r="BB47"/>
  <c r="AR47"/>
  <c r="AH47"/>
  <c r="X47"/>
  <c r="N47"/>
  <c r="BL46"/>
  <c r="BK46"/>
  <c r="BJ46"/>
  <c r="BB46"/>
  <c r="BA46"/>
  <c r="AZ46"/>
  <c r="AR46"/>
  <c r="AQ46"/>
  <c r="AP46"/>
  <c r="AH46"/>
  <c r="AG46"/>
  <c r="AF46"/>
  <c r="X46"/>
  <c r="W46"/>
  <c r="V46"/>
  <c r="N46"/>
  <c r="M46"/>
  <c r="L46"/>
  <c r="BL45"/>
  <c r="BB45"/>
  <c r="AR45"/>
  <c r="AH45"/>
  <c r="X45"/>
  <c r="N45"/>
  <c r="BL44"/>
  <c r="BK44"/>
  <c r="BJ44"/>
  <c r="BB44"/>
  <c r="BA44"/>
  <c r="AZ44"/>
  <c r="AR44"/>
  <c r="AQ44"/>
  <c r="AP44"/>
  <c r="AH44"/>
  <c r="AG44"/>
  <c r="AF44"/>
  <c r="X44"/>
  <c r="W44"/>
  <c r="V44"/>
  <c r="N44"/>
  <c r="M44"/>
  <c r="L44"/>
  <c r="BL43"/>
  <c r="BB43"/>
  <c r="AR43"/>
  <c r="AH43"/>
  <c r="X43"/>
  <c r="N43"/>
  <c r="BL42"/>
  <c r="BK42"/>
  <c r="BJ42"/>
  <c r="BB42"/>
  <c r="BA42"/>
  <c r="AZ42"/>
  <c r="AR42"/>
  <c r="AQ42"/>
  <c r="AP42"/>
  <c r="AH42"/>
  <c r="AG42"/>
  <c r="AF42"/>
  <c r="X42"/>
  <c r="W42"/>
  <c r="V42"/>
  <c r="N42"/>
  <c r="M42"/>
  <c r="L42"/>
  <c r="BL41"/>
  <c r="BB41"/>
  <c r="AR41"/>
  <c r="AH41"/>
  <c r="X41"/>
  <c r="N41"/>
  <c r="BL40"/>
  <c r="BK40"/>
  <c r="BJ40"/>
  <c r="BB40"/>
  <c r="BA40"/>
  <c r="AZ40"/>
  <c r="AR40"/>
  <c r="AQ40"/>
  <c r="AP40"/>
  <c r="AH40"/>
  <c r="AG40"/>
  <c r="AF40"/>
  <c r="X40"/>
  <c r="W40"/>
  <c r="V40"/>
  <c r="N40"/>
  <c r="M40"/>
  <c r="L40"/>
  <c r="H40"/>
  <c r="BL39"/>
  <c r="BB39"/>
  <c r="AR39"/>
  <c r="AH39"/>
  <c r="X39"/>
  <c r="N39"/>
  <c r="BL38"/>
  <c r="BK38"/>
  <c r="BJ38"/>
  <c r="BB38"/>
  <c r="BA38"/>
  <c r="AZ38"/>
  <c r="AR38"/>
  <c r="AQ38"/>
  <c r="AP38"/>
  <c r="AH38"/>
  <c r="AG38"/>
  <c r="AF38"/>
  <c r="X38"/>
  <c r="W38"/>
  <c r="V38"/>
  <c r="N38"/>
  <c r="M38"/>
  <c r="L38"/>
  <c r="BL37"/>
  <c r="BB37"/>
  <c r="AR37"/>
  <c r="AH37"/>
  <c r="X37"/>
  <c r="N37"/>
  <c r="BL36"/>
  <c r="BK36"/>
  <c r="BJ36"/>
  <c r="BB36"/>
  <c r="BA36"/>
  <c r="AZ36"/>
  <c r="AR36"/>
  <c r="AQ36"/>
  <c r="AP36"/>
  <c r="AH36"/>
  <c r="AG36"/>
  <c r="AF36"/>
  <c r="X36"/>
  <c r="W36"/>
  <c r="V36"/>
  <c r="N36"/>
  <c r="M36"/>
  <c r="L36"/>
  <c r="BL35"/>
  <c r="BB35"/>
  <c r="AR35"/>
  <c r="AH35"/>
  <c r="X35"/>
  <c r="N35"/>
  <c r="BL34"/>
  <c r="BK34"/>
  <c r="BJ34"/>
  <c r="BB34"/>
  <c r="BA34"/>
  <c r="AZ34"/>
  <c r="AR34"/>
  <c r="AQ34"/>
  <c r="AP34"/>
  <c r="AH34"/>
  <c r="AG34"/>
  <c r="AF34"/>
  <c r="X34"/>
  <c r="W34"/>
  <c r="V34"/>
  <c r="N34"/>
  <c r="M34"/>
  <c r="L34"/>
  <c r="BL33"/>
  <c r="BB33"/>
  <c r="AR33"/>
  <c r="AH33"/>
  <c r="X33"/>
  <c r="N33"/>
  <c r="BL32"/>
  <c r="BK32"/>
  <c r="BJ32"/>
  <c r="BB32"/>
  <c r="BA32"/>
  <c r="AZ32"/>
  <c r="AR32"/>
  <c r="AQ32"/>
  <c r="AP32"/>
  <c r="AH32"/>
  <c r="AG32"/>
  <c r="AF32"/>
  <c r="X32"/>
  <c r="W32"/>
  <c r="V32"/>
  <c r="N32"/>
  <c r="M32"/>
  <c r="L32"/>
  <c r="BL31"/>
  <c r="BB31"/>
  <c r="AR31"/>
  <c r="AH31"/>
  <c r="X31"/>
  <c r="N31"/>
  <c r="BL30"/>
  <c r="BK30"/>
  <c r="BJ30"/>
  <c r="BB30"/>
  <c r="BA30"/>
  <c r="AZ30"/>
  <c r="AR30"/>
  <c r="AQ30"/>
  <c r="AP30"/>
  <c r="AH30"/>
  <c r="AG30"/>
  <c r="AF30"/>
  <c r="X30"/>
  <c r="W30"/>
  <c r="V30"/>
  <c r="N30"/>
  <c r="M30"/>
  <c r="L30"/>
  <c r="BL29"/>
  <c r="BB29"/>
  <c r="AR29"/>
  <c r="AH29"/>
  <c r="X29"/>
  <c r="N29"/>
  <c r="BL28"/>
  <c r="BK28"/>
  <c r="BJ28"/>
  <c r="BB28"/>
  <c r="BA28"/>
  <c r="AZ28"/>
  <c r="AR28"/>
  <c r="AQ28"/>
  <c r="AP28"/>
  <c r="AH28"/>
  <c r="AG28"/>
  <c r="AF28"/>
  <c r="X28"/>
  <c r="W28"/>
  <c r="V28"/>
  <c r="N28"/>
  <c r="M28"/>
  <c r="L28"/>
  <c r="BL27"/>
  <c r="BB27"/>
  <c r="AR27"/>
  <c r="AH27"/>
  <c r="X27"/>
  <c r="N27"/>
  <c r="BL26"/>
  <c r="BK26"/>
  <c r="BJ26"/>
  <c r="BB26"/>
  <c r="BA26"/>
  <c r="AZ26"/>
  <c r="AR26"/>
  <c r="AQ26"/>
  <c r="AP26"/>
  <c r="AH26"/>
  <c r="AG26"/>
  <c r="AF26"/>
  <c r="X26"/>
  <c r="W26"/>
  <c r="V26"/>
  <c r="N26"/>
  <c r="M26"/>
  <c r="L26"/>
  <c r="BL25"/>
  <c r="BB25"/>
  <c r="AR25"/>
  <c r="AH25"/>
  <c r="X25"/>
  <c r="N25"/>
  <c r="BL24"/>
  <c r="BK24"/>
  <c r="BJ24"/>
  <c r="BB24"/>
  <c r="BA24"/>
  <c r="AZ24"/>
  <c r="AR24"/>
  <c r="AQ24"/>
  <c r="AP24"/>
  <c r="AH24"/>
  <c r="AG24"/>
  <c r="AF24"/>
  <c r="X24"/>
  <c r="W24"/>
  <c r="V24"/>
  <c r="N24"/>
  <c r="M24"/>
  <c r="L24"/>
  <c r="BL23"/>
  <c r="BB23"/>
  <c r="AR23"/>
  <c r="AH23"/>
  <c r="X23"/>
  <c r="N23"/>
  <c r="BL22"/>
  <c r="BK22"/>
  <c r="BJ22"/>
  <c r="BB22"/>
  <c r="BA22"/>
  <c r="AZ22"/>
  <c r="AR22"/>
  <c r="AQ22"/>
  <c r="AP22"/>
  <c r="AH22"/>
  <c r="AG22"/>
  <c r="AF22"/>
  <c r="X22"/>
  <c r="W22"/>
  <c r="V22"/>
  <c r="N22"/>
  <c r="M22"/>
  <c r="L22"/>
  <c r="BL21"/>
  <c r="BB21"/>
  <c r="AR21"/>
  <c r="AH21"/>
  <c r="X21"/>
  <c r="N21"/>
  <c r="BL20"/>
  <c r="BK20"/>
  <c r="BJ20"/>
  <c r="BB20"/>
  <c r="BA20"/>
  <c r="AZ20"/>
  <c r="AR20"/>
  <c r="AQ20"/>
  <c r="AP20"/>
  <c r="AH20"/>
  <c r="AG20"/>
  <c r="AF20"/>
  <c r="X20"/>
  <c r="W20"/>
  <c r="V20"/>
  <c r="N20"/>
  <c r="M20"/>
  <c r="L20"/>
  <c r="BL19"/>
  <c r="BB19"/>
  <c r="AR19"/>
  <c r="AH19"/>
  <c r="X19"/>
  <c r="N19"/>
  <c r="BL18"/>
  <c r="BK18"/>
  <c r="BJ18"/>
  <c r="BB18"/>
  <c r="BA18"/>
  <c r="AZ18"/>
  <c r="AR18"/>
  <c r="AQ18"/>
  <c r="AP18"/>
  <c r="AH18"/>
  <c r="AG18"/>
  <c r="AF18"/>
  <c r="X18"/>
  <c r="W18"/>
  <c r="V18"/>
  <c r="N18"/>
  <c r="M18"/>
  <c r="L18"/>
  <c r="BL17"/>
  <c r="BB17"/>
  <c r="AR17"/>
  <c r="AH17"/>
  <c r="X17"/>
  <c r="N17"/>
  <c r="BL16"/>
  <c r="BK16"/>
  <c r="BJ16"/>
  <c r="BB16"/>
  <c r="BA16"/>
  <c r="AZ16"/>
  <c r="AR16"/>
  <c r="AQ16"/>
  <c r="AP16"/>
  <c r="AH16"/>
  <c r="AG16"/>
  <c r="AF16"/>
  <c r="X16"/>
  <c r="W16"/>
  <c r="V16"/>
  <c r="N16"/>
  <c r="M16"/>
  <c r="L16"/>
  <c r="BL15"/>
  <c r="BB15"/>
  <c r="AR15"/>
  <c r="AH15"/>
  <c r="X15"/>
  <c r="N15"/>
  <c r="BL14"/>
  <c r="BK14"/>
  <c r="BJ14"/>
  <c r="BB14"/>
  <c r="BA14"/>
  <c r="AZ14"/>
  <c r="AR14"/>
  <c r="AQ14"/>
  <c r="AP14"/>
  <c r="AH14"/>
  <c r="AG14"/>
  <c r="AF14"/>
  <c r="X14"/>
  <c r="W14"/>
  <c r="V14"/>
  <c r="N14"/>
  <c r="L14"/>
  <c r="BL13"/>
  <c r="BB13"/>
  <c r="AR13"/>
  <c r="AH13"/>
  <c r="X13"/>
  <c r="N13"/>
  <c r="BL12"/>
  <c r="BK12"/>
  <c r="BJ12"/>
  <c r="BB12"/>
  <c r="BA12"/>
  <c r="AZ12"/>
  <c r="AR12"/>
  <c r="AQ12"/>
  <c r="AP12"/>
  <c r="AH12"/>
  <c r="AG12"/>
  <c r="AF12"/>
  <c r="X12"/>
  <c r="W12"/>
  <c r="V12"/>
  <c r="N12"/>
  <c r="M12"/>
  <c r="L12"/>
  <c r="BL11"/>
  <c r="BB11"/>
  <c r="AR11"/>
  <c r="AH11"/>
  <c r="X11"/>
  <c r="N11"/>
  <c r="BL10"/>
  <c r="BK10"/>
  <c r="BJ10"/>
  <c r="BB10"/>
  <c r="BA10"/>
  <c r="AZ10"/>
  <c r="AR10"/>
  <c r="AQ10"/>
  <c r="AP10"/>
  <c r="AH10"/>
  <c r="AG10"/>
  <c r="AF10"/>
  <c r="X10"/>
  <c r="W10"/>
  <c r="V10"/>
  <c r="N10"/>
  <c r="M10"/>
  <c r="L10"/>
  <c r="BL9"/>
  <c r="BB9"/>
  <c r="AR9"/>
  <c r="AH9"/>
  <c r="X9"/>
  <c r="N9"/>
  <c r="BL8"/>
  <c r="BK8"/>
  <c r="BJ8"/>
  <c r="BB8"/>
  <c r="BA8"/>
  <c r="AZ8"/>
  <c r="AR8"/>
  <c r="AQ8"/>
  <c r="AP8"/>
  <c r="AH8"/>
  <c r="AG8"/>
  <c r="AF8"/>
  <c r="X8"/>
  <c r="W8"/>
  <c r="V8"/>
  <c r="M8"/>
  <c r="L8"/>
  <c r="AO60" l="1"/>
  <c r="AY56"/>
  <c r="AO66"/>
  <c r="U16"/>
  <c r="S16"/>
  <c r="U64"/>
  <c r="S64"/>
  <c r="U56"/>
  <c r="S56"/>
  <c r="U48"/>
  <c r="S48"/>
  <c r="U40"/>
  <c r="S40"/>
  <c r="U32"/>
  <c r="S32"/>
  <c r="U24"/>
  <c r="S24"/>
  <c r="S18"/>
  <c r="U10"/>
  <c r="S10"/>
  <c r="AW44"/>
  <c r="AM50"/>
  <c r="BG58"/>
  <c r="BG42"/>
  <c r="BG26"/>
  <c r="AW58"/>
  <c r="AY44"/>
  <c r="AO12"/>
  <c r="S66"/>
  <c r="U42"/>
  <c r="S42"/>
  <c r="S68"/>
  <c r="U60"/>
  <c r="S60"/>
  <c r="U52"/>
  <c r="S52"/>
  <c r="U44"/>
  <c r="S44"/>
  <c r="U36"/>
  <c r="S36"/>
  <c r="U28"/>
  <c r="S28"/>
  <c r="S58"/>
  <c r="U12"/>
  <c r="S12"/>
  <c r="S22"/>
  <c r="U14"/>
  <c r="S14"/>
  <c r="AW22"/>
  <c r="S50"/>
  <c r="U34"/>
  <c r="S34"/>
  <c r="S26"/>
  <c r="U20"/>
  <c r="S20"/>
  <c r="U62"/>
  <c r="S62"/>
  <c r="U54"/>
  <c r="S54"/>
  <c r="S46"/>
  <c r="AW42"/>
  <c r="AY28"/>
  <c r="AY22"/>
  <c r="S38"/>
  <c r="S30"/>
  <c r="H54"/>
  <c r="H68"/>
  <c r="K60"/>
  <c r="H60"/>
  <c r="H52"/>
  <c r="H66"/>
  <c r="H58"/>
  <c r="K46"/>
  <c r="H46"/>
  <c r="K50"/>
  <c r="H50"/>
  <c r="K56"/>
  <c r="H56"/>
  <c r="H64"/>
  <c r="K42"/>
  <c r="H42"/>
  <c r="K44"/>
  <c r="H44"/>
  <c r="K48"/>
  <c r="H48"/>
  <c r="H62"/>
  <c r="K54"/>
  <c r="K68"/>
  <c r="K8"/>
  <c r="U8"/>
  <c r="S8"/>
  <c r="BI56"/>
  <c r="BI40"/>
  <c r="BI54"/>
  <c r="BG24"/>
  <c r="BG8"/>
  <c r="AW52"/>
  <c r="AW46"/>
  <c r="AW36"/>
  <c r="AW14"/>
  <c r="AY60"/>
  <c r="AW54"/>
  <c r="AW48"/>
  <c r="AW26"/>
  <c r="AY68"/>
  <c r="AY54"/>
  <c r="AY48"/>
  <c r="AW38"/>
  <c r="AW10"/>
  <c r="AM14"/>
  <c r="AM30"/>
  <c r="AO30"/>
  <c r="AM10"/>
  <c r="AM62"/>
  <c r="AE44"/>
  <c r="AC54"/>
  <c r="AC38"/>
  <c r="AC66"/>
  <c r="AE38"/>
  <c r="AE54"/>
  <c r="AE22"/>
  <c r="AY8"/>
  <c r="AO48"/>
  <c r="AE48"/>
  <c r="AO22"/>
  <c r="AY34"/>
  <c r="AE64"/>
  <c r="AE30"/>
  <c r="AE16"/>
  <c r="H32"/>
  <c r="AO34"/>
  <c r="AO14"/>
  <c r="AY42"/>
  <c r="AO56"/>
  <c r="AO42"/>
  <c r="AE62"/>
  <c r="AE28"/>
  <c r="AE14"/>
  <c r="U68"/>
  <c r="U38"/>
  <c r="K38"/>
  <c r="K40"/>
  <c r="BI64"/>
  <c r="AO40"/>
  <c r="AE60"/>
  <c r="AY66"/>
  <c r="K66"/>
  <c r="H22"/>
  <c r="AY50"/>
  <c r="AY18"/>
  <c r="H14"/>
  <c r="AE32"/>
  <c r="BI68"/>
  <c r="BI48"/>
  <c r="BI62"/>
  <c r="BI46"/>
  <c r="BI30"/>
  <c r="BI24"/>
  <c r="BI14"/>
  <c r="BI8"/>
  <c r="BI36"/>
  <c r="BG64"/>
  <c r="BG16"/>
  <c r="BI60"/>
  <c r="BI44"/>
  <c r="BI28"/>
  <c r="BI12"/>
  <c r="BI58"/>
  <c r="BI42"/>
  <c r="BG32"/>
  <c r="BI26"/>
  <c r="BI10"/>
  <c r="BG66"/>
  <c r="BG50"/>
  <c r="BG34"/>
  <c r="BG18"/>
  <c r="BI52"/>
  <c r="BI20"/>
  <c r="BI66"/>
  <c r="BI50"/>
  <c r="BI34"/>
  <c r="BI18"/>
  <c r="AY24"/>
  <c r="AY62"/>
  <c r="AY64"/>
  <c r="AY12"/>
  <c r="AW66"/>
  <c r="AY38"/>
  <c r="AW32"/>
  <c r="AW16"/>
  <c r="AY32"/>
  <c r="AY16"/>
  <c r="AY36"/>
  <c r="AW8"/>
  <c r="AY58"/>
  <c r="AY30"/>
  <c r="AW24"/>
  <c r="AY52"/>
  <c r="AY46"/>
  <c r="AY40"/>
  <c r="AW34"/>
  <c r="AW18"/>
  <c r="AY26"/>
  <c r="AY10"/>
  <c r="AW64"/>
  <c r="AY14"/>
  <c r="AW68"/>
  <c r="AW62"/>
  <c r="AW56"/>
  <c r="AW50"/>
  <c r="AW28"/>
  <c r="AW12"/>
  <c r="AY20"/>
  <c r="AO54"/>
  <c r="AO38"/>
  <c r="AO50"/>
  <c r="AM22"/>
  <c r="AO62"/>
  <c r="AM42"/>
  <c r="AM38"/>
  <c r="AO28"/>
  <c r="AO8"/>
  <c r="AM46"/>
  <c r="AO10"/>
  <c r="AM18"/>
  <c r="AM26"/>
  <c r="AO26"/>
  <c r="AM58"/>
  <c r="AM54"/>
  <c r="AO18"/>
  <c r="AM66"/>
  <c r="AO58"/>
  <c r="AM34"/>
  <c r="AE50"/>
  <c r="AC62"/>
  <c r="AC46"/>
  <c r="AC30"/>
  <c r="AE68"/>
  <c r="AC58"/>
  <c r="AE52"/>
  <c r="AC42"/>
  <c r="AE36"/>
  <c r="AC26"/>
  <c r="AE20"/>
  <c r="AE12"/>
  <c r="AE58"/>
  <c r="AE42"/>
  <c r="AE26"/>
  <c r="AE66"/>
  <c r="AE34"/>
  <c r="AE56"/>
  <c r="AE40"/>
  <c r="AE24"/>
  <c r="AC18"/>
  <c r="U22"/>
  <c r="U30"/>
  <c r="BI38"/>
  <c r="BI32"/>
  <c r="BI16"/>
  <c r="AE8"/>
  <c r="K34"/>
  <c r="AO64"/>
  <c r="AO20"/>
  <c r="K12"/>
  <c r="H24"/>
  <c r="K52"/>
  <c r="U26"/>
  <c r="H20"/>
  <c r="AO36"/>
  <c r="AO16"/>
  <c r="U46"/>
  <c r="AC14"/>
  <c r="AE18"/>
  <c r="AC10"/>
  <c r="AE10"/>
  <c r="U18"/>
  <c r="AC64"/>
  <c r="AC56"/>
  <c r="AC48"/>
  <c r="AC40"/>
  <c r="AC32"/>
  <c r="AC24"/>
  <c r="AC16"/>
  <c r="AC8"/>
  <c r="AC68"/>
  <c r="AC60"/>
  <c r="AC52"/>
  <c r="AC44"/>
  <c r="AC36"/>
  <c r="AC28"/>
  <c r="AC20"/>
  <c r="AC12"/>
  <c r="AO44"/>
  <c r="AO24"/>
  <c r="AO52"/>
  <c r="AO32"/>
  <c r="AM64"/>
  <c r="AM56"/>
  <c r="AM48"/>
  <c r="AM40"/>
  <c r="AM32"/>
  <c r="AM24"/>
  <c r="AM16"/>
  <c r="AM8"/>
  <c r="AM68"/>
  <c r="AM60"/>
  <c r="AM52"/>
  <c r="AM44"/>
  <c r="AM36"/>
  <c r="AM28"/>
  <c r="AM20"/>
  <c r="AM12"/>
  <c r="BG14"/>
  <c r="BG54"/>
  <c r="BG46"/>
  <c r="BG30"/>
  <c r="BI22"/>
  <c r="BG68"/>
  <c r="BG60"/>
  <c r="BG52"/>
  <c r="BG44"/>
  <c r="BG36"/>
  <c r="BG28"/>
  <c r="BG20"/>
  <c r="BG12"/>
  <c r="BG62"/>
  <c r="BG38"/>
  <c r="K36"/>
  <c r="K24"/>
  <c r="K28"/>
  <c r="K58"/>
  <c r="H26"/>
  <c r="K62"/>
  <c r="K10"/>
  <c r="H34"/>
  <c r="L70"/>
  <c r="K14"/>
  <c r="H30"/>
  <c r="H10"/>
  <c r="K26"/>
  <c r="H16"/>
  <c r="K20"/>
  <c r="K22"/>
  <c r="K30"/>
  <c r="H36"/>
  <c r="H38"/>
  <c r="AZ70"/>
  <c r="AQ70"/>
  <c r="M70"/>
  <c r="B8"/>
  <c r="BK70"/>
  <c r="BJ70"/>
  <c r="BF70"/>
  <c r="BA70"/>
  <c r="AV70"/>
  <c r="AP70"/>
  <c r="AL70"/>
  <c r="AG70"/>
  <c r="AF70"/>
  <c r="AB70"/>
  <c r="R70"/>
  <c r="W70"/>
  <c r="V70"/>
  <c r="K18"/>
  <c r="H18"/>
  <c r="B10"/>
  <c r="C10"/>
  <c r="C8"/>
  <c r="H12"/>
  <c r="K16"/>
  <c r="H28"/>
  <c r="K32"/>
  <c r="K64"/>
  <c r="G70"/>
  <c r="U58" l="1"/>
  <c r="U66"/>
  <c r="U50"/>
  <c r="S70"/>
  <c r="AC70"/>
  <c r="AX70"/>
  <c r="BG70"/>
  <c r="BH70"/>
  <c r="AW70"/>
  <c r="AM70"/>
  <c r="AD70"/>
  <c r="T70"/>
  <c r="AN70"/>
  <c r="H70"/>
  <c r="K70"/>
  <c r="J70"/>
  <c r="B12"/>
  <c r="C12"/>
  <c r="BI70" l="1"/>
  <c r="AY70"/>
  <c r="AO70"/>
  <c r="AE70"/>
  <c r="U70"/>
  <c r="C14"/>
  <c r="B14"/>
  <c r="B16" l="1"/>
  <c r="C16"/>
  <c r="B18" l="1"/>
  <c r="C18"/>
  <c r="B20" l="1"/>
  <c r="C20"/>
  <c r="C22" l="1"/>
  <c r="B22"/>
  <c r="B24" l="1"/>
  <c r="C24"/>
  <c r="B26" l="1"/>
  <c r="C26"/>
  <c r="B28" l="1"/>
  <c r="C28"/>
  <c r="B30" l="1"/>
  <c r="C30"/>
  <c r="B32" l="1"/>
  <c r="C32"/>
  <c r="B34" l="1"/>
  <c r="C34"/>
  <c r="B36" l="1"/>
  <c r="C36"/>
  <c r="C38" l="1"/>
  <c r="B38"/>
  <c r="B40" l="1"/>
  <c r="C40"/>
  <c r="C42" l="1"/>
  <c r="B42"/>
  <c r="C44" l="1"/>
  <c r="B44"/>
  <c r="B46" l="1"/>
  <c r="C46"/>
  <c r="C48" l="1"/>
  <c r="B48"/>
  <c r="B50" l="1"/>
  <c r="C50"/>
  <c r="B52" l="1"/>
  <c r="C52"/>
  <c r="C54" l="1"/>
  <c r="B54"/>
  <c r="B56" l="1"/>
  <c r="C56"/>
  <c r="C58" l="1"/>
  <c r="B58"/>
  <c r="B60" l="1"/>
  <c r="C60"/>
  <c r="C62" l="1"/>
  <c r="B62"/>
  <c r="B64" l="1"/>
  <c r="C64"/>
  <c r="B66" l="1"/>
  <c r="C66"/>
  <c r="B68" l="1"/>
  <c r="C68"/>
</calcChain>
</file>

<file path=xl/comments1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sharedStrings.xml><?xml version="1.0" encoding="utf-8"?>
<sst xmlns="http://schemas.openxmlformats.org/spreadsheetml/2006/main" count="185" uniqueCount="43">
  <si>
    <t>CP</t>
  </si>
  <si>
    <t>CV</t>
  </si>
  <si>
    <t>Nuits</t>
  </si>
  <si>
    <t>H</t>
  </si>
  <si>
    <t>HDN</t>
  </si>
  <si>
    <t>Fin de service</t>
  </si>
  <si>
    <t>Prise de service</t>
  </si>
  <si>
    <t>EXTRA</t>
  </si>
  <si>
    <t>"susceptible de changement pour cas de force majeur et besoin  au bon fonctionnement de la société"</t>
  </si>
  <si>
    <t>Infos service</t>
  </si>
  <si>
    <t>CUMUL MOIS</t>
  </si>
  <si>
    <t>HEURES</t>
  </si>
  <si>
    <t xml:space="preserve">Mois </t>
  </si>
  <si>
    <t>Année</t>
  </si>
  <si>
    <t>NB DE NUIT</t>
  </si>
  <si>
    <t>HEURES DE NUIT</t>
  </si>
  <si>
    <t>PLANNING SERVICE</t>
  </si>
  <si>
    <t>-</t>
  </si>
  <si>
    <t>REPOS</t>
  </si>
  <si>
    <t>R</t>
  </si>
  <si>
    <t>Arrêt</t>
  </si>
  <si>
    <t>Entrer l'année ==&gt;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</si>
  <si>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</si>
  <si>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</si>
  <si>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</si>
  <si>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</si>
  <si>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</si>
  <si>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</si>
  <si>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</si>
  <si>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</si>
  <si>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</si>
  <si>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</si>
  <si>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</si>
  <si>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</si>
  <si>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>Noël</t>
  </si>
  <si>
    <t>Année bisextile</t>
  </si>
  <si>
    <t>Jours fériés 2018</t>
  </si>
  <si>
    <t>SALARIE 1</t>
  </si>
  <si>
    <t>SALARIE 2</t>
  </si>
  <si>
    <t>SALARIE 3</t>
  </si>
  <si>
    <t>SALARIE 4</t>
  </si>
  <si>
    <t>SALARIE 5</t>
  </si>
  <si>
    <t xml:space="preserve">CUMUL 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</si>
</sst>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hh]:mm"/>
    <numFmt numFmtId="166" formatCode="dddd\ dd\ mmmm\ yyyy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44444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7" xfId="0" applyFont="1" applyFill="1" applyBorder="1" applyAlignment="1">
      <alignment horizontal="center"/>
    </xf>
    <xf numFmtId="20" fontId="6" fillId="2" borderId="0" xfId="0" applyNumberFormat="1" applyFont="1" applyFill="1" applyBorder="1"/>
    <xf numFmtId="0" fontId="0" fillId="2" borderId="0" xfId="0" applyFill="1" applyBorder="1"/>
    <xf numFmtId="0" fontId="0" fillId="2" borderId="8" xfId="0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0" fontId="7" fillId="2" borderId="4" xfId="0" applyFont="1" applyFill="1" applyBorder="1" applyAlignment="1"/>
    <xf numFmtId="0" fontId="7" fillId="2" borderId="5" xfId="0" applyFont="1" applyFill="1" applyBorder="1" applyAlignment="1"/>
    <xf numFmtId="0" fontId="7" fillId="2" borderId="6" xfId="0" applyFont="1" applyFill="1" applyBorder="1" applyAlignment="1"/>
    <xf numFmtId="0" fontId="0" fillId="2" borderId="7" xfId="0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Border="1"/>
    <xf numFmtId="0" fontId="8" fillId="2" borderId="8" xfId="0" applyFont="1" applyFill="1" applyBorder="1" applyAlignment="1">
      <alignment horizontal="center"/>
    </xf>
    <xf numFmtId="165" fontId="12" fillId="0" borderId="2" xfId="0" applyNumberFormat="1" applyFont="1" applyFill="1" applyBorder="1" applyAlignment="1">
      <alignment horizontal="center"/>
    </xf>
    <xf numFmtId="165" fontId="12" fillId="0" borderId="23" xfId="0" applyNumberFormat="1" applyFont="1" applyFill="1" applyBorder="1" applyAlignment="1">
      <alignment horizontal="center"/>
    </xf>
    <xf numFmtId="165" fontId="12" fillId="0" borderId="10" xfId="0" applyNumberFormat="1" applyFont="1" applyFill="1" applyBorder="1" applyAlignment="1">
      <alignment horizontal="center"/>
    </xf>
    <xf numFmtId="165" fontId="12" fillId="0" borderId="3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65" fontId="5" fillId="0" borderId="0" xfId="0" applyNumberFormat="1" applyFont="1" applyAlignment="1"/>
    <xf numFmtId="20" fontId="5" fillId="0" borderId="0" xfId="0" applyNumberFormat="1" applyFo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8" xfId="0" applyFont="1" applyFill="1" applyBorder="1" applyAlignment="1">
      <alignment horizontal="center"/>
    </xf>
    <xf numFmtId="1" fontId="12" fillId="0" borderId="8" xfId="0" applyNumberFormat="1" applyFont="1" applyFill="1" applyBorder="1" applyAlignment="1">
      <alignment horizontal="center"/>
    </xf>
    <xf numFmtId="20" fontId="12" fillId="0" borderId="18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/>
    </xf>
    <xf numFmtId="20" fontId="12" fillId="0" borderId="21" xfId="0" applyNumberFormat="1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 vertical="center"/>
    </xf>
    <xf numFmtId="20" fontId="12" fillId="0" borderId="23" xfId="0" applyNumberFormat="1" applyFont="1" applyFill="1" applyBorder="1" applyAlignment="1">
      <alignment horizontal="center"/>
    </xf>
    <xf numFmtId="1" fontId="12" fillId="0" borderId="6" xfId="0" applyNumberFormat="1" applyFont="1" applyFill="1" applyBorder="1" applyAlignment="1">
      <alignment horizontal="center"/>
    </xf>
    <xf numFmtId="20" fontId="12" fillId="0" borderId="9" xfId="0" applyNumberFormat="1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0" fontId="12" fillId="0" borderId="10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/>
    </xf>
    <xf numFmtId="20" fontId="12" fillId="0" borderId="20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20" fontId="12" fillId="0" borderId="3" xfId="0" applyNumberFormat="1" applyFont="1" applyFill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0" fillId="0" borderId="25" xfId="0" applyBorder="1" applyAlignment="1"/>
    <xf numFmtId="0" fontId="0" fillId="0" borderId="26" xfId="0" applyBorder="1" applyAlignment="1"/>
    <xf numFmtId="165" fontId="12" fillId="2" borderId="0" xfId="0" applyNumberFormat="1" applyFont="1" applyFill="1" applyAlignment="1">
      <alignment horizontal="center"/>
    </xf>
    <xf numFmtId="1" fontId="12" fillId="2" borderId="0" xfId="0" applyNumberFormat="1" applyFont="1" applyFill="1" applyAlignment="1">
      <alignment horizontal="center"/>
    </xf>
    <xf numFmtId="165" fontId="9" fillId="2" borderId="0" xfId="0" applyNumberFormat="1" applyFont="1" applyFill="1" applyAlignment="1">
      <alignment horizontal="center" vertical="center"/>
    </xf>
    <xf numFmtId="20" fontId="12" fillId="0" borderId="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0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20" fontId="5" fillId="0" borderId="10" xfId="0" applyNumberFormat="1" applyFont="1" applyBorder="1"/>
    <xf numFmtId="0" fontId="5" fillId="0" borderId="16" xfId="0" applyFont="1" applyBorder="1" applyAlignment="1">
      <alignment horizontal="center"/>
    </xf>
    <xf numFmtId="0" fontId="10" fillId="0" borderId="0" xfId="0" applyFont="1" applyAlignment="1">
      <alignment horizontal="center"/>
    </xf>
    <xf numFmtId="20" fontId="12" fillId="0" borderId="1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14" fontId="14" fillId="3" borderId="0" xfId="0" applyNumberFormat="1" applyFont="1" applyFill="1" applyAlignment="1">
      <alignment horizont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0" fontId="18" fillId="0" borderId="40" xfId="0" applyFont="1" applyBorder="1" applyProtection="1">
      <protection hidden="1"/>
    </xf>
    <xf numFmtId="0" fontId="17" fillId="4" borderId="41" xfId="0" applyFont="1" applyFill="1" applyBorder="1" applyAlignment="1">
      <alignment horizontal="left"/>
    </xf>
    <xf numFmtId="0" fontId="0" fillId="0" borderId="42" xfId="0" applyBorder="1" applyProtection="1">
      <protection hidden="1"/>
    </xf>
    <xf numFmtId="166" fontId="0" fillId="4" borderId="43" xfId="0" applyNumberFormat="1" applyFill="1" applyBorder="1" applyAlignment="1">
      <alignment horizontal="left"/>
    </xf>
    <xf numFmtId="0" fontId="0" fillId="0" borderId="44" xfId="0" applyBorder="1" applyProtection="1">
      <protection hidden="1"/>
    </xf>
    <xf numFmtId="166" fontId="0" fillId="4" borderId="45" xfId="0" applyNumberFormat="1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17" fillId="4" borderId="46" xfId="0" applyFont="1" applyFill="1" applyBorder="1"/>
    <xf numFmtId="0" fontId="0" fillId="4" borderId="47" xfId="0" applyFill="1" applyBorder="1" applyAlignment="1">
      <alignment horizontal="left"/>
    </xf>
    <xf numFmtId="0" fontId="0" fillId="4" borderId="0" xfId="0" applyNumberFormat="1" applyFill="1"/>
    <xf numFmtId="164" fontId="11" fillId="0" borderId="8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65" fontId="12" fillId="0" borderId="24" xfId="0" applyNumberFormat="1" applyFont="1" applyFill="1" applyBorder="1" applyAlignment="1">
      <alignment horizontal="center" vertical="center"/>
    </xf>
    <xf numFmtId="165" fontId="12" fillId="0" borderId="16" xfId="0" applyNumberFormat="1" applyFont="1" applyFill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65" fontId="12" fillId="0" borderId="27" xfId="0" applyNumberFormat="1" applyFont="1" applyFill="1" applyBorder="1" applyAlignment="1">
      <alignment horizontal="center" vertical="center"/>
    </xf>
    <xf numFmtId="165" fontId="12" fillId="0" borderId="28" xfId="0" applyNumberFormat="1" applyFont="1" applyFill="1" applyBorder="1" applyAlignment="1">
      <alignment horizontal="center" vertical="center"/>
    </xf>
    <xf numFmtId="165" fontId="12" fillId="0" borderId="29" xfId="0" applyNumberFormat="1" applyFont="1" applyFill="1" applyBorder="1" applyAlignment="1">
      <alignment horizontal="center" vertical="center"/>
    </xf>
    <xf numFmtId="165" fontId="12" fillId="0" borderId="3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12" fillId="0" borderId="22" xfId="0" applyNumberFormat="1" applyFont="1" applyFill="1" applyBorder="1" applyAlignment="1">
      <alignment horizontal="center" vertical="center"/>
    </xf>
    <xf numFmtId="165" fontId="12" fillId="0" borderId="13" xfId="0" applyNumberFormat="1" applyFont="1" applyFill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/>
    </xf>
    <xf numFmtId="165" fontId="12" fillId="0" borderId="17" xfId="0" applyNumberFormat="1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0" fillId="2" borderId="25" xfId="0" applyFill="1" applyBorder="1" applyAlignment="1">
      <alignment horizontal="center" wrapText="1"/>
    </xf>
    <xf numFmtId="0" fontId="0" fillId="2" borderId="26" xfId="0" applyFill="1" applyBorder="1" applyAlignment="1">
      <alignment horizontal="center" wrapText="1"/>
    </xf>
    <xf numFmtId="0" fontId="15" fillId="2" borderId="5" xfId="0" applyFont="1" applyFill="1" applyBorder="1" applyAlignment="1">
      <alignment horizontal="right"/>
    </xf>
    <xf numFmtId="1" fontId="0" fillId="0" borderId="11" xfId="0" applyNumberForma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165" fontId="16" fillId="0" borderId="11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</cellXfs>
  <cellStyles count="1">
    <cellStyle name="Normal" xfId="0" builtinId="0"/>
  </cellStyles>
  <dxfs count="51"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theme="0"/>
      </font>
      <fill>
        <patternFill patternType="lightGray"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C8E8E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</dxfs>
  <tableStyles count="0" defaultTableStyle="TableStyleMedium9" defaultPivotStyle="PivotStyleLight16"/>
  <colors>
    <mruColors>
      <color rgb="FF080808"/>
      <color rgb="FFFFFF99"/>
      <color rgb="FFFC8E8E"/>
      <color rgb="FFFF8585"/>
      <color rgb="FFFC7474"/>
      <color rgb="FFFFC4A7"/>
      <color rgb="FFDBDBDB"/>
      <color rgb="FFDDFFFF"/>
      <color rgb="FFFFAD5B"/>
      <color rgb="FFFCE96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P82"/>
  <sheetViews>
    <sheetView tabSelected="1"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AS73" sqref="AS73:AU74"/>
    </sheetView>
  </sheetViews>
  <sheetFormatPr baseColWidth="10" defaultRowHeight="15"/>
  <cols>
    <col min="1" max="1" width="23.42578125" customWidth="1"/>
    <col min="2" max="2" width="4.7109375" style="2" bestFit="1" customWidth="1"/>
    <col min="3" max="3" width="10.7109375" style="2" bestFit="1" customWidth="1"/>
    <col min="4" max="4" width="9" style="6" bestFit="1" customWidth="1"/>
    <col min="5" max="5" width="6" style="6" bestFit="1" customWidth="1"/>
    <col min="6" max="6" width="8" style="27" bestFit="1" customWidth="1"/>
    <col min="7" max="7" width="5.42578125" style="6" customWidth="1"/>
    <col min="8" max="8" width="6.140625" style="6" bestFit="1" customWidth="1"/>
    <col min="9" max="9" width="6.140625" style="6" customWidth="1"/>
    <col min="10" max="11" width="6.140625" style="6" bestFit="1" customWidth="1"/>
    <col min="12" max="12" width="3.28515625" style="2" customWidth="1"/>
    <col min="13" max="13" width="3.42578125" customWidth="1"/>
    <col min="14" max="14" width="5.7109375" style="2" customWidth="1"/>
    <col min="15" max="15" width="9" bestFit="1" customWidth="1"/>
    <col min="16" max="16" width="4.5703125" bestFit="1" customWidth="1"/>
    <col min="17" max="17" width="8" bestFit="1" customWidth="1"/>
    <col min="18" max="18" width="5.5703125" customWidth="1"/>
    <col min="19" max="19" width="6.140625" bestFit="1" customWidth="1"/>
    <col min="20" max="20" width="5.5703125" customWidth="1"/>
    <col min="21" max="21" width="6.140625" bestFit="1" customWidth="1"/>
    <col min="22" max="22" width="3.28515625" customWidth="1"/>
    <col min="23" max="23" width="3.42578125" customWidth="1"/>
    <col min="24" max="24" width="5.7109375" customWidth="1"/>
    <col min="25" max="25" width="9" bestFit="1" customWidth="1"/>
    <col min="26" max="26" width="4.5703125" bestFit="1" customWidth="1"/>
    <col min="27" max="27" width="8" bestFit="1" customWidth="1"/>
    <col min="28" max="28" width="5.42578125" customWidth="1"/>
    <col min="29" max="29" width="6.140625" bestFit="1" customWidth="1"/>
    <col min="30" max="30" width="5.5703125" customWidth="1"/>
    <col min="31" max="31" width="6.140625" bestFit="1" customWidth="1"/>
    <col min="32" max="32" width="3.28515625" customWidth="1"/>
    <col min="33" max="33" width="3.42578125" customWidth="1"/>
    <col min="34" max="34" width="5.7109375" customWidth="1"/>
    <col min="35" max="35" width="9" bestFit="1" customWidth="1"/>
    <col min="36" max="36" width="4.5703125" bestFit="1" customWidth="1"/>
    <col min="37" max="37" width="8" bestFit="1" customWidth="1"/>
    <col min="38" max="38" width="5.5703125" customWidth="1"/>
    <col min="39" max="39" width="6.140625" bestFit="1" customWidth="1"/>
    <col min="40" max="40" width="5.5703125" customWidth="1"/>
    <col min="41" max="41" width="6.140625" bestFit="1" customWidth="1"/>
    <col min="42" max="42" width="3.28515625" customWidth="1"/>
    <col min="43" max="43" width="3.42578125" customWidth="1"/>
    <col min="44" max="44" width="5.7109375" customWidth="1"/>
    <col min="45" max="45" width="9" bestFit="1" customWidth="1"/>
    <col min="46" max="46" width="4.5703125" bestFit="1" customWidth="1"/>
    <col min="47" max="47" width="8" bestFit="1" customWidth="1"/>
    <col min="48" max="48" width="5.5703125" customWidth="1"/>
    <col min="49" max="49" width="6.140625" bestFit="1" customWidth="1"/>
    <col min="50" max="50" width="5.85546875" customWidth="1"/>
    <col min="51" max="51" width="6.140625" bestFit="1" customWidth="1"/>
    <col min="52" max="52" width="3.28515625" customWidth="1"/>
    <col min="53" max="53" width="3.42578125" customWidth="1"/>
    <col min="54" max="54" width="3.7109375" customWidth="1"/>
    <col min="55" max="55" width="9" bestFit="1" customWidth="1"/>
    <col min="56" max="56" width="4.5703125" bestFit="1" customWidth="1"/>
    <col min="57" max="57" width="8" bestFit="1" customWidth="1"/>
    <col min="58" max="58" width="5.5703125" customWidth="1"/>
    <col min="59" max="59" width="6.140625" bestFit="1" customWidth="1"/>
    <col min="60" max="60" width="5.42578125" customWidth="1"/>
    <col min="61" max="61" width="6.140625" bestFit="1" customWidth="1"/>
    <col min="62" max="62" width="3.28515625" customWidth="1"/>
    <col min="63" max="63" width="3.42578125" customWidth="1"/>
    <col min="64" max="64" width="5.7109375" customWidth="1"/>
    <col min="65" max="65" width="20.7109375" customWidth="1"/>
    <col min="66" max="66" width="11.42578125" customWidth="1"/>
    <col min="67" max="67" width="18.28515625" bestFit="1" customWidth="1"/>
    <col min="68" max="68" width="27.42578125" customWidth="1"/>
  </cols>
  <sheetData>
    <row r="1" spans="1:68">
      <c r="C1" s="63">
        <v>2018</v>
      </c>
    </row>
    <row r="2" spans="1:68">
      <c r="C2" s="64">
        <v>41639</v>
      </c>
    </row>
    <row r="3" spans="1:68" ht="23.25">
      <c r="A3" s="3">
        <v>0.875</v>
      </c>
      <c r="B3" s="1"/>
      <c r="C3" s="7"/>
      <c r="D3" s="127" t="s">
        <v>16</v>
      </c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61" t="s">
        <v>17</v>
      </c>
      <c r="AK3" s="128" t="str">
        <f>UPPER(TEXT(C2,"mmmm aaaa"))</f>
        <v>JANVIER 2018</v>
      </c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</row>
    <row r="4" spans="1:68">
      <c r="A4" s="3">
        <v>0</v>
      </c>
      <c r="D4" s="129" t="s">
        <v>8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C4" s="129"/>
      <c r="BD4" s="129"/>
      <c r="BE4" s="129"/>
      <c r="BF4" s="129"/>
      <c r="BG4" s="129"/>
      <c r="BH4" s="129"/>
      <c r="BI4" s="129"/>
    </row>
    <row r="5" spans="1:68" ht="15.75" thickBot="1">
      <c r="D5" s="130" t="str">
        <f>IF($I10&lt;(11/24),"ATTENTION REPOS QUOTIDIEN"," ")</f>
        <v xml:space="preserve"> </v>
      </c>
      <c r="E5" s="130"/>
      <c r="F5" s="130"/>
      <c r="G5" s="130"/>
      <c r="H5" s="130"/>
      <c r="I5" s="130"/>
      <c r="J5" s="130"/>
      <c r="K5" s="130"/>
    </row>
    <row r="6" spans="1:68" ht="21">
      <c r="B6" s="5"/>
      <c r="C6" s="5"/>
      <c r="D6" s="79" t="s">
        <v>37</v>
      </c>
      <c r="E6" s="80"/>
      <c r="F6" s="80"/>
      <c r="G6" s="80"/>
      <c r="H6" s="80"/>
      <c r="I6" s="80"/>
      <c r="J6" s="80"/>
      <c r="K6" s="80"/>
      <c r="L6" s="14"/>
      <c r="M6" s="15"/>
      <c r="N6" s="16"/>
      <c r="O6" s="79" t="s">
        <v>38</v>
      </c>
      <c r="P6" s="80"/>
      <c r="Q6" s="80"/>
      <c r="R6" s="80"/>
      <c r="S6" s="80"/>
      <c r="T6" s="80"/>
      <c r="U6" s="80"/>
      <c r="V6" s="14"/>
      <c r="W6" s="15"/>
      <c r="X6" s="16"/>
      <c r="Y6" s="79" t="s">
        <v>39</v>
      </c>
      <c r="Z6" s="80"/>
      <c r="AA6" s="80"/>
      <c r="AB6" s="80"/>
      <c r="AC6" s="80"/>
      <c r="AD6" s="80"/>
      <c r="AE6" s="80"/>
      <c r="AF6" s="14"/>
      <c r="AG6" s="15"/>
      <c r="AH6" s="16"/>
      <c r="AI6" s="79" t="s">
        <v>40</v>
      </c>
      <c r="AJ6" s="80"/>
      <c r="AK6" s="80"/>
      <c r="AL6" s="80"/>
      <c r="AM6" s="80"/>
      <c r="AN6" s="80"/>
      <c r="AO6" s="80"/>
      <c r="AP6" s="14"/>
      <c r="AQ6" s="15"/>
      <c r="AR6" s="16"/>
      <c r="AS6" s="79" t="s">
        <v>41</v>
      </c>
      <c r="AT6" s="80"/>
      <c r="AU6" s="80"/>
      <c r="AV6" s="80"/>
      <c r="AW6" s="80"/>
      <c r="AX6" s="80"/>
      <c r="AY6" s="80"/>
      <c r="AZ6" s="14"/>
      <c r="BA6" s="15"/>
      <c r="BB6" s="16"/>
      <c r="BC6" s="79" t="s">
        <v>7</v>
      </c>
      <c r="BD6" s="80"/>
      <c r="BE6" s="80"/>
      <c r="BF6" s="80"/>
      <c r="BG6" s="80"/>
      <c r="BH6" s="80"/>
      <c r="BI6" s="81"/>
      <c r="BJ6" s="14"/>
      <c r="BK6" s="15"/>
      <c r="BL6" s="16"/>
      <c r="BM6" s="123" t="s">
        <v>9</v>
      </c>
    </row>
    <row r="7" spans="1:68" ht="10.5" customHeight="1" thickBot="1">
      <c r="D7" s="8" t="s">
        <v>6</v>
      </c>
      <c r="E7" s="25"/>
      <c r="F7" s="9" t="s">
        <v>5</v>
      </c>
      <c r="G7" s="28" t="s">
        <v>3</v>
      </c>
      <c r="H7" s="28" t="s">
        <v>3</v>
      </c>
      <c r="I7" s="28" t="s">
        <v>18</v>
      </c>
      <c r="J7" s="28" t="s">
        <v>4</v>
      </c>
      <c r="K7" s="28" t="s">
        <v>4</v>
      </c>
      <c r="L7" s="18" t="s">
        <v>0</v>
      </c>
      <c r="M7" s="19" t="s">
        <v>1</v>
      </c>
      <c r="N7" s="20" t="s">
        <v>2</v>
      </c>
      <c r="O7" s="8" t="s">
        <v>6</v>
      </c>
      <c r="P7" s="28"/>
      <c r="Q7" s="9" t="s">
        <v>5</v>
      </c>
      <c r="R7" s="28" t="s">
        <v>3</v>
      </c>
      <c r="S7" s="28" t="s">
        <v>3</v>
      </c>
      <c r="T7" s="28" t="s">
        <v>4</v>
      </c>
      <c r="U7" s="28" t="s">
        <v>4</v>
      </c>
      <c r="V7" s="8" t="s">
        <v>0</v>
      </c>
      <c r="W7" s="29" t="s">
        <v>1</v>
      </c>
      <c r="X7" s="30" t="s">
        <v>2</v>
      </c>
      <c r="Y7" s="8" t="s">
        <v>6</v>
      </c>
      <c r="Z7" s="28"/>
      <c r="AA7" s="9" t="s">
        <v>5</v>
      </c>
      <c r="AB7" s="28" t="s">
        <v>3</v>
      </c>
      <c r="AC7" s="28" t="s">
        <v>3</v>
      </c>
      <c r="AD7" s="28" t="s">
        <v>4</v>
      </c>
      <c r="AE7" s="28" t="s">
        <v>4</v>
      </c>
      <c r="AF7" s="8" t="s">
        <v>0</v>
      </c>
      <c r="AG7" s="29" t="s">
        <v>1</v>
      </c>
      <c r="AH7" s="30" t="s">
        <v>2</v>
      </c>
      <c r="AI7" s="8" t="s">
        <v>6</v>
      </c>
      <c r="AJ7" s="28"/>
      <c r="AK7" s="9" t="s">
        <v>5</v>
      </c>
      <c r="AL7" s="28" t="s">
        <v>3</v>
      </c>
      <c r="AM7" s="28" t="s">
        <v>3</v>
      </c>
      <c r="AN7" s="28" t="s">
        <v>4</v>
      </c>
      <c r="AO7" s="28" t="s">
        <v>4</v>
      </c>
      <c r="AP7" s="8" t="s">
        <v>0</v>
      </c>
      <c r="AQ7" s="29" t="s">
        <v>1</v>
      </c>
      <c r="AR7" s="30" t="s">
        <v>2</v>
      </c>
      <c r="AS7" s="8" t="s">
        <v>6</v>
      </c>
      <c r="AT7" s="28"/>
      <c r="AU7" s="9" t="s">
        <v>5</v>
      </c>
      <c r="AV7" s="28" t="s">
        <v>3</v>
      </c>
      <c r="AW7" s="28" t="s">
        <v>3</v>
      </c>
      <c r="AX7" s="28" t="s">
        <v>4</v>
      </c>
      <c r="AY7" s="28" t="s">
        <v>4</v>
      </c>
      <c r="AZ7" s="8" t="s">
        <v>0</v>
      </c>
      <c r="BA7" s="29" t="s">
        <v>1</v>
      </c>
      <c r="BB7" s="30" t="s">
        <v>2</v>
      </c>
      <c r="BC7" s="8" t="s">
        <v>6</v>
      </c>
      <c r="BD7" s="28"/>
      <c r="BE7" s="9" t="s">
        <v>5</v>
      </c>
      <c r="BF7" s="28" t="s">
        <v>3</v>
      </c>
      <c r="BG7" s="28" t="s">
        <v>3</v>
      </c>
      <c r="BH7" s="28" t="s">
        <v>4</v>
      </c>
      <c r="BI7" s="30" t="s">
        <v>4</v>
      </c>
      <c r="BJ7" s="17" t="s">
        <v>0</v>
      </c>
      <c r="BK7" s="10" t="s">
        <v>1</v>
      </c>
      <c r="BL7" s="11" t="s">
        <v>2</v>
      </c>
      <c r="BM7" s="124"/>
    </row>
    <row r="8" spans="1:68" ht="15.75" thickBot="1">
      <c r="A8" s="78">
        <f>C2</f>
        <v>41639</v>
      </c>
      <c r="B8" s="82" t="str">
        <f>UPPER(TEXT(A8,"jjj"))</f>
        <v>LUN</v>
      </c>
      <c r="C8" s="84" t="str">
        <f>UPPER(TEXT(A8,"jj mmm"))</f>
        <v>01 JANV</v>
      </c>
      <c r="D8" s="35">
        <v>0.83333333333333337</v>
      </c>
      <c r="E8" s="36"/>
      <c r="F8" s="37">
        <v>8.3333333333333329E-2</v>
      </c>
      <c r="G8" s="22">
        <f>MOD(F8-D8,1)</f>
        <v>0.25</v>
      </c>
      <c r="H8" s="86">
        <f>G8+G9</f>
        <v>0.5</v>
      </c>
      <c r="I8" s="65"/>
      <c r="J8" s="22">
        <f>IF(G8=0,0,IF(MOD($F8&lt;$A$3,1),0,MOD($F8-$A$3,1)))</f>
        <v>0.20833333333333337</v>
      </c>
      <c r="K8" s="88">
        <f>J8+J9</f>
        <v>0.41666666666666674</v>
      </c>
      <c r="L8" s="90">
        <f>IF(E8="CP",1,0)</f>
        <v>0</v>
      </c>
      <c r="M8" s="92">
        <f>IF(E8="CV",1,0)</f>
        <v>0</v>
      </c>
      <c r="N8" s="38">
        <f>IF(F8&gt;$A$4,1,0)</f>
        <v>1</v>
      </c>
      <c r="O8" s="35"/>
      <c r="P8" s="36"/>
      <c r="Q8" s="37"/>
      <c r="R8" s="22">
        <f>MOD(Q8-O8,1)</f>
        <v>0</v>
      </c>
      <c r="S8" s="94">
        <f>R8+R9</f>
        <v>0</v>
      </c>
      <c r="T8" s="22">
        <f>IF(R8=0,0,IF(MOD($F8&lt;$A$3,1),0,MOD($F8-$A$3,1)))</f>
        <v>0</v>
      </c>
      <c r="U8" s="96">
        <f>T8+T9</f>
        <v>0</v>
      </c>
      <c r="V8" s="90">
        <f>IF(P8="CP",1,0)</f>
        <v>0</v>
      </c>
      <c r="W8" s="92">
        <f>IF(P8="CV",1,0)</f>
        <v>0</v>
      </c>
      <c r="X8" s="38">
        <f>IF(Q8&gt;$A$4,1,0)</f>
        <v>0</v>
      </c>
      <c r="Y8" s="35"/>
      <c r="Z8" s="36"/>
      <c r="AA8" s="37"/>
      <c r="AB8" s="22">
        <f>MOD(AA8-Y8,1)</f>
        <v>0</v>
      </c>
      <c r="AC8" s="94">
        <f>AB8+AB9</f>
        <v>0</v>
      </c>
      <c r="AD8" s="22">
        <f>IF(AB8=0,0,IF(MOD($F8&lt;$A$3,1),0,MOD($F8-$A$3,1)))</f>
        <v>0</v>
      </c>
      <c r="AE8" s="96">
        <f>AD8+AD9</f>
        <v>0</v>
      </c>
      <c r="AF8" s="90">
        <f>IF(Z8="CP",1,0)</f>
        <v>0</v>
      </c>
      <c r="AG8" s="92">
        <f>IF(Z8="CV",1,0)</f>
        <v>0</v>
      </c>
      <c r="AH8" s="38">
        <f>IF(AA8&gt;$A$4,1,0)</f>
        <v>0</v>
      </c>
      <c r="AI8" s="35"/>
      <c r="AJ8" s="36"/>
      <c r="AK8" s="37"/>
      <c r="AL8" s="22">
        <f>MOD(AK8-AI8,1)</f>
        <v>0</v>
      </c>
      <c r="AM8" s="94">
        <f>AL8+AL9</f>
        <v>0</v>
      </c>
      <c r="AN8" s="22">
        <f>IF(AL8=0,0,IF(MOD($F8&lt;$A$3,1),0,MOD($F8-$A$3,1)))</f>
        <v>0</v>
      </c>
      <c r="AO8" s="96">
        <f>AN8+AN9</f>
        <v>0</v>
      </c>
      <c r="AP8" s="90">
        <f>IF(AJ8="CP",1,0)</f>
        <v>0</v>
      </c>
      <c r="AQ8" s="92">
        <f>IF(AJ8="CV",1,0)</f>
        <v>0</v>
      </c>
      <c r="AR8" s="38">
        <f>IF(AK8&gt;$A$4,1,0)</f>
        <v>0</v>
      </c>
      <c r="AS8" s="35"/>
      <c r="AT8" s="36"/>
      <c r="AU8" s="37"/>
      <c r="AV8" s="22">
        <f>MOD(AU8-AS8,1)</f>
        <v>0</v>
      </c>
      <c r="AW8" s="94">
        <f>AV8+AV9</f>
        <v>0</v>
      </c>
      <c r="AX8" s="22">
        <f>IF(AV8=0,0,IF(MOD($F8&lt;$A$3,1),0,MOD($F8-$A$3,1)))</f>
        <v>0</v>
      </c>
      <c r="AY8" s="96">
        <f>AX8+AX9</f>
        <v>0</v>
      </c>
      <c r="AZ8" s="90">
        <f>IF(AT8="CP",1,0)</f>
        <v>0</v>
      </c>
      <c r="BA8" s="92">
        <f>IF(AT8="CV",1,0)</f>
        <v>0</v>
      </c>
      <c r="BB8" s="38">
        <f>IF(AU8&gt;$A$4,1,0)</f>
        <v>0</v>
      </c>
      <c r="BC8" s="35"/>
      <c r="BD8" s="36"/>
      <c r="BE8" s="37"/>
      <c r="BF8" s="22">
        <f>MOD(BE8-BC8,1)</f>
        <v>0</v>
      </c>
      <c r="BG8" s="94">
        <f>BF8+BF9</f>
        <v>0</v>
      </c>
      <c r="BH8" s="22">
        <f>IF(BF8=0,0,IF(MOD($F8&lt;$A$3,1),0,MOD($F8-$A$3,1)))</f>
        <v>0</v>
      </c>
      <c r="BI8" s="96">
        <f>BH8+BH9</f>
        <v>0</v>
      </c>
      <c r="BJ8" s="98">
        <f>IF(BD8="CP",1,0)</f>
        <v>0</v>
      </c>
      <c r="BK8" s="98">
        <f>IF(BD8="CV",1,0)</f>
        <v>0</v>
      </c>
      <c r="BL8" s="12">
        <f>IF(BE8&gt;$A$4,1,0)</f>
        <v>0</v>
      </c>
      <c r="BM8" s="47"/>
      <c r="BO8" s="131" t="s">
        <v>36</v>
      </c>
      <c r="BP8" s="131"/>
    </row>
    <row r="9" spans="1:68" ht="15.75" thickBot="1">
      <c r="A9" s="78"/>
      <c r="B9" s="83"/>
      <c r="C9" s="85"/>
      <c r="D9" s="52">
        <v>0.83333333333333337</v>
      </c>
      <c r="E9" s="40"/>
      <c r="F9" s="41">
        <v>8.3333333333333329E-2</v>
      </c>
      <c r="G9" s="23">
        <f t="shared" ref="G9:G69" si="0">MOD(F9-D9,1)</f>
        <v>0.25</v>
      </c>
      <c r="H9" s="87"/>
      <c r="I9" s="66"/>
      <c r="J9" s="23">
        <f t="shared" ref="J9:J69" si="1">IF(G9=0,0,IF(MOD($F9&lt;$A$3,1),0,MOD($F9-$A$3,1)))</f>
        <v>0.20833333333333337</v>
      </c>
      <c r="K9" s="89"/>
      <c r="L9" s="91"/>
      <c r="M9" s="93"/>
      <c r="N9" s="42">
        <f t="shared" ref="N9:N69" si="2">IF(F9&gt;$A$4,1,0)</f>
        <v>1</v>
      </c>
      <c r="O9" s="62"/>
      <c r="P9" s="40"/>
      <c r="Q9" s="41"/>
      <c r="R9" s="23">
        <f t="shared" ref="R9:R69" si="3">MOD(Q9-O9,1)</f>
        <v>0</v>
      </c>
      <c r="S9" s="95"/>
      <c r="T9" s="23">
        <f t="shared" ref="T9:T69" si="4">IF(R9=0,0,IF(MOD($F9&lt;$A$3,1),0,MOD($F9-$A$3,1)))</f>
        <v>0</v>
      </c>
      <c r="U9" s="97"/>
      <c r="V9" s="91"/>
      <c r="W9" s="93"/>
      <c r="X9" s="42">
        <f t="shared" ref="X9:X69" si="5">IF(Q9&gt;$A$4,1,0)</f>
        <v>0</v>
      </c>
      <c r="Y9" s="40"/>
      <c r="Z9" s="40"/>
      <c r="AA9" s="41"/>
      <c r="AB9" s="22">
        <f t="shared" ref="AB9:AB68" si="6">MOD(AA9-Y9,1)</f>
        <v>0</v>
      </c>
      <c r="AC9" s="95"/>
      <c r="AD9" s="23">
        <f t="shared" ref="AD9:AD69" si="7">IF(AB9=0,0,IF(MOD($F9&lt;$A$3,1),0,MOD($F9-$A$3,1)))</f>
        <v>0</v>
      </c>
      <c r="AE9" s="97"/>
      <c r="AF9" s="91"/>
      <c r="AG9" s="93"/>
      <c r="AH9" s="42">
        <f t="shared" ref="AH9:AH69" si="8">IF(AA9&gt;$A$4,1,0)</f>
        <v>0</v>
      </c>
      <c r="AI9" s="40"/>
      <c r="AJ9" s="40"/>
      <c r="AK9" s="41"/>
      <c r="AL9" s="22">
        <f t="shared" ref="AL9:AL69" si="9">MOD(AK9-AI9,1)</f>
        <v>0</v>
      </c>
      <c r="AM9" s="95"/>
      <c r="AN9" s="22">
        <f t="shared" ref="AN9:AN69" si="10">IF(AL9=0,0,IF(MOD($F9&lt;$A$3,1),0,MOD($F9-$A$3,1)))</f>
        <v>0</v>
      </c>
      <c r="AO9" s="97"/>
      <c r="AP9" s="91"/>
      <c r="AQ9" s="93"/>
      <c r="AR9" s="42">
        <f t="shared" ref="AR9:AR69" si="11">IF(AK9&gt;$A$4,1,0)</f>
        <v>0</v>
      </c>
      <c r="AS9" s="40"/>
      <c r="AT9" s="40"/>
      <c r="AU9" s="41"/>
      <c r="AV9" s="22">
        <f t="shared" ref="AV9:AV69" si="12">MOD(AU9-AS9,1)</f>
        <v>0</v>
      </c>
      <c r="AW9" s="95"/>
      <c r="AX9" s="22">
        <f t="shared" ref="AX9:AX69" si="13">IF(AV9=0,0,IF(MOD($F9&lt;$A$3,1),0,MOD($F9-$A$3,1)))</f>
        <v>0</v>
      </c>
      <c r="AY9" s="97"/>
      <c r="AZ9" s="91"/>
      <c r="BA9" s="93"/>
      <c r="BB9" s="42">
        <f t="shared" ref="BB9:BB69" si="14">IF(AU9&gt;$A$4,1,0)</f>
        <v>0</v>
      </c>
      <c r="BC9" s="40"/>
      <c r="BD9" s="40"/>
      <c r="BE9" s="41"/>
      <c r="BF9" s="22">
        <f t="shared" ref="BF9:BF69" si="15">MOD(BE9-BC9,1)</f>
        <v>0</v>
      </c>
      <c r="BG9" s="95"/>
      <c r="BH9" s="22">
        <f t="shared" ref="BH9:BH69" si="16">IF(BF9=0,0,IF(MOD($F9&lt;$A$3,1),0,MOD($F9-$A$3,1)))</f>
        <v>0</v>
      </c>
      <c r="BI9" s="97"/>
      <c r="BJ9" s="98"/>
      <c r="BK9" s="98"/>
      <c r="BL9" s="12">
        <f t="shared" ref="BL9:BL69" si="17">IF(BE9&gt;$A$4,1,0)</f>
        <v>0</v>
      </c>
      <c r="BM9" s="48"/>
      <c r="BO9" s="69" t="s">
        <v>22</v>
      </c>
      <c r="BP9" s="70">
        <v>41639</v>
      </c>
    </row>
    <row r="10" spans="1:68" ht="15.75" thickBot="1">
      <c r="A10" s="78">
        <f>A8+1</f>
        <v>41640</v>
      </c>
      <c r="B10" s="82" t="str">
        <f t="shared" ref="B10" si="18">UPPER(TEXT(A10,"jjj"))</f>
        <v>MAR</v>
      </c>
      <c r="C10" s="99" t="str">
        <f t="shared" ref="C10" si="19">UPPER(TEXT(A10,"jj mmm"))</f>
        <v>02 JANV</v>
      </c>
      <c r="D10" s="35">
        <v>0.58333333333333337</v>
      </c>
      <c r="E10" s="36"/>
      <c r="F10" s="37">
        <v>0.66666666666666663</v>
      </c>
      <c r="G10" s="22">
        <f t="shared" si="0"/>
        <v>8.3333333333333259E-2</v>
      </c>
      <c r="H10" s="86">
        <f t="shared" ref="H10" si="20">G10+G11</f>
        <v>8.3333333333333259E-2</v>
      </c>
      <c r="I10" s="94">
        <f t="shared" ref="I10:I68" si="21">MOD(D10-F9,1)</f>
        <v>0.5</v>
      </c>
      <c r="J10" s="22">
        <f t="shared" si="1"/>
        <v>0.79166666666666663</v>
      </c>
      <c r="K10" s="101">
        <f t="shared" ref="K10" si="22">J10+J11</f>
        <v>0.79166666666666663</v>
      </c>
      <c r="L10" s="90">
        <f t="shared" ref="L10" si="23">IF(E10="CP",1,0)</f>
        <v>0</v>
      </c>
      <c r="M10" s="92">
        <f t="shared" ref="M10" si="24">IF(E10="CV",1,0)</f>
        <v>0</v>
      </c>
      <c r="N10" s="38">
        <f t="shared" si="2"/>
        <v>1</v>
      </c>
      <c r="O10" s="35"/>
      <c r="P10" s="36"/>
      <c r="Q10" s="37"/>
      <c r="R10" s="22">
        <f t="shared" si="3"/>
        <v>0</v>
      </c>
      <c r="S10" s="94">
        <f t="shared" ref="S10" si="25">R10+R11</f>
        <v>0</v>
      </c>
      <c r="T10" s="22">
        <f t="shared" si="4"/>
        <v>0</v>
      </c>
      <c r="U10" s="96">
        <f t="shared" ref="U10" si="26">T10+T11</f>
        <v>0</v>
      </c>
      <c r="V10" s="90">
        <f t="shared" ref="V10" si="27">IF(P10="CP",1,0)</f>
        <v>0</v>
      </c>
      <c r="W10" s="92">
        <f t="shared" ref="W10" si="28">IF(P10="CV",1,0)</f>
        <v>0</v>
      </c>
      <c r="X10" s="38">
        <f t="shared" si="5"/>
        <v>0</v>
      </c>
      <c r="Y10" s="35"/>
      <c r="Z10" s="36"/>
      <c r="AA10" s="37"/>
      <c r="AB10" s="22">
        <f t="shared" si="6"/>
        <v>0</v>
      </c>
      <c r="AC10" s="94">
        <f t="shared" ref="AC10" si="29">AB10+AB11</f>
        <v>0</v>
      </c>
      <c r="AD10" s="22">
        <f t="shared" si="7"/>
        <v>0</v>
      </c>
      <c r="AE10" s="96">
        <f t="shared" ref="AE10" si="30">AD10+AD11</f>
        <v>0</v>
      </c>
      <c r="AF10" s="90">
        <f t="shared" ref="AF10" si="31">IF(Z10="CP",1,0)</f>
        <v>0</v>
      </c>
      <c r="AG10" s="92">
        <f t="shared" ref="AG10" si="32">IF(Z10="CV",1,0)</f>
        <v>0</v>
      </c>
      <c r="AH10" s="38">
        <f t="shared" si="8"/>
        <v>0</v>
      </c>
      <c r="AI10" s="35"/>
      <c r="AJ10" s="36"/>
      <c r="AK10" s="37"/>
      <c r="AL10" s="22">
        <f t="shared" si="9"/>
        <v>0</v>
      </c>
      <c r="AM10" s="94">
        <f t="shared" ref="AM10" si="33">AL10+AL11</f>
        <v>0</v>
      </c>
      <c r="AN10" s="22">
        <f t="shared" si="10"/>
        <v>0</v>
      </c>
      <c r="AO10" s="96">
        <f t="shared" ref="AO10" si="34">AN10+AN11</f>
        <v>0</v>
      </c>
      <c r="AP10" s="90">
        <f t="shared" ref="AP10" si="35">IF(AJ10="CP",1,0)</f>
        <v>0</v>
      </c>
      <c r="AQ10" s="92">
        <f t="shared" ref="AQ10" si="36">IF(AJ10="CV",1,0)</f>
        <v>0</v>
      </c>
      <c r="AR10" s="38">
        <f t="shared" si="11"/>
        <v>0</v>
      </c>
      <c r="AS10" s="35"/>
      <c r="AT10" s="36"/>
      <c r="AU10" s="37"/>
      <c r="AV10" s="22">
        <f t="shared" si="12"/>
        <v>0</v>
      </c>
      <c r="AW10" s="94">
        <f t="shared" ref="AW10" si="37">AV10+AV11</f>
        <v>0</v>
      </c>
      <c r="AX10" s="22">
        <f t="shared" si="13"/>
        <v>0</v>
      </c>
      <c r="AY10" s="96">
        <f t="shared" ref="AY10" si="38">AX10+AX11</f>
        <v>0</v>
      </c>
      <c r="AZ10" s="90">
        <f t="shared" ref="AZ10" si="39">IF(AT10="CP",1,0)</f>
        <v>0</v>
      </c>
      <c r="BA10" s="92">
        <f t="shared" ref="BA10" si="40">IF(AT10="CV",1,0)</f>
        <v>0</v>
      </c>
      <c r="BB10" s="38">
        <f t="shared" si="14"/>
        <v>0</v>
      </c>
      <c r="BC10" s="35"/>
      <c r="BD10" s="36"/>
      <c r="BE10" s="37"/>
      <c r="BF10" s="22">
        <f t="shared" si="15"/>
        <v>0</v>
      </c>
      <c r="BG10" s="94">
        <f t="shared" ref="BG10" si="41">BF10+BF11</f>
        <v>0</v>
      </c>
      <c r="BH10" s="22">
        <f t="shared" si="16"/>
        <v>0</v>
      </c>
      <c r="BI10" s="96">
        <f t="shared" ref="BI10" si="42">BH10+BH11</f>
        <v>0</v>
      </c>
      <c r="BJ10" s="98">
        <f t="shared" ref="BJ10" si="43">IF(BD10="CP",1,0)</f>
        <v>0</v>
      </c>
      <c r="BK10" s="98">
        <f t="shared" ref="BK10" si="44">IF(BD10="CV",1,0)</f>
        <v>0</v>
      </c>
      <c r="BL10" s="12">
        <f t="shared" si="17"/>
        <v>0</v>
      </c>
      <c r="BM10" s="47"/>
      <c r="BO10" s="69" t="s">
        <v>23</v>
      </c>
      <c r="BP10" s="70">
        <v>41729</v>
      </c>
    </row>
    <row r="11" spans="1:68" ht="15.75" thickBot="1">
      <c r="A11" s="78"/>
      <c r="B11" s="83"/>
      <c r="C11" s="100"/>
      <c r="D11" s="39"/>
      <c r="E11" s="40"/>
      <c r="F11" s="41"/>
      <c r="G11" s="23">
        <f t="shared" si="0"/>
        <v>0</v>
      </c>
      <c r="H11" s="87"/>
      <c r="I11" s="95"/>
      <c r="J11" s="23">
        <f t="shared" si="1"/>
        <v>0</v>
      </c>
      <c r="K11" s="102"/>
      <c r="L11" s="91"/>
      <c r="M11" s="93"/>
      <c r="N11" s="42">
        <f t="shared" si="2"/>
        <v>0</v>
      </c>
      <c r="O11" s="39"/>
      <c r="P11" s="40"/>
      <c r="Q11" s="41"/>
      <c r="R11" s="23">
        <f t="shared" si="3"/>
        <v>0</v>
      </c>
      <c r="S11" s="95"/>
      <c r="T11" s="23">
        <f t="shared" si="4"/>
        <v>0</v>
      </c>
      <c r="U11" s="97"/>
      <c r="V11" s="91"/>
      <c r="W11" s="93"/>
      <c r="X11" s="42">
        <f t="shared" si="5"/>
        <v>0</v>
      </c>
      <c r="Y11" s="39"/>
      <c r="Z11" s="40"/>
      <c r="AA11" s="41"/>
      <c r="AB11" s="22">
        <f t="shared" si="6"/>
        <v>0</v>
      </c>
      <c r="AC11" s="95"/>
      <c r="AD11" s="23">
        <f t="shared" si="7"/>
        <v>0</v>
      </c>
      <c r="AE11" s="97"/>
      <c r="AF11" s="91"/>
      <c r="AG11" s="93"/>
      <c r="AH11" s="42">
        <f t="shared" si="8"/>
        <v>0</v>
      </c>
      <c r="AI11" s="39"/>
      <c r="AJ11" s="40"/>
      <c r="AK11" s="41"/>
      <c r="AL11" s="22">
        <f t="shared" si="9"/>
        <v>0</v>
      </c>
      <c r="AM11" s="95"/>
      <c r="AN11" s="22">
        <f t="shared" si="10"/>
        <v>0</v>
      </c>
      <c r="AO11" s="97"/>
      <c r="AP11" s="91"/>
      <c r="AQ11" s="93"/>
      <c r="AR11" s="42">
        <f t="shared" si="11"/>
        <v>0</v>
      </c>
      <c r="AS11" s="39"/>
      <c r="AT11" s="40"/>
      <c r="AU11" s="41"/>
      <c r="AV11" s="22">
        <f t="shared" si="12"/>
        <v>0</v>
      </c>
      <c r="AW11" s="95"/>
      <c r="AX11" s="22">
        <f t="shared" si="13"/>
        <v>0</v>
      </c>
      <c r="AY11" s="97"/>
      <c r="AZ11" s="91"/>
      <c r="BA11" s="93"/>
      <c r="BB11" s="42">
        <f t="shared" si="14"/>
        <v>0</v>
      </c>
      <c r="BC11" s="39"/>
      <c r="BD11" s="40"/>
      <c r="BE11" s="41"/>
      <c r="BF11" s="22">
        <f t="shared" si="15"/>
        <v>0</v>
      </c>
      <c r="BG11" s="95"/>
      <c r="BH11" s="22">
        <f t="shared" si="16"/>
        <v>0</v>
      </c>
      <c r="BI11" s="97"/>
      <c r="BJ11" s="98"/>
      <c r="BK11" s="98"/>
      <c r="BL11" s="12">
        <f t="shared" si="17"/>
        <v>0</v>
      </c>
      <c r="BM11" s="48"/>
      <c r="BO11" s="69" t="s">
        <v>24</v>
      </c>
      <c r="BP11" s="70">
        <f>BP10+1</f>
        <v>41730</v>
      </c>
    </row>
    <row r="12" spans="1:68" ht="15.75" thickBot="1">
      <c r="A12" s="78">
        <f>A10+1</f>
        <v>41641</v>
      </c>
      <c r="B12" s="82" t="str">
        <f t="shared" ref="B12" si="45">UPPER(TEXT(A12,"jjj"))</f>
        <v>MER</v>
      </c>
      <c r="C12" s="99" t="str">
        <f t="shared" ref="C12" si="46">UPPER(TEXT(A12,"jj mmm"))</f>
        <v>03 JANV</v>
      </c>
      <c r="D12" s="35"/>
      <c r="E12" s="36" t="s">
        <v>19</v>
      </c>
      <c r="F12" s="37"/>
      <c r="G12" s="22">
        <f t="shared" si="0"/>
        <v>0</v>
      </c>
      <c r="H12" s="86">
        <f t="shared" ref="H12" si="47">G12+G13</f>
        <v>0</v>
      </c>
      <c r="I12" s="94">
        <f t="shared" si="21"/>
        <v>0</v>
      </c>
      <c r="J12" s="22">
        <f t="shared" si="1"/>
        <v>0</v>
      </c>
      <c r="K12" s="101">
        <f t="shared" ref="K12" si="48">J12+J13</f>
        <v>0</v>
      </c>
      <c r="L12" s="90">
        <f t="shared" ref="L12" si="49">IF(E12="CP",1,0)</f>
        <v>0</v>
      </c>
      <c r="M12" s="92">
        <f t="shared" ref="M12" si="50">IF(E12="CV",1,0)</f>
        <v>0</v>
      </c>
      <c r="N12" s="38">
        <f t="shared" si="2"/>
        <v>0</v>
      </c>
      <c r="O12" s="35"/>
      <c r="P12" s="36"/>
      <c r="Q12" s="37"/>
      <c r="R12" s="22">
        <f t="shared" si="3"/>
        <v>0</v>
      </c>
      <c r="S12" s="94">
        <f t="shared" ref="S12" si="51">R12+R13</f>
        <v>0</v>
      </c>
      <c r="T12" s="22">
        <f t="shared" si="4"/>
        <v>0</v>
      </c>
      <c r="U12" s="96">
        <f t="shared" ref="U12" si="52">T12+T13</f>
        <v>0</v>
      </c>
      <c r="V12" s="90">
        <f t="shared" ref="V12" si="53">IF(P12="CP",1,0)</f>
        <v>0</v>
      </c>
      <c r="W12" s="92">
        <f t="shared" ref="W12" si="54">IF(P12="CV",1,0)</f>
        <v>0</v>
      </c>
      <c r="X12" s="38">
        <f t="shared" si="5"/>
        <v>0</v>
      </c>
      <c r="Y12" s="35"/>
      <c r="Z12" s="36"/>
      <c r="AA12" s="37"/>
      <c r="AB12" s="22">
        <f t="shared" si="6"/>
        <v>0</v>
      </c>
      <c r="AC12" s="94">
        <f t="shared" ref="AC12" si="55">AB12+AB13</f>
        <v>0</v>
      </c>
      <c r="AD12" s="22">
        <f t="shared" si="7"/>
        <v>0</v>
      </c>
      <c r="AE12" s="96">
        <f t="shared" ref="AE12" si="56">AD12+AD13</f>
        <v>0</v>
      </c>
      <c r="AF12" s="90">
        <f t="shared" ref="AF12" si="57">IF(Z12="CP",1,0)</f>
        <v>0</v>
      </c>
      <c r="AG12" s="92">
        <f t="shared" ref="AG12" si="58">IF(Z12="CV",1,0)</f>
        <v>0</v>
      </c>
      <c r="AH12" s="38">
        <f t="shared" si="8"/>
        <v>0</v>
      </c>
      <c r="AI12" s="35"/>
      <c r="AJ12" s="36"/>
      <c r="AK12" s="37"/>
      <c r="AL12" s="22">
        <f t="shared" si="9"/>
        <v>0</v>
      </c>
      <c r="AM12" s="94">
        <f t="shared" ref="AM12" si="59">AL12+AL13</f>
        <v>0</v>
      </c>
      <c r="AN12" s="22">
        <f t="shared" si="10"/>
        <v>0</v>
      </c>
      <c r="AO12" s="96">
        <f t="shared" ref="AO12" si="60">AN12+AN13</f>
        <v>0</v>
      </c>
      <c r="AP12" s="90">
        <f t="shared" ref="AP12" si="61">IF(AJ12="CP",1,0)</f>
        <v>0</v>
      </c>
      <c r="AQ12" s="92">
        <f t="shared" ref="AQ12" si="62">IF(AJ12="CV",1,0)</f>
        <v>0</v>
      </c>
      <c r="AR12" s="38">
        <f t="shared" si="11"/>
        <v>0</v>
      </c>
      <c r="AS12" s="35"/>
      <c r="AT12" s="36"/>
      <c r="AU12" s="37"/>
      <c r="AV12" s="22">
        <f t="shared" si="12"/>
        <v>0</v>
      </c>
      <c r="AW12" s="94">
        <f t="shared" ref="AW12" si="63">AV12+AV13</f>
        <v>0</v>
      </c>
      <c r="AX12" s="22">
        <f t="shared" si="13"/>
        <v>0</v>
      </c>
      <c r="AY12" s="96">
        <f t="shared" ref="AY12" si="64">AX12+AX13</f>
        <v>0</v>
      </c>
      <c r="AZ12" s="90">
        <f t="shared" ref="AZ12" si="65">IF(AT12="CP",1,0)</f>
        <v>0</v>
      </c>
      <c r="BA12" s="92">
        <f t="shared" ref="BA12" si="66">IF(AT12="CV",1,0)</f>
        <v>0</v>
      </c>
      <c r="BB12" s="38">
        <f t="shared" si="14"/>
        <v>0</v>
      </c>
      <c r="BC12" s="35"/>
      <c r="BD12" s="36"/>
      <c r="BE12" s="37"/>
      <c r="BF12" s="22">
        <f t="shared" si="15"/>
        <v>0</v>
      </c>
      <c r="BG12" s="94">
        <f t="shared" ref="BG12" si="67">BF12+BF13</f>
        <v>0</v>
      </c>
      <c r="BH12" s="22">
        <f t="shared" si="16"/>
        <v>0</v>
      </c>
      <c r="BI12" s="96">
        <f t="shared" ref="BI12" si="68">BH12+BH13</f>
        <v>0</v>
      </c>
      <c r="BJ12" s="98">
        <f t="shared" ref="BJ12" si="69">IF(BD12="CP",1,0)</f>
        <v>0</v>
      </c>
      <c r="BK12" s="98">
        <f t="shared" ref="BK12" si="70">IF(BD12="CV",1,0)</f>
        <v>0</v>
      </c>
      <c r="BL12" s="12">
        <f t="shared" si="17"/>
        <v>0</v>
      </c>
      <c r="BM12" s="47"/>
      <c r="BO12" s="69" t="s">
        <v>25</v>
      </c>
      <c r="BP12" s="70">
        <v>41759</v>
      </c>
    </row>
    <row r="13" spans="1:68" ht="15.75" thickBot="1">
      <c r="A13" s="78"/>
      <c r="B13" s="83"/>
      <c r="C13" s="100"/>
      <c r="D13" s="39"/>
      <c r="E13" s="40" t="s">
        <v>19</v>
      </c>
      <c r="F13" s="41"/>
      <c r="G13" s="23">
        <f t="shared" si="0"/>
        <v>0</v>
      </c>
      <c r="H13" s="87"/>
      <c r="I13" s="95"/>
      <c r="J13" s="23">
        <f t="shared" si="1"/>
        <v>0</v>
      </c>
      <c r="K13" s="102"/>
      <c r="L13" s="91"/>
      <c r="M13" s="93"/>
      <c r="N13" s="42">
        <f t="shared" si="2"/>
        <v>0</v>
      </c>
      <c r="O13" s="39"/>
      <c r="P13" s="40"/>
      <c r="Q13" s="41"/>
      <c r="R13" s="23">
        <f t="shared" si="3"/>
        <v>0</v>
      </c>
      <c r="S13" s="95"/>
      <c r="T13" s="23">
        <f t="shared" si="4"/>
        <v>0</v>
      </c>
      <c r="U13" s="97"/>
      <c r="V13" s="91"/>
      <c r="W13" s="93"/>
      <c r="X13" s="42">
        <f t="shared" si="5"/>
        <v>0</v>
      </c>
      <c r="Y13" s="39"/>
      <c r="Z13" s="40"/>
      <c r="AA13" s="41"/>
      <c r="AB13" s="22">
        <f t="shared" si="6"/>
        <v>0</v>
      </c>
      <c r="AC13" s="95"/>
      <c r="AD13" s="23">
        <f t="shared" si="7"/>
        <v>0</v>
      </c>
      <c r="AE13" s="97"/>
      <c r="AF13" s="91"/>
      <c r="AG13" s="93"/>
      <c r="AH13" s="42">
        <f t="shared" si="8"/>
        <v>0</v>
      </c>
      <c r="AI13" s="39"/>
      <c r="AJ13" s="40"/>
      <c r="AK13" s="41"/>
      <c r="AL13" s="22">
        <f t="shared" si="9"/>
        <v>0</v>
      </c>
      <c r="AM13" s="95"/>
      <c r="AN13" s="22">
        <f t="shared" si="10"/>
        <v>0</v>
      </c>
      <c r="AO13" s="97"/>
      <c r="AP13" s="91"/>
      <c r="AQ13" s="93"/>
      <c r="AR13" s="42">
        <f t="shared" si="11"/>
        <v>0</v>
      </c>
      <c r="AS13" s="39"/>
      <c r="AT13" s="40"/>
      <c r="AU13" s="41"/>
      <c r="AV13" s="22">
        <f t="shared" si="12"/>
        <v>0</v>
      </c>
      <c r="AW13" s="95"/>
      <c r="AX13" s="22">
        <f t="shared" si="13"/>
        <v>0</v>
      </c>
      <c r="AY13" s="97"/>
      <c r="AZ13" s="91"/>
      <c r="BA13" s="93"/>
      <c r="BB13" s="42">
        <f t="shared" si="14"/>
        <v>0</v>
      </c>
      <c r="BC13" s="39"/>
      <c r="BD13" s="40"/>
      <c r="BE13" s="41"/>
      <c r="BF13" s="22">
        <f t="shared" si="15"/>
        <v>0</v>
      </c>
      <c r="BG13" s="95"/>
      <c r="BH13" s="22">
        <f t="shared" si="16"/>
        <v>0</v>
      </c>
      <c r="BI13" s="97"/>
      <c r="BJ13" s="98"/>
      <c r="BK13" s="98"/>
      <c r="BL13" s="12">
        <f t="shared" si="17"/>
        <v>0</v>
      </c>
      <c r="BM13" s="48"/>
      <c r="BO13" s="69" t="s">
        <v>26</v>
      </c>
      <c r="BP13" s="70">
        <v>41766</v>
      </c>
    </row>
    <row r="14" spans="1:68" ht="15.75" thickBot="1">
      <c r="A14" s="78">
        <f>A12+1</f>
        <v>41642</v>
      </c>
      <c r="B14" s="82" t="str">
        <f t="shared" ref="B14" si="71">UPPER(TEXT(A14,"jjj"))</f>
        <v>JEU</v>
      </c>
      <c r="C14" s="99" t="str">
        <f t="shared" ref="C14" si="72">UPPER(TEXT(A14,"jj mmm"))</f>
        <v>04 JANV</v>
      </c>
      <c r="D14" s="35"/>
      <c r="E14" s="36" t="s">
        <v>0</v>
      </c>
      <c r="F14" s="37"/>
      <c r="G14" s="22">
        <f t="shared" si="0"/>
        <v>0</v>
      </c>
      <c r="H14" s="86">
        <f t="shared" ref="H14" si="73">G14+G15</f>
        <v>0</v>
      </c>
      <c r="I14" s="94">
        <f t="shared" si="21"/>
        <v>0</v>
      </c>
      <c r="J14" s="22">
        <f t="shared" si="1"/>
        <v>0</v>
      </c>
      <c r="K14" s="101">
        <f t="shared" ref="K14" si="74">J14+J15</f>
        <v>0</v>
      </c>
      <c r="L14" s="90">
        <f t="shared" ref="L14" si="75">IF(E14="CP",1,0)</f>
        <v>1</v>
      </c>
      <c r="M14" s="92">
        <f>IF(E14="CV",1,0)</f>
        <v>0</v>
      </c>
      <c r="N14" s="38">
        <f t="shared" si="2"/>
        <v>0</v>
      </c>
      <c r="O14" s="35"/>
      <c r="P14" s="36"/>
      <c r="Q14" s="37"/>
      <c r="R14" s="22">
        <f t="shared" si="3"/>
        <v>0</v>
      </c>
      <c r="S14" s="94">
        <f t="shared" ref="S14" si="76">R14+R15</f>
        <v>0</v>
      </c>
      <c r="T14" s="22">
        <f t="shared" si="4"/>
        <v>0</v>
      </c>
      <c r="U14" s="96">
        <f t="shared" ref="U14" si="77">T14+T15</f>
        <v>0</v>
      </c>
      <c r="V14" s="90">
        <f t="shared" ref="V14" si="78">IF(P14="CP",1,0)</f>
        <v>0</v>
      </c>
      <c r="W14" s="92">
        <f t="shared" ref="W14" si="79">IF(P14="CV",1,0)</f>
        <v>0</v>
      </c>
      <c r="X14" s="38">
        <f t="shared" si="5"/>
        <v>0</v>
      </c>
      <c r="Y14" s="35"/>
      <c r="Z14" s="36"/>
      <c r="AA14" s="37"/>
      <c r="AB14" s="22">
        <f t="shared" si="6"/>
        <v>0</v>
      </c>
      <c r="AC14" s="94">
        <f t="shared" ref="AC14" si="80">AB14+AB15</f>
        <v>0</v>
      </c>
      <c r="AD14" s="22">
        <f t="shared" si="7"/>
        <v>0</v>
      </c>
      <c r="AE14" s="96">
        <f t="shared" ref="AE14" si="81">AD14+AD15</f>
        <v>0</v>
      </c>
      <c r="AF14" s="90">
        <f t="shared" ref="AF14" si="82">IF(Z14="CP",1,0)</f>
        <v>0</v>
      </c>
      <c r="AG14" s="92">
        <f t="shared" ref="AG14" si="83">IF(Z14="CV",1,0)</f>
        <v>0</v>
      </c>
      <c r="AH14" s="38">
        <f t="shared" si="8"/>
        <v>0</v>
      </c>
      <c r="AI14" s="35"/>
      <c r="AJ14" s="36"/>
      <c r="AK14" s="37"/>
      <c r="AL14" s="22">
        <f t="shared" si="9"/>
        <v>0</v>
      </c>
      <c r="AM14" s="94">
        <f t="shared" ref="AM14" si="84">AL14+AL15</f>
        <v>0</v>
      </c>
      <c r="AN14" s="22">
        <f t="shared" si="10"/>
        <v>0</v>
      </c>
      <c r="AO14" s="96">
        <f t="shared" ref="AO14" si="85">AN14+AN15</f>
        <v>0</v>
      </c>
      <c r="AP14" s="90">
        <f t="shared" ref="AP14" si="86">IF(AJ14="CP",1,0)</f>
        <v>0</v>
      </c>
      <c r="AQ14" s="92">
        <f t="shared" ref="AQ14" si="87">IF(AJ14="CV",1,0)</f>
        <v>0</v>
      </c>
      <c r="AR14" s="38">
        <f t="shared" si="11"/>
        <v>0</v>
      </c>
      <c r="AS14" s="35"/>
      <c r="AT14" s="36"/>
      <c r="AU14" s="37"/>
      <c r="AV14" s="22">
        <f t="shared" si="12"/>
        <v>0</v>
      </c>
      <c r="AW14" s="94">
        <f t="shared" ref="AW14" si="88">AV14+AV15</f>
        <v>0</v>
      </c>
      <c r="AX14" s="22">
        <f t="shared" si="13"/>
        <v>0</v>
      </c>
      <c r="AY14" s="96">
        <f t="shared" ref="AY14" si="89">AX14+AX15</f>
        <v>0</v>
      </c>
      <c r="AZ14" s="90">
        <f t="shared" ref="AZ14" si="90">IF(AT14="CP",1,0)</f>
        <v>0</v>
      </c>
      <c r="BA14" s="92">
        <f t="shared" ref="BA14" si="91">IF(AT14="CV",1,0)</f>
        <v>0</v>
      </c>
      <c r="BB14" s="38">
        <f t="shared" si="14"/>
        <v>0</v>
      </c>
      <c r="BC14" s="35"/>
      <c r="BD14" s="36"/>
      <c r="BE14" s="37"/>
      <c r="BF14" s="22">
        <f t="shared" si="15"/>
        <v>0</v>
      </c>
      <c r="BG14" s="94">
        <f t="shared" ref="BG14" si="92">BF14+BF15</f>
        <v>0</v>
      </c>
      <c r="BH14" s="22">
        <f t="shared" si="16"/>
        <v>0</v>
      </c>
      <c r="BI14" s="96">
        <f t="shared" ref="BI14" si="93">BH14+BH15</f>
        <v>0</v>
      </c>
      <c r="BJ14" s="98">
        <f t="shared" ref="BJ14" si="94">IF(BD14="CP",1,0)</f>
        <v>0</v>
      </c>
      <c r="BK14" s="98">
        <f t="shared" ref="BK14" si="95">IF(BD14="CV",1,0)</f>
        <v>0</v>
      </c>
      <c r="BL14" s="12">
        <f t="shared" si="17"/>
        <v>0</v>
      </c>
      <c r="BM14" s="47"/>
      <c r="BO14" s="69" t="s">
        <v>27</v>
      </c>
      <c r="BP14" s="70">
        <v>41768</v>
      </c>
    </row>
    <row r="15" spans="1:68" ht="15.75" thickBot="1">
      <c r="A15" s="78"/>
      <c r="B15" s="83"/>
      <c r="C15" s="100"/>
      <c r="D15" s="39"/>
      <c r="E15" s="40" t="s">
        <v>1</v>
      </c>
      <c r="F15" s="41"/>
      <c r="G15" s="23">
        <f t="shared" si="0"/>
        <v>0</v>
      </c>
      <c r="H15" s="87"/>
      <c r="I15" s="95"/>
      <c r="J15" s="23">
        <f t="shared" si="1"/>
        <v>0</v>
      </c>
      <c r="K15" s="102"/>
      <c r="L15" s="91"/>
      <c r="M15" s="93"/>
      <c r="N15" s="42">
        <f t="shared" si="2"/>
        <v>0</v>
      </c>
      <c r="O15" s="39"/>
      <c r="P15" s="40"/>
      <c r="Q15" s="41"/>
      <c r="R15" s="23">
        <f t="shared" si="3"/>
        <v>0</v>
      </c>
      <c r="S15" s="95"/>
      <c r="T15" s="23">
        <f t="shared" si="4"/>
        <v>0</v>
      </c>
      <c r="U15" s="97"/>
      <c r="V15" s="91"/>
      <c r="W15" s="93"/>
      <c r="X15" s="42">
        <f t="shared" si="5"/>
        <v>0</v>
      </c>
      <c r="Y15" s="39"/>
      <c r="Z15" s="40"/>
      <c r="AA15" s="41"/>
      <c r="AB15" s="22">
        <f t="shared" si="6"/>
        <v>0</v>
      </c>
      <c r="AC15" s="95"/>
      <c r="AD15" s="23">
        <f t="shared" si="7"/>
        <v>0</v>
      </c>
      <c r="AE15" s="97"/>
      <c r="AF15" s="91"/>
      <c r="AG15" s="93"/>
      <c r="AH15" s="42">
        <f t="shared" si="8"/>
        <v>0</v>
      </c>
      <c r="AI15" s="39"/>
      <c r="AJ15" s="40"/>
      <c r="AK15" s="41"/>
      <c r="AL15" s="22">
        <f t="shared" si="9"/>
        <v>0</v>
      </c>
      <c r="AM15" s="95"/>
      <c r="AN15" s="22">
        <f t="shared" si="10"/>
        <v>0</v>
      </c>
      <c r="AO15" s="97"/>
      <c r="AP15" s="91"/>
      <c r="AQ15" s="93"/>
      <c r="AR15" s="42">
        <f t="shared" si="11"/>
        <v>0</v>
      </c>
      <c r="AS15" s="39"/>
      <c r="AT15" s="40"/>
      <c r="AU15" s="41"/>
      <c r="AV15" s="22">
        <f t="shared" si="12"/>
        <v>0</v>
      </c>
      <c r="AW15" s="95"/>
      <c r="AX15" s="22">
        <f t="shared" si="13"/>
        <v>0</v>
      </c>
      <c r="AY15" s="97"/>
      <c r="AZ15" s="91"/>
      <c r="BA15" s="93"/>
      <c r="BB15" s="42">
        <f t="shared" si="14"/>
        <v>0</v>
      </c>
      <c r="BC15" s="39"/>
      <c r="BD15" s="40"/>
      <c r="BE15" s="41"/>
      <c r="BF15" s="22">
        <f t="shared" si="15"/>
        <v>0</v>
      </c>
      <c r="BG15" s="95"/>
      <c r="BH15" s="22">
        <f t="shared" si="16"/>
        <v>0</v>
      </c>
      <c r="BI15" s="97"/>
      <c r="BJ15" s="98"/>
      <c r="BK15" s="98"/>
      <c r="BL15" s="12">
        <f t="shared" si="17"/>
        <v>0</v>
      </c>
      <c r="BM15" s="48"/>
      <c r="BO15" s="69" t="s">
        <v>28</v>
      </c>
      <c r="BP15" s="70">
        <v>41778</v>
      </c>
    </row>
    <row r="16" spans="1:68" ht="15.75" thickBot="1">
      <c r="A16" s="78">
        <f>A14+1</f>
        <v>41643</v>
      </c>
      <c r="B16" s="82" t="str">
        <f t="shared" ref="B16" si="96">UPPER(TEXT(A16,"jjj"))</f>
        <v>VEN</v>
      </c>
      <c r="C16" s="99" t="str">
        <f t="shared" ref="C16" si="97">UPPER(TEXT(A16,"jj mmm"))</f>
        <v>05 JANV</v>
      </c>
      <c r="D16" s="35"/>
      <c r="E16" s="36" t="s">
        <v>20</v>
      </c>
      <c r="F16" s="37"/>
      <c r="G16" s="22">
        <f t="shared" si="0"/>
        <v>0</v>
      </c>
      <c r="H16" s="86">
        <f t="shared" ref="H16" si="98">G16+G17</f>
        <v>0.95833333333333337</v>
      </c>
      <c r="I16" s="94">
        <f t="shared" si="21"/>
        <v>0</v>
      </c>
      <c r="J16" s="22">
        <f t="shared" si="1"/>
        <v>0</v>
      </c>
      <c r="K16" s="101">
        <f t="shared" ref="K16" si="99">J16+J17</f>
        <v>8.333333333333337E-2</v>
      </c>
      <c r="L16" s="90">
        <f t="shared" ref="L16" si="100">IF(E16="CP",1,0)</f>
        <v>0</v>
      </c>
      <c r="M16" s="92">
        <f t="shared" ref="M16" si="101">IF(E16="CV",1,0)</f>
        <v>0</v>
      </c>
      <c r="N16" s="38">
        <f t="shared" si="2"/>
        <v>0</v>
      </c>
      <c r="O16" s="35"/>
      <c r="P16" s="36"/>
      <c r="Q16" s="37"/>
      <c r="R16" s="22">
        <f t="shared" si="3"/>
        <v>0</v>
      </c>
      <c r="S16" s="94">
        <f t="shared" ref="S16" si="102">R16+R17</f>
        <v>0</v>
      </c>
      <c r="T16" s="22">
        <f t="shared" si="4"/>
        <v>0</v>
      </c>
      <c r="U16" s="96">
        <f t="shared" ref="U16" si="103">T16+T17</f>
        <v>0</v>
      </c>
      <c r="V16" s="90">
        <f t="shared" ref="V16" si="104">IF(P16="CP",1,0)</f>
        <v>0</v>
      </c>
      <c r="W16" s="92">
        <f t="shared" ref="W16" si="105">IF(P16="CV",1,0)</f>
        <v>0</v>
      </c>
      <c r="X16" s="38">
        <f t="shared" si="5"/>
        <v>0</v>
      </c>
      <c r="Y16" s="35"/>
      <c r="Z16" s="36"/>
      <c r="AA16" s="37"/>
      <c r="AB16" s="22">
        <f t="shared" si="6"/>
        <v>0</v>
      </c>
      <c r="AC16" s="94">
        <f t="shared" ref="AC16" si="106">AB16+AB17</f>
        <v>0</v>
      </c>
      <c r="AD16" s="22">
        <f t="shared" si="7"/>
        <v>0</v>
      </c>
      <c r="AE16" s="96">
        <f t="shared" ref="AE16" si="107">AD16+AD17</f>
        <v>0</v>
      </c>
      <c r="AF16" s="90">
        <f t="shared" ref="AF16" si="108">IF(Z16="CP",1,0)</f>
        <v>0</v>
      </c>
      <c r="AG16" s="92">
        <f t="shared" ref="AG16" si="109">IF(Z16="CV",1,0)</f>
        <v>0</v>
      </c>
      <c r="AH16" s="38">
        <f t="shared" si="8"/>
        <v>0</v>
      </c>
      <c r="AI16" s="35"/>
      <c r="AJ16" s="36"/>
      <c r="AK16" s="37"/>
      <c r="AL16" s="22">
        <f t="shared" si="9"/>
        <v>0</v>
      </c>
      <c r="AM16" s="94">
        <f t="shared" ref="AM16" si="110">AL16+AL17</f>
        <v>0</v>
      </c>
      <c r="AN16" s="22">
        <f t="shared" si="10"/>
        <v>0</v>
      </c>
      <c r="AO16" s="96">
        <f t="shared" ref="AO16" si="111">AN16+AN17</f>
        <v>0</v>
      </c>
      <c r="AP16" s="90">
        <f t="shared" ref="AP16" si="112">IF(AJ16="CP",1,0)</f>
        <v>0</v>
      </c>
      <c r="AQ16" s="92">
        <f t="shared" ref="AQ16" si="113">IF(AJ16="CV",1,0)</f>
        <v>0</v>
      </c>
      <c r="AR16" s="38">
        <f t="shared" si="11"/>
        <v>0</v>
      </c>
      <c r="AS16" s="35"/>
      <c r="AT16" s="36"/>
      <c r="AU16" s="37"/>
      <c r="AV16" s="22">
        <f t="shared" si="12"/>
        <v>0</v>
      </c>
      <c r="AW16" s="94">
        <f t="shared" ref="AW16" si="114">AV16+AV17</f>
        <v>0</v>
      </c>
      <c r="AX16" s="22">
        <f t="shared" si="13"/>
        <v>0</v>
      </c>
      <c r="AY16" s="96">
        <f t="shared" ref="AY16" si="115">AX16+AX17</f>
        <v>0</v>
      </c>
      <c r="AZ16" s="90">
        <f t="shared" ref="AZ16" si="116">IF(AT16="CP",1,0)</f>
        <v>0</v>
      </c>
      <c r="BA16" s="92">
        <f t="shared" ref="BA16" si="117">IF(AT16="CV",1,0)</f>
        <v>0</v>
      </c>
      <c r="BB16" s="38">
        <f t="shared" si="14"/>
        <v>0</v>
      </c>
      <c r="BC16" s="35"/>
      <c r="BD16" s="36"/>
      <c r="BE16" s="37"/>
      <c r="BF16" s="22">
        <f t="shared" si="15"/>
        <v>0</v>
      </c>
      <c r="BG16" s="94">
        <f t="shared" ref="BG16" si="118">BF16+BF17</f>
        <v>0</v>
      </c>
      <c r="BH16" s="22">
        <f t="shared" si="16"/>
        <v>0</v>
      </c>
      <c r="BI16" s="96">
        <f t="shared" ref="BI16" si="119">BH16+BH17</f>
        <v>0</v>
      </c>
      <c r="BJ16" s="98">
        <f t="shared" ref="BJ16" si="120">IF(BD16="CP",1,0)</f>
        <v>0</v>
      </c>
      <c r="BK16" s="98">
        <f t="shared" ref="BK16" si="121">IF(BD16="CV",1,0)</f>
        <v>0</v>
      </c>
      <c r="BL16" s="12">
        <f t="shared" si="17"/>
        <v>0</v>
      </c>
      <c r="BM16" s="47"/>
      <c r="BO16" s="69" t="s">
        <v>29</v>
      </c>
      <c r="BP16" s="70">
        <f>BP15+1</f>
        <v>41779</v>
      </c>
    </row>
    <row r="17" spans="1:68" ht="15.75" thickBot="1">
      <c r="A17" s="78"/>
      <c r="B17" s="83"/>
      <c r="C17" s="100"/>
      <c r="D17" s="39"/>
      <c r="E17" s="40"/>
      <c r="F17" s="41">
        <v>0.95833333333333337</v>
      </c>
      <c r="G17" s="23">
        <f t="shared" si="0"/>
        <v>0.95833333333333337</v>
      </c>
      <c r="H17" s="87"/>
      <c r="I17" s="95"/>
      <c r="J17" s="23">
        <f t="shared" si="1"/>
        <v>8.333333333333337E-2</v>
      </c>
      <c r="K17" s="102"/>
      <c r="L17" s="91"/>
      <c r="M17" s="93"/>
      <c r="N17" s="42">
        <f t="shared" si="2"/>
        <v>1</v>
      </c>
      <c r="O17" s="39"/>
      <c r="P17" s="40"/>
      <c r="Q17" s="41"/>
      <c r="R17" s="23">
        <f t="shared" si="3"/>
        <v>0</v>
      </c>
      <c r="S17" s="95"/>
      <c r="T17" s="23">
        <f t="shared" si="4"/>
        <v>0</v>
      </c>
      <c r="U17" s="97"/>
      <c r="V17" s="91"/>
      <c r="W17" s="93"/>
      <c r="X17" s="42">
        <f t="shared" si="5"/>
        <v>0</v>
      </c>
      <c r="Y17" s="39"/>
      <c r="Z17" s="40"/>
      <c r="AA17" s="41"/>
      <c r="AB17" s="22">
        <f t="shared" si="6"/>
        <v>0</v>
      </c>
      <c r="AC17" s="95"/>
      <c r="AD17" s="23">
        <f t="shared" si="7"/>
        <v>0</v>
      </c>
      <c r="AE17" s="97"/>
      <c r="AF17" s="91"/>
      <c r="AG17" s="93"/>
      <c r="AH17" s="42">
        <f t="shared" si="8"/>
        <v>0</v>
      </c>
      <c r="AI17" s="39"/>
      <c r="AJ17" s="40"/>
      <c r="AK17" s="41"/>
      <c r="AL17" s="22">
        <f t="shared" si="9"/>
        <v>0</v>
      </c>
      <c r="AM17" s="95"/>
      <c r="AN17" s="22">
        <f t="shared" si="10"/>
        <v>0</v>
      </c>
      <c r="AO17" s="97"/>
      <c r="AP17" s="91"/>
      <c r="AQ17" s="93"/>
      <c r="AR17" s="42">
        <f t="shared" si="11"/>
        <v>0</v>
      </c>
      <c r="AS17" s="39"/>
      <c r="AT17" s="40"/>
      <c r="AU17" s="41"/>
      <c r="AV17" s="22">
        <f t="shared" si="12"/>
        <v>0</v>
      </c>
      <c r="AW17" s="95"/>
      <c r="AX17" s="22">
        <f t="shared" si="13"/>
        <v>0</v>
      </c>
      <c r="AY17" s="97"/>
      <c r="AZ17" s="91"/>
      <c r="BA17" s="93"/>
      <c r="BB17" s="42">
        <f t="shared" si="14"/>
        <v>0</v>
      </c>
      <c r="BC17" s="39"/>
      <c r="BD17" s="40"/>
      <c r="BE17" s="41"/>
      <c r="BF17" s="22">
        <f t="shared" si="15"/>
        <v>0</v>
      </c>
      <c r="BG17" s="95"/>
      <c r="BH17" s="22">
        <f t="shared" si="16"/>
        <v>0</v>
      </c>
      <c r="BI17" s="97"/>
      <c r="BJ17" s="98"/>
      <c r="BK17" s="98"/>
      <c r="BL17" s="12">
        <f t="shared" si="17"/>
        <v>0</v>
      </c>
      <c r="BM17" s="48"/>
      <c r="BO17" s="69" t="s">
        <v>30</v>
      </c>
      <c r="BP17" s="70">
        <v>41833</v>
      </c>
    </row>
    <row r="18" spans="1:68" ht="15.75" thickBot="1">
      <c r="A18" s="78">
        <f>A16+1</f>
        <v>41644</v>
      </c>
      <c r="B18" s="82" t="str">
        <f t="shared" ref="B18" si="122">UPPER(TEXT(A18,"jjj"))</f>
        <v>SAM</v>
      </c>
      <c r="C18" s="99" t="str">
        <f t="shared" ref="C18" si="123">UPPER(TEXT(A18,"jj mmm"))</f>
        <v>06 JANV</v>
      </c>
      <c r="D18" s="35">
        <v>0.375</v>
      </c>
      <c r="E18" s="36"/>
      <c r="F18" s="37">
        <v>0.5</v>
      </c>
      <c r="G18" s="22">
        <f t="shared" si="0"/>
        <v>0.125</v>
      </c>
      <c r="H18" s="86">
        <f t="shared" ref="H18" si="124">G18+G19</f>
        <v>0.20833333333333337</v>
      </c>
      <c r="I18" s="94">
        <f t="shared" si="21"/>
        <v>0.41666666666666663</v>
      </c>
      <c r="J18" s="22">
        <f t="shared" si="1"/>
        <v>0.625</v>
      </c>
      <c r="K18" s="101">
        <f t="shared" ref="K18" si="125">J18+J19</f>
        <v>0.70833333333333337</v>
      </c>
      <c r="L18" s="90">
        <f t="shared" ref="L18" si="126">IF(E18="CP",1,0)</f>
        <v>0</v>
      </c>
      <c r="M18" s="92">
        <f t="shared" ref="M18" si="127">IF(E18="CV",1,0)</f>
        <v>0</v>
      </c>
      <c r="N18" s="38">
        <f t="shared" si="2"/>
        <v>1</v>
      </c>
      <c r="O18" s="35"/>
      <c r="P18" s="36"/>
      <c r="Q18" s="37"/>
      <c r="R18" s="22">
        <f t="shared" si="3"/>
        <v>0</v>
      </c>
      <c r="S18" s="94">
        <f t="shared" ref="S18" si="128">R18+R19</f>
        <v>0</v>
      </c>
      <c r="T18" s="22">
        <f t="shared" si="4"/>
        <v>0</v>
      </c>
      <c r="U18" s="96">
        <f t="shared" ref="U18" si="129">T18+T19</f>
        <v>0</v>
      </c>
      <c r="V18" s="90">
        <f t="shared" ref="V18" si="130">IF(P18="CP",1,0)</f>
        <v>0</v>
      </c>
      <c r="W18" s="92">
        <f t="shared" ref="W18" si="131">IF(P18="CV",1,0)</f>
        <v>0</v>
      </c>
      <c r="X18" s="38">
        <f t="shared" si="5"/>
        <v>0</v>
      </c>
      <c r="Y18" s="35"/>
      <c r="Z18" s="36"/>
      <c r="AA18" s="37"/>
      <c r="AB18" s="22">
        <f t="shared" si="6"/>
        <v>0</v>
      </c>
      <c r="AC18" s="94">
        <f t="shared" ref="AC18" si="132">AB18+AB19</f>
        <v>0</v>
      </c>
      <c r="AD18" s="22">
        <f t="shared" si="7"/>
        <v>0</v>
      </c>
      <c r="AE18" s="96">
        <f t="shared" ref="AE18" si="133">AD18+AD19</f>
        <v>0</v>
      </c>
      <c r="AF18" s="90">
        <f t="shared" ref="AF18" si="134">IF(Z18="CP",1,0)</f>
        <v>0</v>
      </c>
      <c r="AG18" s="92">
        <f t="shared" ref="AG18" si="135">IF(Z18="CV",1,0)</f>
        <v>0</v>
      </c>
      <c r="AH18" s="38">
        <f t="shared" si="8"/>
        <v>0</v>
      </c>
      <c r="AI18" s="35"/>
      <c r="AJ18" s="36"/>
      <c r="AK18" s="37"/>
      <c r="AL18" s="22">
        <f t="shared" si="9"/>
        <v>0</v>
      </c>
      <c r="AM18" s="94">
        <f t="shared" ref="AM18" si="136">AL18+AL19</f>
        <v>0</v>
      </c>
      <c r="AN18" s="22">
        <f t="shared" si="10"/>
        <v>0</v>
      </c>
      <c r="AO18" s="96">
        <f t="shared" ref="AO18" si="137">AN18+AN19</f>
        <v>0</v>
      </c>
      <c r="AP18" s="90">
        <f t="shared" ref="AP18" si="138">IF(AJ18="CP",1,0)</f>
        <v>0</v>
      </c>
      <c r="AQ18" s="92">
        <f t="shared" ref="AQ18" si="139">IF(AJ18="CV",1,0)</f>
        <v>0</v>
      </c>
      <c r="AR18" s="38">
        <f t="shared" si="11"/>
        <v>0</v>
      </c>
      <c r="AS18" s="35"/>
      <c r="AT18" s="36"/>
      <c r="AU18" s="37"/>
      <c r="AV18" s="22">
        <f t="shared" si="12"/>
        <v>0</v>
      </c>
      <c r="AW18" s="94">
        <f t="shared" ref="AW18" si="140">AV18+AV19</f>
        <v>0</v>
      </c>
      <c r="AX18" s="22">
        <f t="shared" si="13"/>
        <v>0</v>
      </c>
      <c r="AY18" s="96">
        <f t="shared" ref="AY18" si="141">AX18+AX19</f>
        <v>0</v>
      </c>
      <c r="AZ18" s="90">
        <f t="shared" ref="AZ18" si="142">IF(AT18="CP",1,0)</f>
        <v>0</v>
      </c>
      <c r="BA18" s="92">
        <f t="shared" ref="BA18" si="143">IF(AT18="CV",1,0)</f>
        <v>0</v>
      </c>
      <c r="BB18" s="38">
        <f t="shared" si="14"/>
        <v>0</v>
      </c>
      <c r="BC18" s="35"/>
      <c r="BD18" s="36"/>
      <c r="BE18" s="37"/>
      <c r="BF18" s="22">
        <f t="shared" si="15"/>
        <v>0</v>
      </c>
      <c r="BG18" s="94">
        <f t="shared" ref="BG18" si="144">BF18+BF19</f>
        <v>0</v>
      </c>
      <c r="BH18" s="22">
        <f t="shared" si="16"/>
        <v>0</v>
      </c>
      <c r="BI18" s="96">
        <f t="shared" ref="BI18" si="145">BH18+BH19</f>
        <v>0</v>
      </c>
      <c r="BJ18" s="98">
        <f t="shared" ref="BJ18" si="146">IF(BD18="CP",1,0)</f>
        <v>0</v>
      </c>
      <c r="BK18" s="98">
        <f t="shared" ref="BK18" si="147">IF(BD18="CV",1,0)</f>
        <v>0</v>
      </c>
      <c r="BL18" s="12">
        <f t="shared" si="17"/>
        <v>0</v>
      </c>
      <c r="BM18" s="47"/>
      <c r="BO18" s="69" t="s">
        <v>31</v>
      </c>
      <c r="BP18" s="70">
        <v>41865</v>
      </c>
    </row>
    <row r="19" spans="1:68" ht="15.75" thickBot="1">
      <c r="A19" s="78"/>
      <c r="B19" s="83"/>
      <c r="C19" s="100"/>
      <c r="D19" s="39">
        <v>0.875</v>
      </c>
      <c r="E19" s="40"/>
      <c r="F19" s="41">
        <v>0.95833333333333337</v>
      </c>
      <c r="G19" s="23">
        <f t="shared" si="0"/>
        <v>8.333333333333337E-2</v>
      </c>
      <c r="H19" s="87"/>
      <c r="I19" s="95"/>
      <c r="J19" s="23">
        <f t="shared" si="1"/>
        <v>8.333333333333337E-2</v>
      </c>
      <c r="K19" s="102"/>
      <c r="L19" s="91"/>
      <c r="M19" s="93"/>
      <c r="N19" s="42">
        <f t="shared" si="2"/>
        <v>1</v>
      </c>
      <c r="O19" s="39"/>
      <c r="P19" s="40"/>
      <c r="Q19" s="41"/>
      <c r="R19" s="23">
        <f t="shared" si="3"/>
        <v>0</v>
      </c>
      <c r="S19" s="95"/>
      <c r="T19" s="23">
        <f t="shared" si="4"/>
        <v>0</v>
      </c>
      <c r="U19" s="97"/>
      <c r="V19" s="91"/>
      <c r="W19" s="93"/>
      <c r="X19" s="42">
        <f t="shared" si="5"/>
        <v>0</v>
      </c>
      <c r="Y19" s="39"/>
      <c r="Z19" s="40"/>
      <c r="AA19" s="41"/>
      <c r="AB19" s="22">
        <f t="shared" si="6"/>
        <v>0</v>
      </c>
      <c r="AC19" s="95"/>
      <c r="AD19" s="23">
        <f t="shared" si="7"/>
        <v>0</v>
      </c>
      <c r="AE19" s="97"/>
      <c r="AF19" s="91"/>
      <c r="AG19" s="93"/>
      <c r="AH19" s="42">
        <f t="shared" si="8"/>
        <v>0</v>
      </c>
      <c r="AI19" s="39"/>
      <c r="AJ19" s="40"/>
      <c r="AK19" s="41"/>
      <c r="AL19" s="22">
        <f t="shared" si="9"/>
        <v>0</v>
      </c>
      <c r="AM19" s="95"/>
      <c r="AN19" s="22">
        <f t="shared" si="10"/>
        <v>0</v>
      </c>
      <c r="AO19" s="97"/>
      <c r="AP19" s="91"/>
      <c r="AQ19" s="93"/>
      <c r="AR19" s="42">
        <f t="shared" si="11"/>
        <v>0</v>
      </c>
      <c r="AS19" s="39"/>
      <c r="AT19" s="40"/>
      <c r="AU19" s="41"/>
      <c r="AV19" s="22">
        <f t="shared" si="12"/>
        <v>0</v>
      </c>
      <c r="AW19" s="95"/>
      <c r="AX19" s="22">
        <f t="shared" si="13"/>
        <v>0</v>
      </c>
      <c r="AY19" s="97"/>
      <c r="AZ19" s="91"/>
      <c r="BA19" s="93"/>
      <c r="BB19" s="42">
        <f t="shared" si="14"/>
        <v>0</v>
      </c>
      <c r="BC19" s="39"/>
      <c r="BD19" s="40"/>
      <c r="BE19" s="41"/>
      <c r="BF19" s="22">
        <f t="shared" si="15"/>
        <v>0</v>
      </c>
      <c r="BG19" s="95"/>
      <c r="BH19" s="22">
        <f t="shared" si="16"/>
        <v>0</v>
      </c>
      <c r="BI19" s="97"/>
      <c r="BJ19" s="98"/>
      <c r="BK19" s="98"/>
      <c r="BL19" s="12">
        <f t="shared" si="17"/>
        <v>0</v>
      </c>
      <c r="BM19" s="48"/>
      <c r="BO19" s="69" t="s">
        <v>32</v>
      </c>
      <c r="BP19" s="70">
        <v>41943</v>
      </c>
    </row>
    <row r="20" spans="1:68" ht="15.75" thickBot="1">
      <c r="A20" s="78">
        <f>A18+1</f>
        <v>41645</v>
      </c>
      <c r="B20" s="82" t="str">
        <f t="shared" ref="B20" si="148">UPPER(TEXT(A20,"jjj"))</f>
        <v>DIM</v>
      </c>
      <c r="C20" s="99" t="str">
        <f t="shared" ref="C20" si="149">UPPER(TEXT(A20,"jj mmm"))</f>
        <v>07 JANV</v>
      </c>
      <c r="D20" s="35">
        <v>0.58333333333333337</v>
      </c>
      <c r="E20" s="36"/>
      <c r="F20" s="37"/>
      <c r="G20" s="22">
        <f t="shared" si="0"/>
        <v>0.41666666666666663</v>
      </c>
      <c r="H20" s="86">
        <f t="shared" ref="H20" si="150">G20+G21</f>
        <v>0.41666666666666663</v>
      </c>
      <c r="I20" s="94">
        <f t="shared" si="21"/>
        <v>0.625</v>
      </c>
      <c r="J20" s="22">
        <f t="shared" si="1"/>
        <v>0.125</v>
      </c>
      <c r="K20" s="101">
        <f t="shared" ref="K20" si="151">J20+J21</f>
        <v>0.125</v>
      </c>
      <c r="L20" s="90">
        <f t="shared" ref="L20" si="152">IF(E20="CP",1,0)</f>
        <v>0</v>
      </c>
      <c r="M20" s="92">
        <f t="shared" ref="M20" si="153">IF(E20="CV",1,0)</f>
        <v>0</v>
      </c>
      <c r="N20" s="38">
        <f t="shared" si="2"/>
        <v>0</v>
      </c>
      <c r="O20" s="35"/>
      <c r="P20" s="36"/>
      <c r="Q20" s="37"/>
      <c r="R20" s="22">
        <f t="shared" si="3"/>
        <v>0</v>
      </c>
      <c r="S20" s="94">
        <f t="shared" ref="S20" si="154">R20+R21</f>
        <v>0</v>
      </c>
      <c r="T20" s="22">
        <f t="shared" si="4"/>
        <v>0</v>
      </c>
      <c r="U20" s="96">
        <f t="shared" ref="U20" si="155">T20+T21</f>
        <v>0</v>
      </c>
      <c r="V20" s="90">
        <f t="shared" ref="V20" si="156">IF(P20="CP",1,0)</f>
        <v>0</v>
      </c>
      <c r="W20" s="92">
        <f t="shared" ref="W20" si="157">IF(P20="CV",1,0)</f>
        <v>0</v>
      </c>
      <c r="X20" s="38">
        <f t="shared" si="5"/>
        <v>0</v>
      </c>
      <c r="Y20" s="35"/>
      <c r="Z20" s="36"/>
      <c r="AA20" s="37"/>
      <c r="AB20" s="22">
        <f t="shared" si="6"/>
        <v>0</v>
      </c>
      <c r="AC20" s="94">
        <f t="shared" ref="AC20" si="158">AB20+AB21</f>
        <v>0</v>
      </c>
      <c r="AD20" s="22">
        <f t="shared" si="7"/>
        <v>0</v>
      </c>
      <c r="AE20" s="96">
        <f t="shared" ref="AE20" si="159">AD20+AD21</f>
        <v>0</v>
      </c>
      <c r="AF20" s="90">
        <f t="shared" ref="AF20" si="160">IF(Z20="CP",1,0)</f>
        <v>0</v>
      </c>
      <c r="AG20" s="92">
        <f t="shared" ref="AG20" si="161">IF(Z20="CV",1,0)</f>
        <v>0</v>
      </c>
      <c r="AH20" s="38">
        <f t="shared" si="8"/>
        <v>0</v>
      </c>
      <c r="AI20" s="35"/>
      <c r="AJ20" s="36"/>
      <c r="AK20" s="37"/>
      <c r="AL20" s="22">
        <f t="shared" si="9"/>
        <v>0</v>
      </c>
      <c r="AM20" s="94">
        <f t="shared" ref="AM20" si="162">AL20+AL21</f>
        <v>0</v>
      </c>
      <c r="AN20" s="22">
        <f t="shared" si="10"/>
        <v>0</v>
      </c>
      <c r="AO20" s="96">
        <f t="shared" ref="AO20" si="163">AN20+AN21</f>
        <v>0</v>
      </c>
      <c r="AP20" s="90">
        <f t="shared" ref="AP20" si="164">IF(AJ20="CP",1,0)</f>
        <v>0</v>
      </c>
      <c r="AQ20" s="92">
        <f t="shared" ref="AQ20" si="165">IF(AJ20="CV",1,0)</f>
        <v>0</v>
      </c>
      <c r="AR20" s="38">
        <f t="shared" si="11"/>
        <v>0</v>
      </c>
      <c r="AS20" s="35"/>
      <c r="AT20" s="36"/>
      <c r="AU20" s="37"/>
      <c r="AV20" s="22">
        <f t="shared" si="12"/>
        <v>0</v>
      </c>
      <c r="AW20" s="94">
        <f t="shared" ref="AW20" si="166">AV20+AV21</f>
        <v>0</v>
      </c>
      <c r="AX20" s="22">
        <f t="shared" si="13"/>
        <v>0</v>
      </c>
      <c r="AY20" s="96">
        <f t="shared" ref="AY20" si="167">AX20+AX21</f>
        <v>0</v>
      </c>
      <c r="AZ20" s="90">
        <f t="shared" ref="AZ20" si="168">IF(AT20="CP",1,0)</f>
        <v>0</v>
      </c>
      <c r="BA20" s="92">
        <f t="shared" ref="BA20" si="169">IF(AT20="CV",1,0)</f>
        <v>0</v>
      </c>
      <c r="BB20" s="38">
        <f t="shared" si="14"/>
        <v>0</v>
      </c>
      <c r="BC20" s="35"/>
      <c r="BD20" s="36"/>
      <c r="BE20" s="37"/>
      <c r="BF20" s="22">
        <f t="shared" si="15"/>
        <v>0</v>
      </c>
      <c r="BG20" s="94">
        <f t="shared" ref="BG20" si="170">BF20+BF21</f>
        <v>0</v>
      </c>
      <c r="BH20" s="22">
        <f t="shared" si="16"/>
        <v>0</v>
      </c>
      <c r="BI20" s="96">
        <f t="shared" ref="BI20" si="171">BH20+BH21</f>
        <v>0</v>
      </c>
      <c r="BJ20" s="98">
        <f t="shared" ref="BJ20" si="172">IF(BD20="CP",1,0)</f>
        <v>0</v>
      </c>
      <c r="BK20" s="98">
        <f t="shared" ref="BK20" si="173">IF(BD20="CV",1,0)</f>
        <v>0</v>
      </c>
      <c r="BL20" s="12">
        <f t="shared" si="17"/>
        <v>0</v>
      </c>
      <c r="BM20" s="47"/>
      <c r="BO20" s="69" t="s">
        <v>33</v>
      </c>
      <c r="BP20" s="70">
        <v>41953</v>
      </c>
    </row>
    <row r="21" spans="1:68" ht="15.75" thickBot="1">
      <c r="A21" s="78"/>
      <c r="B21" s="83"/>
      <c r="C21" s="100"/>
      <c r="D21" s="39"/>
      <c r="E21" s="40"/>
      <c r="F21" s="41"/>
      <c r="G21" s="23">
        <f t="shared" si="0"/>
        <v>0</v>
      </c>
      <c r="H21" s="87"/>
      <c r="I21" s="95"/>
      <c r="J21" s="23">
        <f t="shared" si="1"/>
        <v>0</v>
      </c>
      <c r="K21" s="102"/>
      <c r="L21" s="91"/>
      <c r="M21" s="93"/>
      <c r="N21" s="42">
        <f t="shared" si="2"/>
        <v>0</v>
      </c>
      <c r="O21" s="39"/>
      <c r="P21" s="40"/>
      <c r="Q21" s="41"/>
      <c r="R21" s="23">
        <f t="shared" si="3"/>
        <v>0</v>
      </c>
      <c r="S21" s="95"/>
      <c r="T21" s="23">
        <f t="shared" si="4"/>
        <v>0</v>
      </c>
      <c r="U21" s="97"/>
      <c r="V21" s="91"/>
      <c r="W21" s="93"/>
      <c r="X21" s="42">
        <f t="shared" si="5"/>
        <v>0</v>
      </c>
      <c r="Y21" s="39"/>
      <c r="Z21" s="40"/>
      <c r="AA21" s="41"/>
      <c r="AB21" s="22">
        <f t="shared" si="6"/>
        <v>0</v>
      </c>
      <c r="AC21" s="95"/>
      <c r="AD21" s="23">
        <f t="shared" si="7"/>
        <v>0</v>
      </c>
      <c r="AE21" s="97"/>
      <c r="AF21" s="91"/>
      <c r="AG21" s="93"/>
      <c r="AH21" s="42">
        <f t="shared" si="8"/>
        <v>0</v>
      </c>
      <c r="AI21" s="39"/>
      <c r="AJ21" s="40"/>
      <c r="AK21" s="41"/>
      <c r="AL21" s="22">
        <f t="shared" si="9"/>
        <v>0</v>
      </c>
      <c r="AM21" s="95"/>
      <c r="AN21" s="22">
        <f t="shared" si="10"/>
        <v>0</v>
      </c>
      <c r="AO21" s="97"/>
      <c r="AP21" s="91"/>
      <c r="AQ21" s="93"/>
      <c r="AR21" s="42">
        <f t="shared" si="11"/>
        <v>0</v>
      </c>
      <c r="AS21" s="39"/>
      <c r="AT21" s="40"/>
      <c r="AU21" s="41"/>
      <c r="AV21" s="22">
        <f t="shared" si="12"/>
        <v>0</v>
      </c>
      <c r="AW21" s="95"/>
      <c r="AX21" s="22">
        <f t="shared" si="13"/>
        <v>0</v>
      </c>
      <c r="AY21" s="97"/>
      <c r="AZ21" s="91"/>
      <c r="BA21" s="93"/>
      <c r="BB21" s="42">
        <f t="shared" si="14"/>
        <v>0</v>
      </c>
      <c r="BC21" s="39"/>
      <c r="BD21" s="40"/>
      <c r="BE21" s="41"/>
      <c r="BF21" s="22">
        <f t="shared" si="15"/>
        <v>0</v>
      </c>
      <c r="BG21" s="95"/>
      <c r="BH21" s="22">
        <f t="shared" si="16"/>
        <v>0</v>
      </c>
      <c r="BI21" s="97"/>
      <c r="BJ21" s="98"/>
      <c r="BK21" s="98"/>
      <c r="BL21" s="12">
        <f t="shared" si="17"/>
        <v>0</v>
      </c>
      <c r="BM21" s="48"/>
      <c r="BO21" s="71" t="s">
        <v>34</v>
      </c>
      <c r="BP21" s="72">
        <v>41997</v>
      </c>
    </row>
    <row r="22" spans="1:68" ht="15.75" thickBot="1">
      <c r="A22" s="78">
        <f>A20+1</f>
        <v>41646</v>
      </c>
      <c r="B22" s="82" t="str">
        <f t="shared" ref="B22" si="174">UPPER(TEXT(A22,"jjj"))</f>
        <v>LUN</v>
      </c>
      <c r="C22" s="99" t="str">
        <f t="shared" ref="C22" si="175">UPPER(TEXT(A22,"jj mmm"))</f>
        <v>08 JANV</v>
      </c>
      <c r="D22" s="35"/>
      <c r="E22" s="36"/>
      <c r="F22" s="37"/>
      <c r="G22" s="22">
        <f t="shared" si="0"/>
        <v>0</v>
      </c>
      <c r="H22" s="86">
        <f t="shared" ref="H22" si="176">G22+G23</f>
        <v>0</v>
      </c>
      <c r="I22" s="94">
        <f t="shared" si="21"/>
        <v>0</v>
      </c>
      <c r="J22" s="22">
        <f t="shared" si="1"/>
        <v>0</v>
      </c>
      <c r="K22" s="101">
        <f t="shared" ref="K22" si="177">J22+J23</f>
        <v>0</v>
      </c>
      <c r="L22" s="90">
        <f t="shared" ref="L22" si="178">IF(E22="CP",1,0)</f>
        <v>0</v>
      </c>
      <c r="M22" s="92">
        <f t="shared" ref="M22" si="179">IF(E22="CV",1,0)</f>
        <v>0</v>
      </c>
      <c r="N22" s="38">
        <f t="shared" si="2"/>
        <v>0</v>
      </c>
      <c r="O22" s="35"/>
      <c r="P22" s="36"/>
      <c r="Q22" s="37"/>
      <c r="R22" s="22">
        <f t="shared" si="3"/>
        <v>0</v>
      </c>
      <c r="S22" s="94">
        <f t="shared" ref="S22" si="180">R22+R23</f>
        <v>0</v>
      </c>
      <c r="T22" s="22">
        <f t="shared" si="4"/>
        <v>0</v>
      </c>
      <c r="U22" s="96">
        <f t="shared" ref="U22" si="181">T22+T23</f>
        <v>0</v>
      </c>
      <c r="V22" s="90">
        <f t="shared" ref="V22" si="182">IF(P22="CP",1,0)</f>
        <v>0</v>
      </c>
      <c r="W22" s="92">
        <f t="shared" ref="W22" si="183">IF(P22="CV",1,0)</f>
        <v>0</v>
      </c>
      <c r="X22" s="38">
        <f t="shared" si="5"/>
        <v>0</v>
      </c>
      <c r="Y22" s="35"/>
      <c r="Z22" s="36"/>
      <c r="AA22" s="37"/>
      <c r="AB22" s="22">
        <f t="shared" si="6"/>
        <v>0</v>
      </c>
      <c r="AC22" s="94">
        <f t="shared" ref="AC22" si="184">AB22+AB23</f>
        <v>0</v>
      </c>
      <c r="AD22" s="22">
        <f t="shared" si="7"/>
        <v>0</v>
      </c>
      <c r="AE22" s="96">
        <f t="shared" ref="AE22" si="185">AD22+AD23</f>
        <v>0</v>
      </c>
      <c r="AF22" s="90">
        <f t="shared" ref="AF22" si="186">IF(Z22="CP",1,0)</f>
        <v>0</v>
      </c>
      <c r="AG22" s="92">
        <f t="shared" ref="AG22" si="187">IF(Z22="CV",1,0)</f>
        <v>0</v>
      </c>
      <c r="AH22" s="38">
        <f t="shared" si="8"/>
        <v>0</v>
      </c>
      <c r="AI22" s="35"/>
      <c r="AJ22" s="36"/>
      <c r="AK22" s="37"/>
      <c r="AL22" s="22">
        <f t="shared" si="9"/>
        <v>0</v>
      </c>
      <c r="AM22" s="94">
        <f t="shared" ref="AM22" si="188">AL22+AL23</f>
        <v>0</v>
      </c>
      <c r="AN22" s="22">
        <f t="shared" si="10"/>
        <v>0</v>
      </c>
      <c r="AO22" s="96">
        <f t="shared" ref="AO22" si="189">AN22+AN23</f>
        <v>0</v>
      </c>
      <c r="AP22" s="90">
        <f t="shared" ref="AP22" si="190">IF(AJ22="CP",1,0)</f>
        <v>0</v>
      </c>
      <c r="AQ22" s="92">
        <f t="shared" ref="AQ22" si="191">IF(AJ22="CV",1,0)</f>
        <v>0</v>
      </c>
      <c r="AR22" s="38">
        <f t="shared" si="11"/>
        <v>0</v>
      </c>
      <c r="AS22" s="35"/>
      <c r="AT22" s="36"/>
      <c r="AU22" s="37"/>
      <c r="AV22" s="22">
        <f t="shared" si="12"/>
        <v>0</v>
      </c>
      <c r="AW22" s="94">
        <f t="shared" ref="AW22" si="192">AV22+AV23</f>
        <v>0</v>
      </c>
      <c r="AX22" s="22">
        <f t="shared" si="13"/>
        <v>0</v>
      </c>
      <c r="AY22" s="96">
        <f t="shared" ref="AY22" si="193">AX22+AX23</f>
        <v>0</v>
      </c>
      <c r="AZ22" s="90">
        <f t="shared" ref="AZ22" si="194">IF(AT22="CP",1,0)</f>
        <v>0</v>
      </c>
      <c r="BA22" s="92">
        <f t="shared" ref="BA22" si="195">IF(AT22="CV",1,0)</f>
        <v>0</v>
      </c>
      <c r="BB22" s="38">
        <f t="shared" si="14"/>
        <v>0</v>
      </c>
      <c r="BC22" s="35"/>
      <c r="BD22" s="36"/>
      <c r="BE22" s="37"/>
      <c r="BF22" s="22">
        <f t="shared" si="15"/>
        <v>0</v>
      </c>
      <c r="BG22" s="94">
        <f t="shared" ref="BG22" si="196">BF22+BF23</f>
        <v>0</v>
      </c>
      <c r="BH22" s="22">
        <f t="shared" si="16"/>
        <v>0</v>
      </c>
      <c r="BI22" s="96">
        <f t="shared" ref="BI22" si="197">BH22+BH23</f>
        <v>0</v>
      </c>
      <c r="BJ22" s="98">
        <f t="shared" ref="BJ22" si="198">IF(BD22="CP",1,0)</f>
        <v>0</v>
      </c>
      <c r="BK22" s="98">
        <f t="shared" ref="BK22" si="199">IF(BD22="CV",1,0)</f>
        <v>0</v>
      </c>
      <c r="BL22" s="12">
        <f t="shared" si="17"/>
        <v>0</v>
      </c>
      <c r="BM22" s="47"/>
    </row>
    <row r="23" spans="1:68" ht="15.75" thickBot="1">
      <c r="A23" s="78"/>
      <c r="B23" s="83"/>
      <c r="C23" s="100"/>
      <c r="D23" s="39"/>
      <c r="E23" s="40"/>
      <c r="F23" s="41"/>
      <c r="G23" s="23">
        <f t="shared" si="0"/>
        <v>0</v>
      </c>
      <c r="H23" s="87"/>
      <c r="I23" s="95"/>
      <c r="J23" s="23">
        <f t="shared" si="1"/>
        <v>0</v>
      </c>
      <c r="K23" s="102"/>
      <c r="L23" s="91"/>
      <c r="M23" s="93"/>
      <c r="N23" s="42">
        <f t="shared" si="2"/>
        <v>0</v>
      </c>
      <c r="O23" s="39"/>
      <c r="P23" s="40"/>
      <c r="Q23" s="41"/>
      <c r="R23" s="23">
        <f t="shared" si="3"/>
        <v>0</v>
      </c>
      <c r="S23" s="95"/>
      <c r="T23" s="23">
        <f t="shared" si="4"/>
        <v>0</v>
      </c>
      <c r="U23" s="97"/>
      <c r="V23" s="91"/>
      <c r="W23" s="93"/>
      <c r="X23" s="42">
        <f t="shared" si="5"/>
        <v>0</v>
      </c>
      <c r="Y23" s="39"/>
      <c r="Z23" s="40"/>
      <c r="AA23" s="41"/>
      <c r="AB23" s="22">
        <f t="shared" si="6"/>
        <v>0</v>
      </c>
      <c r="AC23" s="95"/>
      <c r="AD23" s="23">
        <f t="shared" si="7"/>
        <v>0</v>
      </c>
      <c r="AE23" s="97"/>
      <c r="AF23" s="91"/>
      <c r="AG23" s="93"/>
      <c r="AH23" s="42">
        <f t="shared" si="8"/>
        <v>0</v>
      </c>
      <c r="AI23" s="39"/>
      <c r="AJ23" s="40"/>
      <c r="AK23" s="41"/>
      <c r="AL23" s="22">
        <f t="shared" si="9"/>
        <v>0</v>
      </c>
      <c r="AM23" s="95"/>
      <c r="AN23" s="22">
        <f t="shared" si="10"/>
        <v>0</v>
      </c>
      <c r="AO23" s="97"/>
      <c r="AP23" s="91"/>
      <c r="AQ23" s="93"/>
      <c r="AR23" s="42">
        <f t="shared" si="11"/>
        <v>0</v>
      </c>
      <c r="AS23" s="39"/>
      <c r="AT23" s="40"/>
      <c r="AU23" s="41"/>
      <c r="AV23" s="22">
        <f t="shared" si="12"/>
        <v>0</v>
      </c>
      <c r="AW23" s="95"/>
      <c r="AX23" s="22">
        <f t="shared" si="13"/>
        <v>0</v>
      </c>
      <c r="AY23" s="97"/>
      <c r="AZ23" s="91"/>
      <c r="BA23" s="93"/>
      <c r="BB23" s="42">
        <f t="shared" si="14"/>
        <v>0</v>
      </c>
      <c r="BC23" s="39"/>
      <c r="BD23" s="40"/>
      <c r="BE23" s="41"/>
      <c r="BF23" s="22">
        <f t="shared" si="15"/>
        <v>0</v>
      </c>
      <c r="BG23" s="95"/>
      <c r="BH23" s="22">
        <f t="shared" si="16"/>
        <v>0</v>
      </c>
      <c r="BI23" s="97"/>
      <c r="BJ23" s="98"/>
      <c r="BK23" s="98"/>
      <c r="BL23" s="12">
        <f t="shared" si="17"/>
        <v>0</v>
      </c>
      <c r="BM23" s="48"/>
    </row>
    <row r="24" spans="1:68" ht="15.75" thickBot="1">
      <c r="A24" s="78">
        <f>A22+1</f>
        <v>41647</v>
      </c>
      <c r="B24" s="82" t="str">
        <f t="shared" ref="B24" si="200">UPPER(TEXT(A24,"jjj"))</f>
        <v>MAR</v>
      </c>
      <c r="C24" s="99" t="str">
        <f t="shared" ref="C24" si="201">UPPER(TEXT(A24,"jj mmm"))</f>
        <v>09 JANV</v>
      </c>
      <c r="D24" s="35"/>
      <c r="E24" s="36"/>
      <c r="F24" s="37"/>
      <c r="G24" s="22">
        <f t="shared" si="0"/>
        <v>0</v>
      </c>
      <c r="H24" s="86">
        <f t="shared" ref="H24" si="202">G24+G25</f>
        <v>0</v>
      </c>
      <c r="I24" s="94">
        <f t="shared" si="21"/>
        <v>0</v>
      </c>
      <c r="J24" s="22">
        <f t="shared" si="1"/>
        <v>0</v>
      </c>
      <c r="K24" s="101">
        <f t="shared" ref="K24" si="203">J24+J25</f>
        <v>0</v>
      </c>
      <c r="L24" s="90">
        <f t="shared" ref="L24" si="204">IF(E24="CP",1,0)</f>
        <v>0</v>
      </c>
      <c r="M24" s="92">
        <f t="shared" ref="M24" si="205">IF(E24="CV",1,0)</f>
        <v>0</v>
      </c>
      <c r="N24" s="38">
        <f t="shared" si="2"/>
        <v>0</v>
      </c>
      <c r="O24" s="35"/>
      <c r="P24" s="36"/>
      <c r="Q24" s="37"/>
      <c r="R24" s="22">
        <f t="shared" si="3"/>
        <v>0</v>
      </c>
      <c r="S24" s="94">
        <f t="shared" ref="S24" si="206">R24+R25</f>
        <v>0</v>
      </c>
      <c r="T24" s="22">
        <f t="shared" si="4"/>
        <v>0</v>
      </c>
      <c r="U24" s="96">
        <f t="shared" ref="U24" si="207">T24+T25</f>
        <v>0</v>
      </c>
      <c r="V24" s="90">
        <f t="shared" ref="V24" si="208">IF(P24="CP",1,0)</f>
        <v>0</v>
      </c>
      <c r="W24" s="92">
        <f t="shared" ref="W24" si="209">IF(P24="CV",1,0)</f>
        <v>0</v>
      </c>
      <c r="X24" s="38">
        <f t="shared" si="5"/>
        <v>0</v>
      </c>
      <c r="Y24" s="35"/>
      <c r="Z24" s="36"/>
      <c r="AA24" s="37"/>
      <c r="AB24" s="22">
        <f t="shared" si="6"/>
        <v>0</v>
      </c>
      <c r="AC24" s="94">
        <f t="shared" ref="AC24" si="210">AB24+AB25</f>
        <v>0</v>
      </c>
      <c r="AD24" s="22">
        <f t="shared" si="7"/>
        <v>0</v>
      </c>
      <c r="AE24" s="96">
        <f t="shared" ref="AE24" si="211">AD24+AD25</f>
        <v>0</v>
      </c>
      <c r="AF24" s="90">
        <f t="shared" ref="AF24" si="212">IF(Z24="CP",1,0)</f>
        <v>0</v>
      </c>
      <c r="AG24" s="92">
        <f t="shared" ref="AG24" si="213">IF(Z24="CV",1,0)</f>
        <v>0</v>
      </c>
      <c r="AH24" s="38">
        <f t="shared" si="8"/>
        <v>0</v>
      </c>
      <c r="AI24" s="35"/>
      <c r="AJ24" s="36"/>
      <c r="AK24" s="37"/>
      <c r="AL24" s="22">
        <f t="shared" si="9"/>
        <v>0</v>
      </c>
      <c r="AM24" s="94">
        <f t="shared" ref="AM24" si="214">AL24+AL25</f>
        <v>0</v>
      </c>
      <c r="AN24" s="22">
        <f t="shared" si="10"/>
        <v>0</v>
      </c>
      <c r="AO24" s="96">
        <f t="shared" ref="AO24" si="215">AN24+AN25</f>
        <v>0</v>
      </c>
      <c r="AP24" s="90">
        <f t="shared" ref="AP24" si="216">IF(AJ24="CP",1,0)</f>
        <v>0</v>
      </c>
      <c r="AQ24" s="92">
        <f t="shared" ref="AQ24" si="217">IF(AJ24="CV",1,0)</f>
        <v>0</v>
      </c>
      <c r="AR24" s="38">
        <f t="shared" si="11"/>
        <v>0</v>
      </c>
      <c r="AS24" s="35"/>
      <c r="AT24" s="36"/>
      <c r="AU24" s="37"/>
      <c r="AV24" s="22">
        <f t="shared" si="12"/>
        <v>0</v>
      </c>
      <c r="AW24" s="94">
        <f t="shared" ref="AW24" si="218">AV24+AV25</f>
        <v>0</v>
      </c>
      <c r="AX24" s="22">
        <f t="shared" si="13"/>
        <v>0</v>
      </c>
      <c r="AY24" s="96">
        <f t="shared" ref="AY24" si="219">AX24+AX25</f>
        <v>0</v>
      </c>
      <c r="AZ24" s="90">
        <f t="shared" ref="AZ24" si="220">IF(AT24="CP",1,0)</f>
        <v>0</v>
      </c>
      <c r="BA24" s="92">
        <f t="shared" ref="BA24" si="221">IF(AT24="CV",1,0)</f>
        <v>0</v>
      </c>
      <c r="BB24" s="38">
        <f t="shared" si="14"/>
        <v>0</v>
      </c>
      <c r="BC24" s="35"/>
      <c r="BD24" s="36"/>
      <c r="BE24" s="37"/>
      <c r="BF24" s="22">
        <f t="shared" si="15"/>
        <v>0</v>
      </c>
      <c r="BG24" s="94">
        <f t="shared" ref="BG24" si="222">BF24+BF25</f>
        <v>0</v>
      </c>
      <c r="BH24" s="22">
        <f t="shared" si="16"/>
        <v>0</v>
      </c>
      <c r="BI24" s="96">
        <f t="shared" ref="BI24" si="223">BH24+BH25</f>
        <v>0</v>
      </c>
      <c r="BJ24" s="98">
        <f t="shared" ref="BJ24" si="224">IF(BD24="CP",1,0)</f>
        <v>0</v>
      </c>
      <c r="BK24" s="98">
        <f t="shared" ref="BK24" si="225">IF(BD24="CV",1,0)</f>
        <v>0</v>
      </c>
      <c r="BL24" s="12">
        <f t="shared" si="17"/>
        <v>0</v>
      </c>
      <c r="BM24" s="47"/>
    </row>
    <row r="25" spans="1:68" ht="15.75" thickBot="1">
      <c r="A25" s="78"/>
      <c r="B25" s="83"/>
      <c r="C25" s="100"/>
      <c r="D25" s="39"/>
      <c r="E25" s="40"/>
      <c r="F25" s="41"/>
      <c r="G25" s="23">
        <f t="shared" si="0"/>
        <v>0</v>
      </c>
      <c r="H25" s="87"/>
      <c r="I25" s="95"/>
      <c r="J25" s="23">
        <f t="shared" si="1"/>
        <v>0</v>
      </c>
      <c r="K25" s="102"/>
      <c r="L25" s="91"/>
      <c r="M25" s="93"/>
      <c r="N25" s="42">
        <f t="shared" si="2"/>
        <v>0</v>
      </c>
      <c r="O25" s="39"/>
      <c r="P25" s="40"/>
      <c r="Q25" s="41"/>
      <c r="R25" s="23">
        <f t="shared" si="3"/>
        <v>0</v>
      </c>
      <c r="S25" s="95"/>
      <c r="T25" s="23">
        <f t="shared" si="4"/>
        <v>0</v>
      </c>
      <c r="U25" s="97"/>
      <c r="V25" s="91"/>
      <c r="W25" s="93"/>
      <c r="X25" s="42">
        <f t="shared" si="5"/>
        <v>0</v>
      </c>
      <c r="Y25" s="39"/>
      <c r="Z25" s="40"/>
      <c r="AA25" s="41"/>
      <c r="AB25" s="22">
        <f t="shared" si="6"/>
        <v>0</v>
      </c>
      <c r="AC25" s="95"/>
      <c r="AD25" s="23">
        <f t="shared" si="7"/>
        <v>0</v>
      </c>
      <c r="AE25" s="97"/>
      <c r="AF25" s="91"/>
      <c r="AG25" s="93"/>
      <c r="AH25" s="42">
        <f t="shared" si="8"/>
        <v>0</v>
      </c>
      <c r="AI25" s="39"/>
      <c r="AJ25" s="40"/>
      <c r="AK25" s="41"/>
      <c r="AL25" s="22">
        <f t="shared" si="9"/>
        <v>0</v>
      </c>
      <c r="AM25" s="95"/>
      <c r="AN25" s="22">
        <f t="shared" si="10"/>
        <v>0</v>
      </c>
      <c r="AO25" s="97"/>
      <c r="AP25" s="91"/>
      <c r="AQ25" s="93"/>
      <c r="AR25" s="42">
        <f t="shared" si="11"/>
        <v>0</v>
      </c>
      <c r="AS25" s="39"/>
      <c r="AT25" s="40"/>
      <c r="AU25" s="41"/>
      <c r="AV25" s="22">
        <f t="shared" si="12"/>
        <v>0</v>
      </c>
      <c r="AW25" s="95"/>
      <c r="AX25" s="22">
        <f t="shared" si="13"/>
        <v>0</v>
      </c>
      <c r="AY25" s="97"/>
      <c r="AZ25" s="91"/>
      <c r="BA25" s="93"/>
      <c r="BB25" s="42">
        <f t="shared" si="14"/>
        <v>0</v>
      </c>
      <c r="BC25" s="39"/>
      <c r="BD25" s="40"/>
      <c r="BE25" s="41"/>
      <c r="BF25" s="22">
        <f t="shared" si="15"/>
        <v>0</v>
      </c>
      <c r="BG25" s="95"/>
      <c r="BH25" s="22">
        <f t="shared" si="16"/>
        <v>0</v>
      </c>
      <c r="BI25" s="97"/>
      <c r="BJ25" s="98"/>
      <c r="BK25" s="98"/>
      <c r="BL25" s="12">
        <f t="shared" si="17"/>
        <v>0</v>
      </c>
      <c r="BM25" s="48"/>
    </row>
    <row r="26" spans="1:68" ht="15.75" thickBot="1">
      <c r="A26" s="78">
        <f>A24+1</f>
        <v>41648</v>
      </c>
      <c r="B26" s="82" t="str">
        <f t="shared" ref="B26" si="226">UPPER(TEXT(A26,"jjj"))</f>
        <v>MER</v>
      </c>
      <c r="C26" s="99" t="str">
        <f t="shared" ref="C26" si="227">UPPER(TEXT(A26,"jj mmm"))</f>
        <v>10 JANV</v>
      </c>
      <c r="D26" s="35"/>
      <c r="E26" s="36"/>
      <c r="F26" s="37"/>
      <c r="G26" s="22">
        <f t="shared" si="0"/>
        <v>0</v>
      </c>
      <c r="H26" s="86">
        <f t="shared" ref="H26" si="228">G26+G27</f>
        <v>0</v>
      </c>
      <c r="I26" s="94">
        <f t="shared" si="21"/>
        <v>0</v>
      </c>
      <c r="J26" s="22">
        <f t="shared" si="1"/>
        <v>0</v>
      </c>
      <c r="K26" s="101">
        <f t="shared" ref="K26" si="229">J26+J27</f>
        <v>0</v>
      </c>
      <c r="L26" s="90">
        <f t="shared" ref="L26" si="230">IF(E26="CP",1,0)</f>
        <v>0</v>
      </c>
      <c r="M26" s="92">
        <f t="shared" ref="M26" si="231">IF(E26="CV",1,0)</f>
        <v>0</v>
      </c>
      <c r="N26" s="38">
        <f t="shared" si="2"/>
        <v>0</v>
      </c>
      <c r="O26" s="35"/>
      <c r="P26" s="36"/>
      <c r="Q26" s="37"/>
      <c r="R26" s="22">
        <f t="shared" si="3"/>
        <v>0</v>
      </c>
      <c r="S26" s="94">
        <f t="shared" ref="S26" si="232">R26+R27</f>
        <v>0</v>
      </c>
      <c r="T26" s="22">
        <f t="shared" si="4"/>
        <v>0</v>
      </c>
      <c r="U26" s="96">
        <f t="shared" ref="U26" si="233">T26+T27</f>
        <v>0</v>
      </c>
      <c r="V26" s="90">
        <f t="shared" ref="V26" si="234">IF(P26="CP",1,0)</f>
        <v>0</v>
      </c>
      <c r="W26" s="92">
        <f t="shared" ref="W26" si="235">IF(P26="CV",1,0)</f>
        <v>0</v>
      </c>
      <c r="X26" s="38">
        <f t="shared" si="5"/>
        <v>0</v>
      </c>
      <c r="Y26" s="35"/>
      <c r="Z26" s="36"/>
      <c r="AA26" s="37"/>
      <c r="AB26" s="22">
        <f t="shared" si="6"/>
        <v>0</v>
      </c>
      <c r="AC26" s="94">
        <f t="shared" ref="AC26" si="236">AB26+AB27</f>
        <v>0</v>
      </c>
      <c r="AD26" s="22">
        <f t="shared" si="7"/>
        <v>0</v>
      </c>
      <c r="AE26" s="96">
        <f t="shared" ref="AE26" si="237">AD26+AD27</f>
        <v>0</v>
      </c>
      <c r="AF26" s="90">
        <f t="shared" ref="AF26" si="238">IF(Z26="CP",1,0)</f>
        <v>0</v>
      </c>
      <c r="AG26" s="92">
        <f t="shared" ref="AG26" si="239">IF(Z26="CV",1,0)</f>
        <v>0</v>
      </c>
      <c r="AH26" s="38">
        <f t="shared" si="8"/>
        <v>0</v>
      </c>
      <c r="AI26" s="35"/>
      <c r="AJ26" s="36"/>
      <c r="AK26" s="37"/>
      <c r="AL26" s="22">
        <f t="shared" si="9"/>
        <v>0</v>
      </c>
      <c r="AM26" s="94">
        <f t="shared" ref="AM26" si="240">AL26+AL27</f>
        <v>0</v>
      </c>
      <c r="AN26" s="22">
        <f t="shared" si="10"/>
        <v>0</v>
      </c>
      <c r="AO26" s="96">
        <f t="shared" ref="AO26" si="241">AN26+AN27</f>
        <v>0</v>
      </c>
      <c r="AP26" s="90">
        <f t="shared" ref="AP26" si="242">IF(AJ26="CP",1,0)</f>
        <v>0</v>
      </c>
      <c r="AQ26" s="92">
        <f t="shared" ref="AQ26" si="243">IF(AJ26="CV",1,0)</f>
        <v>0</v>
      </c>
      <c r="AR26" s="38">
        <f t="shared" si="11"/>
        <v>0</v>
      </c>
      <c r="AS26" s="35"/>
      <c r="AT26" s="36"/>
      <c r="AU26" s="37"/>
      <c r="AV26" s="22">
        <f t="shared" si="12"/>
        <v>0</v>
      </c>
      <c r="AW26" s="94">
        <f t="shared" ref="AW26" si="244">AV26+AV27</f>
        <v>0</v>
      </c>
      <c r="AX26" s="22">
        <f t="shared" si="13"/>
        <v>0</v>
      </c>
      <c r="AY26" s="96">
        <f t="shared" ref="AY26" si="245">AX26+AX27</f>
        <v>0</v>
      </c>
      <c r="AZ26" s="90">
        <f t="shared" ref="AZ26" si="246">IF(AT26="CP",1,0)</f>
        <v>0</v>
      </c>
      <c r="BA26" s="92">
        <f t="shared" ref="BA26" si="247">IF(AT26="CV",1,0)</f>
        <v>0</v>
      </c>
      <c r="BB26" s="38">
        <f t="shared" si="14"/>
        <v>0</v>
      </c>
      <c r="BC26" s="35"/>
      <c r="BD26" s="36"/>
      <c r="BE26" s="37"/>
      <c r="BF26" s="22">
        <f t="shared" si="15"/>
        <v>0</v>
      </c>
      <c r="BG26" s="94">
        <f t="shared" ref="BG26" si="248">BF26+BF27</f>
        <v>0</v>
      </c>
      <c r="BH26" s="22">
        <f t="shared" si="16"/>
        <v>0</v>
      </c>
      <c r="BI26" s="96">
        <f t="shared" ref="BI26" si="249">BH26+BH27</f>
        <v>0</v>
      </c>
      <c r="BJ26" s="98">
        <f t="shared" ref="BJ26" si="250">IF(BD26="CP",1,0)</f>
        <v>0</v>
      </c>
      <c r="BK26" s="98">
        <f t="shared" ref="BK26" si="251">IF(BD26="CV",1,0)</f>
        <v>0</v>
      </c>
      <c r="BL26" s="12">
        <f t="shared" si="17"/>
        <v>0</v>
      </c>
      <c r="BM26" s="47"/>
    </row>
    <row r="27" spans="1:68" ht="15.75" thickBot="1">
      <c r="A27" s="78"/>
      <c r="B27" s="83"/>
      <c r="C27" s="100"/>
      <c r="D27" s="39"/>
      <c r="E27" s="40"/>
      <c r="F27" s="41"/>
      <c r="G27" s="23">
        <f t="shared" si="0"/>
        <v>0</v>
      </c>
      <c r="H27" s="87"/>
      <c r="I27" s="95"/>
      <c r="J27" s="23">
        <f t="shared" si="1"/>
        <v>0</v>
      </c>
      <c r="K27" s="102"/>
      <c r="L27" s="91"/>
      <c r="M27" s="93"/>
      <c r="N27" s="42">
        <f t="shared" si="2"/>
        <v>0</v>
      </c>
      <c r="O27" s="39"/>
      <c r="P27" s="40"/>
      <c r="Q27" s="41"/>
      <c r="R27" s="23">
        <f t="shared" si="3"/>
        <v>0</v>
      </c>
      <c r="S27" s="95"/>
      <c r="T27" s="23">
        <f t="shared" si="4"/>
        <v>0</v>
      </c>
      <c r="U27" s="97"/>
      <c r="V27" s="91"/>
      <c r="W27" s="93"/>
      <c r="X27" s="42">
        <f t="shared" si="5"/>
        <v>0</v>
      </c>
      <c r="Y27" s="39"/>
      <c r="Z27" s="40"/>
      <c r="AA27" s="41"/>
      <c r="AB27" s="22">
        <f t="shared" si="6"/>
        <v>0</v>
      </c>
      <c r="AC27" s="95"/>
      <c r="AD27" s="23">
        <f t="shared" si="7"/>
        <v>0</v>
      </c>
      <c r="AE27" s="97"/>
      <c r="AF27" s="91"/>
      <c r="AG27" s="93"/>
      <c r="AH27" s="42">
        <f t="shared" si="8"/>
        <v>0</v>
      </c>
      <c r="AI27" s="39"/>
      <c r="AJ27" s="40"/>
      <c r="AK27" s="41"/>
      <c r="AL27" s="22">
        <f t="shared" si="9"/>
        <v>0</v>
      </c>
      <c r="AM27" s="95"/>
      <c r="AN27" s="22">
        <f t="shared" si="10"/>
        <v>0</v>
      </c>
      <c r="AO27" s="97"/>
      <c r="AP27" s="91"/>
      <c r="AQ27" s="93"/>
      <c r="AR27" s="42">
        <f t="shared" si="11"/>
        <v>0</v>
      </c>
      <c r="AS27" s="39"/>
      <c r="AT27" s="40"/>
      <c r="AU27" s="41"/>
      <c r="AV27" s="22">
        <f t="shared" si="12"/>
        <v>0</v>
      </c>
      <c r="AW27" s="95"/>
      <c r="AX27" s="22">
        <f t="shared" si="13"/>
        <v>0</v>
      </c>
      <c r="AY27" s="97"/>
      <c r="AZ27" s="91"/>
      <c r="BA27" s="93"/>
      <c r="BB27" s="42">
        <f t="shared" si="14"/>
        <v>0</v>
      </c>
      <c r="BC27" s="39"/>
      <c r="BD27" s="40"/>
      <c r="BE27" s="41"/>
      <c r="BF27" s="22">
        <f t="shared" si="15"/>
        <v>0</v>
      </c>
      <c r="BG27" s="95"/>
      <c r="BH27" s="22">
        <f t="shared" si="16"/>
        <v>0</v>
      </c>
      <c r="BI27" s="97"/>
      <c r="BJ27" s="98"/>
      <c r="BK27" s="98"/>
      <c r="BL27" s="12">
        <f t="shared" si="17"/>
        <v>0</v>
      </c>
      <c r="BM27" s="48"/>
    </row>
    <row r="28" spans="1:68" ht="15.75" thickBot="1">
      <c r="A28" s="78">
        <f>A26+1</f>
        <v>41649</v>
      </c>
      <c r="B28" s="82" t="str">
        <f t="shared" ref="B28" si="252">UPPER(TEXT(A28,"jjj"))</f>
        <v>JEU</v>
      </c>
      <c r="C28" s="99" t="str">
        <f t="shared" ref="C28" si="253">UPPER(TEXT(A28,"jj mmm"))</f>
        <v>11 JANV</v>
      </c>
      <c r="D28" s="35"/>
      <c r="E28" s="36"/>
      <c r="F28" s="37"/>
      <c r="G28" s="22">
        <f t="shared" si="0"/>
        <v>0</v>
      </c>
      <c r="H28" s="86">
        <f t="shared" ref="H28" si="254">G28+G29</f>
        <v>0</v>
      </c>
      <c r="I28" s="94">
        <f t="shared" si="21"/>
        <v>0</v>
      </c>
      <c r="J28" s="22">
        <f t="shared" si="1"/>
        <v>0</v>
      </c>
      <c r="K28" s="101">
        <f t="shared" ref="K28" si="255">J28+J29</f>
        <v>0</v>
      </c>
      <c r="L28" s="90">
        <f>IF(E28="CP",1,0)</f>
        <v>0</v>
      </c>
      <c r="M28" s="92">
        <f t="shared" ref="M28" si="256">IF(E28="CV",1,0)</f>
        <v>0</v>
      </c>
      <c r="N28" s="38">
        <f t="shared" si="2"/>
        <v>0</v>
      </c>
      <c r="O28" s="35"/>
      <c r="P28" s="36"/>
      <c r="Q28" s="37"/>
      <c r="R28" s="22">
        <f t="shared" si="3"/>
        <v>0</v>
      </c>
      <c r="S28" s="94">
        <f t="shared" ref="S28" si="257">R28+R29</f>
        <v>0</v>
      </c>
      <c r="T28" s="22">
        <f t="shared" si="4"/>
        <v>0</v>
      </c>
      <c r="U28" s="96">
        <f t="shared" ref="U28" si="258">T28+T29</f>
        <v>0</v>
      </c>
      <c r="V28" s="90">
        <f>IF(P28="CP",1,0)</f>
        <v>0</v>
      </c>
      <c r="W28" s="92">
        <f t="shared" ref="W28" si="259">IF(P28="CV",1,0)</f>
        <v>0</v>
      </c>
      <c r="X28" s="38">
        <f t="shared" si="5"/>
        <v>0</v>
      </c>
      <c r="Y28" s="35"/>
      <c r="Z28" s="36"/>
      <c r="AA28" s="37"/>
      <c r="AB28" s="22">
        <f t="shared" si="6"/>
        <v>0</v>
      </c>
      <c r="AC28" s="94">
        <f t="shared" ref="AC28" si="260">AB28+AB29</f>
        <v>0</v>
      </c>
      <c r="AD28" s="22">
        <f t="shared" si="7"/>
        <v>0</v>
      </c>
      <c r="AE28" s="96">
        <f t="shared" ref="AE28" si="261">AD28+AD29</f>
        <v>0</v>
      </c>
      <c r="AF28" s="90">
        <f>IF(Z28="CP",1,0)</f>
        <v>0</v>
      </c>
      <c r="AG28" s="92">
        <f t="shared" ref="AG28" si="262">IF(Z28="CV",1,0)</f>
        <v>0</v>
      </c>
      <c r="AH28" s="38">
        <f t="shared" si="8"/>
        <v>0</v>
      </c>
      <c r="AI28" s="35"/>
      <c r="AJ28" s="36"/>
      <c r="AK28" s="37"/>
      <c r="AL28" s="22">
        <f t="shared" si="9"/>
        <v>0</v>
      </c>
      <c r="AM28" s="94">
        <f t="shared" ref="AM28" si="263">AL28+AL29</f>
        <v>0</v>
      </c>
      <c r="AN28" s="22">
        <f t="shared" si="10"/>
        <v>0</v>
      </c>
      <c r="AO28" s="96">
        <f t="shared" ref="AO28" si="264">AN28+AN29</f>
        <v>0</v>
      </c>
      <c r="AP28" s="90">
        <f>IF(AJ28="CP",1,0)</f>
        <v>0</v>
      </c>
      <c r="AQ28" s="92">
        <f t="shared" ref="AQ28" si="265">IF(AJ28="CV",1,0)</f>
        <v>0</v>
      </c>
      <c r="AR28" s="38">
        <f t="shared" si="11"/>
        <v>0</v>
      </c>
      <c r="AS28" s="35"/>
      <c r="AT28" s="36"/>
      <c r="AU28" s="37"/>
      <c r="AV28" s="22">
        <f t="shared" si="12"/>
        <v>0</v>
      </c>
      <c r="AW28" s="94">
        <f t="shared" ref="AW28" si="266">AV28+AV29</f>
        <v>0</v>
      </c>
      <c r="AX28" s="22">
        <f t="shared" si="13"/>
        <v>0</v>
      </c>
      <c r="AY28" s="96">
        <f t="shared" ref="AY28" si="267">AX28+AX29</f>
        <v>0</v>
      </c>
      <c r="AZ28" s="90">
        <f>IF(AT28="CP",1,0)</f>
        <v>0</v>
      </c>
      <c r="BA28" s="92">
        <f t="shared" ref="BA28" si="268">IF(AT28="CV",1,0)</f>
        <v>0</v>
      </c>
      <c r="BB28" s="38">
        <f t="shared" si="14"/>
        <v>0</v>
      </c>
      <c r="BC28" s="35"/>
      <c r="BD28" s="36"/>
      <c r="BE28" s="37"/>
      <c r="BF28" s="22">
        <f t="shared" si="15"/>
        <v>0</v>
      </c>
      <c r="BG28" s="94">
        <f t="shared" ref="BG28" si="269">BF28+BF29</f>
        <v>0</v>
      </c>
      <c r="BH28" s="22">
        <f t="shared" si="16"/>
        <v>0</v>
      </c>
      <c r="BI28" s="96">
        <f t="shared" ref="BI28" si="270">BH28+BH29</f>
        <v>0</v>
      </c>
      <c r="BJ28" s="98">
        <f>IF(BD28="CP",1,0)</f>
        <v>0</v>
      </c>
      <c r="BK28" s="98">
        <f t="shared" ref="BK28" si="271">IF(BD28="CV",1,0)</f>
        <v>0</v>
      </c>
      <c r="BL28" s="12">
        <f t="shared" si="17"/>
        <v>0</v>
      </c>
      <c r="BM28" s="47"/>
    </row>
    <row r="29" spans="1:68" ht="15.75" thickBot="1">
      <c r="A29" s="78"/>
      <c r="B29" s="83"/>
      <c r="C29" s="100"/>
      <c r="D29" s="39"/>
      <c r="E29" s="40"/>
      <c r="F29" s="41"/>
      <c r="G29" s="23">
        <f t="shared" si="0"/>
        <v>0</v>
      </c>
      <c r="H29" s="87"/>
      <c r="I29" s="95"/>
      <c r="J29" s="23">
        <f t="shared" si="1"/>
        <v>0</v>
      </c>
      <c r="K29" s="102"/>
      <c r="L29" s="91"/>
      <c r="M29" s="93"/>
      <c r="N29" s="42">
        <f t="shared" si="2"/>
        <v>0</v>
      </c>
      <c r="O29" s="39"/>
      <c r="P29" s="40"/>
      <c r="Q29" s="41"/>
      <c r="R29" s="23">
        <f t="shared" si="3"/>
        <v>0</v>
      </c>
      <c r="S29" s="95"/>
      <c r="T29" s="23">
        <f t="shared" si="4"/>
        <v>0</v>
      </c>
      <c r="U29" s="97"/>
      <c r="V29" s="91"/>
      <c r="W29" s="93"/>
      <c r="X29" s="42">
        <f t="shared" si="5"/>
        <v>0</v>
      </c>
      <c r="Y29" s="39"/>
      <c r="Z29" s="40"/>
      <c r="AA29" s="41"/>
      <c r="AB29" s="22">
        <f t="shared" si="6"/>
        <v>0</v>
      </c>
      <c r="AC29" s="95"/>
      <c r="AD29" s="23">
        <f t="shared" si="7"/>
        <v>0</v>
      </c>
      <c r="AE29" s="97"/>
      <c r="AF29" s="91"/>
      <c r="AG29" s="93"/>
      <c r="AH29" s="42">
        <f t="shared" si="8"/>
        <v>0</v>
      </c>
      <c r="AI29" s="39"/>
      <c r="AJ29" s="40"/>
      <c r="AK29" s="41"/>
      <c r="AL29" s="22">
        <f t="shared" si="9"/>
        <v>0</v>
      </c>
      <c r="AM29" s="95"/>
      <c r="AN29" s="22">
        <f t="shared" si="10"/>
        <v>0</v>
      </c>
      <c r="AO29" s="97"/>
      <c r="AP29" s="91"/>
      <c r="AQ29" s="93"/>
      <c r="AR29" s="42">
        <f t="shared" si="11"/>
        <v>0</v>
      </c>
      <c r="AS29" s="39"/>
      <c r="AT29" s="40"/>
      <c r="AU29" s="41"/>
      <c r="AV29" s="22">
        <f t="shared" si="12"/>
        <v>0</v>
      </c>
      <c r="AW29" s="95"/>
      <c r="AX29" s="22">
        <f t="shared" si="13"/>
        <v>0</v>
      </c>
      <c r="AY29" s="97"/>
      <c r="AZ29" s="91"/>
      <c r="BA29" s="93"/>
      <c r="BB29" s="42">
        <f t="shared" si="14"/>
        <v>0</v>
      </c>
      <c r="BC29" s="39"/>
      <c r="BD29" s="40"/>
      <c r="BE29" s="41"/>
      <c r="BF29" s="22">
        <f t="shared" si="15"/>
        <v>0</v>
      </c>
      <c r="BG29" s="95"/>
      <c r="BH29" s="22">
        <f t="shared" si="16"/>
        <v>0</v>
      </c>
      <c r="BI29" s="97"/>
      <c r="BJ29" s="98"/>
      <c r="BK29" s="98"/>
      <c r="BL29" s="12">
        <f t="shared" si="17"/>
        <v>0</v>
      </c>
      <c r="BM29" s="48"/>
    </row>
    <row r="30" spans="1:68" ht="15.75" thickBot="1">
      <c r="A30" s="78">
        <f>A28+1</f>
        <v>41650</v>
      </c>
      <c r="B30" s="82" t="str">
        <f t="shared" ref="B30" si="272">UPPER(TEXT(A30,"jjj"))</f>
        <v>VEN</v>
      </c>
      <c r="C30" s="99" t="str">
        <f t="shared" ref="C30" si="273">UPPER(TEXT(A30,"jj mmm"))</f>
        <v>12 JANV</v>
      </c>
      <c r="D30" s="35"/>
      <c r="E30" s="36"/>
      <c r="F30" s="37"/>
      <c r="G30" s="22">
        <f t="shared" si="0"/>
        <v>0</v>
      </c>
      <c r="H30" s="86">
        <f t="shared" ref="H30" si="274">G30+G31</f>
        <v>0</v>
      </c>
      <c r="I30" s="94">
        <f t="shared" si="21"/>
        <v>0</v>
      </c>
      <c r="J30" s="22">
        <f t="shared" si="1"/>
        <v>0</v>
      </c>
      <c r="K30" s="101">
        <f t="shared" ref="K30" si="275">J30+J31</f>
        <v>0</v>
      </c>
      <c r="L30" s="90">
        <f t="shared" ref="L30" si="276">IF(E30="CP",1,0)</f>
        <v>0</v>
      </c>
      <c r="M30" s="92">
        <f t="shared" ref="M30" si="277">IF(E30="CV",1,0)</f>
        <v>0</v>
      </c>
      <c r="N30" s="38">
        <f t="shared" si="2"/>
        <v>0</v>
      </c>
      <c r="O30" s="35"/>
      <c r="P30" s="36"/>
      <c r="Q30" s="37"/>
      <c r="R30" s="22">
        <f t="shared" si="3"/>
        <v>0</v>
      </c>
      <c r="S30" s="94">
        <f t="shared" ref="S30" si="278">R30+R31</f>
        <v>0</v>
      </c>
      <c r="T30" s="22">
        <f t="shared" si="4"/>
        <v>0</v>
      </c>
      <c r="U30" s="96">
        <f t="shared" ref="U30" si="279">T30+T31</f>
        <v>0</v>
      </c>
      <c r="V30" s="90">
        <f t="shared" ref="V30" si="280">IF(P30="CP",1,0)</f>
        <v>0</v>
      </c>
      <c r="W30" s="92">
        <f t="shared" ref="W30" si="281">IF(P30="CV",1,0)</f>
        <v>0</v>
      </c>
      <c r="X30" s="38">
        <f t="shared" si="5"/>
        <v>0</v>
      </c>
      <c r="Y30" s="35"/>
      <c r="Z30" s="36"/>
      <c r="AA30" s="37"/>
      <c r="AB30" s="22">
        <f t="shared" si="6"/>
        <v>0</v>
      </c>
      <c r="AC30" s="94">
        <f t="shared" ref="AC30" si="282">AB30+AB31</f>
        <v>0</v>
      </c>
      <c r="AD30" s="22">
        <f t="shared" si="7"/>
        <v>0</v>
      </c>
      <c r="AE30" s="96">
        <f t="shared" ref="AE30" si="283">AD30+AD31</f>
        <v>0</v>
      </c>
      <c r="AF30" s="90">
        <f t="shared" ref="AF30" si="284">IF(Z30="CP",1,0)</f>
        <v>0</v>
      </c>
      <c r="AG30" s="92">
        <f t="shared" ref="AG30" si="285">IF(Z30="CV",1,0)</f>
        <v>0</v>
      </c>
      <c r="AH30" s="38">
        <f t="shared" si="8"/>
        <v>0</v>
      </c>
      <c r="AI30" s="35"/>
      <c r="AJ30" s="36"/>
      <c r="AK30" s="37"/>
      <c r="AL30" s="22">
        <f t="shared" si="9"/>
        <v>0</v>
      </c>
      <c r="AM30" s="94">
        <f t="shared" ref="AM30" si="286">AL30+AL31</f>
        <v>0</v>
      </c>
      <c r="AN30" s="22">
        <f t="shared" si="10"/>
        <v>0</v>
      </c>
      <c r="AO30" s="96">
        <f t="shared" ref="AO30" si="287">AN30+AN31</f>
        <v>0</v>
      </c>
      <c r="AP30" s="90">
        <f t="shared" ref="AP30" si="288">IF(AJ30="CP",1,0)</f>
        <v>0</v>
      </c>
      <c r="AQ30" s="92">
        <f t="shared" ref="AQ30" si="289">IF(AJ30="CV",1,0)</f>
        <v>0</v>
      </c>
      <c r="AR30" s="38">
        <f t="shared" si="11"/>
        <v>0</v>
      </c>
      <c r="AS30" s="35"/>
      <c r="AT30" s="36"/>
      <c r="AU30" s="37"/>
      <c r="AV30" s="22">
        <f t="shared" si="12"/>
        <v>0</v>
      </c>
      <c r="AW30" s="94">
        <f t="shared" ref="AW30" si="290">AV30+AV31</f>
        <v>0</v>
      </c>
      <c r="AX30" s="22">
        <f t="shared" si="13"/>
        <v>0</v>
      </c>
      <c r="AY30" s="96">
        <f t="shared" ref="AY30" si="291">AX30+AX31</f>
        <v>0</v>
      </c>
      <c r="AZ30" s="90">
        <f t="shared" ref="AZ30" si="292">IF(AT30="CP",1,0)</f>
        <v>0</v>
      </c>
      <c r="BA30" s="92">
        <f t="shared" ref="BA30" si="293">IF(AT30="CV",1,0)</f>
        <v>0</v>
      </c>
      <c r="BB30" s="38">
        <f t="shared" si="14"/>
        <v>0</v>
      </c>
      <c r="BC30" s="35"/>
      <c r="BD30" s="36"/>
      <c r="BE30" s="37"/>
      <c r="BF30" s="22">
        <f t="shared" si="15"/>
        <v>0</v>
      </c>
      <c r="BG30" s="94">
        <f t="shared" ref="BG30" si="294">BF30+BF31</f>
        <v>0</v>
      </c>
      <c r="BH30" s="22">
        <f t="shared" si="16"/>
        <v>0</v>
      </c>
      <c r="BI30" s="96">
        <f t="shared" ref="BI30" si="295">BH30+BH31</f>
        <v>0</v>
      </c>
      <c r="BJ30" s="98">
        <f t="shared" ref="BJ30" si="296">IF(BD30="CP",1,0)</f>
        <v>0</v>
      </c>
      <c r="BK30" s="98">
        <f t="shared" ref="BK30" si="297">IF(BD30="CV",1,0)</f>
        <v>0</v>
      </c>
      <c r="BL30" s="12">
        <f t="shared" si="17"/>
        <v>0</v>
      </c>
      <c r="BM30" s="47"/>
    </row>
    <row r="31" spans="1:68" ht="15.75" thickBot="1">
      <c r="A31" s="78"/>
      <c r="B31" s="83"/>
      <c r="C31" s="100"/>
      <c r="D31" s="39"/>
      <c r="E31" s="40"/>
      <c r="F31" s="41"/>
      <c r="G31" s="23">
        <f t="shared" si="0"/>
        <v>0</v>
      </c>
      <c r="H31" s="87"/>
      <c r="I31" s="95"/>
      <c r="J31" s="23">
        <f t="shared" si="1"/>
        <v>0</v>
      </c>
      <c r="K31" s="102"/>
      <c r="L31" s="91"/>
      <c r="M31" s="93"/>
      <c r="N31" s="42">
        <f t="shared" si="2"/>
        <v>0</v>
      </c>
      <c r="O31" s="39"/>
      <c r="P31" s="40"/>
      <c r="Q31" s="41"/>
      <c r="R31" s="23">
        <f t="shared" si="3"/>
        <v>0</v>
      </c>
      <c r="S31" s="95"/>
      <c r="T31" s="23">
        <f t="shared" si="4"/>
        <v>0</v>
      </c>
      <c r="U31" s="97"/>
      <c r="V31" s="91"/>
      <c r="W31" s="93"/>
      <c r="X31" s="42">
        <f t="shared" si="5"/>
        <v>0</v>
      </c>
      <c r="Y31" s="39"/>
      <c r="Z31" s="40"/>
      <c r="AA31" s="41"/>
      <c r="AB31" s="22">
        <f t="shared" si="6"/>
        <v>0</v>
      </c>
      <c r="AC31" s="95"/>
      <c r="AD31" s="23">
        <f t="shared" si="7"/>
        <v>0</v>
      </c>
      <c r="AE31" s="97"/>
      <c r="AF31" s="91"/>
      <c r="AG31" s="93"/>
      <c r="AH31" s="42">
        <f t="shared" si="8"/>
        <v>0</v>
      </c>
      <c r="AI31" s="39"/>
      <c r="AJ31" s="40"/>
      <c r="AK31" s="41"/>
      <c r="AL31" s="22">
        <f t="shared" si="9"/>
        <v>0</v>
      </c>
      <c r="AM31" s="95"/>
      <c r="AN31" s="22">
        <f t="shared" si="10"/>
        <v>0</v>
      </c>
      <c r="AO31" s="97"/>
      <c r="AP31" s="91"/>
      <c r="AQ31" s="93"/>
      <c r="AR31" s="42">
        <f t="shared" si="11"/>
        <v>0</v>
      </c>
      <c r="AS31" s="39"/>
      <c r="AT31" s="40"/>
      <c r="AU31" s="41"/>
      <c r="AV31" s="22">
        <f t="shared" si="12"/>
        <v>0</v>
      </c>
      <c r="AW31" s="95"/>
      <c r="AX31" s="22">
        <f t="shared" si="13"/>
        <v>0</v>
      </c>
      <c r="AY31" s="97"/>
      <c r="AZ31" s="91"/>
      <c r="BA31" s="93"/>
      <c r="BB31" s="42">
        <f t="shared" si="14"/>
        <v>0</v>
      </c>
      <c r="BC31" s="39"/>
      <c r="BD31" s="40"/>
      <c r="BE31" s="41"/>
      <c r="BF31" s="22">
        <f t="shared" si="15"/>
        <v>0</v>
      </c>
      <c r="BG31" s="95"/>
      <c r="BH31" s="22">
        <f t="shared" si="16"/>
        <v>0</v>
      </c>
      <c r="BI31" s="97"/>
      <c r="BJ31" s="98"/>
      <c r="BK31" s="98"/>
      <c r="BL31" s="12">
        <f t="shared" si="17"/>
        <v>0</v>
      </c>
      <c r="BM31" s="48"/>
    </row>
    <row r="32" spans="1:68" ht="15.75" thickBot="1">
      <c r="A32" s="78">
        <f>A30+1</f>
        <v>41651</v>
      </c>
      <c r="B32" s="82" t="str">
        <f t="shared" ref="B32" si="298">UPPER(TEXT(A32,"jjj"))</f>
        <v>SAM</v>
      </c>
      <c r="C32" s="99" t="str">
        <f t="shared" ref="C32" si="299">UPPER(TEXT(A32,"jj mmm"))</f>
        <v>13 JANV</v>
      </c>
      <c r="D32" s="35"/>
      <c r="E32" s="36"/>
      <c r="F32" s="37"/>
      <c r="G32" s="22">
        <f t="shared" si="0"/>
        <v>0</v>
      </c>
      <c r="H32" s="86">
        <f t="shared" ref="H32" si="300">G32+G33</f>
        <v>0</v>
      </c>
      <c r="I32" s="94">
        <f t="shared" si="21"/>
        <v>0</v>
      </c>
      <c r="J32" s="22">
        <f t="shared" si="1"/>
        <v>0</v>
      </c>
      <c r="K32" s="101">
        <f t="shared" ref="K32" si="301">J32+J33</f>
        <v>0</v>
      </c>
      <c r="L32" s="90">
        <f t="shared" ref="L32" si="302">IF(E32="CP",1,0)</f>
        <v>0</v>
      </c>
      <c r="M32" s="92">
        <f t="shared" ref="M32" si="303">IF(E32="CV",1,0)</f>
        <v>0</v>
      </c>
      <c r="N32" s="38">
        <f t="shared" si="2"/>
        <v>0</v>
      </c>
      <c r="O32" s="35"/>
      <c r="P32" s="36"/>
      <c r="Q32" s="37"/>
      <c r="R32" s="22">
        <f t="shared" si="3"/>
        <v>0</v>
      </c>
      <c r="S32" s="94">
        <f t="shared" ref="S32" si="304">R32+R33</f>
        <v>0</v>
      </c>
      <c r="T32" s="22">
        <f t="shared" si="4"/>
        <v>0</v>
      </c>
      <c r="U32" s="96">
        <f t="shared" ref="U32" si="305">T32+T33</f>
        <v>0</v>
      </c>
      <c r="V32" s="90">
        <f t="shared" ref="V32" si="306">IF(P32="CP",1,0)</f>
        <v>0</v>
      </c>
      <c r="W32" s="92">
        <f t="shared" ref="W32" si="307">IF(P32="CV",1,0)</f>
        <v>0</v>
      </c>
      <c r="X32" s="38">
        <f t="shared" si="5"/>
        <v>0</v>
      </c>
      <c r="Y32" s="35"/>
      <c r="Z32" s="36"/>
      <c r="AA32" s="37"/>
      <c r="AB32" s="22">
        <f t="shared" si="6"/>
        <v>0</v>
      </c>
      <c r="AC32" s="94">
        <f t="shared" ref="AC32" si="308">AB32+AB33</f>
        <v>0</v>
      </c>
      <c r="AD32" s="22">
        <f t="shared" si="7"/>
        <v>0</v>
      </c>
      <c r="AE32" s="96">
        <f t="shared" ref="AE32" si="309">AD32+AD33</f>
        <v>0</v>
      </c>
      <c r="AF32" s="90">
        <f t="shared" ref="AF32" si="310">IF(Z32="CP",1,0)</f>
        <v>0</v>
      </c>
      <c r="AG32" s="92">
        <f t="shared" ref="AG32" si="311">IF(Z32="CV",1,0)</f>
        <v>0</v>
      </c>
      <c r="AH32" s="38">
        <f t="shared" si="8"/>
        <v>0</v>
      </c>
      <c r="AI32" s="35"/>
      <c r="AJ32" s="36"/>
      <c r="AK32" s="37"/>
      <c r="AL32" s="22">
        <f t="shared" si="9"/>
        <v>0</v>
      </c>
      <c r="AM32" s="94">
        <f t="shared" ref="AM32" si="312">AL32+AL33</f>
        <v>0</v>
      </c>
      <c r="AN32" s="22">
        <f t="shared" si="10"/>
        <v>0</v>
      </c>
      <c r="AO32" s="96">
        <f t="shared" ref="AO32" si="313">AN32+AN33</f>
        <v>0</v>
      </c>
      <c r="AP32" s="90">
        <f t="shared" ref="AP32" si="314">IF(AJ32="CP",1,0)</f>
        <v>0</v>
      </c>
      <c r="AQ32" s="92">
        <f t="shared" ref="AQ32" si="315">IF(AJ32="CV",1,0)</f>
        <v>0</v>
      </c>
      <c r="AR32" s="38">
        <f t="shared" si="11"/>
        <v>0</v>
      </c>
      <c r="AS32" s="35"/>
      <c r="AT32" s="36"/>
      <c r="AU32" s="37"/>
      <c r="AV32" s="22">
        <f t="shared" si="12"/>
        <v>0</v>
      </c>
      <c r="AW32" s="94">
        <f t="shared" ref="AW32" si="316">AV32+AV33</f>
        <v>0</v>
      </c>
      <c r="AX32" s="22">
        <f t="shared" si="13"/>
        <v>0</v>
      </c>
      <c r="AY32" s="96">
        <f t="shared" ref="AY32" si="317">AX32+AX33</f>
        <v>0</v>
      </c>
      <c r="AZ32" s="90">
        <f t="shared" ref="AZ32" si="318">IF(AT32="CP",1,0)</f>
        <v>0</v>
      </c>
      <c r="BA32" s="92">
        <f t="shared" ref="BA32" si="319">IF(AT32="CV",1,0)</f>
        <v>0</v>
      </c>
      <c r="BB32" s="38">
        <f t="shared" si="14"/>
        <v>0</v>
      </c>
      <c r="BC32" s="35"/>
      <c r="BD32" s="36"/>
      <c r="BE32" s="37"/>
      <c r="BF32" s="22">
        <f t="shared" si="15"/>
        <v>0</v>
      </c>
      <c r="BG32" s="94">
        <f t="shared" ref="BG32" si="320">BF32+BF33</f>
        <v>0</v>
      </c>
      <c r="BH32" s="22">
        <f t="shared" si="16"/>
        <v>0</v>
      </c>
      <c r="BI32" s="96">
        <f t="shared" ref="BI32" si="321">BH32+BH33</f>
        <v>0</v>
      </c>
      <c r="BJ32" s="98">
        <f t="shared" ref="BJ32" si="322">IF(BD32="CP",1,0)</f>
        <v>0</v>
      </c>
      <c r="BK32" s="98">
        <f t="shared" ref="BK32" si="323">IF(BD32="CV",1,0)</f>
        <v>0</v>
      </c>
      <c r="BL32" s="12">
        <f t="shared" si="17"/>
        <v>0</v>
      </c>
      <c r="BM32" s="47"/>
    </row>
    <row r="33" spans="1:65" ht="15.75" thickBot="1">
      <c r="A33" s="78"/>
      <c r="B33" s="83"/>
      <c r="C33" s="100"/>
      <c r="D33" s="39"/>
      <c r="E33" s="40"/>
      <c r="F33" s="41"/>
      <c r="G33" s="23">
        <f t="shared" si="0"/>
        <v>0</v>
      </c>
      <c r="H33" s="87"/>
      <c r="I33" s="95"/>
      <c r="J33" s="23">
        <f t="shared" si="1"/>
        <v>0</v>
      </c>
      <c r="K33" s="102"/>
      <c r="L33" s="91"/>
      <c r="M33" s="93"/>
      <c r="N33" s="42">
        <f t="shared" si="2"/>
        <v>0</v>
      </c>
      <c r="O33" s="39"/>
      <c r="P33" s="40"/>
      <c r="Q33" s="41"/>
      <c r="R33" s="23">
        <f t="shared" si="3"/>
        <v>0</v>
      </c>
      <c r="S33" s="95"/>
      <c r="T33" s="23">
        <f t="shared" si="4"/>
        <v>0</v>
      </c>
      <c r="U33" s="97"/>
      <c r="V33" s="91"/>
      <c r="W33" s="93"/>
      <c r="X33" s="42">
        <f t="shared" si="5"/>
        <v>0</v>
      </c>
      <c r="Y33" s="39"/>
      <c r="Z33" s="40"/>
      <c r="AA33" s="41"/>
      <c r="AB33" s="22">
        <f t="shared" si="6"/>
        <v>0</v>
      </c>
      <c r="AC33" s="95"/>
      <c r="AD33" s="23">
        <f t="shared" si="7"/>
        <v>0</v>
      </c>
      <c r="AE33" s="97"/>
      <c r="AF33" s="91"/>
      <c r="AG33" s="93"/>
      <c r="AH33" s="42">
        <f t="shared" si="8"/>
        <v>0</v>
      </c>
      <c r="AI33" s="39"/>
      <c r="AJ33" s="40"/>
      <c r="AK33" s="41"/>
      <c r="AL33" s="22">
        <f t="shared" si="9"/>
        <v>0</v>
      </c>
      <c r="AM33" s="95"/>
      <c r="AN33" s="22">
        <f t="shared" si="10"/>
        <v>0</v>
      </c>
      <c r="AO33" s="97"/>
      <c r="AP33" s="91"/>
      <c r="AQ33" s="93"/>
      <c r="AR33" s="42">
        <f t="shared" si="11"/>
        <v>0</v>
      </c>
      <c r="AS33" s="39"/>
      <c r="AT33" s="40"/>
      <c r="AU33" s="41"/>
      <c r="AV33" s="22">
        <f t="shared" si="12"/>
        <v>0</v>
      </c>
      <c r="AW33" s="95"/>
      <c r="AX33" s="22">
        <f t="shared" si="13"/>
        <v>0</v>
      </c>
      <c r="AY33" s="97"/>
      <c r="AZ33" s="91"/>
      <c r="BA33" s="93"/>
      <c r="BB33" s="42">
        <f t="shared" si="14"/>
        <v>0</v>
      </c>
      <c r="BC33" s="39"/>
      <c r="BD33" s="40"/>
      <c r="BE33" s="41"/>
      <c r="BF33" s="22">
        <f t="shared" si="15"/>
        <v>0</v>
      </c>
      <c r="BG33" s="95"/>
      <c r="BH33" s="22">
        <f t="shared" si="16"/>
        <v>0</v>
      </c>
      <c r="BI33" s="97"/>
      <c r="BJ33" s="98"/>
      <c r="BK33" s="98"/>
      <c r="BL33" s="12">
        <f t="shared" si="17"/>
        <v>0</v>
      </c>
      <c r="BM33" s="48"/>
    </row>
    <row r="34" spans="1:65" ht="15.75" thickBot="1">
      <c r="A34" s="78">
        <f>A32+1</f>
        <v>41652</v>
      </c>
      <c r="B34" s="82" t="str">
        <f t="shared" ref="B34" si="324">UPPER(TEXT(A34,"jjj"))</f>
        <v>DIM</v>
      </c>
      <c r="C34" s="99" t="str">
        <f t="shared" ref="C34" si="325">UPPER(TEXT(A34,"jj mmm"))</f>
        <v>14 JANV</v>
      </c>
      <c r="D34" s="35"/>
      <c r="E34" s="36"/>
      <c r="F34" s="37"/>
      <c r="G34" s="22">
        <f t="shared" si="0"/>
        <v>0</v>
      </c>
      <c r="H34" s="86">
        <f t="shared" ref="H34" si="326">G34+G35</f>
        <v>0</v>
      </c>
      <c r="I34" s="94">
        <f t="shared" si="21"/>
        <v>0</v>
      </c>
      <c r="J34" s="22">
        <f t="shared" si="1"/>
        <v>0</v>
      </c>
      <c r="K34" s="101">
        <f t="shared" ref="K34" si="327">J34+J35</f>
        <v>0</v>
      </c>
      <c r="L34" s="90">
        <f t="shared" ref="L34" si="328">IF(E34="CP",1,0)</f>
        <v>0</v>
      </c>
      <c r="M34" s="92">
        <f t="shared" ref="M34" si="329">IF(E34="CV",1,0)</f>
        <v>0</v>
      </c>
      <c r="N34" s="38">
        <f t="shared" si="2"/>
        <v>0</v>
      </c>
      <c r="O34" s="35"/>
      <c r="P34" s="36"/>
      <c r="Q34" s="37"/>
      <c r="R34" s="22">
        <f t="shared" si="3"/>
        <v>0</v>
      </c>
      <c r="S34" s="94">
        <f t="shared" ref="S34" si="330">R34+R35</f>
        <v>0</v>
      </c>
      <c r="T34" s="22">
        <f t="shared" si="4"/>
        <v>0</v>
      </c>
      <c r="U34" s="96">
        <f t="shared" ref="U34" si="331">T34+T35</f>
        <v>0</v>
      </c>
      <c r="V34" s="90">
        <f t="shared" ref="V34" si="332">IF(P34="CP",1,0)</f>
        <v>0</v>
      </c>
      <c r="W34" s="92">
        <f t="shared" ref="W34" si="333">IF(P34="CV",1,0)</f>
        <v>0</v>
      </c>
      <c r="X34" s="38">
        <f t="shared" si="5"/>
        <v>0</v>
      </c>
      <c r="Y34" s="35"/>
      <c r="Z34" s="36"/>
      <c r="AA34" s="37"/>
      <c r="AB34" s="22">
        <f t="shared" si="6"/>
        <v>0</v>
      </c>
      <c r="AC34" s="94">
        <f t="shared" ref="AC34" si="334">AB34+AB35</f>
        <v>0</v>
      </c>
      <c r="AD34" s="22">
        <f t="shared" si="7"/>
        <v>0</v>
      </c>
      <c r="AE34" s="96">
        <f t="shared" ref="AE34" si="335">AD34+AD35</f>
        <v>0</v>
      </c>
      <c r="AF34" s="90">
        <f t="shared" ref="AF34" si="336">IF(Z34="CP",1,0)</f>
        <v>0</v>
      </c>
      <c r="AG34" s="92">
        <f t="shared" ref="AG34" si="337">IF(Z34="CV",1,0)</f>
        <v>0</v>
      </c>
      <c r="AH34" s="38">
        <f t="shared" si="8"/>
        <v>0</v>
      </c>
      <c r="AI34" s="35"/>
      <c r="AJ34" s="36"/>
      <c r="AK34" s="37"/>
      <c r="AL34" s="22">
        <f t="shared" si="9"/>
        <v>0</v>
      </c>
      <c r="AM34" s="94">
        <f t="shared" ref="AM34" si="338">AL34+AL35</f>
        <v>0</v>
      </c>
      <c r="AN34" s="22">
        <f t="shared" si="10"/>
        <v>0</v>
      </c>
      <c r="AO34" s="96">
        <f t="shared" ref="AO34" si="339">AN34+AN35</f>
        <v>0</v>
      </c>
      <c r="AP34" s="90">
        <f t="shared" ref="AP34" si="340">IF(AJ34="CP",1,0)</f>
        <v>0</v>
      </c>
      <c r="AQ34" s="92">
        <f t="shared" ref="AQ34" si="341">IF(AJ34="CV",1,0)</f>
        <v>0</v>
      </c>
      <c r="AR34" s="38">
        <f t="shared" si="11"/>
        <v>0</v>
      </c>
      <c r="AS34" s="35"/>
      <c r="AT34" s="36"/>
      <c r="AU34" s="37"/>
      <c r="AV34" s="22">
        <f t="shared" si="12"/>
        <v>0</v>
      </c>
      <c r="AW34" s="94">
        <f t="shared" ref="AW34" si="342">AV34+AV35</f>
        <v>0</v>
      </c>
      <c r="AX34" s="22">
        <f t="shared" si="13"/>
        <v>0</v>
      </c>
      <c r="AY34" s="96">
        <f t="shared" ref="AY34" si="343">AX34+AX35</f>
        <v>0</v>
      </c>
      <c r="AZ34" s="90">
        <f t="shared" ref="AZ34" si="344">IF(AT34="CP",1,0)</f>
        <v>0</v>
      </c>
      <c r="BA34" s="92">
        <f t="shared" ref="BA34" si="345">IF(AT34="CV",1,0)</f>
        <v>0</v>
      </c>
      <c r="BB34" s="38">
        <f t="shared" si="14"/>
        <v>0</v>
      </c>
      <c r="BC34" s="35"/>
      <c r="BD34" s="36"/>
      <c r="BE34" s="37"/>
      <c r="BF34" s="22">
        <f t="shared" si="15"/>
        <v>0</v>
      </c>
      <c r="BG34" s="94">
        <f t="shared" ref="BG34" si="346">BF34+BF35</f>
        <v>0</v>
      </c>
      <c r="BH34" s="22">
        <f t="shared" si="16"/>
        <v>0</v>
      </c>
      <c r="BI34" s="96">
        <f t="shared" ref="BI34" si="347">BH34+BH35</f>
        <v>0</v>
      </c>
      <c r="BJ34" s="98">
        <f t="shared" ref="BJ34" si="348">IF(BD34="CP",1,0)</f>
        <v>0</v>
      </c>
      <c r="BK34" s="98">
        <f t="shared" ref="BK34" si="349">IF(BD34="CV",1,0)</f>
        <v>0</v>
      </c>
      <c r="BL34" s="12">
        <f t="shared" si="17"/>
        <v>0</v>
      </c>
      <c r="BM34" s="47"/>
    </row>
    <row r="35" spans="1:65" ht="15.75" thickBot="1">
      <c r="A35" s="78"/>
      <c r="B35" s="83"/>
      <c r="C35" s="100"/>
      <c r="D35" s="39"/>
      <c r="E35" s="40"/>
      <c r="F35" s="41"/>
      <c r="G35" s="23">
        <f t="shared" si="0"/>
        <v>0</v>
      </c>
      <c r="H35" s="87"/>
      <c r="I35" s="95"/>
      <c r="J35" s="23">
        <f t="shared" si="1"/>
        <v>0</v>
      </c>
      <c r="K35" s="102"/>
      <c r="L35" s="91"/>
      <c r="M35" s="93"/>
      <c r="N35" s="42">
        <f t="shared" si="2"/>
        <v>0</v>
      </c>
      <c r="O35" s="39"/>
      <c r="P35" s="40"/>
      <c r="Q35" s="41"/>
      <c r="R35" s="23">
        <f t="shared" si="3"/>
        <v>0</v>
      </c>
      <c r="S35" s="95"/>
      <c r="T35" s="23">
        <f t="shared" si="4"/>
        <v>0</v>
      </c>
      <c r="U35" s="97"/>
      <c r="V35" s="91"/>
      <c r="W35" s="93"/>
      <c r="X35" s="42">
        <f t="shared" si="5"/>
        <v>0</v>
      </c>
      <c r="Y35" s="39"/>
      <c r="Z35" s="40"/>
      <c r="AA35" s="41"/>
      <c r="AB35" s="22">
        <f t="shared" si="6"/>
        <v>0</v>
      </c>
      <c r="AC35" s="95"/>
      <c r="AD35" s="23">
        <f t="shared" si="7"/>
        <v>0</v>
      </c>
      <c r="AE35" s="97"/>
      <c r="AF35" s="91"/>
      <c r="AG35" s="93"/>
      <c r="AH35" s="42">
        <f t="shared" si="8"/>
        <v>0</v>
      </c>
      <c r="AI35" s="39"/>
      <c r="AJ35" s="40"/>
      <c r="AK35" s="41"/>
      <c r="AL35" s="22">
        <f t="shared" si="9"/>
        <v>0</v>
      </c>
      <c r="AM35" s="95"/>
      <c r="AN35" s="22">
        <f t="shared" si="10"/>
        <v>0</v>
      </c>
      <c r="AO35" s="97"/>
      <c r="AP35" s="91"/>
      <c r="AQ35" s="93"/>
      <c r="AR35" s="42">
        <f t="shared" si="11"/>
        <v>0</v>
      </c>
      <c r="AS35" s="39"/>
      <c r="AT35" s="40"/>
      <c r="AU35" s="41"/>
      <c r="AV35" s="22">
        <f t="shared" si="12"/>
        <v>0</v>
      </c>
      <c r="AW35" s="95"/>
      <c r="AX35" s="22">
        <f t="shared" si="13"/>
        <v>0</v>
      </c>
      <c r="AY35" s="97"/>
      <c r="AZ35" s="91"/>
      <c r="BA35" s="93"/>
      <c r="BB35" s="42">
        <f t="shared" si="14"/>
        <v>0</v>
      </c>
      <c r="BC35" s="39"/>
      <c r="BD35" s="40"/>
      <c r="BE35" s="41"/>
      <c r="BF35" s="22">
        <f t="shared" si="15"/>
        <v>0</v>
      </c>
      <c r="BG35" s="95"/>
      <c r="BH35" s="22">
        <f t="shared" si="16"/>
        <v>0</v>
      </c>
      <c r="BI35" s="97"/>
      <c r="BJ35" s="98"/>
      <c r="BK35" s="98"/>
      <c r="BL35" s="12">
        <f t="shared" si="17"/>
        <v>0</v>
      </c>
      <c r="BM35" s="48"/>
    </row>
    <row r="36" spans="1:65" ht="15.75" thickBot="1">
      <c r="A36" s="78">
        <f>A34+1</f>
        <v>41653</v>
      </c>
      <c r="B36" s="82" t="str">
        <f t="shared" ref="B36" si="350">UPPER(TEXT(A36,"jjj"))</f>
        <v>LUN</v>
      </c>
      <c r="C36" s="99" t="str">
        <f t="shared" ref="C36" si="351">UPPER(TEXT(A36,"jj mmm"))</f>
        <v>15 JANV</v>
      </c>
      <c r="D36" s="35"/>
      <c r="E36" s="36"/>
      <c r="F36" s="37"/>
      <c r="G36" s="22">
        <f t="shared" si="0"/>
        <v>0</v>
      </c>
      <c r="H36" s="86">
        <f t="shared" ref="H36" si="352">G36+G37</f>
        <v>0</v>
      </c>
      <c r="I36" s="94">
        <f t="shared" si="21"/>
        <v>0</v>
      </c>
      <c r="J36" s="22">
        <f t="shared" si="1"/>
        <v>0</v>
      </c>
      <c r="K36" s="101">
        <f t="shared" ref="K36" si="353">J36+J37</f>
        <v>0</v>
      </c>
      <c r="L36" s="90">
        <f t="shared" ref="L36" si="354">IF(E36="CP",1,0)</f>
        <v>0</v>
      </c>
      <c r="M36" s="92">
        <f t="shared" ref="M36" si="355">IF(E36="CV",1,0)</f>
        <v>0</v>
      </c>
      <c r="N36" s="38">
        <f t="shared" si="2"/>
        <v>0</v>
      </c>
      <c r="O36" s="35"/>
      <c r="P36" s="36"/>
      <c r="Q36" s="37"/>
      <c r="R36" s="22">
        <f t="shared" si="3"/>
        <v>0</v>
      </c>
      <c r="S36" s="94">
        <f t="shared" ref="S36" si="356">R36+R37</f>
        <v>0</v>
      </c>
      <c r="T36" s="22">
        <f t="shared" si="4"/>
        <v>0</v>
      </c>
      <c r="U36" s="96">
        <f t="shared" ref="U36" si="357">T36+T37</f>
        <v>0</v>
      </c>
      <c r="V36" s="90">
        <f t="shared" ref="V36" si="358">IF(P36="CP",1,0)</f>
        <v>0</v>
      </c>
      <c r="W36" s="92">
        <f t="shared" ref="W36" si="359">IF(P36="CV",1,0)</f>
        <v>0</v>
      </c>
      <c r="X36" s="38">
        <f t="shared" si="5"/>
        <v>0</v>
      </c>
      <c r="Y36" s="35"/>
      <c r="Z36" s="36"/>
      <c r="AA36" s="37"/>
      <c r="AB36" s="22">
        <f t="shared" si="6"/>
        <v>0</v>
      </c>
      <c r="AC36" s="94">
        <f t="shared" ref="AC36" si="360">AB36+AB37</f>
        <v>0</v>
      </c>
      <c r="AD36" s="22">
        <f t="shared" si="7"/>
        <v>0</v>
      </c>
      <c r="AE36" s="96">
        <f t="shared" ref="AE36" si="361">AD36+AD37</f>
        <v>0</v>
      </c>
      <c r="AF36" s="90">
        <f t="shared" ref="AF36" si="362">IF(Z36="CP",1,0)</f>
        <v>0</v>
      </c>
      <c r="AG36" s="92">
        <f t="shared" ref="AG36" si="363">IF(Z36="CV",1,0)</f>
        <v>0</v>
      </c>
      <c r="AH36" s="38">
        <f t="shared" si="8"/>
        <v>0</v>
      </c>
      <c r="AI36" s="35"/>
      <c r="AJ36" s="36"/>
      <c r="AK36" s="37"/>
      <c r="AL36" s="22">
        <f t="shared" si="9"/>
        <v>0</v>
      </c>
      <c r="AM36" s="94">
        <f t="shared" ref="AM36" si="364">AL36+AL37</f>
        <v>0</v>
      </c>
      <c r="AN36" s="22">
        <f t="shared" si="10"/>
        <v>0</v>
      </c>
      <c r="AO36" s="96">
        <f t="shared" ref="AO36" si="365">AN36+AN37</f>
        <v>0</v>
      </c>
      <c r="AP36" s="90">
        <f t="shared" ref="AP36" si="366">IF(AJ36="CP",1,0)</f>
        <v>0</v>
      </c>
      <c r="AQ36" s="92">
        <f t="shared" ref="AQ36" si="367">IF(AJ36="CV",1,0)</f>
        <v>0</v>
      </c>
      <c r="AR36" s="38">
        <f t="shared" si="11"/>
        <v>0</v>
      </c>
      <c r="AS36" s="35"/>
      <c r="AT36" s="36"/>
      <c r="AU36" s="37"/>
      <c r="AV36" s="22">
        <f t="shared" si="12"/>
        <v>0</v>
      </c>
      <c r="AW36" s="94">
        <f t="shared" ref="AW36" si="368">AV36+AV37</f>
        <v>0</v>
      </c>
      <c r="AX36" s="22">
        <f t="shared" si="13"/>
        <v>0</v>
      </c>
      <c r="AY36" s="96">
        <f t="shared" ref="AY36" si="369">AX36+AX37</f>
        <v>0</v>
      </c>
      <c r="AZ36" s="90">
        <f t="shared" ref="AZ36" si="370">IF(AT36="CP",1,0)</f>
        <v>0</v>
      </c>
      <c r="BA36" s="92">
        <f t="shared" ref="BA36" si="371">IF(AT36="CV",1,0)</f>
        <v>0</v>
      </c>
      <c r="BB36" s="38">
        <f t="shared" si="14"/>
        <v>0</v>
      </c>
      <c r="BC36" s="35"/>
      <c r="BD36" s="36"/>
      <c r="BE36" s="37"/>
      <c r="BF36" s="22">
        <f t="shared" si="15"/>
        <v>0</v>
      </c>
      <c r="BG36" s="94">
        <f t="shared" ref="BG36" si="372">BF36+BF37</f>
        <v>0</v>
      </c>
      <c r="BH36" s="22">
        <f t="shared" si="16"/>
        <v>0</v>
      </c>
      <c r="BI36" s="96">
        <f t="shared" ref="BI36" si="373">BH36+BH37</f>
        <v>0</v>
      </c>
      <c r="BJ36" s="98">
        <f t="shared" ref="BJ36" si="374">IF(BD36="CP",1,0)</f>
        <v>0</v>
      </c>
      <c r="BK36" s="98">
        <f t="shared" ref="BK36" si="375">IF(BD36="CV",1,0)</f>
        <v>0</v>
      </c>
      <c r="BL36" s="12">
        <f t="shared" si="17"/>
        <v>0</v>
      </c>
      <c r="BM36" s="47"/>
    </row>
    <row r="37" spans="1:65" ht="15.75" thickBot="1">
      <c r="A37" s="78"/>
      <c r="B37" s="83"/>
      <c r="C37" s="100"/>
      <c r="D37" s="39"/>
      <c r="E37" s="40"/>
      <c r="F37" s="41"/>
      <c r="G37" s="23">
        <f t="shared" si="0"/>
        <v>0</v>
      </c>
      <c r="H37" s="87"/>
      <c r="I37" s="95"/>
      <c r="J37" s="23">
        <f t="shared" si="1"/>
        <v>0</v>
      </c>
      <c r="K37" s="102"/>
      <c r="L37" s="91"/>
      <c r="M37" s="93"/>
      <c r="N37" s="42">
        <f t="shared" si="2"/>
        <v>0</v>
      </c>
      <c r="O37" s="39"/>
      <c r="P37" s="40"/>
      <c r="Q37" s="41"/>
      <c r="R37" s="23">
        <f t="shared" si="3"/>
        <v>0</v>
      </c>
      <c r="S37" s="95"/>
      <c r="T37" s="23">
        <f t="shared" si="4"/>
        <v>0</v>
      </c>
      <c r="U37" s="97"/>
      <c r="V37" s="91"/>
      <c r="W37" s="93"/>
      <c r="X37" s="42">
        <f t="shared" si="5"/>
        <v>0</v>
      </c>
      <c r="Y37" s="39"/>
      <c r="Z37" s="40"/>
      <c r="AA37" s="41"/>
      <c r="AB37" s="22">
        <f t="shared" si="6"/>
        <v>0</v>
      </c>
      <c r="AC37" s="95"/>
      <c r="AD37" s="23">
        <f t="shared" si="7"/>
        <v>0</v>
      </c>
      <c r="AE37" s="97"/>
      <c r="AF37" s="91"/>
      <c r="AG37" s="93"/>
      <c r="AH37" s="42">
        <f t="shared" si="8"/>
        <v>0</v>
      </c>
      <c r="AI37" s="39"/>
      <c r="AJ37" s="40"/>
      <c r="AK37" s="41"/>
      <c r="AL37" s="22">
        <f t="shared" si="9"/>
        <v>0</v>
      </c>
      <c r="AM37" s="95"/>
      <c r="AN37" s="22">
        <f t="shared" si="10"/>
        <v>0</v>
      </c>
      <c r="AO37" s="97"/>
      <c r="AP37" s="91"/>
      <c r="AQ37" s="93"/>
      <c r="AR37" s="42">
        <f t="shared" si="11"/>
        <v>0</v>
      </c>
      <c r="AS37" s="39"/>
      <c r="AT37" s="40"/>
      <c r="AU37" s="41"/>
      <c r="AV37" s="22">
        <f t="shared" si="12"/>
        <v>0</v>
      </c>
      <c r="AW37" s="95"/>
      <c r="AX37" s="22">
        <f t="shared" si="13"/>
        <v>0</v>
      </c>
      <c r="AY37" s="97"/>
      <c r="AZ37" s="91"/>
      <c r="BA37" s="93"/>
      <c r="BB37" s="42">
        <f t="shared" si="14"/>
        <v>0</v>
      </c>
      <c r="BC37" s="39"/>
      <c r="BD37" s="40"/>
      <c r="BE37" s="41"/>
      <c r="BF37" s="22">
        <f t="shared" si="15"/>
        <v>0</v>
      </c>
      <c r="BG37" s="95"/>
      <c r="BH37" s="22">
        <f t="shared" si="16"/>
        <v>0</v>
      </c>
      <c r="BI37" s="97"/>
      <c r="BJ37" s="98"/>
      <c r="BK37" s="98"/>
      <c r="BL37" s="12">
        <f t="shared" si="17"/>
        <v>0</v>
      </c>
      <c r="BM37" s="48"/>
    </row>
    <row r="38" spans="1:65" ht="15.75" thickBot="1">
      <c r="A38" s="78">
        <f>A36+1</f>
        <v>41654</v>
      </c>
      <c r="B38" s="82" t="str">
        <f t="shared" ref="B38" si="376">UPPER(TEXT(A38,"jjj"))</f>
        <v>MAR</v>
      </c>
      <c r="C38" s="99" t="str">
        <f t="shared" ref="C38" si="377">UPPER(TEXT(A38,"jj mmm"))</f>
        <v>16 JANV</v>
      </c>
      <c r="D38" s="35"/>
      <c r="E38" s="36"/>
      <c r="F38" s="37"/>
      <c r="G38" s="22">
        <f t="shared" si="0"/>
        <v>0</v>
      </c>
      <c r="H38" s="86">
        <f t="shared" ref="H38" si="378">G38+G39</f>
        <v>0</v>
      </c>
      <c r="I38" s="94">
        <f t="shared" si="21"/>
        <v>0</v>
      </c>
      <c r="J38" s="22">
        <f t="shared" si="1"/>
        <v>0</v>
      </c>
      <c r="K38" s="101">
        <f t="shared" ref="K38" si="379">J38+J39</f>
        <v>0</v>
      </c>
      <c r="L38" s="90">
        <f t="shared" ref="L38" si="380">IF(E38="CP",1,0)</f>
        <v>0</v>
      </c>
      <c r="M38" s="92">
        <f t="shared" ref="M38" si="381">IF(E38="CV",1,0)</f>
        <v>0</v>
      </c>
      <c r="N38" s="38">
        <f t="shared" si="2"/>
        <v>0</v>
      </c>
      <c r="O38" s="35"/>
      <c r="P38" s="36"/>
      <c r="Q38" s="37"/>
      <c r="R38" s="22">
        <f t="shared" si="3"/>
        <v>0</v>
      </c>
      <c r="S38" s="94">
        <f t="shared" ref="S38" si="382">R38+R39</f>
        <v>0</v>
      </c>
      <c r="T38" s="22">
        <f t="shared" si="4"/>
        <v>0</v>
      </c>
      <c r="U38" s="96">
        <f t="shared" ref="U38" si="383">T38+T39</f>
        <v>0</v>
      </c>
      <c r="V38" s="90">
        <f t="shared" ref="V38" si="384">IF(P38="CP",1,0)</f>
        <v>0</v>
      </c>
      <c r="W38" s="92">
        <f t="shared" ref="W38" si="385">IF(P38="CV",1,0)</f>
        <v>0</v>
      </c>
      <c r="X38" s="38">
        <f t="shared" si="5"/>
        <v>0</v>
      </c>
      <c r="Y38" s="35"/>
      <c r="Z38" s="36"/>
      <c r="AA38" s="37"/>
      <c r="AB38" s="22">
        <f t="shared" si="6"/>
        <v>0</v>
      </c>
      <c r="AC38" s="94">
        <f t="shared" ref="AC38" si="386">AB38+AB39</f>
        <v>0</v>
      </c>
      <c r="AD38" s="22">
        <f t="shared" si="7"/>
        <v>0</v>
      </c>
      <c r="AE38" s="96">
        <f t="shared" ref="AE38" si="387">AD38+AD39</f>
        <v>0</v>
      </c>
      <c r="AF38" s="90">
        <f t="shared" ref="AF38" si="388">IF(Z38="CP",1,0)</f>
        <v>0</v>
      </c>
      <c r="AG38" s="92">
        <f t="shared" ref="AG38" si="389">IF(Z38="CV",1,0)</f>
        <v>0</v>
      </c>
      <c r="AH38" s="38">
        <f t="shared" si="8"/>
        <v>0</v>
      </c>
      <c r="AI38" s="35"/>
      <c r="AJ38" s="36"/>
      <c r="AK38" s="37"/>
      <c r="AL38" s="22">
        <f t="shared" si="9"/>
        <v>0</v>
      </c>
      <c r="AM38" s="94">
        <f t="shared" ref="AM38" si="390">AL38+AL39</f>
        <v>0</v>
      </c>
      <c r="AN38" s="22">
        <f t="shared" si="10"/>
        <v>0</v>
      </c>
      <c r="AO38" s="96">
        <f t="shared" ref="AO38" si="391">AN38+AN39</f>
        <v>0</v>
      </c>
      <c r="AP38" s="90">
        <f t="shared" ref="AP38" si="392">IF(AJ38="CP",1,0)</f>
        <v>0</v>
      </c>
      <c r="AQ38" s="92">
        <f t="shared" ref="AQ38" si="393">IF(AJ38="CV",1,0)</f>
        <v>0</v>
      </c>
      <c r="AR38" s="38">
        <f t="shared" si="11"/>
        <v>0</v>
      </c>
      <c r="AS38" s="35"/>
      <c r="AT38" s="36"/>
      <c r="AU38" s="37"/>
      <c r="AV38" s="22">
        <f t="shared" si="12"/>
        <v>0</v>
      </c>
      <c r="AW38" s="94">
        <f t="shared" ref="AW38" si="394">AV38+AV39</f>
        <v>0</v>
      </c>
      <c r="AX38" s="22">
        <f t="shared" si="13"/>
        <v>0</v>
      </c>
      <c r="AY38" s="96">
        <f t="shared" ref="AY38" si="395">AX38+AX39</f>
        <v>0</v>
      </c>
      <c r="AZ38" s="90">
        <f t="shared" ref="AZ38" si="396">IF(AT38="CP",1,0)</f>
        <v>0</v>
      </c>
      <c r="BA38" s="92">
        <f t="shared" ref="BA38" si="397">IF(AT38="CV",1,0)</f>
        <v>0</v>
      </c>
      <c r="BB38" s="38">
        <f t="shared" si="14"/>
        <v>0</v>
      </c>
      <c r="BC38" s="35"/>
      <c r="BD38" s="36"/>
      <c r="BE38" s="37"/>
      <c r="BF38" s="22">
        <f t="shared" si="15"/>
        <v>0</v>
      </c>
      <c r="BG38" s="94">
        <f t="shared" ref="BG38" si="398">BF38+BF39</f>
        <v>0</v>
      </c>
      <c r="BH38" s="22">
        <f t="shared" si="16"/>
        <v>0</v>
      </c>
      <c r="BI38" s="96">
        <f t="shared" ref="BI38" si="399">BH38+BH39</f>
        <v>0</v>
      </c>
      <c r="BJ38" s="98">
        <f t="shared" ref="BJ38" si="400">IF(BD38="CP",1,0)</f>
        <v>0</v>
      </c>
      <c r="BK38" s="98">
        <f t="shared" ref="BK38" si="401">IF(BD38="CV",1,0)</f>
        <v>0</v>
      </c>
      <c r="BL38" s="12">
        <f t="shared" si="17"/>
        <v>0</v>
      </c>
      <c r="BM38" s="47"/>
    </row>
    <row r="39" spans="1:65" ht="15.75" thickBot="1">
      <c r="A39" s="78"/>
      <c r="B39" s="83"/>
      <c r="C39" s="100"/>
      <c r="D39" s="39"/>
      <c r="E39" s="40"/>
      <c r="F39" s="41"/>
      <c r="G39" s="23">
        <f t="shared" si="0"/>
        <v>0</v>
      </c>
      <c r="H39" s="87"/>
      <c r="I39" s="95"/>
      <c r="J39" s="23">
        <f t="shared" si="1"/>
        <v>0</v>
      </c>
      <c r="K39" s="102"/>
      <c r="L39" s="91"/>
      <c r="M39" s="93"/>
      <c r="N39" s="42">
        <f t="shared" si="2"/>
        <v>0</v>
      </c>
      <c r="O39" s="39"/>
      <c r="P39" s="40"/>
      <c r="Q39" s="41"/>
      <c r="R39" s="23">
        <f t="shared" si="3"/>
        <v>0</v>
      </c>
      <c r="S39" s="95"/>
      <c r="T39" s="23">
        <f t="shared" si="4"/>
        <v>0</v>
      </c>
      <c r="U39" s="97"/>
      <c r="V39" s="91"/>
      <c r="W39" s="93"/>
      <c r="X39" s="42">
        <f t="shared" si="5"/>
        <v>0</v>
      </c>
      <c r="Y39" s="39"/>
      <c r="Z39" s="40"/>
      <c r="AA39" s="41"/>
      <c r="AB39" s="22">
        <f t="shared" si="6"/>
        <v>0</v>
      </c>
      <c r="AC39" s="95"/>
      <c r="AD39" s="23">
        <f t="shared" si="7"/>
        <v>0</v>
      </c>
      <c r="AE39" s="97"/>
      <c r="AF39" s="91"/>
      <c r="AG39" s="93"/>
      <c r="AH39" s="42">
        <f t="shared" si="8"/>
        <v>0</v>
      </c>
      <c r="AI39" s="39"/>
      <c r="AJ39" s="40"/>
      <c r="AK39" s="41"/>
      <c r="AL39" s="22">
        <f t="shared" si="9"/>
        <v>0</v>
      </c>
      <c r="AM39" s="95"/>
      <c r="AN39" s="22">
        <f t="shared" si="10"/>
        <v>0</v>
      </c>
      <c r="AO39" s="97"/>
      <c r="AP39" s="91"/>
      <c r="AQ39" s="93"/>
      <c r="AR39" s="42">
        <f t="shared" si="11"/>
        <v>0</v>
      </c>
      <c r="AS39" s="39"/>
      <c r="AT39" s="40"/>
      <c r="AU39" s="41"/>
      <c r="AV39" s="22">
        <f t="shared" si="12"/>
        <v>0</v>
      </c>
      <c r="AW39" s="95"/>
      <c r="AX39" s="22">
        <f t="shared" si="13"/>
        <v>0</v>
      </c>
      <c r="AY39" s="97"/>
      <c r="AZ39" s="91"/>
      <c r="BA39" s="93"/>
      <c r="BB39" s="42">
        <f t="shared" si="14"/>
        <v>0</v>
      </c>
      <c r="BC39" s="39"/>
      <c r="BD39" s="40"/>
      <c r="BE39" s="41"/>
      <c r="BF39" s="22">
        <f t="shared" si="15"/>
        <v>0</v>
      </c>
      <c r="BG39" s="95"/>
      <c r="BH39" s="22">
        <f t="shared" si="16"/>
        <v>0</v>
      </c>
      <c r="BI39" s="97"/>
      <c r="BJ39" s="98"/>
      <c r="BK39" s="98"/>
      <c r="BL39" s="12">
        <f t="shared" si="17"/>
        <v>0</v>
      </c>
      <c r="BM39" s="48"/>
    </row>
    <row r="40" spans="1:65" ht="15.75" thickBot="1">
      <c r="A40" s="78">
        <f>A38+1</f>
        <v>41655</v>
      </c>
      <c r="B40" s="82" t="str">
        <f t="shared" ref="B40" si="402">UPPER(TEXT(A40,"jjj"))</f>
        <v>MER</v>
      </c>
      <c r="C40" s="99" t="str">
        <f t="shared" ref="C40" si="403">UPPER(TEXT(A40,"jj mmm"))</f>
        <v>17 JANV</v>
      </c>
      <c r="D40" s="35"/>
      <c r="E40" s="36"/>
      <c r="F40" s="37"/>
      <c r="G40" s="22">
        <f t="shared" si="0"/>
        <v>0</v>
      </c>
      <c r="H40" s="86">
        <f>G40+G41</f>
        <v>0</v>
      </c>
      <c r="I40" s="94">
        <f t="shared" si="21"/>
        <v>0</v>
      </c>
      <c r="J40" s="22">
        <f t="shared" si="1"/>
        <v>0</v>
      </c>
      <c r="K40" s="101">
        <f t="shared" ref="K40" si="404">J40+J41</f>
        <v>0</v>
      </c>
      <c r="L40" s="90">
        <f t="shared" ref="L40" si="405">IF(E40="CP",1,0)</f>
        <v>0</v>
      </c>
      <c r="M40" s="92">
        <f t="shared" ref="M40" si="406">IF(E40="CV",1,0)</f>
        <v>0</v>
      </c>
      <c r="N40" s="38">
        <f t="shared" si="2"/>
        <v>0</v>
      </c>
      <c r="O40" s="35"/>
      <c r="P40" s="36"/>
      <c r="Q40" s="37"/>
      <c r="R40" s="22">
        <f t="shared" si="3"/>
        <v>0</v>
      </c>
      <c r="S40" s="94">
        <f t="shared" ref="S40" si="407">R40+R41</f>
        <v>0</v>
      </c>
      <c r="T40" s="22">
        <f t="shared" si="4"/>
        <v>0</v>
      </c>
      <c r="U40" s="96">
        <f t="shared" ref="U40" si="408">T40+T41</f>
        <v>0</v>
      </c>
      <c r="V40" s="90">
        <f t="shared" ref="V40" si="409">IF(P40="CP",1,0)</f>
        <v>0</v>
      </c>
      <c r="W40" s="92">
        <f t="shared" ref="W40" si="410">IF(P40="CV",1,0)</f>
        <v>0</v>
      </c>
      <c r="X40" s="38">
        <f t="shared" si="5"/>
        <v>0</v>
      </c>
      <c r="Y40" s="35"/>
      <c r="Z40" s="36"/>
      <c r="AA40" s="37"/>
      <c r="AB40" s="22">
        <f t="shared" si="6"/>
        <v>0</v>
      </c>
      <c r="AC40" s="94">
        <f t="shared" ref="AC40" si="411">AB40+AB41</f>
        <v>0</v>
      </c>
      <c r="AD40" s="22">
        <f t="shared" si="7"/>
        <v>0</v>
      </c>
      <c r="AE40" s="96">
        <f t="shared" ref="AE40" si="412">AD40+AD41</f>
        <v>0</v>
      </c>
      <c r="AF40" s="90">
        <f t="shared" ref="AF40" si="413">IF(Z40="CP",1,0)</f>
        <v>0</v>
      </c>
      <c r="AG40" s="92">
        <f t="shared" ref="AG40" si="414">IF(Z40="CV",1,0)</f>
        <v>0</v>
      </c>
      <c r="AH40" s="38">
        <f t="shared" si="8"/>
        <v>0</v>
      </c>
      <c r="AI40" s="35"/>
      <c r="AJ40" s="36"/>
      <c r="AK40" s="37"/>
      <c r="AL40" s="22">
        <f t="shared" si="9"/>
        <v>0</v>
      </c>
      <c r="AM40" s="94">
        <f t="shared" ref="AM40" si="415">AL40+AL41</f>
        <v>0</v>
      </c>
      <c r="AN40" s="22">
        <f t="shared" si="10"/>
        <v>0</v>
      </c>
      <c r="AO40" s="96">
        <f t="shared" ref="AO40" si="416">AN40+AN41</f>
        <v>0</v>
      </c>
      <c r="AP40" s="90">
        <f t="shared" ref="AP40" si="417">IF(AJ40="CP",1,0)</f>
        <v>0</v>
      </c>
      <c r="AQ40" s="92">
        <f t="shared" ref="AQ40" si="418">IF(AJ40="CV",1,0)</f>
        <v>0</v>
      </c>
      <c r="AR40" s="38">
        <f t="shared" si="11"/>
        <v>0</v>
      </c>
      <c r="AS40" s="35"/>
      <c r="AT40" s="36"/>
      <c r="AU40" s="37"/>
      <c r="AV40" s="22">
        <f t="shared" si="12"/>
        <v>0</v>
      </c>
      <c r="AW40" s="94">
        <f t="shared" ref="AW40" si="419">AV40+AV41</f>
        <v>0</v>
      </c>
      <c r="AX40" s="22">
        <f t="shared" si="13"/>
        <v>0</v>
      </c>
      <c r="AY40" s="96">
        <f t="shared" ref="AY40" si="420">AX40+AX41</f>
        <v>0</v>
      </c>
      <c r="AZ40" s="90">
        <f t="shared" ref="AZ40" si="421">IF(AT40="CP",1,0)</f>
        <v>0</v>
      </c>
      <c r="BA40" s="92">
        <f t="shared" ref="BA40" si="422">IF(AT40="CV",1,0)</f>
        <v>0</v>
      </c>
      <c r="BB40" s="38">
        <f t="shared" si="14"/>
        <v>0</v>
      </c>
      <c r="BC40" s="35"/>
      <c r="BD40" s="36"/>
      <c r="BE40" s="37"/>
      <c r="BF40" s="22">
        <f t="shared" si="15"/>
        <v>0</v>
      </c>
      <c r="BG40" s="94">
        <f t="shared" ref="BG40" si="423">BF40+BF41</f>
        <v>0</v>
      </c>
      <c r="BH40" s="22">
        <f t="shared" si="16"/>
        <v>0</v>
      </c>
      <c r="BI40" s="96">
        <f t="shared" ref="BI40" si="424">BH40+BH41</f>
        <v>0</v>
      </c>
      <c r="BJ40" s="98">
        <f t="shared" ref="BJ40" si="425">IF(BD40="CP",1,0)</f>
        <v>0</v>
      </c>
      <c r="BK40" s="98">
        <f t="shared" ref="BK40" si="426">IF(BD40="CV",1,0)</f>
        <v>0</v>
      </c>
      <c r="BL40" s="12">
        <f t="shared" si="17"/>
        <v>0</v>
      </c>
      <c r="BM40" s="47"/>
    </row>
    <row r="41" spans="1:65" ht="15.75" thickBot="1">
      <c r="A41" s="78"/>
      <c r="B41" s="83"/>
      <c r="C41" s="100"/>
      <c r="D41" s="39"/>
      <c r="E41" s="40"/>
      <c r="F41" s="41"/>
      <c r="G41" s="23">
        <f t="shared" si="0"/>
        <v>0</v>
      </c>
      <c r="H41" s="87"/>
      <c r="I41" s="95"/>
      <c r="J41" s="23">
        <f t="shared" si="1"/>
        <v>0</v>
      </c>
      <c r="K41" s="102"/>
      <c r="L41" s="91"/>
      <c r="M41" s="93"/>
      <c r="N41" s="42">
        <f t="shared" si="2"/>
        <v>0</v>
      </c>
      <c r="O41" s="39"/>
      <c r="P41" s="40"/>
      <c r="Q41" s="41"/>
      <c r="R41" s="23">
        <f t="shared" si="3"/>
        <v>0</v>
      </c>
      <c r="S41" s="95"/>
      <c r="T41" s="23">
        <f t="shared" si="4"/>
        <v>0</v>
      </c>
      <c r="U41" s="97"/>
      <c r="V41" s="91"/>
      <c r="W41" s="93"/>
      <c r="X41" s="42">
        <f t="shared" si="5"/>
        <v>0</v>
      </c>
      <c r="Y41" s="39"/>
      <c r="Z41" s="40"/>
      <c r="AA41" s="41"/>
      <c r="AB41" s="22">
        <f t="shared" si="6"/>
        <v>0</v>
      </c>
      <c r="AC41" s="95"/>
      <c r="AD41" s="23">
        <f t="shared" si="7"/>
        <v>0</v>
      </c>
      <c r="AE41" s="97"/>
      <c r="AF41" s="91"/>
      <c r="AG41" s="93"/>
      <c r="AH41" s="42">
        <f t="shared" si="8"/>
        <v>0</v>
      </c>
      <c r="AI41" s="39"/>
      <c r="AJ41" s="40"/>
      <c r="AK41" s="41"/>
      <c r="AL41" s="22">
        <f t="shared" si="9"/>
        <v>0</v>
      </c>
      <c r="AM41" s="95"/>
      <c r="AN41" s="22">
        <f t="shared" si="10"/>
        <v>0</v>
      </c>
      <c r="AO41" s="97"/>
      <c r="AP41" s="91"/>
      <c r="AQ41" s="93"/>
      <c r="AR41" s="42">
        <f t="shared" si="11"/>
        <v>0</v>
      </c>
      <c r="AS41" s="39"/>
      <c r="AT41" s="40"/>
      <c r="AU41" s="41"/>
      <c r="AV41" s="22">
        <f t="shared" si="12"/>
        <v>0</v>
      </c>
      <c r="AW41" s="95"/>
      <c r="AX41" s="22">
        <f t="shared" si="13"/>
        <v>0</v>
      </c>
      <c r="AY41" s="97"/>
      <c r="AZ41" s="91"/>
      <c r="BA41" s="93"/>
      <c r="BB41" s="42">
        <f t="shared" si="14"/>
        <v>0</v>
      </c>
      <c r="BC41" s="39"/>
      <c r="BD41" s="40"/>
      <c r="BE41" s="41"/>
      <c r="BF41" s="22">
        <f t="shared" si="15"/>
        <v>0</v>
      </c>
      <c r="BG41" s="95"/>
      <c r="BH41" s="22">
        <f t="shared" si="16"/>
        <v>0</v>
      </c>
      <c r="BI41" s="97"/>
      <c r="BJ41" s="98"/>
      <c r="BK41" s="98"/>
      <c r="BL41" s="12">
        <f t="shared" si="17"/>
        <v>0</v>
      </c>
      <c r="BM41" s="48"/>
    </row>
    <row r="42" spans="1:65" ht="15.75" thickBot="1">
      <c r="A42" s="78">
        <f>A40+1</f>
        <v>41656</v>
      </c>
      <c r="B42" s="82" t="str">
        <f t="shared" ref="B42" si="427">UPPER(TEXT(A42,"jjj"))</f>
        <v>JEU</v>
      </c>
      <c r="C42" s="99" t="str">
        <f t="shared" ref="C42" si="428">UPPER(TEXT(A42,"jj mmm"))</f>
        <v>18 JANV</v>
      </c>
      <c r="D42" s="35"/>
      <c r="E42" s="36"/>
      <c r="F42" s="37"/>
      <c r="G42" s="22">
        <f t="shared" si="0"/>
        <v>0</v>
      </c>
      <c r="H42" s="86">
        <f t="shared" ref="H42" si="429">G42+G43</f>
        <v>0</v>
      </c>
      <c r="I42" s="94">
        <f t="shared" si="21"/>
        <v>0</v>
      </c>
      <c r="J42" s="22">
        <f t="shared" si="1"/>
        <v>0</v>
      </c>
      <c r="K42" s="101">
        <f t="shared" ref="K42" si="430">J42+J43</f>
        <v>0</v>
      </c>
      <c r="L42" s="90">
        <f t="shared" ref="L42" si="431">IF(E42="CP",1,0)</f>
        <v>0</v>
      </c>
      <c r="M42" s="92">
        <f t="shared" ref="M42" si="432">IF(E42="CV",1,0)</f>
        <v>0</v>
      </c>
      <c r="N42" s="38">
        <f t="shared" si="2"/>
        <v>0</v>
      </c>
      <c r="O42" s="35"/>
      <c r="P42" s="36"/>
      <c r="Q42" s="37"/>
      <c r="R42" s="22">
        <f t="shared" si="3"/>
        <v>0</v>
      </c>
      <c r="S42" s="94">
        <f t="shared" ref="S42" si="433">R42+R43</f>
        <v>0</v>
      </c>
      <c r="T42" s="22">
        <f t="shared" si="4"/>
        <v>0</v>
      </c>
      <c r="U42" s="96">
        <f t="shared" ref="U42" si="434">T42+T43</f>
        <v>0</v>
      </c>
      <c r="V42" s="90">
        <f t="shared" ref="V42" si="435">IF(P42="CP",1,0)</f>
        <v>0</v>
      </c>
      <c r="W42" s="92">
        <f t="shared" ref="W42" si="436">IF(P42="CV",1,0)</f>
        <v>0</v>
      </c>
      <c r="X42" s="38">
        <f t="shared" si="5"/>
        <v>0</v>
      </c>
      <c r="Y42" s="35"/>
      <c r="Z42" s="36"/>
      <c r="AA42" s="37"/>
      <c r="AB42" s="22">
        <f t="shared" si="6"/>
        <v>0</v>
      </c>
      <c r="AC42" s="94">
        <f t="shared" ref="AC42" si="437">AB42+AB43</f>
        <v>0</v>
      </c>
      <c r="AD42" s="22">
        <f t="shared" si="7"/>
        <v>0</v>
      </c>
      <c r="AE42" s="96">
        <f t="shared" ref="AE42" si="438">AD42+AD43</f>
        <v>0</v>
      </c>
      <c r="AF42" s="90">
        <f t="shared" ref="AF42" si="439">IF(Z42="CP",1,0)</f>
        <v>0</v>
      </c>
      <c r="AG42" s="92">
        <f t="shared" ref="AG42" si="440">IF(Z42="CV",1,0)</f>
        <v>0</v>
      </c>
      <c r="AH42" s="38">
        <f t="shared" si="8"/>
        <v>0</v>
      </c>
      <c r="AI42" s="35"/>
      <c r="AJ42" s="36"/>
      <c r="AK42" s="37"/>
      <c r="AL42" s="22">
        <f t="shared" si="9"/>
        <v>0</v>
      </c>
      <c r="AM42" s="94">
        <f t="shared" ref="AM42" si="441">AL42+AL43</f>
        <v>0</v>
      </c>
      <c r="AN42" s="22">
        <f t="shared" si="10"/>
        <v>0</v>
      </c>
      <c r="AO42" s="96">
        <f t="shared" ref="AO42" si="442">AN42+AN43</f>
        <v>0</v>
      </c>
      <c r="AP42" s="90">
        <f t="shared" ref="AP42" si="443">IF(AJ42="CP",1,0)</f>
        <v>0</v>
      </c>
      <c r="AQ42" s="92">
        <f t="shared" ref="AQ42" si="444">IF(AJ42="CV",1,0)</f>
        <v>0</v>
      </c>
      <c r="AR42" s="38">
        <f t="shared" si="11"/>
        <v>0</v>
      </c>
      <c r="AS42" s="35"/>
      <c r="AT42" s="36"/>
      <c r="AU42" s="37"/>
      <c r="AV42" s="22">
        <f t="shared" si="12"/>
        <v>0</v>
      </c>
      <c r="AW42" s="94">
        <f t="shared" ref="AW42" si="445">AV42+AV43</f>
        <v>0</v>
      </c>
      <c r="AX42" s="22">
        <f t="shared" si="13"/>
        <v>0</v>
      </c>
      <c r="AY42" s="96">
        <f t="shared" ref="AY42" si="446">AX42+AX43</f>
        <v>0</v>
      </c>
      <c r="AZ42" s="90">
        <f t="shared" ref="AZ42" si="447">IF(AT42="CP",1,0)</f>
        <v>0</v>
      </c>
      <c r="BA42" s="92">
        <f t="shared" ref="BA42" si="448">IF(AT42="CV",1,0)</f>
        <v>0</v>
      </c>
      <c r="BB42" s="38">
        <f t="shared" si="14"/>
        <v>0</v>
      </c>
      <c r="BC42" s="35"/>
      <c r="BD42" s="36"/>
      <c r="BE42" s="37"/>
      <c r="BF42" s="22">
        <f t="shared" si="15"/>
        <v>0</v>
      </c>
      <c r="BG42" s="94">
        <f t="shared" ref="BG42" si="449">BF42+BF43</f>
        <v>0</v>
      </c>
      <c r="BH42" s="22">
        <f t="shared" si="16"/>
        <v>0</v>
      </c>
      <c r="BI42" s="96">
        <f t="shared" ref="BI42" si="450">BH42+BH43</f>
        <v>0</v>
      </c>
      <c r="BJ42" s="98">
        <f t="shared" ref="BJ42" si="451">IF(BD42="CP",1,0)</f>
        <v>0</v>
      </c>
      <c r="BK42" s="98">
        <f t="shared" ref="BK42" si="452">IF(BD42="CV",1,0)</f>
        <v>0</v>
      </c>
      <c r="BL42" s="12">
        <f t="shared" si="17"/>
        <v>0</v>
      </c>
      <c r="BM42" s="47"/>
    </row>
    <row r="43" spans="1:65" ht="15.75" thickBot="1">
      <c r="A43" s="78"/>
      <c r="B43" s="83"/>
      <c r="C43" s="100"/>
      <c r="D43" s="39"/>
      <c r="E43" s="40"/>
      <c r="F43" s="41"/>
      <c r="G43" s="23">
        <f t="shared" si="0"/>
        <v>0</v>
      </c>
      <c r="H43" s="87"/>
      <c r="I43" s="95"/>
      <c r="J43" s="23">
        <f t="shared" si="1"/>
        <v>0</v>
      </c>
      <c r="K43" s="102"/>
      <c r="L43" s="91"/>
      <c r="M43" s="93"/>
      <c r="N43" s="42">
        <f t="shared" si="2"/>
        <v>0</v>
      </c>
      <c r="O43" s="39"/>
      <c r="P43" s="40"/>
      <c r="Q43" s="41"/>
      <c r="R43" s="23">
        <f t="shared" si="3"/>
        <v>0</v>
      </c>
      <c r="S43" s="95"/>
      <c r="T43" s="23">
        <f t="shared" si="4"/>
        <v>0</v>
      </c>
      <c r="U43" s="97"/>
      <c r="V43" s="91"/>
      <c r="W43" s="93"/>
      <c r="X43" s="42">
        <f t="shared" si="5"/>
        <v>0</v>
      </c>
      <c r="Y43" s="39"/>
      <c r="Z43" s="40"/>
      <c r="AA43" s="41"/>
      <c r="AB43" s="22">
        <f t="shared" si="6"/>
        <v>0</v>
      </c>
      <c r="AC43" s="95"/>
      <c r="AD43" s="23">
        <f t="shared" si="7"/>
        <v>0</v>
      </c>
      <c r="AE43" s="97"/>
      <c r="AF43" s="91"/>
      <c r="AG43" s="93"/>
      <c r="AH43" s="42">
        <f t="shared" si="8"/>
        <v>0</v>
      </c>
      <c r="AI43" s="39"/>
      <c r="AJ43" s="40"/>
      <c r="AK43" s="41"/>
      <c r="AL43" s="22">
        <f t="shared" si="9"/>
        <v>0</v>
      </c>
      <c r="AM43" s="95"/>
      <c r="AN43" s="22">
        <f t="shared" si="10"/>
        <v>0</v>
      </c>
      <c r="AO43" s="97"/>
      <c r="AP43" s="91"/>
      <c r="AQ43" s="93"/>
      <c r="AR43" s="42">
        <f t="shared" si="11"/>
        <v>0</v>
      </c>
      <c r="AS43" s="39"/>
      <c r="AT43" s="40"/>
      <c r="AU43" s="41"/>
      <c r="AV43" s="22">
        <f t="shared" si="12"/>
        <v>0</v>
      </c>
      <c r="AW43" s="95"/>
      <c r="AX43" s="22">
        <f t="shared" si="13"/>
        <v>0</v>
      </c>
      <c r="AY43" s="97"/>
      <c r="AZ43" s="91"/>
      <c r="BA43" s="93"/>
      <c r="BB43" s="42">
        <f t="shared" si="14"/>
        <v>0</v>
      </c>
      <c r="BC43" s="39"/>
      <c r="BD43" s="40"/>
      <c r="BE43" s="41"/>
      <c r="BF43" s="22">
        <f t="shared" si="15"/>
        <v>0</v>
      </c>
      <c r="BG43" s="95"/>
      <c r="BH43" s="22">
        <f t="shared" si="16"/>
        <v>0</v>
      </c>
      <c r="BI43" s="97"/>
      <c r="BJ43" s="98"/>
      <c r="BK43" s="98"/>
      <c r="BL43" s="12">
        <f t="shared" si="17"/>
        <v>0</v>
      </c>
      <c r="BM43" s="48"/>
    </row>
    <row r="44" spans="1:65" ht="15.75" thickBot="1">
      <c r="A44" s="78">
        <f>A42+1</f>
        <v>41657</v>
      </c>
      <c r="B44" s="82" t="str">
        <f t="shared" ref="B44" si="453">UPPER(TEXT(A44,"jjj"))</f>
        <v>VEN</v>
      </c>
      <c r="C44" s="99" t="str">
        <f t="shared" ref="C44" si="454">UPPER(TEXT(A44,"jj mmm"))</f>
        <v>19 JANV</v>
      </c>
      <c r="D44" s="35"/>
      <c r="E44" s="36"/>
      <c r="F44" s="37"/>
      <c r="G44" s="22">
        <f t="shared" si="0"/>
        <v>0</v>
      </c>
      <c r="H44" s="86">
        <f t="shared" ref="H44" si="455">G44+G45</f>
        <v>0</v>
      </c>
      <c r="I44" s="94">
        <f t="shared" si="21"/>
        <v>0</v>
      </c>
      <c r="J44" s="22">
        <f t="shared" si="1"/>
        <v>0</v>
      </c>
      <c r="K44" s="101">
        <f t="shared" ref="K44" si="456">J44+J45</f>
        <v>0</v>
      </c>
      <c r="L44" s="90">
        <f t="shared" ref="L44" si="457">IF(E44="CP",1,0)</f>
        <v>0</v>
      </c>
      <c r="M44" s="92">
        <f t="shared" ref="M44" si="458">IF(E44="CV",1,0)</f>
        <v>0</v>
      </c>
      <c r="N44" s="38">
        <f t="shared" si="2"/>
        <v>0</v>
      </c>
      <c r="O44" s="35"/>
      <c r="P44" s="36"/>
      <c r="Q44" s="37"/>
      <c r="R44" s="22">
        <f t="shared" si="3"/>
        <v>0</v>
      </c>
      <c r="S44" s="94">
        <f t="shared" ref="S44" si="459">R44+R45</f>
        <v>0</v>
      </c>
      <c r="T44" s="22">
        <f t="shared" si="4"/>
        <v>0</v>
      </c>
      <c r="U44" s="96">
        <f t="shared" ref="U44" si="460">T44+T45</f>
        <v>0</v>
      </c>
      <c r="V44" s="90">
        <f t="shared" ref="V44" si="461">IF(P44="CP",1,0)</f>
        <v>0</v>
      </c>
      <c r="W44" s="92">
        <f t="shared" ref="W44" si="462">IF(P44="CV",1,0)</f>
        <v>0</v>
      </c>
      <c r="X44" s="38">
        <f t="shared" si="5"/>
        <v>0</v>
      </c>
      <c r="Y44" s="35"/>
      <c r="Z44" s="36"/>
      <c r="AA44" s="37"/>
      <c r="AB44" s="22">
        <f t="shared" si="6"/>
        <v>0</v>
      </c>
      <c r="AC44" s="94">
        <f t="shared" ref="AC44" si="463">AB44+AB45</f>
        <v>0</v>
      </c>
      <c r="AD44" s="22">
        <f t="shared" si="7"/>
        <v>0</v>
      </c>
      <c r="AE44" s="96">
        <f t="shared" ref="AE44" si="464">AD44+AD45</f>
        <v>0</v>
      </c>
      <c r="AF44" s="90">
        <f t="shared" ref="AF44" si="465">IF(Z44="CP",1,0)</f>
        <v>0</v>
      </c>
      <c r="AG44" s="92">
        <f t="shared" ref="AG44" si="466">IF(Z44="CV",1,0)</f>
        <v>0</v>
      </c>
      <c r="AH44" s="38">
        <f t="shared" si="8"/>
        <v>0</v>
      </c>
      <c r="AI44" s="35"/>
      <c r="AJ44" s="36"/>
      <c r="AK44" s="37"/>
      <c r="AL44" s="22">
        <f t="shared" si="9"/>
        <v>0</v>
      </c>
      <c r="AM44" s="94">
        <f t="shared" ref="AM44" si="467">AL44+AL45</f>
        <v>0</v>
      </c>
      <c r="AN44" s="22">
        <f t="shared" si="10"/>
        <v>0</v>
      </c>
      <c r="AO44" s="96">
        <f t="shared" ref="AO44" si="468">AN44+AN45</f>
        <v>0</v>
      </c>
      <c r="AP44" s="90">
        <f t="shared" ref="AP44" si="469">IF(AJ44="CP",1,0)</f>
        <v>0</v>
      </c>
      <c r="AQ44" s="92">
        <f t="shared" ref="AQ44" si="470">IF(AJ44="CV",1,0)</f>
        <v>0</v>
      </c>
      <c r="AR44" s="38">
        <f t="shared" si="11"/>
        <v>0</v>
      </c>
      <c r="AS44" s="35"/>
      <c r="AT44" s="36"/>
      <c r="AU44" s="37"/>
      <c r="AV44" s="22">
        <f t="shared" si="12"/>
        <v>0</v>
      </c>
      <c r="AW44" s="94">
        <f t="shared" ref="AW44" si="471">AV44+AV45</f>
        <v>0</v>
      </c>
      <c r="AX44" s="22">
        <f t="shared" si="13"/>
        <v>0</v>
      </c>
      <c r="AY44" s="96">
        <f t="shared" ref="AY44" si="472">AX44+AX45</f>
        <v>0</v>
      </c>
      <c r="AZ44" s="90">
        <f t="shared" ref="AZ44" si="473">IF(AT44="CP",1,0)</f>
        <v>0</v>
      </c>
      <c r="BA44" s="92">
        <f t="shared" ref="BA44" si="474">IF(AT44="CV",1,0)</f>
        <v>0</v>
      </c>
      <c r="BB44" s="38">
        <f t="shared" si="14"/>
        <v>0</v>
      </c>
      <c r="BC44" s="35"/>
      <c r="BD44" s="36"/>
      <c r="BE44" s="37"/>
      <c r="BF44" s="22">
        <f t="shared" si="15"/>
        <v>0</v>
      </c>
      <c r="BG44" s="94">
        <f t="shared" ref="BG44" si="475">BF44+BF45</f>
        <v>0</v>
      </c>
      <c r="BH44" s="22">
        <f t="shared" si="16"/>
        <v>0</v>
      </c>
      <c r="BI44" s="96">
        <f t="shared" ref="BI44" si="476">BH44+BH45</f>
        <v>0</v>
      </c>
      <c r="BJ44" s="98">
        <f t="shared" ref="BJ44" si="477">IF(BD44="CP",1,0)</f>
        <v>0</v>
      </c>
      <c r="BK44" s="98">
        <f t="shared" ref="BK44" si="478">IF(BD44="CV",1,0)</f>
        <v>0</v>
      </c>
      <c r="BL44" s="12">
        <f t="shared" si="17"/>
        <v>0</v>
      </c>
      <c r="BM44" s="47"/>
    </row>
    <row r="45" spans="1:65" ht="15.75" thickBot="1">
      <c r="A45" s="78"/>
      <c r="B45" s="83"/>
      <c r="C45" s="100"/>
      <c r="D45" s="39"/>
      <c r="E45" s="40"/>
      <c r="F45" s="41"/>
      <c r="G45" s="23">
        <f t="shared" si="0"/>
        <v>0</v>
      </c>
      <c r="H45" s="87"/>
      <c r="I45" s="95"/>
      <c r="J45" s="23">
        <f t="shared" si="1"/>
        <v>0</v>
      </c>
      <c r="K45" s="102"/>
      <c r="L45" s="91"/>
      <c r="M45" s="93"/>
      <c r="N45" s="42">
        <f t="shared" si="2"/>
        <v>0</v>
      </c>
      <c r="O45" s="39"/>
      <c r="P45" s="40"/>
      <c r="Q45" s="41"/>
      <c r="R45" s="23">
        <f t="shared" si="3"/>
        <v>0</v>
      </c>
      <c r="S45" s="95"/>
      <c r="T45" s="23">
        <f t="shared" si="4"/>
        <v>0</v>
      </c>
      <c r="U45" s="97"/>
      <c r="V45" s="91"/>
      <c r="W45" s="93"/>
      <c r="X45" s="42">
        <f t="shared" si="5"/>
        <v>0</v>
      </c>
      <c r="Y45" s="39"/>
      <c r="Z45" s="40"/>
      <c r="AA45" s="41"/>
      <c r="AB45" s="22">
        <f t="shared" si="6"/>
        <v>0</v>
      </c>
      <c r="AC45" s="95"/>
      <c r="AD45" s="23">
        <f t="shared" si="7"/>
        <v>0</v>
      </c>
      <c r="AE45" s="97"/>
      <c r="AF45" s="91"/>
      <c r="AG45" s="93"/>
      <c r="AH45" s="42">
        <f t="shared" si="8"/>
        <v>0</v>
      </c>
      <c r="AI45" s="39"/>
      <c r="AJ45" s="40"/>
      <c r="AK45" s="41"/>
      <c r="AL45" s="22">
        <f t="shared" si="9"/>
        <v>0</v>
      </c>
      <c r="AM45" s="95"/>
      <c r="AN45" s="22">
        <f t="shared" si="10"/>
        <v>0</v>
      </c>
      <c r="AO45" s="97"/>
      <c r="AP45" s="91"/>
      <c r="AQ45" s="93"/>
      <c r="AR45" s="42">
        <f t="shared" si="11"/>
        <v>0</v>
      </c>
      <c r="AS45" s="39"/>
      <c r="AT45" s="40"/>
      <c r="AU45" s="41"/>
      <c r="AV45" s="22">
        <f t="shared" si="12"/>
        <v>0</v>
      </c>
      <c r="AW45" s="95"/>
      <c r="AX45" s="22">
        <f t="shared" si="13"/>
        <v>0</v>
      </c>
      <c r="AY45" s="97"/>
      <c r="AZ45" s="91"/>
      <c r="BA45" s="93"/>
      <c r="BB45" s="42">
        <f t="shared" si="14"/>
        <v>0</v>
      </c>
      <c r="BC45" s="39"/>
      <c r="BD45" s="40"/>
      <c r="BE45" s="41"/>
      <c r="BF45" s="22">
        <f t="shared" si="15"/>
        <v>0</v>
      </c>
      <c r="BG45" s="95"/>
      <c r="BH45" s="22">
        <f t="shared" si="16"/>
        <v>0</v>
      </c>
      <c r="BI45" s="97"/>
      <c r="BJ45" s="98"/>
      <c r="BK45" s="98"/>
      <c r="BL45" s="12">
        <f t="shared" si="17"/>
        <v>0</v>
      </c>
      <c r="BM45" s="48"/>
    </row>
    <row r="46" spans="1:65" ht="15.75" thickBot="1">
      <c r="A46" s="78">
        <f>A44+1</f>
        <v>41658</v>
      </c>
      <c r="B46" s="82" t="str">
        <f t="shared" ref="B46" si="479">UPPER(TEXT(A46,"jjj"))</f>
        <v>SAM</v>
      </c>
      <c r="C46" s="99" t="str">
        <f t="shared" ref="C46" si="480">UPPER(TEXT(A46,"jj mmm"))</f>
        <v>20 JANV</v>
      </c>
      <c r="D46" s="35"/>
      <c r="E46" s="36"/>
      <c r="F46" s="37"/>
      <c r="G46" s="22">
        <f t="shared" si="0"/>
        <v>0</v>
      </c>
      <c r="H46" s="86">
        <f t="shared" ref="H46" si="481">G46+G47</f>
        <v>0</v>
      </c>
      <c r="I46" s="94">
        <f t="shared" si="21"/>
        <v>0</v>
      </c>
      <c r="J46" s="22">
        <f t="shared" si="1"/>
        <v>0</v>
      </c>
      <c r="K46" s="101">
        <f t="shared" ref="K46" si="482">J46+J47</f>
        <v>0</v>
      </c>
      <c r="L46" s="90">
        <f t="shared" ref="L46" si="483">IF(E46="CP",1,0)</f>
        <v>0</v>
      </c>
      <c r="M46" s="92">
        <f t="shared" ref="M46" si="484">IF(E46="CV",1,0)</f>
        <v>0</v>
      </c>
      <c r="N46" s="38">
        <f t="shared" si="2"/>
        <v>0</v>
      </c>
      <c r="O46" s="35"/>
      <c r="P46" s="36"/>
      <c r="Q46" s="37"/>
      <c r="R46" s="22">
        <f t="shared" si="3"/>
        <v>0</v>
      </c>
      <c r="S46" s="94">
        <f t="shared" ref="S46" si="485">R46+R47</f>
        <v>0</v>
      </c>
      <c r="T46" s="22">
        <f t="shared" si="4"/>
        <v>0</v>
      </c>
      <c r="U46" s="96">
        <f t="shared" ref="U46" si="486">T46+T47</f>
        <v>0</v>
      </c>
      <c r="V46" s="90">
        <f t="shared" ref="V46" si="487">IF(P46="CP",1,0)</f>
        <v>0</v>
      </c>
      <c r="W46" s="92">
        <f t="shared" ref="W46" si="488">IF(P46="CV",1,0)</f>
        <v>0</v>
      </c>
      <c r="X46" s="38">
        <f t="shared" si="5"/>
        <v>0</v>
      </c>
      <c r="Y46" s="35"/>
      <c r="Z46" s="36"/>
      <c r="AA46" s="37"/>
      <c r="AB46" s="22">
        <f t="shared" si="6"/>
        <v>0</v>
      </c>
      <c r="AC46" s="94">
        <f t="shared" ref="AC46" si="489">AB46+AB47</f>
        <v>0</v>
      </c>
      <c r="AD46" s="22">
        <f t="shared" si="7"/>
        <v>0</v>
      </c>
      <c r="AE46" s="96">
        <f t="shared" ref="AE46" si="490">AD46+AD47</f>
        <v>0</v>
      </c>
      <c r="AF46" s="90">
        <f t="shared" ref="AF46" si="491">IF(Z46="CP",1,0)</f>
        <v>0</v>
      </c>
      <c r="AG46" s="92">
        <f t="shared" ref="AG46" si="492">IF(Z46="CV",1,0)</f>
        <v>0</v>
      </c>
      <c r="AH46" s="38">
        <f t="shared" si="8"/>
        <v>0</v>
      </c>
      <c r="AI46" s="35"/>
      <c r="AJ46" s="36"/>
      <c r="AK46" s="37"/>
      <c r="AL46" s="22">
        <f t="shared" si="9"/>
        <v>0</v>
      </c>
      <c r="AM46" s="94">
        <f t="shared" ref="AM46" si="493">AL46+AL47</f>
        <v>0</v>
      </c>
      <c r="AN46" s="22">
        <f t="shared" si="10"/>
        <v>0</v>
      </c>
      <c r="AO46" s="96">
        <f t="shared" ref="AO46" si="494">AN46+AN47</f>
        <v>0</v>
      </c>
      <c r="AP46" s="90">
        <f t="shared" ref="AP46" si="495">IF(AJ46="CP",1,0)</f>
        <v>0</v>
      </c>
      <c r="AQ46" s="92">
        <f t="shared" ref="AQ46" si="496">IF(AJ46="CV",1,0)</f>
        <v>0</v>
      </c>
      <c r="AR46" s="38">
        <f t="shared" si="11"/>
        <v>0</v>
      </c>
      <c r="AS46" s="35"/>
      <c r="AT46" s="36"/>
      <c r="AU46" s="37"/>
      <c r="AV46" s="22">
        <f t="shared" si="12"/>
        <v>0</v>
      </c>
      <c r="AW46" s="94">
        <f t="shared" ref="AW46" si="497">AV46+AV47</f>
        <v>0</v>
      </c>
      <c r="AX46" s="22">
        <f t="shared" si="13"/>
        <v>0</v>
      </c>
      <c r="AY46" s="96">
        <f t="shared" ref="AY46" si="498">AX46+AX47</f>
        <v>0</v>
      </c>
      <c r="AZ46" s="90">
        <f t="shared" ref="AZ46" si="499">IF(AT46="CP",1,0)</f>
        <v>0</v>
      </c>
      <c r="BA46" s="92">
        <f t="shared" ref="BA46" si="500">IF(AT46="CV",1,0)</f>
        <v>0</v>
      </c>
      <c r="BB46" s="38">
        <f t="shared" si="14"/>
        <v>0</v>
      </c>
      <c r="BC46" s="35"/>
      <c r="BD46" s="36"/>
      <c r="BE46" s="37"/>
      <c r="BF46" s="22">
        <f t="shared" si="15"/>
        <v>0</v>
      </c>
      <c r="BG46" s="94">
        <f t="shared" ref="BG46" si="501">BF46+BF47</f>
        <v>0</v>
      </c>
      <c r="BH46" s="22">
        <f t="shared" si="16"/>
        <v>0</v>
      </c>
      <c r="BI46" s="96">
        <f t="shared" ref="BI46" si="502">BH46+BH47</f>
        <v>0</v>
      </c>
      <c r="BJ46" s="98">
        <f t="shared" ref="BJ46" si="503">IF(BD46="CP",1,0)</f>
        <v>0</v>
      </c>
      <c r="BK46" s="98">
        <f t="shared" ref="BK46" si="504">IF(BD46="CV",1,0)</f>
        <v>0</v>
      </c>
      <c r="BL46" s="12">
        <f t="shared" si="17"/>
        <v>0</v>
      </c>
      <c r="BM46" s="47"/>
    </row>
    <row r="47" spans="1:65" ht="15.75" thickBot="1">
      <c r="A47" s="78"/>
      <c r="B47" s="83"/>
      <c r="C47" s="100"/>
      <c r="D47" s="39"/>
      <c r="E47" s="40"/>
      <c r="F47" s="41"/>
      <c r="G47" s="23">
        <f t="shared" si="0"/>
        <v>0</v>
      </c>
      <c r="H47" s="87"/>
      <c r="I47" s="95"/>
      <c r="J47" s="23">
        <f t="shared" si="1"/>
        <v>0</v>
      </c>
      <c r="K47" s="102"/>
      <c r="L47" s="91"/>
      <c r="M47" s="93"/>
      <c r="N47" s="42">
        <f t="shared" si="2"/>
        <v>0</v>
      </c>
      <c r="O47" s="39"/>
      <c r="P47" s="40"/>
      <c r="Q47" s="41"/>
      <c r="R47" s="23">
        <f t="shared" si="3"/>
        <v>0</v>
      </c>
      <c r="S47" s="95"/>
      <c r="T47" s="23">
        <f t="shared" si="4"/>
        <v>0</v>
      </c>
      <c r="U47" s="97"/>
      <c r="V47" s="91"/>
      <c r="W47" s="93"/>
      <c r="X47" s="42">
        <f t="shared" si="5"/>
        <v>0</v>
      </c>
      <c r="Y47" s="39"/>
      <c r="Z47" s="40"/>
      <c r="AA47" s="41"/>
      <c r="AB47" s="22">
        <f t="shared" si="6"/>
        <v>0</v>
      </c>
      <c r="AC47" s="95"/>
      <c r="AD47" s="23">
        <f t="shared" si="7"/>
        <v>0</v>
      </c>
      <c r="AE47" s="97"/>
      <c r="AF47" s="91"/>
      <c r="AG47" s="93"/>
      <c r="AH47" s="42">
        <f t="shared" si="8"/>
        <v>0</v>
      </c>
      <c r="AI47" s="39"/>
      <c r="AJ47" s="40"/>
      <c r="AK47" s="41"/>
      <c r="AL47" s="22">
        <f t="shared" si="9"/>
        <v>0</v>
      </c>
      <c r="AM47" s="95"/>
      <c r="AN47" s="22">
        <f t="shared" si="10"/>
        <v>0</v>
      </c>
      <c r="AO47" s="97"/>
      <c r="AP47" s="91"/>
      <c r="AQ47" s="93"/>
      <c r="AR47" s="42">
        <f t="shared" si="11"/>
        <v>0</v>
      </c>
      <c r="AS47" s="39"/>
      <c r="AT47" s="40"/>
      <c r="AU47" s="41"/>
      <c r="AV47" s="22">
        <f t="shared" si="12"/>
        <v>0</v>
      </c>
      <c r="AW47" s="95"/>
      <c r="AX47" s="22">
        <f t="shared" si="13"/>
        <v>0</v>
      </c>
      <c r="AY47" s="97"/>
      <c r="AZ47" s="91"/>
      <c r="BA47" s="93"/>
      <c r="BB47" s="42">
        <f t="shared" si="14"/>
        <v>0</v>
      </c>
      <c r="BC47" s="39"/>
      <c r="BD47" s="40"/>
      <c r="BE47" s="41"/>
      <c r="BF47" s="22">
        <f t="shared" si="15"/>
        <v>0</v>
      </c>
      <c r="BG47" s="95"/>
      <c r="BH47" s="22">
        <f t="shared" si="16"/>
        <v>0</v>
      </c>
      <c r="BI47" s="97"/>
      <c r="BJ47" s="98"/>
      <c r="BK47" s="98"/>
      <c r="BL47" s="12">
        <f t="shared" si="17"/>
        <v>0</v>
      </c>
      <c r="BM47" s="48"/>
    </row>
    <row r="48" spans="1:65" ht="15.75" thickBot="1">
      <c r="A48" s="78">
        <f>A46+1</f>
        <v>41659</v>
      </c>
      <c r="B48" s="82" t="str">
        <f t="shared" ref="B48" si="505">UPPER(TEXT(A48,"jjj"))</f>
        <v>DIM</v>
      </c>
      <c r="C48" s="99" t="str">
        <f t="shared" ref="C48" si="506">UPPER(TEXT(A48,"jj mmm"))</f>
        <v>21 JANV</v>
      </c>
      <c r="D48" s="35"/>
      <c r="E48" s="36"/>
      <c r="F48" s="37"/>
      <c r="G48" s="22">
        <f t="shared" si="0"/>
        <v>0</v>
      </c>
      <c r="H48" s="86">
        <f t="shared" ref="H48" si="507">G48+G49</f>
        <v>0</v>
      </c>
      <c r="I48" s="94">
        <f t="shared" si="21"/>
        <v>0</v>
      </c>
      <c r="J48" s="22">
        <f t="shared" si="1"/>
        <v>0</v>
      </c>
      <c r="K48" s="101">
        <f t="shared" ref="K48" si="508">J48+J49</f>
        <v>0</v>
      </c>
      <c r="L48" s="90">
        <f t="shared" ref="L48" si="509">IF(E48="CP",1,0)</f>
        <v>0</v>
      </c>
      <c r="M48" s="92">
        <f t="shared" ref="M48" si="510">IF(E48="CV",1,0)</f>
        <v>0</v>
      </c>
      <c r="N48" s="38">
        <f t="shared" si="2"/>
        <v>0</v>
      </c>
      <c r="O48" s="35"/>
      <c r="P48" s="36"/>
      <c r="Q48" s="37"/>
      <c r="R48" s="22">
        <f t="shared" si="3"/>
        <v>0</v>
      </c>
      <c r="S48" s="94">
        <f t="shared" ref="S48" si="511">R48+R49</f>
        <v>0</v>
      </c>
      <c r="T48" s="22">
        <f t="shared" si="4"/>
        <v>0</v>
      </c>
      <c r="U48" s="96">
        <f t="shared" ref="U48" si="512">T48+T49</f>
        <v>0</v>
      </c>
      <c r="V48" s="90">
        <f t="shared" ref="V48" si="513">IF(P48="CP",1,0)</f>
        <v>0</v>
      </c>
      <c r="W48" s="92">
        <f t="shared" ref="W48" si="514">IF(P48="CV",1,0)</f>
        <v>0</v>
      </c>
      <c r="X48" s="38">
        <f t="shared" si="5"/>
        <v>0</v>
      </c>
      <c r="Y48" s="35"/>
      <c r="Z48" s="36"/>
      <c r="AA48" s="37"/>
      <c r="AB48" s="22">
        <f t="shared" si="6"/>
        <v>0</v>
      </c>
      <c r="AC48" s="94">
        <f t="shared" ref="AC48" si="515">AB48+AB49</f>
        <v>0</v>
      </c>
      <c r="AD48" s="22">
        <f t="shared" si="7"/>
        <v>0</v>
      </c>
      <c r="AE48" s="96">
        <f t="shared" ref="AE48" si="516">AD48+AD49</f>
        <v>0</v>
      </c>
      <c r="AF48" s="90">
        <f t="shared" ref="AF48" si="517">IF(Z48="CP",1,0)</f>
        <v>0</v>
      </c>
      <c r="AG48" s="92">
        <f t="shared" ref="AG48" si="518">IF(Z48="CV",1,0)</f>
        <v>0</v>
      </c>
      <c r="AH48" s="38">
        <f t="shared" si="8"/>
        <v>0</v>
      </c>
      <c r="AI48" s="35"/>
      <c r="AJ48" s="36"/>
      <c r="AK48" s="37"/>
      <c r="AL48" s="22">
        <f t="shared" si="9"/>
        <v>0</v>
      </c>
      <c r="AM48" s="94">
        <f t="shared" ref="AM48" si="519">AL48+AL49</f>
        <v>0</v>
      </c>
      <c r="AN48" s="22">
        <f t="shared" si="10"/>
        <v>0</v>
      </c>
      <c r="AO48" s="96">
        <f t="shared" ref="AO48" si="520">AN48+AN49</f>
        <v>0</v>
      </c>
      <c r="AP48" s="90">
        <f t="shared" ref="AP48" si="521">IF(AJ48="CP",1,0)</f>
        <v>0</v>
      </c>
      <c r="AQ48" s="92">
        <f t="shared" ref="AQ48" si="522">IF(AJ48="CV",1,0)</f>
        <v>0</v>
      </c>
      <c r="AR48" s="38">
        <f t="shared" si="11"/>
        <v>0</v>
      </c>
      <c r="AS48" s="35"/>
      <c r="AT48" s="36"/>
      <c r="AU48" s="37"/>
      <c r="AV48" s="22">
        <f t="shared" si="12"/>
        <v>0</v>
      </c>
      <c r="AW48" s="94">
        <f t="shared" ref="AW48" si="523">AV48+AV49</f>
        <v>0</v>
      </c>
      <c r="AX48" s="22">
        <f t="shared" si="13"/>
        <v>0</v>
      </c>
      <c r="AY48" s="96">
        <f t="shared" ref="AY48" si="524">AX48+AX49</f>
        <v>0</v>
      </c>
      <c r="AZ48" s="90">
        <f t="shared" ref="AZ48" si="525">IF(AT48="CP",1,0)</f>
        <v>0</v>
      </c>
      <c r="BA48" s="92">
        <f t="shared" ref="BA48" si="526">IF(AT48="CV",1,0)</f>
        <v>0</v>
      </c>
      <c r="BB48" s="38">
        <f t="shared" si="14"/>
        <v>0</v>
      </c>
      <c r="BC48" s="35"/>
      <c r="BD48" s="36"/>
      <c r="BE48" s="37"/>
      <c r="BF48" s="22">
        <f t="shared" si="15"/>
        <v>0</v>
      </c>
      <c r="BG48" s="94">
        <f t="shared" ref="BG48" si="527">BF48+BF49</f>
        <v>0</v>
      </c>
      <c r="BH48" s="22">
        <f t="shared" si="16"/>
        <v>0</v>
      </c>
      <c r="BI48" s="96">
        <f t="shared" ref="BI48" si="528">BH48+BH49</f>
        <v>0</v>
      </c>
      <c r="BJ48" s="98">
        <f t="shared" ref="BJ48" si="529">IF(BD48="CP",1,0)</f>
        <v>0</v>
      </c>
      <c r="BK48" s="98">
        <f t="shared" ref="BK48" si="530">IF(BD48="CV",1,0)</f>
        <v>0</v>
      </c>
      <c r="BL48" s="12">
        <f t="shared" si="17"/>
        <v>0</v>
      </c>
      <c r="BM48" s="47"/>
    </row>
    <row r="49" spans="1:65" ht="15.75" thickBot="1">
      <c r="A49" s="78"/>
      <c r="B49" s="83"/>
      <c r="C49" s="100"/>
      <c r="D49" s="39"/>
      <c r="E49" s="40"/>
      <c r="F49" s="41"/>
      <c r="G49" s="23">
        <f t="shared" si="0"/>
        <v>0</v>
      </c>
      <c r="H49" s="87"/>
      <c r="I49" s="95"/>
      <c r="J49" s="23">
        <f t="shared" si="1"/>
        <v>0</v>
      </c>
      <c r="K49" s="102"/>
      <c r="L49" s="91"/>
      <c r="M49" s="93"/>
      <c r="N49" s="42">
        <f t="shared" si="2"/>
        <v>0</v>
      </c>
      <c r="O49" s="39"/>
      <c r="P49" s="40"/>
      <c r="Q49" s="41"/>
      <c r="R49" s="23">
        <f t="shared" si="3"/>
        <v>0</v>
      </c>
      <c r="S49" s="95"/>
      <c r="T49" s="23">
        <f t="shared" si="4"/>
        <v>0</v>
      </c>
      <c r="U49" s="97"/>
      <c r="V49" s="91"/>
      <c r="W49" s="93"/>
      <c r="X49" s="42">
        <f t="shared" si="5"/>
        <v>0</v>
      </c>
      <c r="Y49" s="39"/>
      <c r="Z49" s="40"/>
      <c r="AA49" s="41"/>
      <c r="AB49" s="22">
        <f t="shared" si="6"/>
        <v>0</v>
      </c>
      <c r="AC49" s="95"/>
      <c r="AD49" s="23">
        <f t="shared" si="7"/>
        <v>0</v>
      </c>
      <c r="AE49" s="97"/>
      <c r="AF49" s="91"/>
      <c r="AG49" s="93"/>
      <c r="AH49" s="42">
        <f t="shared" si="8"/>
        <v>0</v>
      </c>
      <c r="AI49" s="39"/>
      <c r="AJ49" s="40"/>
      <c r="AK49" s="41"/>
      <c r="AL49" s="22">
        <f t="shared" si="9"/>
        <v>0</v>
      </c>
      <c r="AM49" s="95"/>
      <c r="AN49" s="22">
        <f t="shared" si="10"/>
        <v>0</v>
      </c>
      <c r="AO49" s="97"/>
      <c r="AP49" s="91"/>
      <c r="AQ49" s="93"/>
      <c r="AR49" s="42">
        <f t="shared" si="11"/>
        <v>0</v>
      </c>
      <c r="AS49" s="39"/>
      <c r="AT49" s="40"/>
      <c r="AU49" s="41"/>
      <c r="AV49" s="22">
        <f t="shared" si="12"/>
        <v>0</v>
      </c>
      <c r="AW49" s="95"/>
      <c r="AX49" s="22">
        <f t="shared" si="13"/>
        <v>0</v>
      </c>
      <c r="AY49" s="97"/>
      <c r="AZ49" s="91"/>
      <c r="BA49" s="93"/>
      <c r="BB49" s="42">
        <f t="shared" si="14"/>
        <v>0</v>
      </c>
      <c r="BC49" s="39"/>
      <c r="BD49" s="40"/>
      <c r="BE49" s="41"/>
      <c r="BF49" s="22">
        <f t="shared" si="15"/>
        <v>0</v>
      </c>
      <c r="BG49" s="95"/>
      <c r="BH49" s="22">
        <f t="shared" si="16"/>
        <v>0</v>
      </c>
      <c r="BI49" s="97"/>
      <c r="BJ49" s="98"/>
      <c r="BK49" s="98"/>
      <c r="BL49" s="12">
        <f t="shared" si="17"/>
        <v>0</v>
      </c>
      <c r="BM49" s="48"/>
    </row>
    <row r="50" spans="1:65" ht="15.75" thickBot="1">
      <c r="A50" s="78">
        <f>A48+1</f>
        <v>41660</v>
      </c>
      <c r="B50" s="82" t="str">
        <f t="shared" ref="B50" si="531">UPPER(TEXT(A50,"jjj"))</f>
        <v>LUN</v>
      </c>
      <c r="C50" s="99" t="str">
        <f t="shared" ref="C50" si="532">UPPER(TEXT(A50,"jj mmm"))</f>
        <v>22 JANV</v>
      </c>
      <c r="D50" s="35"/>
      <c r="E50" s="36"/>
      <c r="F50" s="37"/>
      <c r="G50" s="22">
        <f t="shared" si="0"/>
        <v>0</v>
      </c>
      <c r="H50" s="86">
        <f t="shared" ref="H50" si="533">G50+G51</f>
        <v>0</v>
      </c>
      <c r="I50" s="94">
        <f t="shared" si="21"/>
        <v>0</v>
      </c>
      <c r="J50" s="22">
        <f t="shared" si="1"/>
        <v>0</v>
      </c>
      <c r="K50" s="101">
        <f t="shared" ref="K50" si="534">J50+J51</f>
        <v>0</v>
      </c>
      <c r="L50" s="90">
        <f t="shared" ref="L50" si="535">IF(E50="CP",1,0)</f>
        <v>0</v>
      </c>
      <c r="M50" s="92">
        <f t="shared" ref="M50" si="536">IF(E50="CV",1,0)</f>
        <v>0</v>
      </c>
      <c r="N50" s="38">
        <f t="shared" si="2"/>
        <v>0</v>
      </c>
      <c r="O50" s="35"/>
      <c r="P50" s="36"/>
      <c r="Q50" s="37"/>
      <c r="R50" s="22">
        <f t="shared" si="3"/>
        <v>0</v>
      </c>
      <c r="S50" s="94">
        <f t="shared" ref="S50" si="537">R50+R51</f>
        <v>0</v>
      </c>
      <c r="T50" s="22">
        <f t="shared" si="4"/>
        <v>0</v>
      </c>
      <c r="U50" s="96">
        <f t="shared" ref="U50" si="538">T50+T51</f>
        <v>0</v>
      </c>
      <c r="V50" s="90">
        <f t="shared" ref="V50" si="539">IF(P50="CP",1,0)</f>
        <v>0</v>
      </c>
      <c r="W50" s="92">
        <f t="shared" ref="W50" si="540">IF(P50="CV",1,0)</f>
        <v>0</v>
      </c>
      <c r="X50" s="38">
        <f t="shared" si="5"/>
        <v>0</v>
      </c>
      <c r="Y50" s="35"/>
      <c r="Z50" s="36"/>
      <c r="AA50" s="37"/>
      <c r="AB50" s="22">
        <f t="shared" si="6"/>
        <v>0</v>
      </c>
      <c r="AC50" s="94">
        <f t="shared" ref="AC50" si="541">AB50+AB51</f>
        <v>0</v>
      </c>
      <c r="AD50" s="22">
        <f t="shared" si="7"/>
        <v>0</v>
      </c>
      <c r="AE50" s="96">
        <f t="shared" ref="AE50" si="542">AD50+AD51</f>
        <v>0</v>
      </c>
      <c r="AF50" s="90">
        <f t="shared" ref="AF50" si="543">IF(Z50="CP",1,0)</f>
        <v>0</v>
      </c>
      <c r="AG50" s="92">
        <f t="shared" ref="AG50" si="544">IF(Z50="CV",1,0)</f>
        <v>0</v>
      </c>
      <c r="AH50" s="38">
        <f t="shared" si="8"/>
        <v>0</v>
      </c>
      <c r="AI50" s="35"/>
      <c r="AJ50" s="36"/>
      <c r="AK50" s="37"/>
      <c r="AL50" s="22">
        <f t="shared" si="9"/>
        <v>0</v>
      </c>
      <c r="AM50" s="94">
        <f t="shared" ref="AM50" si="545">AL50+AL51</f>
        <v>0</v>
      </c>
      <c r="AN50" s="22">
        <f t="shared" si="10"/>
        <v>0</v>
      </c>
      <c r="AO50" s="96">
        <f t="shared" ref="AO50" si="546">AN50+AN51</f>
        <v>0</v>
      </c>
      <c r="AP50" s="90">
        <f t="shared" ref="AP50" si="547">IF(AJ50="CP",1,0)</f>
        <v>0</v>
      </c>
      <c r="AQ50" s="92">
        <f t="shared" ref="AQ50" si="548">IF(AJ50="CV",1,0)</f>
        <v>0</v>
      </c>
      <c r="AR50" s="38">
        <f t="shared" si="11"/>
        <v>0</v>
      </c>
      <c r="AS50" s="35"/>
      <c r="AT50" s="36"/>
      <c r="AU50" s="37"/>
      <c r="AV50" s="22">
        <f t="shared" si="12"/>
        <v>0</v>
      </c>
      <c r="AW50" s="94">
        <f t="shared" ref="AW50" si="549">AV50+AV51</f>
        <v>0</v>
      </c>
      <c r="AX50" s="22">
        <f t="shared" si="13"/>
        <v>0</v>
      </c>
      <c r="AY50" s="96">
        <f t="shared" ref="AY50" si="550">AX50+AX51</f>
        <v>0</v>
      </c>
      <c r="AZ50" s="90">
        <f t="shared" ref="AZ50" si="551">IF(AT50="CP",1,0)</f>
        <v>0</v>
      </c>
      <c r="BA50" s="92">
        <f t="shared" ref="BA50" si="552">IF(AT50="CV",1,0)</f>
        <v>0</v>
      </c>
      <c r="BB50" s="38">
        <f t="shared" si="14"/>
        <v>0</v>
      </c>
      <c r="BC50" s="35"/>
      <c r="BD50" s="36"/>
      <c r="BE50" s="37"/>
      <c r="BF50" s="22">
        <f t="shared" si="15"/>
        <v>0</v>
      </c>
      <c r="BG50" s="94">
        <f t="shared" ref="BG50" si="553">BF50+BF51</f>
        <v>0</v>
      </c>
      <c r="BH50" s="22">
        <f t="shared" si="16"/>
        <v>0</v>
      </c>
      <c r="BI50" s="96">
        <f t="shared" ref="BI50" si="554">BH50+BH51</f>
        <v>0</v>
      </c>
      <c r="BJ50" s="98">
        <f t="shared" ref="BJ50" si="555">IF(BD50="CP",1,0)</f>
        <v>0</v>
      </c>
      <c r="BK50" s="98">
        <f t="shared" ref="BK50" si="556">IF(BD50="CV",1,0)</f>
        <v>0</v>
      </c>
      <c r="BL50" s="12">
        <f t="shared" si="17"/>
        <v>0</v>
      </c>
      <c r="BM50" s="47"/>
    </row>
    <row r="51" spans="1:65" ht="15.75" thickBot="1">
      <c r="A51" s="78"/>
      <c r="B51" s="83"/>
      <c r="C51" s="100"/>
      <c r="D51" s="39"/>
      <c r="E51" s="40"/>
      <c r="F51" s="41"/>
      <c r="G51" s="23">
        <f t="shared" si="0"/>
        <v>0</v>
      </c>
      <c r="H51" s="87"/>
      <c r="I51" s="95"/>
      <c r="J51" s="23">
        <f t="shared" si="1"/>
        <v>0</v>
      </c>
      <c r="K51" s="102"/>
      <c r="L51" s="91"/>
      <c r="M51" s="93"/>
      <c r="N51" s="42">
        <f t="shared" si="2"/>
        <v>0</v>
      </c>
      <c r="O51" s="39"/>
      <c r="P51" s="40"/>
      <c r="Q51" s="41"/>
      <c r="R51" s="23">
        <f t="shared" si="3"/>
        <v>0</v>
      </c>
      <c r="S51" s="95"/>
      <c r="T51" s="23">
        <f t="shared" si="4"/>
        <v>0</v>
      </c>
      <c r="U51" s="97"/>
      <c r="V51" s="91"/>
      <c r="W51" s="93"/>
      <c r="X51" s="42">
        <f t="shared" si="5"/>
        <v>0</v>
      </c>
      <c r="Y51" s="39"/>
      <c r="Z51" s="40"/>
      <c r="AA51" s="41"/>
      <c r="AB51" s="22">
        <f t="shared" si="6"/>
        <v>0</v>
      </c>
      <c r="AC51" s="95"/>
      <c r="AD51" s="23">
        <f t="shared" si="7"/>
        <v>0</v>
      </c>
      <c r="AE51" s="97"/>
      <c r="AF51" s="91"/>
      <c r="AG51" s="93"/>
      <c r="AH51" s="42">
        <f t="shared" si="8"/>
        <v>0</v>
      </c>
      <c r="AI51" s="39"/>
      <c r="AJ51" s="40"/>
      <c r="AK51" s="41"/>
      <c r="AL51" s="22">
        <f t="shared" si="9"/>
        <v>0</v>
      </c>
      <c r="AM51" s="95"/>
      <c r="AN51" s="22">
        <f t="shared" si="10"/>
        <v>0</v>
      </c>
      <c r="AO51" s="97"/>
      <c r="AP51" s="91"/>
      <c r="AQ51" s="93"/>
      <c r="AR51" s="42">
        <f t="shared" si="11"/>
        <v>0</v>
      </c>
      <c r="AS51" s="39"/>
      <c r="AT51" s="40"/>
      <c r="AU51" s="41"/>
      <c r="AV51" s="22">
        <f t="shared" si="12"/>
        <v>0</v>
      </c>
      <c r="AW51" s="95"/>
      <c r="AX51" s="22">
        <f t="shared" si="13"/>
        <v>0</v>
      </c>
      <c r="AY51" s="97"/>
      <c r="AZ51" s="91"/>
      <c r="BA51" s="93"/>
      <c r="BB51" s="42">
        <f t="shared" si="14"/>
        <v>0</v>
      </c>
      <c r="BC51" s="39"/>
      <c r="BD51" s="40"/>
      <c r="BE51" s="41"/>
      <c r="BF51" s="22">
        <f t="shared" si="15"/>
        <v>0</v>
      </c>
      <c r="BG51" s="95"/>
      <c r="BH51" s="22">
        <f t="shared" si="16"/>
        <v>0</v>
      </c>
      <c r="BI51" s="97"/>
      <c r="BJ51" s="98"/>
      <c r="BK51" s="98"/>
      <c r="BL51" s="12">
        <f t="shared" si="17"/>
        <v>0</v>
      </c>
      <c r="BM51" s="48"/>
    </row>
    <row r="52" spans="1:65" ht="15.75" thickBot="1">
      <c r="A52" s="78">
        <f>A50+1</f>
        <v>41661</v>
      </c>
      <c r="B52" s="82" t="str">
        <f t="shared" ref="B52" si="557">UPPER(TEXT(A52,"jjj"))</f>
        <v>MAR</v>
      </c>
      <c r="C52" s="99" t="str">
        <f t="shared" ref="C52" si="558">UPPER(TEXT(A52,"jj mmm"))</f>
        <v>23 JANV</v>
      </c>
      <c r="D52" s="35"/>
      <c r="E52" s="36"/>
      <c r="F52" s="37"/>
      <c r="G52" s="22">
        <f t="shared" si="0"/>
        <v>0</v>
      </c>
      <c r="H52" s="86">
        <f t="shared" ref="H52" si="559">G52+G53</f>
        <v>0</v>
      </c>
      <c r="I52" s="94">
        <f t="shared" si="21"/>
        <v>0</v>
      </c>
      <c r="J52" s="22">
        <f t="shared" si="1"/>
        <v>0</v>
      </c>
      <c r="K52" s="101">
        <f t="shared" ref="K52" si="560">J52+J53</f>
        <v>0</v>
      </c>
      <c r="L52" s="90">
        <f t="shared" ref="L52" si="561">IF(E52="CP",1,0)</f>
        <v>0</v>
      </c>
      <c r="M52" s="92">
        <f t="shared" ref="M52" si="562">IF(E52="CV",1,0)</f>
        <v>0</v>
      </c>
      <c r="N52" s="38">
        <f t="shared" si="2"/>
        <v>0</v>
      </c>
      <c r="O52" s="35"/>
      <c r="P52" s="36"/>
      <c r="Q52" s="37"/>
      <c r="R52" s="22">
        <f t="shared" si="3"/>
        <v>0</v>
      </c>
      <c r="S52" s="94">
        <f t="shared" ref="S52" si="563">R52+R53</f>
        <v>0</v>
      </c>
      <c r="T52" s="22">
        <f t="shared" si="4"/>
        <v>0</v>
      </c>
      <c r="U52" s="96">
        <f t="shared" ref="U52" si="564">T52+T53</f>
        <v>0</v>
      </c>
      <c r="V52" s="90">
        <f t="shared" ref="V52" si="565">IF(P52="CP",1,0)</f>
        <v>0</v>
      </c>
      <c r="W52" s="92">
        <f t="shared" ref="W52" si="566">IF(P52="CV",1,0)</f>
        <v>0</v>
      </c>
      <c r="X52" s="38">
        <f t="shared" si="5"/>
        <v>0</v>
      </c>
      <c r="Y52" s="35"/>
      <c r="Z52" s="36"/>
      <c r="AA52" s="37"/>
      <c r="AB52" s="22">
        <f t="shared" si="6"/>
        <v>0</v>
      </c>
      <c r="AC52" s="94">
        <f t="shared" ref="AC52" si="567">AB52+AB53</f>
        <v>0</v>
      </c>
      <c r="AD52" s="22">
        <f t="shared" si="7"/>
        <v>0</v>
      </c>
      <c r="AE52" s="96">
        <f t="shared" ref="AE52" si="568">AD52+AD53</f>
        <v>0</v>
      </c>
      <c r="AF52" s="90">
        <f t="shared" ref="AF52" si="569">IF(Z52="CP",1,0)</f>
        <v>0</v>
      </c>
      <c r="AG52" s="92">
        <f t="shared" ref="AG52" si="570">IF(Z52="CV",1,0)</f>
        <v>0</v>
      </c>
      <c r="AH52" s="38">
        <f t="shared" si="8"/>
        <v>0</v>
      </c>
      <c r="AI52" s="35"/>
      <c r="AJ52" s="36"/>
      <c r="AK52" s="37"/>
      <c r="AL52" s="22">
        <f t="shared" si="9"/>
        <v>0</v>
      </c>
      <c r="AM52" s="94">
        <f t="shared" ref="AM52" si="571">AL52+AL53</f>
        <v>0</v>
      </c>
      <c r="AN52" s="22">
        <f t="shared" si="10"/>
        <v>0</v>
      </c>
      <c r="AO52" s="96">
        <f t="shared" ref="AO52" si="572">AN52+AN53</f>
        <v>0</v>
      </c>
      <c r="AP52" s="90">
        <f t="shared" ref="AP52" si="573">IF(AJ52="CP",1,0)</f>
        <v>0</v>
      </c>
      <c r="AQ52" s="92">
        <f t="shared" ref="AQ52" si="574">IF(AJ52="CV",1,0)</f>
        <v>0</v>
      </c>
      <c r="AR52" s="38">
        <f t="shared" si="11"/>
        <v>0</v>
      </c>
      <c r="AS52" s="35"/>
      <c r="AT52" s="36"/>
      <c r="AU52" s="37"/>
      <c r="AV52" s="22">
        <f t="shared" si="12"/>
        <v>0</v>
      </c>
      <c r="AW52" s="94">
        <f t="shared" ref="AW52" si="575">AV52+AV53</f>
        <v>0</v>
      </c>
      <c r="AX52" s="22">
        <f t="shared" si="13"/>
        <v>0</v>
      </c>
      <c r="AY52" s="96">
        <f t="shared" ref="AY52" si="576">AX52+AX53</f>
        <v>0</v>
      </c>
      <c r="AZ52" s="90">
        <f t="shared" ref="AZ52" si="577">IF(AT52="CP",1,0)</f>
        <v>0</v>
      </c>
      <c r="BA52" s="92">
        <f t="shared" ref="BA52" si="578">IF(AT52="CV",1,0)</f>
        <v>0</v>
      </c>
      <c r="BB52" s="38">
        <f t="shared" si="14"/>
        <v>0</v>
      </c>
      <c r="BC52" s="35"/>
      <c r="BD52" s="36"/>
      <c r="BE52" s="37"/>
      <c r="BF52" s="22">
        <f t="shared" si="15"/>
        <v>0</v>
      </c>
      <c r="BG52" s="94">
        <f t="shared" ref="BG52" si="579">BF52+BF53</f>
        <v>0</v>
      </c>
      <c r="BH52" s="22">
        <f t="shared" si="16"/>
        <v>0</v>
      </c>
      <c r="BI52" s="96">
        <f t="shared" ref="BI52" si="580">BH52+BH53</f>
        <v>0</v>
      </c>
      <c r="BJ52" s="98">
        <f t="shared" ref="BJ52" si="581">IF(BD52="CP",1,0)</f>
        <v>0</v>
      </c>
      <c r="BK52" s="98">
        <f t="shared" ref="BK52" si="582">IF(BD52="CV",1,0)</f>
        <v>0</v>
      </c>
      <c r="BL52" s="12">
        <f t="shared" si="17"/>
        <v>0</v>
      </c>
      <c r="BM52" s="47"/>
    </row>
    <row r="53" spans="1:65" ht="15.75" thickBot="1">
      <c r="A53" s="78"/>
      <c r="B53" s="83"/>
      <c r="C53" s="100"/>
      <c r="D53" s="39"/>
      <c r="E53" s="40"/>
      <c r="F53" s="41"/>
      <c r="G53" s="23">
        <f t="shared" si="0"/>
        <v>0</v>
      </c>
      <c r="H53" s="87"/>
      <c r="I53" s="95"/>
      <c r="J53" s="23">
        <f t="shared" si="1"/>
        <v>0</v>
      </c>
      <c r="K53" s="102"/>
      <c r="L53" s="91"/>
      <c r="M53" s="93"/>
      <c r="N53" s="42">
        <f t="shared" si="2"/>
        <v>0</v>
      </c>
      <c r="O53" s="39"/>
      <c r="P53" s="40"/>
      <c r="Q53" s="41"/>
      <c r="R53" s="23">
        <f t="shared" si="3"/>
        <v>0</v>
      </c>
      <c r="S53" s="95"/>
      <c r="T53" s="23">
        <f t="shared" si="4"/>
        <v>0</v>
      </c>
      <c r="U53" s="97"/>
      <c r="V53" s="91"/>
      <c r="W53" s="93"/>
      <c r="X53" s="42">
        <f t="shared" si="5"/>
        <v>0</v>
      </c>
      <c r="Y53" s="39"/>
      <c r="Z53" s="40"/>
      <c r="AA53" s="41"/>
      <c r="AB53" s="22">
        <f t="shared" si="6"/>
        <v>0</v>
      </c>
      <c r="AC53" s="95"/>
      <c r="AD53" s="23">
        <f t="shared" si="7"/>
        <v>0</v>
      </c>
      <c r="AE53" s="97"/>
      <c r="AF53" s="91"/>
      <c r="AG53" s="93"/>
      <c r="AH53" s="42">
        <f t="shared" si="8"/>
        <v>0</v>
      </c>
      <c r="AI53" s="39"/>
      <c r="AJ53" s="40"/>
      <c r="AK53" s="41"/>
      <c r="AL53" s="22">
        <f t="shared" si="9"/>
        <v>0</v>
      </c>
      <c r="AM53" s="95"/>
      <c r="AN53" s="22">
        <f t="shared" si="10"/>
        <v>0</v>
      </c>
      <c r="AO53" s="97"/>
      <c r="AP53" s="91"/>
      <c r="AQ53" s="93"/>
      <c r="AR53" s="42">
        <f t="shared" si="11"/>
        <v>0</v>
      </c>
      <c r="AS53" s="39"/>
      <c r="AT53" s="40"/>
      <c r="AU53" s="41"/>
      <c r="AV53" s="22">
        <f t="shared" si="12"/>
        <v>0</v>
      </c>
      <c r="AW53" s="95"/>
      <c r="AX53" s="22">
        <f t="shared" si="13"/>
        <v>0</v>
      </c>
      <c r="AY53" s="97"/>
      <c r="AZ53" s="91"/>
      <c r="BA53" s="93"/>
      <c r="BB53" s="42">
        <f t="shared" si="14"/>
        <v>0</v>
      </c>
      <c r="BC53" s="39"/>
      <c r="BD53" s="40"/>
      <c r="BE53" s="41"/>
      <c r="BF53" s="22">
        <f t="shared" si="15"/>
        <v>0</v>
      </c>
      <c r="BG53" s="95"/>
      <c r="BH53" s="22">
        <f t="shared" si="16"/>
        <v>0</v>
      </c>
      <c r="BI53" s="97"/>
      <c r="BJ53" s="98"/>
      <c r="BK53" s="98"/>
      <c r="BL53" s="12">
        <f t="shared" si="17"/>
        <v>0</v>
      </c>
      <c r="BM53" s="48"/>
    </row>
    <row r="54" spans="1:65" ht="15.75" thickBot="1">
      <c r="A54" s="78">
        <f>A52+1</f>
        <v>41662</v>
      </c>
      <c r="B54" s="82" t="str">
        <f t="shared" ref="B54" si="583">UPPER(TEXT(A54,"jjj"))</f>
        <v>MER</v>
      </c>
      <c r="C54" s="99" t="str">
        <f t="shared" ref="C54" si="584">UPPER(TEXT(A54,"jj mmm"))</f>
        <v>24 JANV</v>
      </c>
      <c r="D54" s="35"/>
      <c r="E54" s="36"/>
      <c r="F54" s="37"/>
      <c r="G54" s="22">
        <f t="shared" si="0"/>
        <v>0</v>
      </c>
      <c r="H54" s="86">
        <f t="shared" ref="H54" si="585">G54+G55</f>
        <v>0</v>
      </c>
      <c r="I54" s="94">
        <f t="shared" si="21"/>
        <v>0</v>
      </c>
      <c r="J54" s="22">
        <f t="shared" si="1"/>
        <v>0</v>
      </c>
      <c r="K54" s="101">
        <f t="shared" ref="K54" si="586">J54+J55</f>
        <v>0</v>
      </c>
      <c r="L54" s="90">
        <f t="shared" ref="L54" si="587">IF(E54="CP",1,0)</f>
        <v>0</v>
      </c>
      <c r="M54" s="92">
        <f t="shared" ref="M54" si="588">IF(E54="CV",1,0)</f>
        <v>0</v>
      </c>
      <c r="N54" s="38">
        <f t="shared" si="2"/>
        <v>0</v>
      </c>
      <c r="O54" s="35"/>
      <c r="P54" s="36"/>
      <c r="Q54" s="37"/>
      <c r="R54" s="22">
        <f t="shared" si="3"/>
        <v>0</v>
      </c>
      <c r="S54" s="94">
        <f t="shared" ref="S54" si="589">R54+R55</f>
        <v>0</v>
      </c>
      <c r="T54" s="22">
        <f t="shared" si="4"/>
        <v>0</v>
      </c>
      <c r="U54" s="96">
        <f t="shared" ref="U54" si="590">T54+T55</f>
        <v>0</v>
      </c>
      <c r="V54" s="90">
        <f t="shared" ref="V54" si="591">IF(P54="CP",1,0)</f>
        <v>0</v>
      </c>
      <c r="W54" s="92">
        <f t="shared" ref="W54" si="592">IF(P54="CV",1,0)</f>
        <v>0</v>
      </c>
      <c r="X54" s="38">
        <f t="shared" si="5"/>
        <v>0</v>
      </c>
      <c r="Y54" s="35"/>
      <c r="Z54" s="36"/>
      <c r="AA54" s="37"/>
      <c r="AB54" s="22">
        <f t="shared" si="6"/>
        <v>0</v>
      </c>
      <c r="AC54" s="94">
        <f t="shared" ref="AC54" si="593">AB54+AB55</f>
        <v>0</v>
      </c>
      <c r="AD54" s="22">
        <f t="shared" si="7"/>
        <v>0</v>
      </c>
      <c r="AE54" s="96">
        <f t="shared" ref="AE54" si="594">AD54+AD55</f>
        <v>0</v>
      </c>
      <c r="AF54" s="90">
        <f t="shared" ref="AF54" si="595">IF(Z54="CP",1,0)</f>
        <v>0</v>
      </c>
      <c r="AG54" s="92">
        <f t="shared" ref="AG54" si="596">IF(Z54="CV",1,0)</f>
        <v>0</v>
      </c>
      <c r="AH54" s="38">
        <f t="shared" si="8"/>
        <v>0</v>
      </c>
      <c r="AI54" s="35"/>
      <c r="AJ54" s="36"/>
      <c r="AK54" s="37"/>
      <c r="AL54" s="22">
        <f t="shared" si="9"/>
        <v>0</v>
      </c>
      <c r="AM54" s="94">
        <f t="shared" ref="AM54" si="597">AL54+AL55</f>
        <v>0</v>
      </c>
      <c r="AN54" s="22">
        <f t="shared" si="10"/>
        <v>0</v>
      </c>
      <c r="AO54" s="96">
        <f t="shared" ref="AO54" si="598">AN54+AN55</f>
        <v>0</v>
      </c>
      <c r="AP54" s="90">
        <f t="shared" ref="AP54" si="599">IF(AJ54="CP",1,0)</f>
        <v>0</v>
      </c>
      <c r="AQ54" s="92">
        <f t="shared" ref="AQ54" si="600">IF(AJ54="CV",1,0)</f>
        <v>0</v>
      </c>
      <c r="AR54" s="38">
        <f t="shared" si="11"/>
        <v>0</v>
      </c>
      <c r="AS54" s="35"/>
      <c r="AT54" s="36"/>
      <c r="AU54" s="37"/>
      <c r="AV54" s="22">
        <f t="shared" si="12"/>
        <v>0</v>
      </c>
      <c r="AW54" s="94">
        <f t="shared" ref="AW54" si="601">AV54+AV55</f>
        <v>0</v>
      </c>
      <c r="AX54" s="22">
        <f t="shared" si="13"/>
        <v>0</v>
      </c>
      <c r="AY54" s="96">
        <f t="shared" ref="AY54" si="602">AX54+AX55</f>
        <v>0</v>
      </c>
      <c r="AZ54" s="90">
        <f t="shared" ref="AZ54" si="603">IF(AT54="CP",1,0)</f>
        <v>0</v>
      </c>
      <c r="BA54" s="92">
        <f t="shared" ref="BA54" si="604">IF(AT54="CV",1,0)</f>
        <v>0</v>
      </c>
      <c r="BB54" s="38">
        <f t="shared" si="14"/>
        <v>0</v>
      </c>
      <c r="BC54" s="35"/>
      <c r="BD54" s="36"/>
      <c r="BE54" s="37"/>
      <c r="BF54" s="22">
        <f t="shared" si="15"/>
        <v>0</v>
      </c>
      <c r="BG54" s="94">
        <f t="shared" ref="BG54" si="605">BF54+BF55</f>
        <v>0</v>
      </c>
      <c r="BH54" s="22">
        <f t="shared" si="16"/>
        <v>0</v>
      </c>
      <c r="BI54" s="96">
        <f t="shared" ref="BI54" si="606">BH54+BH55</f>
        <v>0</v>
      </c>
      <c r="BJ54" s="98">
        <f t="shared" ref="BJ54" si="607">IF(BD54="CP",1,0)</f>
        <v>0</v>
      </c>
      <c r="BK54" s="98">
        <f t="shared" ref="BK54" si="608">IF(BD54="CV",1,0)</f>
        <v>0</v>
      </c>
      <c r="BL54" s="12">
        <f t="shared" si="17"/>
        <v>0</v>
      </c>
      <c r="BM54" s="47"/>
    </row>
    <row r="55" spans="1:65" ht="15.75" thickBot="1">
      <c r="A55" s="78"/>
      <c r="B55" s="83"/>
      <c r="C55" s="100"/>
      <c r="D55" s="39"/>
      <c r="E55" s="40"/>
      <c r="F55" s="41"/>
      <c r="G55" s="23">
        <f t="shared" si="0"/>
        <v>0</v>
      </c>
      <c r="H55" s="87"/>
      <c r="I55" s="95"/>
      <c r="J55" s="23">
        <f t="shared" si="1"/>
        <v>0</v>
      </c>
      <c r="K55" s="102"/>
      <c r="L55" s="91"/>
      <c r="M55" s="93"/>
      <c r="N55" s="42">
        <f t="shared" si="2"/>
        <v>0</v>
      </c>
      <c r="O55" s="39"/>
      <c r="P55" s="40"/>
      <c r="Q55" s="41"/>
      <c r="R55" s="23">
        <f t="shared" si="3"/>
        <v>0</v>
      </c>
      <c r="S55" s="95"/>
      <c r="T55" s="23">
        <f t="shared" si="4"/>
        <v>0</v>
      </c>
      <c r="U55" s="97"/>
      <c r="V55" s="91"/>
      <c r="W55" s="93"/>
      <c r="X55" s="42">
        <f t="shared" si="5"/>
        <v>0</v>
      </c>
      <c r="Y55" s="39"/>
      <c r="Z55" s="40"/>
      <c r="AA55" s="41"/>
      <c r="AB55" s="22">
        <f t="shared" si="6"/>
        <v>0</v>
      </c>
      <c r="AC55" s="95"/>
      <c r="AD55" s="23">
        <f t="shared" si="7"/>
        <v>0</v>
      </c>
      <c r="AE55" s="97"/>
      <c r="AF55" s="91"/>
      <c r="AG55" s="93"/>
      <c r="AH55" s="42">
        <f t="shared" si="8"/>
        <v>0</v>
      </c>
      <c r="AI55" s="39"/>
      <c r="AJ55" s="40"/>
      <c r="AK55" s="41"/>
      <c r="AL55" s="22">
        <f t="shared" si="9"/>
        <v>0</v>
      </c>
      <c r="AM55" s="95"/>
      <c r="AN55" s="22">
        <f t="shared" si="10"/>
        <v>0</v>
      </c>
      <c r="AO55" s="97"/>
      <c r="AP55" s="91"/>
      <c r="AQ55" s="93"/>
      <c r="AR55" s="42">
        <f t="shared" si="11"/>
        <v>0</v>
      </c>
      <c r="AS55" s="39"/>
      <c r="AT55" s="40"/>
      <c r="AU55" s="41"/>
      <c r="AV55" s="22">
        <f t="shared" si="12"/>
        <v>0</v>
      </c>
      <c r="AW55" s="95"/>
      <c r="AX55" s="22">
        <f t="shared" si="13"/>
        <v>0</v>
      </c>
      <c r="AY55" s="97"/>
      <c r="AZ55" s="91"/>
      <c r="BA55" s="93"/>
      <c r="BB55" s="42">
        <f t="shared" si="14"/>
        <v>0</v>
      </c>
      <c r="BC55" s="39"/>
      <c r="BD55" s="40"/>
      <c r="BE55" s="41"/>
      <c r="BF55" s="22">
        <f t="shared" si="15"/>
        <v>0</v>
      </c>
      <c r="BG55" s="95"/>
      <c r="BH55" s="22">
        <f t="shared" si="16"/>
        <v>0</v>
      </c>
      <c r="BI55" s="97"/>
      <c r="BJ55" s="98"/>
      <c r="BK55" s="98"/>
      <c r="BL55" s="12">
        <f t="shared" si="17"/>
        <v>0</v>
      </c>
      <c r="BM55" s="48"/>
    </row>
    <row r="56" spans="1:65" ht="15.75" thickBot="1">
      <c r="A56" s="78">
        <f>A54+1</f>
        <v>41663</v>
      </c>
      <c r="B56" s="82" t="str">
        <f t="shared" ref="B56" si="609">UPPER(TEXT(A56,"jjj"))</f>
        <v>JEU</v>
      </c>
      <c r="C56" s="99" t="str">
        <f t="shared" ref="C56" si="610">UPPER(TEXT(A56,"jj mmm"))</f>
        <v>25 JANV</v>
      </c>
      <c r="D56" s="35"/>
      <c r="E56" s="36"/>
      <c r="F56" s="37"/>
      <c r="G56" s="22">
        <f t="shared" si="0"/>
        <v>0</v>
      </c>
      <c r="H56" s="86">
        <f t="shared" ref="H56" si="611">G56+G57</f>
        <v>0</v>
      </c>
      <c r="I56" s="94">
        <f t="shared" si="21"/>
        <v>0</v>
      </c>
      <c r="J56" s="22">
        <f t="shared" si="1"/>
        <v>0</v>
      </c>
      <c r="K56" s="101">
        <f t="shared" ref="K56" si="612">J56+J57</f>
        <v>0</v>
      </c>
      <c r="L56" s="90">
        <f t="shared" ref="L56" si="613">IF(E56="CP",1,0)</f>
        <v>0</v>
      </c>
      <c r="M56" s="92">
        <f t="shared" ref="M56" si="614">IF(E56="CV",1,0)</f>
        <v>0</v>
      </c>
      <c r="N56" s="38">
        <f t="shared" si="2"/>
        <v>0</v>
      </c>
      <c r="O56" s="35"/>
      <c r="P56" s="36"/>
      <c r="Q56" s="37"/>
      <c r="R56" s="22">
        <f t="shared" si="3"/>
        <v>0</v>
      </c>
      <c r="S56" s="94">
        <f t="shared" ref="S56" si="615">R56+R57</f>
        <v>0</v>
      </c>
      <c r="T56" s="22">
        <f t="shared" si="4"/>
        <v>0</v>
      </c>
      <c r="U56" s="96">
        <f t="shared" ref="U56" si="616">T56+T57</f>
        <v>0</v>
      </c>
      <c r="V56" s="90">
        <f t="shared" ref="V56" si="617">IF(P56="CP",1,0)</f>
        <v>0</v>
      </c>
      <c r="W56" s="92">
        <f t="shared" ref="W56" si="618">IF(P56="CV",1,0)</f>
        <v>0</v>
      </c>
      <c r="X56" s="38">
        <f t="shared" si="5"/>
        <v>0</v>
      </c>
      <c r="Y56" s="35"/>
      <c r="Z56" s="36"/>
      <c r="AA56" s="37"/>
      <c r="AB56" s="22">
        <f t="shared" si="6"/>
        <v>0</v>
      </c>
      <c r="AC56" s="94">
        <f t="shared" ref="AC56" si="619">AB56+AB57</f>
        <v>0</v>
      </c>
      <c r="AD56" s="22">
        <f t="shared" si="7"/>
        <v>0</v>
      </c>
      <c r="AE56" s="96">
        <f t="shared" ref="AE56" si="620">AD56+AD57</f>
        <v>0</v>
      </c>
      <c r="AF56" s="90">
        <f t="shared" ref="AF56" si="621">IF(Z56="CP",1,0)</f>
        <v>0</v>
      </c>
      <c r="AG56" s="92">
        <f t="shared" ref="AG56" si="622">IF(Z56="CV",1,0)</f>
        <v>0</v>
      </c>
      <c r="AH56" s="38">
        <f t="shared" si="8"/>
        <v>0</v>
      </c>
      <c r="AI56" s="35"/>
      <c r="AJ56" s="36"/>
      <c r="AK56" s="37"/>
      <c r="AL56" s="22">
        <f t="shared" si="9"/>
        <v>0</v>
      </c>
      <c r="AM56" s="94">
        <f t="shared" ref="AM56" si="623">AL56+AL57</f>
        <v>0</v>
      </c>
      <c r="AN56" s="22">
        <f t="shared" si="10"/>
        <v>0</v>
      </c>
      <c r="AO56" s="96">
        <f t="shared" ref="AO56" si="624">AN56+AN57</f>
        <v>0</v>
      </c>
      <c r="AP56" s="90">
        <f t="shared" ref="AP56" si="625">IF(AJ56="CP",1,0)</f>
        <v>0</v>
      </c>
      <c r="AQ56" s="92">
        <f t="shared" ref="AQ56" si="626">IF(AJ56="CV",1,0)</f>
        <v>0</v>
      </c>
      <c r="AR56" s="38">
        <f t="shared" si="11"/>
        <v>0</v>
      </c>
      <c r="AS56" s="35"/>
      <c r="AT56" s="36"/>
      <c r="AU56" s="37"/>
      <c r="AV56" s="22">
        <f t="shared" si="12"/>
        <v>0</v>
      </c>
      <c r="AW56" s="94">
        <f t="shared" ref="AW56" si="627">AV56+AV57</f>
        <v>0</v>
      </c>
      <c r="AX56" s="22">
        <f t="shared" si="13"/>
        <v>0</v>
      </c>
      <c r="AY56" s="96">
        <f t="shared" ref="AY56" si="628">AX56+AX57</f>
        <v>0</v>
      </c>
      <c r="AZ56" s="90">
        <f t="shared" ref="AZ56" si="629">IF(AT56="CP",1,0)</f>
        <v>0</v>
      </c>
      <c r="BA56" s="92">
        <f t="shared" ref="BA56" si="630">IF(AT56="CV",1,0)</f>
        <v>0</v>
      </c>
      <c r="BB56" s="38">
        <f t="shared" si="14"/>
        <v>0</v>
      </c>
      <c r="BC56" s="35"/>
      <c r="BD56" s="36"/>
      <c r="BE56" s="37"/>
      <c r="BF56" s="22">
        <f t="shared" si="15"/>
        <v>0</v>
      </c>
      <c r="BG56" s="94">
        <f t="shared" ref="BG56" si="631">BF56+BF57</f>
        <v>0</v>
      </c>
      <c r="BH56" s="22">
        <f t="shared" si="16"/>
        <v>0</v>
      </c>
      <c r="BI56" s="96">
        <f t="shared" ref="BI56" si="632">BH56+BH57</f>
        <v>0</v>
      </c>
      <c r="BJ56" s="98">
        <f t="shared" ref="BJ56" si="633">IF(BD56="CP",1,0)</f>
        <v>0</v>
      </c>
      <c r="BK56" s="98">
        <f t="shared" ref="BK56" si="634">IF(BD56="CV",1,0)</f>
        <v>0</v>
      </c>
      <c r="BL56" s="12">
        <f t="shared" si="17"/>
        <v>0</v>
      </c>
      <c r="BM56" s="47"/>
    </row>
    <row r="57" spans="1:65" ht="15.75" thickBot="1">
      <c r="A57" s="78"/>
      <c r="B57" s="83"/>
      <c r="C57" s="100"/>
      <c r="D57" s="39"/>
      <c r="E57" s="40"/>
      <c r="F57" s="41"/>
      <c r="G57" s="23">
        <f t="shared" si="0"/>
        <v>0</v>
      </c>
      <c r="H57" s="87"/>
      <c r="I57" s="95"/>
      <c r="J57" s="23">
        <f t="shared" si="1"/>
        <v>0</v>
      </c>
      <c r="K57" s="102"/>
      <c r="L57" s="91"/>
      <c r="M57" s="93"/>
      <c r="N57" s="42">
        <f t="shared" si="2"/>
        <v>0</v>
      </c>
      <c r="O57" s="39"/>
      <c r="P57" s="40"/>
      <c r="Q57" s="41"/>
      <c r="R57" s="23">
        <f t="shared" si="3"/>
        <v>0</v>
      </c>
      <c r="S57" s="95"/>
      <c r="T57" s="23">
        <f t="shared" si="4"/>
        <v>0</v>
      </c>
      <c r="U57" s="97"/>
      <c r="V57" s="91"/>
      <c r="W57" s="93"/>
      <c r="X57" s="42">
        <f t="shared" si="5"/>
        <v>0</v>
      </c>
      <c r="Y57" s="39"/>
      <c r="Z57" s="40"/>
      <c r="AA57" s="41"/>
      <c r="AB57" s="22">
        <f t="shared" si="6"/>
        <v>0</v>
      </c>
      <c r="AC57" s="95"/>
      <c r="AD57" s="23">
        <f t="shared" si="7"/>
        <v>0</v>
      </c>
      <c r="AE57" s="97"/>
      <c r="AF57" s="91"/>
      <c r="AG57" s="93"/>
      <c r="AH57" s="42">
        <f t="shared" si="8"/>
        <v>0</v>
      </c>
      <c r="AI57" s="39"/>
      <c r="AJ57" s="40"/>
      <c r="AK57" s="41"/>
      <c r="AL57" s="22">
        <f t="shared" si="9"/>
        <v>0</v>
      </c>
      <c r="AM57" s="95"/>
      <c r="AN57" s="22">
        <f t="shared" si="10"/>
        <v>0</v>
      </c>
      <c r="AO57" s="97"/>
      <c r="AP57" s="91"/>
      <c r="AQ57" s="93"/>
      <c r="AR57" s="42">
        <f t="shared" si="11"/>
        <v>0</v>
      </c>
      <c r="AS57" s="39"/>
      <c r="AT57" s="40"/>
      <c r="AU57" s="41"/>
      <c r="AV57" s="22">
        <f t="shared" si="12"/>
        <v>0</v>
      </c>
      <c r="AW57" s="95"/>
      <c r="AX57" s="22">
        <f t="shared" si="13"/>
        <v>0</v>
      </c>
      <c r="AY57" s="97"/>
      <c r="AZ57" s="91"/>
      <c r="BA57" s="93"/>
      <c r="BB57" s="42">
        <f t="shared" si="14"/>
        <v>0</v>
      </c>
      <c r="BC57" s="39"/>
      <c r="BD57" s="40"/>
      <c r="BE57" s="41"/>
      <c r="BF57" s="22">
        <f t="shared" si="15"/>
        <v>0</v>
      </c>
      <c r="BG57" s="95"/>
      <c r="BH57" s="22">
        <f t="shared" si="16"/>
        <v>0</v>
      </c>
      <c r="BI57" s="97"/>
      <c r="BJ57" s="98"/>
      <c r="BK57" s="98"/>
      <c r="BL57" s="12">
        <f t="shared" si="17"/>
        <v>0</v>
      </c>
      <c r="BM57" s="48"/>
    </row>
    <row r="58" spans="1:65" ht="15.75" thickBot="1">
      <c r="A58" s="78">
        <f>A56+1</f>
        <v>41664</v>
      </c>
      <c r="B58" s="82" t="str">
        <f t="shared" ref="B58" si="635">UPPER(TEXT(A58,"jjj"))</f>
        <v>VEN</v>
      </c>
      <c r="C58" s="99" t="str">
        <f t="shared" ref="C58" si="636">UPPER(TEXT(A58,"jj mmm"))</f>
        <v>26 JANV</v>
      </c>
      <c r="D58" s="35"/>
      <c r="E58" s="36"/>
      <c r="F58" s="37"/>
      <c r="G58" s="22">
        <f t="shared" si="0"/>
        <v>0</v>
      </c>
      <c r="H58" s="86">
        <f t="shared" ref="H58" si="637">G58+G59</f>
        <v>0</v>
      </c>
      <c r="I58" s="94">
        <f t="shared" si="21"/>
        <v>0</v>
      </c>
      <c r="J58" s="22">
        <f t="shared" si="1"/>
        <v>0</v>
      </c>
      <c r="K58" s="101">
        <f t="shared" ref="K58" si="638">J58+J59</f>
        <v>0</v>
      </c>
      <c r="L58" s="90">
        <f t="shared" ref="L58" si="639">IF(E58="CP",1,0)</f>
        <v>0</v>
      </c>
      <c r="M58" s="92">
        <f t="shared" ref="M58" si="640">IF(E58="CV",1,0)</f>
        <v>0</v>
      </c>
      <c r="N58" s="38">
        <f t="shared" si="2"/>
        <v>0</v>
      </c>
      <c r="O58" s="35"/>
      <c r="P58" s="36"/>
      <c r="Q58" s="37"/>
      <c r="R58" s="22">
        <f t="shared" si="3"/>
        <v>0</v>
      </c>
      <c r="S58" s="94">
        <f t="shared" ref="S58" si="641">R58+R59</f>
        <v>0</v>
      </c>
      <c r="T58" s="22">
        <f t="shared" si="4"/>
        <v>0</v>
      </c>
      <c r="U58" s="96">
        <f t="shared" ref="U58" si="642">T58+T59</f>
        <v>0</v>
      </c>
      <c r="V58" s="90">
        <f t="shared" ref="V58" si="643">IF(P58="CP",1,0)</f>
        <v>0</v>
      </c>
      <c r="W58" s="92">
        <f t="shared" ref="W58" si="644">IF(P58="CV",1,0)</f>
        <v>0</v>
      </c>
      <c r="X58" s="38">
        <f t="shared" si="5"/>
        <v>0</v>
      </c>
      <c r="Y58" s="35"/>
      <c r="Z58" s="36"/>
      <c r="AA58" s="37"/>
      <c r="AB58" s="22">
        <f t="shared" si="6"/>
        <v>0</v>
      </c>
      <c r="AC58" s="94">
        <f t="shared" ref="AC58" si="645">AB58+AB59</f>
        <v>0</v>
      </c>
      <c r="AD58" s="22">
        <f t="shared" si="7"/>
        <v>0</v>
      </c>
      <c r="AE58" s="96">
        <f t="shared" ref="AE58" si="646">AD58+AD59</f>
        <v>0</v>
      </c>
      <c r="AF58" s="90">
        <f t="shared" ref="AF58" si="647">IF(Z58="CP",1,0)</f>
        <v>0</v>
      </c>
      <c r="AG58" s="92">
        <f t="shared" ref="AG58" si="648">IF(Z58="CV",1,0)</f>
        <v>0</v>
      </c>
      <c r="AH58" s="38">
        <f t="shared" si="8"/>
        <v>0</v>
      </c>
      <c r="AI58" s="35"/>
      <c r="AJ58" s="36"/>
      <c r="AK58" s="37"/>
      <c r="AL58" s="22">
        <f t="shared" si="9"/>
        <v>0</v>
      </c>
      <c r="AM58" s="94">
        <f t="shared" ref="AM58" si="649">AL58+AL59</f>
        <v>0</v>
      </c>
      <c r="AN58" s="22">
        <f t="shared" si="10"/>
        <v>0</v>
      </c>
      <c r="AO58" s="96">
        <f t="shared" ref="AO58" si="650">AN58+AN59</f>
        <v>0</v>
      </c>
      <c r="AP58" s="90">
        <f t="shared" ref="AP58" si="651">IF(AJ58="CP",1,0)</f>
        <v>0</v>
      </c>
      <c r="AQ58" s="92">
        <f t="shared" ref="AQ58" si="652">IF(AJ58="CV",1,0)</f>
        <v>0</v>
      </c>
      <c r="AR58" s="38">
        <f t="shared" si="11"/>
        <v>0</v>
      </c>
      <c r="AS58" s="35"/>
      <c r="AT58" s="36"/>
      <c r="AU58" s="37"/>
      <c r="AV58" s="22">
        <f t="shared" si="12"/>
        <v>0</v>
      </c>
      <c r="AW58" s="94">
        <f t="shared" ref="AW58" si="653">AV58+AV59</f>
        <v>0</v>
      </c>
      <c r="AX58" s="22">
        <f t="shared" si="13"/>
        <v>0</v>
      </c>
      <c r="AY58" s="96">
        <f t="shared" ref="AY58" si="654">AX58+AX59</f>
        <v>0</v>
      </c>
      <c r="AZ58" s="90">
        <f t="shared" ref="AZ58" si="655">IF(AT58="CP",1,0)</f>
        <v>0</v>
      </c>
      <c r="BA58" s="92">
        <f t="shared" ref="BA58" si="656">IF(AT58="CV",1,0)</f>
        <v>0</v>
      </c>
      <c r="BB58" s="38">
        <f t="shared" si="14"/>
        <v>0</v>
      </c>
      <c r="BC58" s="35"/>
      <c r="BD58" s="36"/>
      <c r="BE58" s="37"/>
      <c r="BF58" s="22">
        <f t="shared" si="15"/>
        <v>0</v>
      </c>
      <c r="BG58" s="94">
        <f t="shared" ref="BG58" si="657">BF58+BF59</f>
        <v>0</v>
      </c>
      <c r="BH58" s="22">
        <f t="shared" si="16"/>
        <v>0</v>
      </c>
      <c r="BI58" s="96">
        <f t="shared" ref="BI58" si="658">BH58+BH59</f>
        <v>0</v>
      </c>
      <c r="BJ58" s="98">
        <f t="shared" ref="BJ58" si="659">IF(BD58="CP",1,0)</f>
        <v>0</v>
      </c>
      <c r="BK58" s="98">
        <f t="shared" ref="BK58" si="660">IF(BD58="CV",1,0)</f>
        <v>0</v>
      </c>
      <c r="BL58" s="12">
        <f t="shared" si="17"/>
        <v>0</v>
      </c>
      <c r="BM58" s="47"/>
    </row>
    <row r="59" spans="1:65" ht="15.75" thickBot="1">
      <c r="A59" s="78"/>
      <c r="B59" s="83"/>
      <c r="C59" s="100"/>
      <c r="D59" s="39"/>
      <c r="E59" s="40"/>
      <c r="F59" s="41"/>
      <c r="G59" s="23">
        <f t="shared" si="0"/>
        <v>0</v>
      </c>
      <c r="H59" s="87"/>
      <c r="I59" s="95"/>
      <c r="J59" s="23">
        <f t="shared" si="1"/>
        <v>0</v>
      </c>
      <c r="K59" s="102"/>
      <c r="L59" s="91"/>
      <c r="M59" s="93"/>
      <c r="N59" s="42">
        <f t="shared" si="2"/>
        <v>0</v>
      </c>
      <c r="O59" s="39"/>
      <c r="P59" s="40"/>
      <c r="Q59" s="41"/>
      <c r="R59" s="23">
        <f t="shared" si="3"/>
        <v>0</v>
      </c>
      <c r="S59" s="95"/>
      <c r="T59" s="23">
        <f t="shared" si="4"/>
        <v>0</v>
      </c>
      <c r="U59" s="97"/>
      <c r="V59" s="91"/>
      <c r="W59" s="93"/>
      <c r="X59" s="42">
        <f t="shared" si="5"/>
        <v>0</v>
      </c>
      <c r="Y59" s="39"/>
      <c r="Z59" s="40"/>
      <c r="AA59" s="41"/>
      <c r="AB59" s="22">
        <f t="shared" si="6"/>
        <v>0</v>
      </c>
      <c r="AC59" s="95"/>
      <c r="AD59" s="23">
        <f t="shared" si="7"/>
        <v>0</v>
      </c>
      <c r="AE59" s="97"/>
      <c r="AF59" s="91"/>
      <c r="AG59" s="93"/>
      <c r="AH59" s="42">
        <f t="shared" si="8"/>
        <v>0</v>
      </c>
      <c r="AI59" s="39"/>
      <c r="AJ59" s="40"/>
      <c r="AK59" s="41"/>
      <c r="AL59" s="22">
        <f t="shared" si="9"/>
        <v>0</v>
      </c>
      <c r="AM59" s="95"/>
      <c r="AN59" s="22">
        <f t="shared" si="10"/>
        <v>0</v>
      </c>
      <c r="AO59" s="97"/>
      <c r="AP59" s="91"/>
      <c r="AQ59" s="93"/>
      <c r="AR59" s="42">
        <f t="shared" si="11"/>
        <v>0</v>
      </c>
      <c r="AS59" s="39"/>
      <c r="AT59" s="40"/>
      <c r="AU59" s="41"/>
      <c r="AV59" s="22">
        <f t="shared" si="12"/>
        <v>0</v>
      </c>
      <c r="AW59" s="95"/>
      <c r="AX59" s="22">
        <f t="shared" si="13"/>
        <v>0</v>
      </c>
      <c r="AY59" s="97"/>
      <c r="AZ59" s="91"/>
      <c r="BA59" s="93"/>
      <c r="BB59" s="42">
        <f t="shared" si="14"/>
        <v>0</v>
      </c>
      <c r="BC59" s="39"/>
      <c r="BD59" s="40"/>
      <c r="BE59" s="41"/>
      <c r="BF59" s="22">
        <f t="shared" si="15"/>
        <v>0</v>
      </c>
      <c r="BG59" s="95"/>
      <c r="BH59" s="22">
        <f t="shared" si="16"/>
        <v>0</v>
      </c>
      <c r="BI59" s="97"/>
      <c r="BJ59" s="98"/>
      <c r="BK59" s="98"/>
      <c r="BL59" s="12">
        <f t="shared" si="17"/>
        <v>0</v>
      </c>
      <c r="BM59" s="48"/>
    </row>
    <row r="60" spans="1:65" ht="15.75" thickBot="1">
      <c r="A60" s="78">
        <f>A58+1</f>
        <v>41665</v>
      </c>
      <c r="B60" s="105" t="str">
        <f t="shared" ref="B60" si="661">UPPER(TEXT(A60,"jjj"))</f>
        <v>SAM</v>
      </c>
      <c r="C60" s="107" t="str">
        <f t="shared" ref="C60" si="662">UPPER(TEXT(A60,"jj mmm"))</f>
        <v>27 JANV</v>
      </c>
      <c r="D60" s="43"/>
      <c r="E60" s="44"/>
      <c r="F60" s="45"/>
      <c r="G60" s="24">
        <f t="shared" si="0"/>
        <v>0</v>
      </c>
      <c r="H60" s="86">
        <f t="shared" ref="H60" si="663">G60+G61</f>
        <v>0</v>
      </c>
      <c r="I60" s="94">
        <f t="shared" si="21"/>
        <v>0</v>
      </c>
      <c r="J60" s="24">
        <f t="shared" si="1"/>
        <v>0</v>
      </c>
      <c r="K60" s="109">
        <f t="shared" ref="K60" si="664">J60+J61</f>
        <v>0</v>
      </c>
      <c r="L60" s="103">
        <f t="shared" ref="L60" si="665">IF(E60="CP",1,0)</f>
        <v>0</v>
      </c>
      <c r="M60" s="104">
        <f t="shared" ref="M60" si="666">IF(E60="CV",1,0)</f>
        <v>0</v>
      </c>
      <c r="N60" s="31">
        <f t="shared" si="2"/>
        <v>0</v>
      </c>
      <c r="O60" s="43"/>
      <c r="P60" s="44"/>
      <c r="Q60" s="45"/>
      <c r="R60" s="24">
        <f t="shared" si="3"/>
        <v>0</v>
      </c>
      <c r="S60" s="94">
        <f t="shared" ref="S60" si="667">R60+R61</f>
        <v>0</v>
      </c>
      <c r="T60" s="24">
        <f t="shared" si="4"/>
        <v>0</v>
      </c>
      <c r="U60" s="96">
        <f t="shared" ref="U60" si="668">T60+T61</f>
        <v>0</v>
      </c>
      <c r="V60" s="103">
        <f t="shared" ref="V60" si="669">IF(P60="CP",1,0)</f>
        <v>0</v>
      </c>
      <c r="W60" s="104">
        <f t="shared" ref="W60" si="670">IF(P60="CV",1,0)</f>
        <v>0</v>
      </c>
      <c r="X60" s="31">
        <f t="shared" si="5"/>
        <v>0</v>
      </c>
      <c r="Y60" s="43"/>
      <c r="Z60" s="44"/>
      <c r="AA60" s="45"/>
      <c r="AB60" s="22">
        <f t="shared" si="6"/>
        <v>0</v>
      </c>
      <c r="AC60" s="94">
        <f t="shared" ref="AC60" si="671">AB60+AB61</f>
        <v>0</v>
      </c>
      <c r="AD60" s="24">
        <f t="shared" si="7"/>
        <v>0</v>
      </c>
      <c r="AE60" s="96">
        <f t="shared" ref="AE60" si="672">AD60+AD61</f>
        <v>0</v>
      </c>
      <c r="AF60" s="103">
        <f t="shared" ref="AF60" si="673">IF(Z60="CP",1,0)</f>
        <v>0</v>
      </c>
      <c r="AG60" s="104">
        <f t="shared" ref="AG60" si="674">IF(Z60="CV",1,0)</f>
        <v>0</v>
      </c>
      <c r="AH60" s="31">
        <f t="shared" si="8"/>
        <v>0</v>
      </c>
      <c r="AI60" s="43"/>
      <c r="AJ60" s="44"/>
      <c r="AK60" s="45"/>
      <c r="AL60" s="22">
        <f t="shared" si="9"/>
        <v>0</v>
      </c>
      <c r="AM60" s="94">
        <f t="shared" ref="AM60" si="675">AL60+AL61</f>
        <v>0</v>
      </c>
      <c r="AN60" s="22">
        <f t="shared" si="10"/>
        <v>0</v>
      </c>
      <c r="AO60" s="96">
        <f t="shared" ref="AO60" si="676">AN60+AN61</f>
        <v>0</v>
      </c>
      <c r="AP60" s="103">
        <f t="shared" ref="AP60" si="677">IF(AJ60="CP",1,0)</f>
        <v>0</v>
      </c>
      <c r="AQ60" s="104">
        <f t="shared" ref="AQ60" si="678">IF(AJ60="CV",1,0)</f>
        <v>0</v>
      </c>
      <c r="AR60" s="31">
        <f t="shared" si="11"/>
        <v>0</v>
      </c>
      <c r="AS60" s="43"/>
      <c r="AT60" s="44"/>
      <c r="AU60" s="45"/>
      <c r="AV60" s="22">
        <f t="shared" si="12"/>
        <v>0</v>
      </c>
      <c r="AW60" s="94">
        <f t="shared" ref="AW60" si="679">AV60+AV61</f>
        <v>0</v>
      </c>
      <c r="AX60" s="22">
        <f t="shared" si="13"/>
        <v>0</v>
      </c>
      <c r="AY60" s="96">
        <f t="shared" ref="AY60" si="680">AX60+AX61</f>
        <v>0</v>
      </c>
      <c r="AZ60" s="103">
        <f t="shared" ref="AZ60" si="681">IF(AT60="CP",1,0)</f>
        <v>0</v>
      </c>
      <c r="BA60" s="104">
        <f t="shared" ref="BA60" si="682">IF(AT60="CV",1,0)</f>
        <v>0</v>
      </c>
      <c r="BB60" s="31">
        <f t="shared" si="14"/>
        <v>0</v>
      </c>
      <c r="BC60" s="43"/>
      <c r="BD60" s="44"/>
      <c r="BE60" s="45"/>
      <c r="BF60" s="22">
        <f t="shared" si="15"/>
        <v>0</v>
      </c>
      <c r="BG60" s="94">
        <f t="shared" ref="BG60" si="683">BF60+BF61</f>
        <v>0</v>
      </c>
      <c r="BH60" s="22">
        <f t="shared" si="16"/>
        <v>0</v>
      </c>
      <c r="BI60" s="96">
        <f t="shared" ref="BI60" si="684">BH60+BH61</f>
        <v>0</v>
      </c>
      <c r="BJ60" s="98">
        <f t="shared" ref="BJ60" si="685">IF(BD60="CP",1,0)</f>
        <v>0</v>
      </c>
      <c r="BK60" s="98">
        <f t="shared" ref="BK60" si="686">IF(BD60="CV",1,0)</f>
        <v>0</v>
      </c>
      <c r="BL60" s="12">
        <f t="shared" si="17"/>
        <v>0</v>
      </c>
      <c r="BM60" s="47"/>
    </row>
    <row r="61" spans="1:65" ht="15.75" thickBot="1">
      <c r="A61" s="78"/>
      <c r="B61" s="106"/>
      <c r="C61" s="108"/>
      <c r="D61" s="32"/>
      <c r="E61" s="33"/>
      <c r="F61" s="34"/>
      <c r="G61" s="21">
        <f t="shared" si="0"/>
        <v>0</v>
      </c>
      <c r="H61" s="87"/>
      <c r="I61" s="95"/>
      <c r="J61" s="21">
        <f t="shared" si="1"/>
        <v>0</v>
      </c>
      <c r="K61" s="110"/>
      <c r="L61" s="103"/>
      <c r="M61" s="104"/>
      <c r="N61" s="31">
        <f t="shared" si="2"/>
        <v>0</v>
      </c>
      <c r="O61" s="32"/>
      <c r="P61" s="33"/>
      <c r="Q61" s="34"/>
      <c r="R61" s="21">
        <f t="shared" si="3"/>
        <v>0</v>
      </c>
      <c r="S61" s="95"/>
      <c r="T61" s="21">
        <f t="shared" si="4"/>
        <v>0</v>
      </c>
      <c r="U61" s="97"/>
      <c r="V61" s="103"/>
      <c r="W61" s="104"/>
      <c r="X61" s="31">
        <f t="shared" si="5"/>
        <v>0</v>
      </c>
      <c r="Y61" s="32"/>
      <c r="Z61" s="33"/>
      <c r="AA61" s="34"/>
      <c r="AB61" s="22">
        <f t="shared" si="6"/>
        <v>0</v>
      </c>
      <c r="AC61" s="95"/>
      <c r="AD61" s="21">
        <f t="shared" si="7"/>
        <v>0</v>
      </c>
      <c r="AE61" s="97"/>
      <c r="AF61" s="103"/>
      <c r="AG61" s="104"/>
      <c r="AH61" s="31">
        <f t="shared" si="8"/>
        <v>0</v>
      </c>
      <c r="AI61" s="32"/>
      <c r="AJ61" s="33"/>
      <c r="AK61" s="34"/>
      <c r="AL61" s="22">
        <f t="shared" si="9"/>
        <v>0</v>
      </c>
      <c r="AM61" s="95"/>
      <c r="AN61" s="22">
        <f t="shared" si="10"/>
        <v>0</v>
      </c>
      <c r="AO61" s="97"/>
      <c r="AP61" s="103"/>
      <c r="AQ61" s="104"/>
      <c r="AR61" s="31">
        <f t="shared" si="11"/>
        <v>0</v>
      </c>
      <c r="AS61" s="32"/>
      <c r="AT61" s="33"/>
      <c r="AU61" s="34"/>
      <c r="AV61" s="22">
        <f t="shared" si="12"/>
        <v>0</v>
      </c>
      <c r="AW61" s="95"/>
      <c r="AX61" s="22">
        <f t="shared" si="13"/>
        <v>0</v>
      </c>
      <c r="AY61" s="97"/>
      <c r="AZ61" s="103"/>
      <c r="BA61" s="104"/>
      <c r="BB61" s="31">
        <f t="shared" si="14"/>
        <v>0</v>
      </c>
      <c r="BC61" s="32"/>
      <c r="BD61" s="33"/>
      <c r="BE61" s="34"/>
      <c r="BF61" s="22">
        <f t="shared" si="15"/>
        <v>0</v>
      </c>
      <c r="BG61" s="95"/>
      <c r="BH61" s="22">
        <f t="shared" si="16"/>
        <v>0</v>
      </c>
      <c r="BI61" s="97"/>
      <c r="BJ61" s="98"/>
      <c r="BK61" s="98"/>
      <c r="BL61" s="12">
        <f t="shared" si="17"/>
        <v>0</v>
      </c>
      <c r="BM61" s="48"/>
    </row>
    <row r="62" spans="1:65" ht="15.75" thickBot="1">
      <c r="A62" s="78">
        <f>A60+1</f>
        <v>41666</v>
      </c>
      <c r="B62" s="82" t="str">
        <f t="shared" ref="B62" si="687">UPPER(TEXT(A62,"jjj"))</f>
        <v>DIM</v>
      </c>
      <c r="C62" s="99" t="str">
        <f t="shared" ref="C62" si="688">UPPER(TEXT(A62,"jj mmm"))</f>
        <v>28 JANV</v>
      </c>
      <c r="D62" s="35"/>
      <c r="E62" s="36"/>
      <c r="F62" s="37"/>
      <c r="G62" s="22">
        <f t="shared" si="0"/>
        <v>0</v>
      </c>
      <c r="H62" s="86">
        <f t="shared" ref="H62" si="689">G62+G63</f>
        <v>0</v>
      </c>
      <c r="I62" s="94">
        <f t="shared" si="21"/>
        <v>0</v>
      </c>
      <c r="J62" s="22">
        <f t="shared" si="1"/>
        <v>0</v>
      </c>
      <c r="K62" s="101">
        <f t="shared" ref="K62" si="690">J62+J63</f>
        <v>0</v>
      </c>
      <c r="L62" s="90">
        <f t="shared" ref="L62" si="691">IF(E62="CP",1,0)</f>
        <v>0</v>
      </c>
      <c r="M62" s="92">
        <f t="shared" ref="M62" si="692">IF(E62="CV",1,0)</f>
        <v>0</v>
      </c>
      <c r="N62" s="38">
        <f t="shared" si="2"/>
        <v>0</v>
      </c>
      <c r="O62" s="35"/>
      <c r="P62" s="36"/>
      <c r="Q62" s="37"/>
      <c r="R62" s="22">
        <f t="shared" si="3"/>
        <v>0</v>
      </c>
      <c r="S62" s="94">
        <f t="shared" ref="S62" si="693">R62+R63</f>
        <v>0</v>
      </c>
      <c r="T62" s="22">
        <f t="shared" si="4"/>
        <v>0</v>
      </c>
      <c r="U62" s="96">
        <f t="shared" ref="U62" si="694">T62+T63</f>
        <v>0</v>
      </c>
      <c r="V62" s="90">
        <f t="shared" ref="V62" si="695">IF(P62="CP",1,0)</f>
        <v>0</v>
      </c>
      <c r="W62" s="92">
        <f t="shared" ref="W62" si="696">IF(P62="CV",1,0)</f>
        <v>0</v>
      </c>
      <c r="X62" s="38">
        <f t="shared" si="5"/>
        <v>0</v>
      </c>
      <c r="Y62" s="35"/>
      <c r="Z62" s="36"/>
      <c r="AA62" s="37"/>
      <c r="AB62" s="22">
        <f t="shared" si="6"/>
        <v>0</v>
      </c>
      <c r="AC62" s="94">
        <f t="shared" ref="AC62" si="697">AB62+AB63</f>
        <v>0</v>
      </c>
      <c r="AD62" s="22">
        <f t="shared" si="7"/>
        <v>0</v>
      </c>
      <c r="AE62" s="96">
        <f t="shared" ref="AE62" si="698">AD62+AD63</f>
        <v>0</v>
      </c>
      <c r="AF62" s="90">
        <f t="shared" ref="AF62" si="699">IF(Z62="CP",1,0)</f>
        <v>0</v>
      </c>
      <c r="AG62" s="92">
        <f t="shared" ref="AG62" si="700">IF(Z62="CV",1,0)</f>
        <v>0</v>
      </c>
      <c r="AH62" s="38">
        <f t="shared" si="8"/>
        <v>0</v>
      </c>
      <c r="AI62" s="35"/>
      <c r="AJ62" s="36"/>
      <c r="AK62" s="37"/>
      <c r="AL62" s="22">
        <f t="shared" si="9"/>
        <v>0</v>
      </c>
      <c r="AM62" s="94">
        <f t="shared" ref="AM62" si="701">AL62+AL63</f>
        <v>0</v>
      </c>
      <c r="AN62" s="22">
        <f t="shared" si="10"/>
        <v>0</v>
      </c>
      <c r="AO62" s="96">
        <f t="shared" ref="AO62" si="702">AN62+AN63</f>
        <v>0</v>
      </c>
      <c r="AP62" s="90">
        <f t="shared" ref="AP62" si="703">IF(AJ62="CP",1,0)</f>
        <v>0</v>
      </c>
      <c r="AQ62" s="92">
        <f t="shared" ref="AQ62" si="704">IF(AJ62="CV",1,0)</f>
        <v>0</v>
      </c>
      <c r="AR62" s="38">
        <f t="shared" si="11"/>
        <v>0</v>
      </c>
      <c r="AS62" s="35"/>
      <c r="AT62" s="36"/>
      <c r="AU62" s="37"/>
      <c r="AV62" s="22">
        <f t="shared" si="12"/>
        <v>0</v>
      </c>
      <c r="AW62" s="94">
        <f t="shared" ref="AW62" si="705">AV62+AV63</f>
        <v>0</v>
      </c>
      <c r="AX62" s="22">
        <f t="shared" si="13"/>
        <v>0</v>
      </c>
      <c r="AY62" s="96">
        <f t="shared" ref="AY62" si="706">AX62+AX63</f>
        <v>0</v>
      </c>
      <c r="AZ62" s="90">
        <f t="shared" ref="AZ62" si="707">IF(AT62="CP",1,0)</f>
        <v>0</v>
      </c>
      <c r="BA62" s="92">
        <f t="shared" ref="BA62" si="708">IF(AT62="CV",1,0)</f>
        <v>0</v>
      </c>
      <c r="BB62" s="38">
        <f t="shared" si="14"/>
        <v>0</v>
      </c>
      <c r="BC62" s="35"/>
      <c r="BD62" s="36"/>
      <c r="BE62" s="37"/>
      <c r="BF62" s="22">
        <f t="shared" si="15"/>
        <v>0</v>
      </c>
      <c r="BG62" s="94">
        <f t="shared" ref="BG62" si="709">BF62+BF63</f>
        <v>0</v>
      </c>
      <c r="BH62" s="22">
        <f t="shared" si="16"/>
        <v>0</v>
      </c>
      <c r="BI62" s="96">
        <f t="shared" ref="BI62" si="710">BH62+BH63</f>
        <v>0</v>
      </c>
      <c r="BJ62" s="98">
        <f t="shared" ref="BJ62" si="711">IF(BD62="CP",1,0)</f>
        <v>0</v>
      </c>
      <c r="BK62" s="98">
        <f t="shared" ref="BK62" si="712">IF(BD62="CV",1,0)</f>
        <v>0</v>
      </c>
      <c r="BL62" s="12">
        <f t="shared" si="17"/>
        <v>0</v>
      </c>
      <c r="BM62" s="47"/>
    </row>
    <row r="63" spans="1:65" ht="15.75" thickBot="1">
      <c r="A63" s="78"/>
      <c r="B63" s="83"/>
      <c r="C63" s="100"/>
      <c r="D63" s="39"/>
      <c r="E63" s="40"/>
      <c r="F63" s="41"/>
      <c r="G63" s="23">
        <f t="shared" si="0"/>
        <v>0</v>
      </c>
      <c r="H63" s="87"/>
      <c r="I63" s="95"/>
      <c r="J63" s="23">
        <f t="shared" si="1"/>
        <v>0</v>
      </c>
      <c r="K63" s="102"/>
      <c r="L63" s="91"/>
      <c r="M63" s="93"/>
      <c r="N63" s="42">
        <f t="shared" si="2"/>
        <v>0</v>
      </c>
      <c r="O63" s="39"/>
      <c r="P63" s="40"/>
      <c r="Q63" s="41"/>
      <c r="R63" s="23">
        <f t="shared" si="3"/>
        <v>0</v>
      </c>
      <c r="S63" s="95"/>
      <c r="T63" s="23">
        <f t="shared" si="4"/>
        <v>0</v>
      </c>
      <c r="U63" s="97"/>
      <c r="V63" s="91"/>
      <c r="W63" s="93"/>
      <c r="X63" s="42">
        <f t="shared" si="5"/>
        <v>0</v>
      </c>
      <c r="Y63" s="39"/>
      <c r="Z63" s="40"/>
      <c r="AA63" s="41"/>
      <c r="AB63" s="22">
        <f t="shared" si="6"/>
        <v>0</v>
      </c>
      <c r="AC63" s="95"/>
      <c r="AD63" s="23">
        <f t="shared" si="7"/>
        <v>0</v>
      </c>
      <c r="AE63" s="97"/>
      <c r="AF63" s="91"/>
      <c r="AG63" s="93"/>
      <c r="AH63" s="42">
        <f t="shared" si="8"/>
        <v>0</v>
      </c>
      <c r="AI63" s="39"/>
      <c r="AJ63" s="40"/>
      <c r="AK63" s="41"/>
      <c r="AL63" s="22">
        <f t="shared" si="9"/>
        <v>0</v>
      </c>
      <c r="AM63" s="95"/>
      <c r="AN63" s="22">
        <f t="shared" si="10"/>
        <v>0</v>
      </c>
      <c r="AO63" s="97"/>
      <c r="AP63" s="91"/>
      <c r="AQ63" s="93"/>
      <c r="AR63" s="42">
        <f t="shared" si="11"/>
        <v>0</v>
      </c>
      <c r="AS63" s="39"/>
      <c r="AT63" s="40"/>
      <c r="AU63" s="41"/>
      <c r="AV63" s="22">
        <f t="shared" si="12"/>
        <v>0</v>
      </c>
      <c r="AW63" s="95"/>
      <c r="AX63" s="22">
        <f t="shared" si="13"/>
        <v>0</v>
      </c>
      <c r="AY63" s="97"/>
      <c r="AZ63" s="91"/>
      <c r="BA63" s="93"/>
      <c r="BB63" s="42">
        <f t="shared" si="14"/>
        <v>0</v>
      </c>
      <c r="BC63" s="39"/>
      <c r="BD63" s="40"/>
      <c r="BE63" s="41"/>
      <c r="BF63" s="22">
        <f t="shared" si="15"/>
        <v>0</v>
      </c>
      <c r="BG63" s="95"/>
      <c r="BH63" s="22">
        <f t="shared" si="16"/>
        <v>0</v>
      </c>
      <c r="BI63" s="97"/>
      <c r="BJ63" s="98"/>
      <c r="BK63" s="98"/>
      <c r="BL63" s="12">
        <f t="shared" si="17"/>
        <v>0</v>
      </c>
      <c r="BM63" s="48"/>
    </row>
    <row r="64" spans="1:65" ht="15.75" thickBot="1">
      <c r="A64" s="78">
        <f>A62+1</f>
        <v>41667</v>
      </c>
      <c r="B64" s="82" t="str">
        <f t="shared" ref="B64" si="713">UPPER(TEXT(A64,"jjj"))</f>
        <v>LUN</v>
      </c>
      <c r="C64" s="99" t="str">
        <f t="shared" ref="C64" si="714">UPPER(TEXT(A64,"jj mmm"))</f>
        <v>29 JANV</v>
      </c>
      <c r="D64" s="35"/>
      <c r="E64" s="36"/>
      <c r="F64" s="37"/>
      <c r="G64" s="22">
        <f t="shared" si="0"/>
        <v>0</v>
      </c>
      <c r="H64" s="86">
        <f t="shared" ref="H64" si="715">G64+G65</f>
        <v>0</v>
      </c>
      <c r="I64" s="94">
        <f t="shared" si="21"/>
        <v>0</v>
      </c>
      <c r="J64" s="22">
        <f t="shared" si="1"/>
        <v>0</v>
      </c>
      <c r="K64" s="101">
        <f t="shared" ref="K64" si="716">J64+J65</f>
        <v>0</v>
      </c>
      <c r="L64" s="90">
        <f t="shared" ref="L64" si="717">IF(E64="CP",1,0)</f>
        <v>0</v>
      </c>
      <c r="M64" s="92">
        <f t="shared" ref="M64" si="718">IF(E64="CV",1,0)</f>
        <v>0</v>
      </c>
      <c r="N64" s="38">
        <f t="shared" si="2"/>
        <v>0</v>
      </c>
      <c r="O64" s="35"/>
      <c r="P64" s="36"/>
      <c r="Q64" s="37"/>
      <c r="R64" s="22">
        <f t="shared" si="3"/>
        <v>0</v>
      </c>
      <c r="S64" s="94">
        <f t="shared" ref="S64" si="719">R64+R65</f>
        <v>0</v>
      </c>
      <c r="T64" s="22">
        <f t="shared" si="4"/>
        <v>0</v>
      </c>
      <c r="U64" s="96">
        <f t="shared" ref="U64" si="720">T64+T65</f>
        <v>0</v>
      </c>
      <c r="V64" s="90">
        <f t="shared" ref="V64" si="721">IF(P64="CP",1,0)</f>
        <v>0</v>
      </c>
      <c r="W64" s="92">
        <f t="shared" ref="W64" si="722">IF(P64="CV",1,0)</f>
        <v>0</v>
      </c>
      <c r="X64" s="38">
        <f t="shared" si="5"/>
        <v>0</v>
      </c>
      <c r="Y64" s="35"/>
      <c r="Z64" s="36"/>
      <c r="AA64" s="37"/>
      <c r="AB64" s="22">
        <f t="shared" si="6"/>
        <v>0</v>
      </c>
      <c r="AC64" s="94">
        <f t="shared" ref="AC64" si="723">AB64+AB65</f>
        <v>0</v>
      </c>
      <c r="AD64" s="22">
        <f t="shared" si="7"/>
        <v>0</v>
      </c>
      <c r="AE64" s="96">
        <f t="shared" ref="AE64" si="724">AD64+AD65</f>
        <v>0</v>
      </c>
      <c r="AF64" s="90">
        <f t="shared" ref="AF64" si="725">IF(Z64="CP",1,0)</f>
        <v>0</v>
      </c>
      <c r="AG64" s="92">
        <f t="shared" ref="AG64" si="726">IF(Z64="CV",1,0)</f>
        <v>0</v>
      </c>
      <c r="AH64" s="38">
        <f t="shared" si="8"/>
        <v>0</v>
      </c>
      <c r="AI64" s="35"/>
      <c r="AJ64" s="36"/>
      <c r="AK64" s="37"/>
      <c r="AL64" s="22">
        <f t="shared" si="9"/>
        <v>0</v>
      </c>
      <c r="AM64" s="94">
        <f t="shared" ref="AM64" si="727">AL64+AL65</f>
        <v>0</v>
      </c>
      <c r="AN64" s="22">
        <f t="shared" si="10"/>
        <v>0</v>
      </c>
      <c r="AO64" s="96">
        <f t="shared" ref="AO64" si="728">AN64+AN65</f>
        <v>0</v>
      </c>
      <c r="AP64" s="90">
        <f t="shared" ref="AP64" si="729">IF(AJ64="CP",1,0)</f>
        <v>0</v>
      </c>
      <c r="AQ64" s="92">
        <f t="shared" ref="AQ64" si="730">IF(AJ64="CV",1,0)</f>
        <v>0</v>
      </c>
      <c r="AR64" s="38">
        <f t="shared" si="11"/>
        <v>0</v>
      </c>
      <c r="AS64" s="35"/>
      <c r="AT64" s="36"/>
      <c r="AU64" s="37"/>
      <c r="AV64" s="22">
        <f t="shared" si="12"/>
        <v>0</v>
      </c>
      <c r="AW64" s="94">
        <f t="shared" ref="AW64" si="731">AV64+AV65</f>
        <v>0</v>
      </c>
      <c r="AX64" s="22">
        <f t="shared" si="13"/>
        <v>0</v>
      </c>
      <c r="AY64" s="96">
        <f t="shared" ref="AY64" si="732">AX64+AX65</f>
        <v>0</v>
      </c>
      <c r="AZ64" s="90">
        <f t="shared" ref="AZ64" si="733">IF(AT64="CP",1,0)</f>
        <v>0</v>
      </c>
      <c r="BA64" s="92">
        <f t="shared" ref="BA64" si="734">IF(AT64="CV",1,0)</f>
        <v>0</v>
      </c>
      <c r="BB64" s="38">
        <f t="shared" si="14"/>
        <v>0</v>
      </c>
      <c r="BC64" s="35"/>
      <c r="BD64" s="36"/>
      <c r="BE64" s="37"/>
      <c r="BF64" s="22">
        <f t="shared" si="15"/>
        <v>0</v>
      </c>
      <c r="BG64" s="94">
        <f t="shared" ref="BG64" si="735">BF64+BF65</f>
        <v>0</v>
      </c>
      <c r="BH64" s="22">
        <f t="shared" si="16"/>
        <v>0</v>
      </c>
      <c r="BI64" s="96">
        <f t="shared" ref="BI64" si="736">BH64+BH65</f>
        <v>0</v>
      </c>
      <c r="BJ64" s="98">
        <f t="shared" ref="BJ64" si="737">IF(BD64="CP",1,0)</f>
        <v>0</v>
      </c>
      <c r="BK64" s="98">
        <f t="shared" ref="BK64" si="738">IF(BD64="CV",1,0)</f>
        <v>0</v>
      </c>
      <c r="BL64" s="12">
        <f t="shared" si="17"/>
        <v>0</v>
      </c>
      <c r="BM64" s="47"/>
    </row>
    <row r="65" spans="1:65" ht="15.75" thickBot="1">
      <c r="A65" s="78"/>
      <c r="B65" s="83"/>
      <c r="C65" s="100"/>
      <c r="D65" s="39"/>
      <c r="E65" s="40"/>
      <c r="F65" s="41"/>
      <c r="G65" s="23">
        <f t="shared" si="0"/>
        <v>0</v>
      </c>
      <c r="H65" s="87"/>
      <c r="I65" s="95"/>
      <c r="J65" s="23">
        <f t="shared" si="1"/>
        <v>0</v>
      </c>
      <c r="K65" s="102"/>
      <c r="L65" s="91"/>
      <c r="M65" s="93"/>
      <c r="N65" s="42">
        <f t="shared" si="2"/>
        <v>0</v>
      </c>
      <c r="O65" s="39"/>
      <c r="P65" s="40"/>
      <c r="Q65" s="41"/>
      <c r="R65" s="23">
        <f t="shared" si="3"/>
        <v>0</v>
      </c>
      <c r="S65" s="95"/>
      <c r="T65" s="23">
        <f t="shared" si="4"/>
        <v>0</v>
      </c>
      <c r="U65" s="97"/>
      <c r="V65" s="91"/>
      <c r="W65" s="93"/>
      <c r="X65" s="42">
        <f t="shared" si="5"/>
        <v>0</v>
      </c>
      <c r="Y65" s="39"/>
      <c r="Z65" s="40"/>
      <c r="AA65" s="41"/>
      <c r="AB65" s="22">
        <f t="shared" si="6"/>
        <v>0</v>
      </c>
      <c r="AC65" s="95"/>
      <c r="AD65" s="23">
        <f t="shared" si="7"/>
        <v>0</v>
      </c>
      <c r="AE65" s="97"/>
      <c r="AF65" s="91"/>
      <c r="AG65" s="93"/>
      <c r="AH65" s="42">
        <f t="shared" si="8"/>
        <v>0</v>
      </c>
      <c r="AI65" s="39"/>
      <c r="AJ65" s="40"/>
      <c r="AK65" s="41"/>
      <c r="AL65" s="22">
        <f t="shared" si="9"/>
        <v>0</v>
      </c>
      <c r="AM65" s="95"/>
      <c r="AN65" s="22">
        <f t="shared" si="10"/>
        <v>0</v>
      </c>
      <c r="AO65" s="97"/>
      <c r="AP65" s="91"/>
      <c r="AQ65" s="93"/>
      <c r="AR65" s="42">
        <f t="shared" si="11"/>
        <v>0</v>
      </c>
      <c r="AS65" s="39"/>
      <c r="AT65" s="40"/>
      <c r="AU65" s="41"/>
      <c r="AV65" s="22">
        <f t="shared" si="12"/>
        <v>0</v>
      </c>
      <c r="AW65" s="95"/>
      <c r="AX65" s="22">
        <f t="shared" si="13"/>
        <v>0</v>
      </c>
      <c r="AY65" s="97"/>
      <c r="AZ65" s="91"/>
      <c r="BA65" s="93"/>
      <c r="BB65" s="42">
        <f t="shared" si="14"/>
        <v>0</v>
      </c>
      <c r="BC65" s="39"/>
      <c r="BD65" s="40"/>
      <c r="BE65" s="41"/>
      <c r="BF65" s="22">
        <f t="shared" si="15"/>
        <v>0</v>
      </c>
      <c r="BG65" s="95"/>
      <c r="BH65" s="22">
        <f t="shared" si="16"/>
        <v>0</v>
      </c>
      <c r="BI65" s="97"/>
      <c r="BJ65" s="98"/>
      <c r="BK65" s="98"/>
      <c r="BL65" s="12">
        <f t="shared" si="17"/>
        <v>0</v>
      </c>
      <c r="BM65" s="48"/>
    </row>
    <row r="66" spans="1:65" ht="15.75" thickBot="1">
      <c r="A66" s="78">
        <f>A64+1</f>
        <v>41668</v>
      </c>
      <c r="B66" s="82" t="str">
        <f t="shared" ref="B66" si="739">UPPER(TEXT(A66,"jjj"))</f>
        <v>MAR</v>
      </c>
      <c r="C66" s="99" t="str">
        <f t="shared" ref="C66" si="740">UPPER(TEXT(A66,"jj mmm"))</f>
        <v>30 JANV</v>
      </c>
      <c r="D66" s="35"/>
      <c r="E66" s="36"/>
      <c r="F66" s="37"/>
      <c r="G66" s="22">
        <f t="shared" si="0"/>
        <v>0</v>
      </c>
      <c r="H66" s="86">
        <f t="shared" ref="H66" si="741">G66+G67</f>
        <v>0</v>
      </c>
      <c r="I66" s="94">
        <f t="shared" si="21"/>
        <v>0</v>
      </c>
      <c r="J66" s="22">
        <f t="shared" si="1"/>
        <v>0</v>
      </c>
      <c r="K66" s="101">
        <f t="shared" ref="K66" si="742">J66+J67</f>
        <v>0</v>
      </c>
      <c r="L66" s="90">
        <f t="shared" ref="L66" si="743">IF(E66="CP",1,0)</f>
        <v>0</v>
      </c>
      <c r="M66" s="92">
        <f t="shared" ref="M66" si="744">IF(E66="CV",1,0)</f>
        <v>0</v>
      </c>
      <c r="N66" s="38">
        <f t="shared" si="2"/>
        <v>0</v>
      </c>
      <c r="O66" s="35"/>
      <c r="P66" s="36"/>
      <c r="Q66" s="37"/>
      <c r="R66" s="22">
        <f t="shared" si="3"/>
        <v>0</v>
      </c>
      <c r="S66" s="94">
        <f t="shared" ref="S66" si="745">R66+R67</f>
        <v>0</v>
      </c>
      <c r="T66" s="22">
        <f t="shared" si="4"/>
        <v>0</v>
      </c>
      <c r="U66" s="96">
        <f t="shared" ref="U66" si="746">T66+T67</f>
        <v>0</v>
      </c>
      <c r="V66" s="90">
        <f t="shared" ref="V66" si="747">IF(P66="CP",1,0)</f>
        <v>0</v>
      </c>
      <c r="W66" s="92">
        <f t="shared" ref="W66" si="748">IF(P66="CV",1,0)</f>
        <v>0</v>
      </c>
      <c r="X66" s="38">
        <f t="shared" si="5"/>
        <v>0</v>
      </c>
      <c r="Y66" s="35"/>
      <c r="Z66" s="36"/>
      <c r="AA66" s="37"/>
      <c r="AB66" s="22">
        <f t="shared" si="6"/>
        <v>0</v>
      </c>
      <c r="AC66" s="94">
        <f t="shared" ref="AC66" si="749">AB66+AB67</f>
        <v>0</v>
      </c>
      <c r="AD66" s="22">
        <f t="shared" si="7"/>
        <v>0</v>
      </c>
      <c r="AE66" s="96">
        <f t="shared" ref="AE66" si="750">AD66+AD67</f>
        <v>0</v>
      </c>
      <c r="AF66" s="90">
        <f t="shared" ref="AF66" si="751">IF(Z66="CP",1,0)</f>
        <v>0</v>
      </c>
      <c r="AG66" s="92">
        <f t="shared" ref="AG66" si="752">IF(Z66="CV",1,0)</f>
        <v>0</v>
      </c>
      <c r="AH66" s="38">
        <f t="shared" si="8"/>
        <v>0</v>
      </c>
      <c r="AI66" s="35"/>
      <c r="AJ66" s="36"/>
      <c r="AK66" s="37"/>
      <c r="AL66" s="22">
        <f t="shared" si="9"/>
        <v>0</v>
      </c>
      <c r="AM66" s="94">
        <f t="shared" ref="AM66" si="753">AL66+AL67</f>
        <v>0</v>
      </c>
      <c r="AN66" s="22">
        <f t="shared" si="10"/>
        <v>0</v>
      </c>
      <c r="AO66" s="96">
        <f t="shared" ref="AO66" si="754">AN66+AN67</f>
        <v>0</v>
      </c>
      <c r="AP66" s="90">
        <f t="shared" ref="AP66" si="755">IF(AJ66="CP",1,0)</f>
        <v>0</v>
      </c>
      <c r="AQ66" s="92">
        <f t="shared" ref="AQ66" si="756">IF(AJ66="CV",1,0)</f>
        <v>0</v>
      </c>
      <c r="AR66" s="38">
        <f t="shared" si="11"/>
        <v>0</v>
      </c>
      <c r="AS66" s="35"/>
      <c r="AT66" s="36"/>
      <c r="AU66" s="37"/>
      <c r="AV66" s="22">
        <f t="shared" si="12"/>
        <v>0</v>
      </c>
      <c r="AW66" s="94">
        <f t="shared" ref="AW66" si="757">AV66+AV67</f>
        <v>0</v>
      </c>
      <c r="AX66" s="22">
        <f t="shared" si="13"/>
        <v>0</v>
      </c>
      <c r="AY66" s="96">
        <f t="shared" ref="AY66" si="758">AX66+AX67</f>
        <v>0</v>
      </c>
      <c r="AZ66" s="90">
        <f t="shared" ref="AZ66" si="759">IF(AT66="CP",1,0)</f>
        <v>0</v>
      </c>
      <c r="BA66" s="92">
        <f t="shared" ref="BA66" si="760">IF(AT66="CV",1,0)</f>
        <v>0</v>
      </c>
      <c r="BB66" s="38">
        <f t="shared" si="14"/>
        <v>0</v>
      </c>
      <c r="BC66" s="35"/>
      <c r="BD66" s="36"/>
      <c r="BE66" s="37"/>
      <c r="BF66" s="22">
        <f t="shared" si="15"/>
        <v>0</v>
      </c>
      <c r="BG66" s="94">
        <f t="shared" ref="BG66" si="761">BF66+BF67</f>
        <v>0</v>
      </c>
      <c r="BH66" s="22">
        <f t="shared" si="16"/>
        <v>0</v>
      </c>
      <c r="BI66" s="96">
        <f t="shared" ref="BI66" si="762">BH66+BH67</f>
        <v>0</v>
      </c>
      <c r="BJ66" s="98">
        <f t="shared" ref="BJ66" si="763">IF(BD66="CP",1,0)</f>
        <v>0</v>
      </c>
      <c r="BK66" s="98">
        <f t="shared" ref="BK66" si="764">IF(BD66="CV",1,0)</f>
        <v>0</v>
      </c>
      <c r="BL66" s="12">
        <f t="shared" si="17"/>
        <v>0</v>
      </c>
      <c r="BM66" s="47"/>
    </row>
    <row r="67" spans="1:65" ht="15.75" thickBot="1">
      <c r="A67" s="78"/>
      <c r="B67" s="83"/>
      <c r="C67" s="100"/>
      <c r="D67" s="39"/>
      <c r="E67" s="40"/>
      <c r="F67" s="41"/>
      <c r="G67" s="23">
        <f t="shared" si="0"/>
        <v>0</v>
      </c>
      <c r="H67" s="87"/>
      <c r="I67" s="95"/>
      <c r="J67" s="23">
        <f t="shared" si="1"/>
        <v>0</v>
      </c>
      <c r="K67" s="102"/>
      <c r="L67" s="91"/>
      <c r="M67" s="93"/>
      <c r="N67" s="42">
        <f t="shared" si="2"/>
        <v>0</v>
      </c>
      <c r="O67" s="39"/>
      <c r="P67" s="40"/>
      <c r="Q67" s="41"/>
      <c r="R67" s="23">
        <f t="shared" si="3"/>
        <v>0</v>
      </c>
      <c r="S67" s="95"/>
      <c r="T67" s="23">
        <f t="shared" si="4"/>
        <v>0</v>
      </c>
      <c r="U67" s="97"/>
      <c r="V67" s="91"/>
      <c r="W67" s="93"/>
      <c r="X67" s="42">
        <f t="shared" si="5"/>
        <v>0</v>
      </c>
      <c r="Y67" s="39"/>
      <c r="Z67" s="40"/>
      <c r="AA67" s="41"/>
      <c r="AB67" s="22">
        <f t="shared" si="6"/>
        <v>0</v>
      </c>
      <c r="AC67" s="95"/>
      <c r="AD67" s="23">
        <f t="shared" si="7"/>
        <v>0</v>
      </c>
      <c r="AE67" s="97"/>
      <c r="AF67" s="91"/>
      <c r="AG67" s="93"/>
      <c r="AH67" s="42">
        <f t="shared" si="8"/>
        <v>0</v>
      </c>
      <c r="AI67" s="39"/>
      <c r="AJ67" s="40"/>
      <c r="AK67" s="41"/>
      <c r="AL67" s="22">
        <f t="shared" si="9"/>
        <v>0</v>
      </c>
      <c r="AM67" s="95"/>
      <c r="AN67" s="22">
        <f t="shared" si="10"/>
        <v>0</v>
      </c>
      <c r="AO67" s="97"/>
      <c r="AP67" s="91"/>
      <c r="AQ67" s="93"/>
      <c r="AR67" s="42">
        <f t="shared" si="11"/>
        <v>0</v>
      </c>
      <c r="AS67" s="39"/>
      <c r="AT67" s="40"/>
      <c r="AU67" s="41"/>
      <c r="AV67" s="22">
        <f t="shared" si="12"/>
        <v>0</v>
      </c>
      <c r="AW67" s="95"/>
      <c r="AX67" s="22">
        <f t="shared" si="13"/>
        <v>0</v>
      </c>
      <c r="AY67" s="97"/>
      <c r="AZ67" s="91"/>
      <c r="BA67" s="93"/>
      <c r="BB67" s="42">
        <f t="shared" si="14"/>
        <v>0</v>
      </c>
      <c r="BC67" s="39"/>
      <c r="BD67" s="40"/>
      <c r="BE67" s="41"/>
      <c r="BF67" s="22">
        <f t="shared" si="15"/>
        <v>0</v>
      </c>
      <c r="BG67" s="95"/>
      <c r="BH67" s="22">
        <f t="shared" si="16"/>
        <v>0</v>
      </c>
      <c r="BI67" s="97"/>
      <c r="BJ67" s="98"/>
      <c r="BK67" s="98"/>
      <c r="BL67" s="12">
        <f t="shared" si="17"/>
        <v>0</v>
      </c>
      <c r="BM67" s="48"/>
    </row>
    <row r="68" spans="1:65" ht="15.75" thickBot="1">
      <c r="A68" s="78">
        <f t="shared" ref="A68" si="765">A66+1</f>
        <v>41669</v>
      </c>
      <c r="B68" s="82" t="str">
        <f t="shared" ref="B68" si="766">UPPER(TEXT(A68,"jjj"))</f>
        <v>MER</v>
      </c>
      <c r="C68" s="99" t="str">
        <f t="shared" ref="C68" si="767">UPPER(TEXT(A68,"jj mmm"))</f>
        <v>31 JANV</v>
      </c>
      <c r="D68" s="35"/>
      <c r="E68" s="36"/>
      <c r="F68" s="37"/>
      <c r="G68" s="22">
        <f t="shared" si="0"/>
        <v>0</v>
      </c>
      <c r="H68" s="86">
        <f t="shared" ref="H68" si="768">G68+G69</f>
        <v>0</v>
      </c>
      <c r="I68" s="94">
        <f t="shared" si="21"/>
        <v>0</v>
      </c>
      <c r="J68" s="22">
        <f t="shared" si="1"/>
        <v>0</v>
      </c>
      <c r="K68" s="101">
        <f t="shared" ref="K68" si="769">J68+J69</f>
        <v>0</v>
      </c>
      <c r="L68" s="90">
        <f t="shared" ref="L68" si="770">IF(E68="CP",1,0)</f>
        <v>0</v>
      </c>
      <c r="M68" s="92">
        <f t="shared" ref="M68" si="771">IF(E68="CV",1,0)</f>
        <v>0</v>
      </c>
      <c r="N68" s="38">
        <f t="shared" si="2"/>
        <v>0</v>
      </c>
      <c r="O68" s="35"/>
      <c r="P68" s="36"/>
      <c r="Q68" s="37"/>
      <c r="R68" s="22">
        <f t="shared" si="3"/>
        <v>0</v>
      </c>
      <c r="S68" s="94">
        <f t="shared" ref="S68" si="772">R68+R69</f>
        <v>0</v>
      </c>
      <c r="T68" s="22">
        <f t="shared" si="4"/>
        <v>0</v>
      </c>
      <c r="U68" s="96">
        <f t="shared" ref="U68" si="773">T68+T69</f>
        <v>0</v>
      </c>
      <c r="V68" s="90">
        <f t="shared" ref="V68" si="774">IF(P68="CP",1,0)</f>
        <v>0</v>
      </c>
      <c r="W68" s="92">
        <f t="shared" ref="W68" si="775">IF(P68="CV",1,0)</f>
        <v>0</v>
      </c>
      <c r="X68" s="38">
        <f t="shared" si="5"/>
        <v>0</v>
      </c>
      <c r="Y68" s="35"/>
      <c r="Z68" s="36"/>
      <c r="AA68" s="37"/>
      <c r="AB68" s="22">
        <f t="shared" si="6"/>
        <v>0</v>
      </c>
      <c r="AC68" s="94">
        <f t="shared" ref="AC68" si="776">AB68+AB69</f>
        <v>0</v>
      </c>
      <c r="AD68" s="22">
        <f t="shared" si="7"/>
        <v>0</v>
      </c>
      <c r="AE68" s="96">
        <f t="shared" ref="AE68" si="777">AD68+AD69</f>
        <v>0</v>
      </c>
      <c r="AF68" s="90">
        <f t="shared" ref="AF68" si="778">IF(Z68="CP",1,0)</f>
        <v>0</v>
      </c>
      <c r="AG68" s="92">
        <f t="shared" ref="AG68" si="779">IF(Z68="CV",1,0)</f>
        <v>0</v>
      </c>
      <c r="AH68" s="38">
        <f t="shared" si="8"/>
        <v>0</v>
      </c>
      <c r="AI68" s="35"/>
      <c r="AJ68" s="36"/>
      <c r="AK68" s="37"/>
      <c r="AL68" s="22">
        <f t="shared" si="9"/>
        <v>0</v>
      </c>
      <c r="AM68" s="94">
        <f t="shared" ref="AM68" si="780">AL68+AL69</f>
        <v>0</v>
      </c>
      <c r="AN68" s="22">
        <f t="shared" si="10"/>
        <v>0</v>
      </c>
      <c r="AO68" s="96">
        <f t="shared" ref="AO68" si="781">AN68+AN69</f>
        <v>0</v>
      </c>
      <c r="AP68" s="90">
        <f t="shared" ref="AP68" si="782">IF(AJ68="CP",1,0)</f>
        <v>0</v>
      </c>
      <c r="AQ68" s="92">
        <f t="shared" ref="AQ68" si="783">IF(AJ68="CV",1,0)</f>
        <v>0</v>
      </c>
      <c r="AR68" s="38">
        <f t="shared" si="11"/>
        <v>0</v>
      </c>
      <c r="AS68" s="35"/>
      <c r="AT68" s="36"/>
      <c r="AU68" s="37"/>
      <c r="AV68" s="22">
        <f t="shared" si="12"/>
        <v>0</v>
      </c>
      <c r="AW68" s="94">
        <f t="shared" ref="AW68" si="784">AV68+AV69</f>
        <v>0</v>
      </c>
      <c r="AX68" s="22">
        <f t="shared" si="13"/>
        <v>0</v>
      </c>
      <c r="AY68" s="96">
        <f t="shared" ref="AY68" si="785">AX68+AX69</f>
        <v>0</v>
      </c>
      <c r="AZ68" s="90">
        <f t="shared" ref="AZ68" si="786">IF(AT68="CP",1,0)</f>
        <v>0</v>
      </c>
      <c r="BA68" s="92">
        <f t="shared" ref="BA68" si="787">IF(AT68="CV",1,0)</f>
        <v>0</v>
      </c>
      <c r="BB68" s="38">
        <f t="shared" si="14"/>
        <v>0</v>
      </c>
      <c r="BC68" s="35"/>
      <c r="BD68" s="36"/>
      <c r="BE68" s="37"/>
      <c r="BF68" s="22">
        <f t="shared" si="15"/>
        <v>0</v>
      </c>
      <c r="BG68" s="94">
        <f t="shared" ref="BG68" si="788">BF68+BF69</f>
        <v>0</v>
      </c>
      <c r="BH68" s="22">
        <f t="shared" si="16"/>
        <v>0</v>
      </c>
      <c r="BI68" s="96">
        <f t="shared" ref="BI68" si="789">BH68+BH69</f>
        <v>0</v>
      </c>
      <c r="BJ68" s="98">
        <f t="shared" ref="BJ68" si="790">IF(BD68="CP",1,0)</f>
        <v>0</v>
      </c>
      <c r="BK68" s="98">
        <f t="shared" ref="BK68" si="791">IF(BD68="CV",1,0)</f>
        <v>0</v>
      </c>
      <c r="BL68" s="12">
        <f t="shared" si="17"/>
        <v>0</v>
      </c>
      <c r="BM68" s="47"/>
    </row>
    <row r="69" spans="1:65" ht="15.75" thickBot="1">
      <c r="A69" s="78"/>
      <c r="B69" s="83"/>
      <c r="C69" s="100"/>
      <c r="D69" s="39"/>
      <c r="E69" s="40"/>
      <c r="F69" s="41"/>
      <c r="G69" s="23">
        <f t="shared" si="0"/>
        <v>0</v>
      </c>
      <c r="H69" s="87"/>
      <c r="I69" s="95"/>
      <c r="J69" s="23">
        <f t="shared" si="1"/>
        <v>0</v>
      </c>
      <c r="K69" s="102"/>
      <c r="L69" s="91"/>
      <c r="M69" s="93"/>
      <c r="N69" s="42">
        <f t="shared" si="2"/>
        <v>0</v>
      </c>
      <c r="O69" s="39"/>
      <c r="P69" s="40"/>
      <c r="Q69" s="41"/>
      <c r="R69" s="23">
        <f t="shared" si="3"/>
        <v>0</v>
      </c>
      <c r="S69" s="95"/>
      <c r="T69" s="23">
        <f t="shared" si="4"/>
        <v>0</v>
      </c>
      <c r="U69" s="97"/>
      <c r="V69" s="91"/>
      <c r="W69" s="93"/>
      <c r="X69" s="42">
        <f t="shared" si="5"/>
        <v>0</v>
      </c>
      <c r="Y69" s="39"/>
      <c r="Z69" s="40"/>
      <c r="AA69" s="41"/>
      <c r="AB69" s="23">
        <f>MOD(AA69-Y69,1)</f>
        <v>0</v>
      </c>
      <c r="AC69" s="95"/>
      <c r="AD69" s="23">
        <f t="shared" si="7"/>
        <v>0</v>
      </c>
      <c r="AE69" s="97"/>
      <c r="AF69" s="91"/>
      <c r="AG69" s="93"/>
      <c r="AH69" s="42">
        <f t="shared" si="8"/>
        <v>0</v>
      </c>
      <c r="AI69" s="39"/>
      <c r="AJ69" s="40"/>
      <c r="AK69" s="41"/>
      <c r="AL69" s="22">
        <f t="shared" si="9"/>
        <v>0</v>
      </c>
      <c r="AM69" s="95"/>
      <c r="AN69" s="22">
        <f t="shared" si="10"/>
        <v>0</v>
      </c>
      <c r="AO69" s="97"/>
      <c r="AP69" s="91"/>
      <c r="AQ69" s="93"/>
      <c r="AR69" s="42">
        <f t="shared" si="11"/>
        <v>0</v>
      </c>
      <c r="AS69" s="39"/>
      <c r="AT69" s="40"/>
      <c r="AU69" s="41"/>
      <c r="AV69" s="22">
        <f t="shared" si="12"/>
        <v>0</v>
      </c>
      <c r="AW69" s="95"/>
      <c r="AX69" s="22">
        <f t="shared" si="13"/>
        <v>0</v>
      </c>
      <c r="AY69" s="97"/>
      <c r="AZ69" s="91"/>
      <c r="BA69" s="93"/>
      <c r="BB69" s="42">
        <f t="shared" si="14"/>
        <v>0</v>
      </c>
      <c r="BC69" s="39"/>
      <c r="BD69" s="40"/>
      <c r="BE69" s="41"/>
      <c r="BF69" s="22">
        <f t="shared" si="15"/>
        <v>0</v>
      </c>
      <c r="BG69" s="95"/>
      <c r="BH69" s="22">
        <f t="shared" si="16"/>
        <v>0</v>
      </c>
      <c r="BI69" s="97"/>
      <c r="BJ69" s="126"/>
      <c r="BK69" s="126"/>
      <c r="BL69" s="13">
        <f t="shared" si="17"/>
        <v>0</v>
      </c>
      <c r="BM69" s="48"/>
    </row>
    <row r="70" spans="1:65" ht="15.75">
      <c r="D70" s="125" t="s">
        <v>10</v>
      </c>
      <c r="E70" s="125"/>
      <c r="F70" s="125"/>
      <c r="G70" s="49">
        <f>SUM(G8:G68)</f>
        <v>2.1666666666666665</v>
      </c>
      <c r="H70" s="51">
        <f>SUM(H8:H69)</f>
        <v>2.1666666666666665</v>
      </c>
      <c r="I70" s="51"/>
      <c r="J70" s="51">
        <f t="shared" ref="J70:K70" si="792">SUM(J8:J69)</f>
        <v>2.1250000000000004</v>
      </c>
      <c r="K70" s="51">
        <f t="shared" si="792"/>
        <v>2.1250000000000004</v>
      </c>
      <c r="L70" s="46">
        <f>SUM(L8:L68)</f>
        <v>1</v>
      </c>
      <c r="M70" s="46">
        <f>SUM(M8:M68)</f>
        <v>0</v>
      </c>
      <c r="N70" s="46">
        <f>IF(F70&gt;$A$4,1,0)</f>
        <v>0</v>
      </c>
      <c r="O70" s="125" t="s">
        <v>10</v>
      </c>
      <c r="P70" s="125"/>
      <c r="Q70" s="125"/>
      <c r="R70" s="49">
        <f>SUM(R8:R68)</f>
        <v>0</v>
      </c>
      <c r="S70" s="51">
        <f>SUM(S8:S69)</f>
        <v>0</v>
      </c>
      <c r="T70" s="51">
        <f t="shared" ref="T70" si="793">SUM(T8:T69)</f>
        <v>0</v>
      </c>
      <c r="U70" s="51">
        <f t="shared" ref="U70" si="794">SUM(U8:U69)</f>
        <v>0</v>
      </c>
      <c r="V70" s="50">
        <f>SUM(V8:V68)</f>
        <v>0</v>
      </c>
      <c r="W70" s="50">
        <f>SUM(W8:W68)</f>
        <v>0</v>
      </c>
      <c r="X70" s="50">
        <f>IF(Q70&gt;$A$4,1,0)</f>
        <v>0</v>
      </c>
      <c r="Y70" s="125" t="s">
        <v>10</v>
      </c>
      <c r="Z70" s="125"/>
      <c r="AA70" s="125"/>
      <c r="AB70" s="49">
        <f>SUM(AB8:AB68)</f>
        <v>0</v>
      </c>
      <c r="AC70" s="51">
        <f>SUM(AC8:AC69)</f>
        <v>0</v>
      </c>
      <c r="AD70" s="51">
        <f t="shared" ref="AD70" si="795">SUM(AD8:AD69)</f>
        <v>0</v>
      </c>
      <c r="AE70" s="51">
        <f t="shared" ref="AE70" si="796">SUM(AE8:AE69)</f>
        <v>0</v>
      </c>
      <c r="AF70" s="50">
        <f>SUM(AF8:AF68)</f>
        <v>0</v>
      </c>
      <c r="AG70" s="50">
        <f>SUM(AG8:AG68)</f>
        <v>0</v>
      </c>
      <c r="AH70" s="50">
        <f>IF(AA70&gt;$A$4,1,0)</f>
        <v>0</v>
      </c>
      <c r="AI70" s="125" t="s">
        <v>10</v>
      </c>
      <c r="AJ70" s="125"/>
      <c r="AK70" s="125"/>
      <c r="AL70" s="49">
        <f>SUM(AL8:AL68)</f>
        <v>0</v>
      </c>
      <c r="AM70" s="51">
        <f>SUM(AM8:AM69)</f>
        <v>0</v>
      </c>
      <c r="AN70" s="51">
        <f t="shared" ref="AN70" si="797">SUM(AN8:AN69)</f>
        <v>0</v>
      </c>
      <c r="AO70" s="51">
        <f t="shared" ref="AO70" si="798">SUM(AO8:AO69)</f>
        <v>0</v>
      </c>
      <c r="AP70" s="50">
        <f>SUM(AP8:AP68)</f>
        <v>0</v>
      </c>
      <c r="AQ70" s="50">
        <f>SUM(AQ8:AQ68)</f>
        <v>0</v>
      </c>
      <c r="AR70" s="50">
        <f>IF(AK70&gt;$A$4,1,0)</f>
        <v>0</v>
      </c>
      <c r="AS70" s="125" t="s">
        <v>10</v>
      </c>
      <c r="AT70" s="125"/>
      <c r="AU70" s="125"/>
      <c r="AV70" s="49">
        <f>SUM(AV8:AV68)</f>
        <v>0</v>
      </c>
      <c r="AW70" s="51">
        <f>SUM(AW8:AW69)</f>
        <v>0</v>
      </c>
      <c r="AX70" s="51">
        <f t="shared" ref="AX70" si="799">SUM(AX8:AX69)</f>
        <v>0</v>
      </c>
      <c r="AY70" s="51">
        <f t="shared" ref="AY70" si="800">SUM(AY8:AY69)</f>
        <v>0</v>
      </c>
      <c r="AZ70" s="50">
        <f>SUM(AZ8:AZ68)</f>
        <v>0</v>
      </c>
      <c r="BA70" s="50">
        <f>SUM(BA8:BA68)</f>
        <v>0</v>
      </c>
      <c r="BB70" s="50">
        <f>IF(AU70&gt;$A$4,1,0)</f>
        <v>0</v>
      </c>
      <c r="BC70" s="125" t="s">
        <v>10</v>
      </c>
      <c r="BD70" s="125"/>
      <c r="BE70" s="125"/>
      <c r="BF70" s="49">
        <f>SUM(BF8:BF68)</f>
        <v>0</v>
      </c>
      <c r="BG70" s="51">
        <f>SUM(BG8:BG69)</f>
        <v>0</v>
      </c>
      <c r="BH70" s="51">
        <f t="shared" ref="BH70" si="801">SUM(BH8:BH69)</f>
        <v>0</v>
      </c>
      <c r="BI70" s="51">
        <f t="shared" ref="BI70" si="802">SUM(BI8:BI69)</f>
        <v>0</v>
      </c>
      <c r="BJ70" s="4">
        <f>SUM(BJ8:BJ68)</f>
        <v>0</v>
      </c>
      <c r="BK70" s="4">
        <f>SUM(BK8:BK68)</f>
        <v>0</v>
      </c>
      <c r="BL70" s="4">
        <f>IF(BE70&gt;$A$4,1,0)</f>
        <v>0</v>
      </c>
    </row>
    <row r="71" spans="1:65" ht="15.75" thickBot="1">
      <c r="H71" s="26"/>
      <c r="I71" s="26"/>
      <c r="K71" s="26"/>
    </row>
    <row r="72" spans="1:65">
      <c r="D72" s="120" t="s">
        <v>42</v>
      </c>
      <c r="E72" s="121"/>
      <c r="F72" s="121"/>
      <c r="G72" s="121"/>
      <c r="H72" s="121"/>
      <c r="I72" s="121"/>
      <c r="J72" s="121"/>
      <c r="K72" s="122"/>
      <c r="O72" s="120" t="s">
        <v>42</v>
      </c>
      <c r="P72" s="121"/>
      <c r="Q72" s="121"/>
      <c r="R72" s="121"/>
      <c r="S72" s="121"/>
      <c r="T72" s="121"/>
      <c r="U72" s="122"/>
      <c r="Y72" s="120" t="s">
        <v>42</v>
      </c>
      <c r="Z72" s="121"/>
      <c r="AA72" s="121"/>
      <c r="AB72" s="121"/>
      <c r="AC72" s="121"/>
      <c r="AD72" s="121"/>
      <c r="AE72" s="122"/>
      <c r="AI72" s="120" t="s">
        <v>42</v>
      </c>
      <c r="AJ72" s="121"/>
      <c r="AK72" s="121"/>
      <c r="AL72" s="121"/>
      <c r="AM72" s="121"/>
      <c r="AN72" s="121"/>
      <c r="AO72" s="122"/>
      <c r="AS72" s="120" t="s">
        <v>42</v>
      </c>
      <c r="AT72" s="121"/>
      <c r="AU72" s="121"/>
      <c r="AV72" s="121"/>
      <c r="AW72" s="121"/>
      <c r="AX72" s="121"/>
      <c r="AY72" s="122"/>
    </row>
    <row r="73" spans="1:65">
      <c r="D73" s="111" t="s">
        <v>11</v>
      </c>
      <c r="E73" s="112"/>
      <c r="F73" s="113"/>
      <c r="G73" s="55"/>
      <c r="H73" s="55" t="s">
        <v>12</v>
      </c>
      <c r="I73" s="55"/>
      <c r="J73" s="55"/>
      <c r="K73" s="56" t="s">
        <v>13</v>
      </c>
      <c r="O73" s="111" t="s">
        <v>11</v>
      </c>
      <c r="P73" s="112"/>
      <c r="Q73" s="113"/>
      <c r="R73" s="55"/>
      <c r="S73" s="55" t="s">
        <v>12</v>
      </c>
      <c r="T73" s="55"/>
      <c r="U73" s="56" t="s">
        <v>13</v>
      </c>
      <c r="Y73" s="111" t="s">
        <v>11</v>
      </c>
      <c r="Z73" s="112"/>
      <c r="AA73" s="113"/>
      <c r="AB73" s="55"/>
      <c r="AC73" s="55" t="s">
        <v>12</v>
      </c>
      <c r="AD73" s="55"/>
      <c r="AE73" s="56" t="s">
        <v>13</v>
      </c>
      <c r="AI73" s="111" t="s">
        <v>11</v>
      </c>
      <c r="AJ73" s="112"/>
      <c r="AK73" s="113"/>
      <c r="AL73" s="55"/>
      <c r="AM73" s="55" t="s">
        <v>12</v>
      </c>
      <c r="AN73" s="55"/>
      <c r="AO73" s="56" t="s">
        <v>13</v>
      </c>
      <c r="AS73" s="111" t="s">
        <v>11</v>
      </c>
      <c r="AT73" s="112"/>
      <c r="AU73" s="113"/>
      <c r="AV73" s="55"/>
      <c r="AW73" s="55" t="s">
        <v>12</v>
      </c>
      <c r="AX73" s="55"/>
      <c r="AY73" s="56" t="s">
        <v>13</v>
      </c>
    </row>
    <row r="74" spans="1:65">
      <c r="D74" s="114"/>
      <c r="E74" s="115"/>
      <c r="F74" s="116"/>
      <c r="G74" s="53"/>
      <c r="H74" s="54"/>
      <c r="I74" s="54"/>
      <c r="J74" s="53"/>
      <c r="K74" s="57"/>
      <c r="O74" s="114"/>
      <c r="P74" s="115"/>
      <c r="Q74" s="116"/>
      <c r="R74" s="53"/>
      <c r="S74" s="54"/>
      <c r="T74" s="53"/>
      <c r="U74" s="57"/>
      <c r="Y74" s="114"/>
      <c r="Z74" s="115"/>
      <c r="AA74" s="116"/>
      <c r="AB74" s="53"/>
      <c r="AC74" s="54"/>
      <c r="AD74" s="53"/>
      <c r="AE74" s="57"/>
      <c r="AI74" s="114"/>
      <c r="AJ74" s="115"/>
      <c r="AK74" s="116"/>
      <c r="AL74" s="53"/>
      <c r="AM74" s="54"/>
      <c r="AN74" s="53"/>
      <c r="AO74" s="57"/>
      <c r="AS74" s="114"/>
      <c r="AT74" s="115"/>
      <c r="AU74" s="116"/>
      <c r="AV74" s="53"/>
      <c r="AW74" s="54"/>
      <c r="AX74" s="53"/>
      <c r="AY74" s="57"/>
    </row>
    <row r="75" spans="1:65">
      <c r="D75" s="111" t="s">
        <v>15</v>
      </c>
      <c r="E75" s="112"/>
      <c r="F75" s="113"/>
      <c r="G75" s="55"/>
      <c r="H75" s="55" t="s">
        <v>12</v>
      </c>
      <c r="I75" s="55"/>
      <c r="J75" s="55"/>
      <c r="K75" s="56" t="s">
        <v>13</v>
      </c>
      <c r="O75" s="111" t="s">
        <v>15</v>
      </c>
      <c r="P75" s="112"/>
      <c r="Q75" s="113"/>
      <c r="R75" s="55"/>
      <c r="S75" s="55" t="s">
        <v>12</v>
      </c>
      <c r="T75" s="55"/>
      <c r="U75" s="56" t="s">
        <v>13</v>
      </c>
      <c r="Y75" s="111" t="s">
        <v>15</v>
      </c>
      <c r="Z75" s="112"/>
      <c r="AA75" s="113"/>
      <c r="AB75" s="55"/>
      <c r="AC75" s="55" t="s">
        <v>12</v>
      </c>
      <c r="AD75" s="55"/>
      <c r="AE75" s="56" t="s">
        <v>13</v>
      </c>
      <c r="AI75" s="111" t="s">
        <v>15</v>
      </c>
      <c r="AJ75" s="112"/>
      <c r="AK75" s="113"/>
      <c r="AL75" s="55"/>
      <c r="AM75" s="55" t="s">
        <v>12</v>
      </c>
      <c r="AN75" s="55"/>
      <c r="AO75" s="56" t="s">
        <v>13</v>
      </c>
      <c r="AS75" s="111" t="s">
        <v>15</v>
      </c>
      <c r="AT75" s="112"/>
      <c r="AU75" s="113"/>
      <c r="AV75" s="55"/>
      <c r="AW75" s="55" t="s">
        <v>12</v>
      </c>
      <c r="AX75" s="55"/>
      <c r="AY75" s="56" t="s">
        <v>13</v>
      </c>
    </row>
    <row r="76" spans="1:65">
      <c r="D76" s="114"/>
      <c r="E76" s="115"/>
      <c r="F76" s="116"/>
      <c r="G76" s="53"/>
      <c r="H76" s="54"/>
      <c r="I76" s="54"/>
      <c r="J76" s="53"/>
      <c r="K76" s="57"/>
      <c r="O76" s="114"/>
      <c r="P76" s="115"/>
      <c r="Q76" s="116"/>
      <c r="R76" s="53"/>
      <c r="S76" s="54"/>
      <c r="T76" s="53"/>
      <c r="U76" s="57"/>
      <c r="Y76" s="114"/>
      <c r="Z76" s="115"/>
      <c r="AA76" s="116"/>
      <c r="AB76" s="53"/>
      <c r="AC76" s="54"/>
      <c r="AD76" s="53"/>
      <c r="AE76" s="57"/>
      <c r="AI76" s="114"/>
      <c r="AJ76" s="115"/>
      <c r="AK76" s="116"/>
      <c r="AL76" s="53"/>
      <c r="AM76" s="54"/>
      <c r="AN76" s="53"/>
      <c r="AO76" s="57"/>
      <c r="AS76" s="114"/>
      <c r="AT76" s="115"/>
      <c r="AU76" s="116"/>
      <c r="AV76" s="53"/>
      <c r="AW76" s="54"/>
      <c r="AX76" s="53"/>
      <c r="AY76" s="57"/>
    </row>
    <row r="77" spans="1:65">
      <c r="D77" s="111" t="s">
        <v>0</v>
      </c>
      <c r="E77" s="112"/>
      <c r="F77" s="113"/>
      <c r="G77" s="55"/>
      <c r="H77" s="55" t="s">
        <v>12</v>
      </c>
      <c r="I77" s="55"/>
      <c r="J77" s="55"/>
      <c r="K77" s="56" t="s">
        <v>13</v>
      </c>
      <c r="O77" s="111" t="s">
        <v>0</v>
      </c>
      <c r="P77" s="112"/>
      <c r="Q77" s="113"/>
      <c r="R77" s="55"/>
      <c r="S77" s="55" t="s">
        <v>12</v>
      </c>
      <c r="T77" s="55"/>
      <c r="U77" s="56" t="s">
        <v>13</v>
      </c>
      <c r="Y77" s="111" t="s">
        <v>0</v>
      </c>
      <c r="Z77" s="112"/>
      <c r="AA77" s="113"/>
      <c r="AB77" s="55"/>
      <c r="AC77" s="55" t="s">
        <v>12</v>
      </c>
      <c r="AD77" s="55"/>
      <c r="AE77" s="56" t="s">
        <v>13</v>
      </c>
      <c r="AI77" s="111" t="s">
        <v>0</v>
      </c>
      <c r="AJ77" s="112"/>
      <c r="AK77" s="113"/>
      <c r="AL77" s="55"/>
      <c r="AM77" s="55" t="s">
        <v>12</v>
      </c>
      <c r="AN77" s="55"/>
      <c r="AO77" s="56" t="s">
        <v>13</v>
      </c>
      <c r="AS77" s="111" t="s">
        <v>0</v>
      </c>
      <c r="AT77" s="112"/>
      <c r="AU77" s="113"/>
      <c r="AV77" s="55"/>
      <c r="AW77" s="55" t="s">
        <v>12</v>
      </c>
      <c r="AX77" s="55"/>
      <c r="AY77" s="56" t="s">
        <v>13</v>
      </c>
    </row>
    <row r="78" spans="1:65">
      <c r="D78" s="114"/>
      <c r="E78" s="115"/>
      <c r="F78" s="116"/>
      <c r="G78" s="53"/>
      <c r="H78" s="54"/>
      <c r="I78" s="54"/>
      <c r="J78" s="53"/>
      <c r="K78" s="57"/>
      <c r="O78" s="114"/>
      <c r="P78" s="115"/>
      <c r="Q78" s="116"/>
      <c r="R78" s="53"/>
      <c r="S78" s="54"/>
      <c r="T78" s="53"/>
      <c r="U78" s="57"/>
      <c r="Y78" s="114"/>
      <c r="Z78" s="115"/>
      <c r="AA78" s="116"/>
      <c r="AB78" s="53"/>
      <c r="AC78" s="54"/>
      <c r="AD78" s="53"/>
      <c r="AE78" s="57"/>
      <c r="AI78" s="114"/>
      <c r="AJ78" s="115"/>
      <c r="AK78" s="116"/>
      <c r="AL78" s="53"/>
      <c r="AM78" s="54"/>
      <c r="AN78" s="53"/>
      <c r="AO78" s="57"/>
      <c r="AS78" s="114"/>
      <c r="AT78" s="115"/>
      <c r="AU78" s="116"/>
      <c r="AV78" s="53"/>
      <c r="AW78" s="54"/>
      <c r="AX78" s="53"/>
      <c r="AY78" s="57"/>
    </row>
    <row r="79" spans="1:65">
      <c r="D79" s="111" t="s">
        <v>1</v>
      </c>
      <c r="E79" s="112"/>
      <c r="F79" s="113"/>
      <c r="G79" s="55"/>
      <c r="H79" s="55" t="s">
        <v>12</v>
      </c>
      <c r="I79" s="55"/>
      <c r="J79" s="55"/>
      <c r="K79" s="56" t="s">
        <v>13</v>
      </c>
      <c r="O79" s="111" t="s">
        <v>1</v>
      </c>
      <c r="P79" s="112"/>
      <c r="Q79" s="113"/>
      <c r="R79" s="55"/>
      <c r="S79" s="55" t="s">
        <v>12</v>
      </c>
      <c r="T79" s="55"/>
      <c r="U79" s="56" t="s">
        <v>13</v>
      </c>
      <c r="Y79" s="111" t="s">
        <v>1</v>
      </c>
      <c r="Z79" s="112"/>
      <c r="AA79" s="113"/>
      <c r="AB79" s="55"/>
      <c r="AC79" s="55" t="s">
        <v>12</v>
      </c>
      <c r="AD79" s="55"/>
      <c r="AE79" s="56" t="s">
        <v>13</v>
      </c>
      <c r="AI79" s="111" t="s">
        <v>1</v>
      </c>
      <c r="AJ79" s="112"/>
      <c r="AK79" s="113"/>
      <c r="AL79" s="55"/>
      <c r="AM79" s="55" t="s">
        <v>12</v>
      </c>
      <c r="AN79" s="55"/>
      <c r="AO79" s="56" t="s">
        <v>13</v>
      </c>
      <c r="AS79" s="111" t="s">
        <v>1</v>
      </c>
      <c r="AT79" s="112"/>
      <c r="AU79" s="113"/>
      <c r="AV79" s="55"/>
      <c r="AW79" s="55" t="s">
        <v>12</v>
      </c>
      <c r="AX79" s="55"/>
      <c r="AY79" s="56" t="s">
        <v>13</v>
      </c>
    </row>
    <row r="80" spans="1:65">
      <c r="D80" s="114"/>
      <c r="E80" s="115"/>
      <c r="F80" s="116"/>
      <c r="G80" s="53"/>
      <c r="H80" s="54"/>
      <c r="I80" s="54"/>
      <c r="J80" s="53"/>
      <c r="K80" s="57"/>
      <c r="O80" s="114"/>
      <c r="P80" s="115"/>
      <c r="Q80" s="116"/>
      <c r="R80" s="53"/>
      <c r="S80" s="54"/>
      <c r="T80" s="53"/>
      <c r="U80" s="57"/>
      <c r="Y80" s="114"/>
      <c r="Z80" s="115"/>
      <c r="AA80" s="116"/>
      <c r="AB80" s="53"/>
      <c r="AC80" s="54"/>
      <c r="AD80" s="53"/>
      <c r="AE80" s="57"/>
      <c r="AI80" s="114"/>
      <c r="AJ80" s="115"/>
      <c r="AK80" s="116"/>
      <c r="AL80" s="53"/>
      <c r="AM80" s="54"/>
      <c r="AN80" s="53"/>
      <c r="AO80" s="57"/>
      <c r="AS80" s="114"/>
      <c r="AT80" s="115"/>
      <c r="AU80" s="116"/>
      <c r="AV80" s="53"/>
      <c r="AW80" s="54"/>
      <c r="AX80" s="53"/>
      <c r="AY80" s="57"/>
    </row>
    <row r="81" spans="4:51">
      <c r="D81" s="111" t="s">
        <v>14</v>
      </c>
      <c r="E81" s="112"/>
      <c r="F81" s="113"/>
      <c r="G81" s="55"/>
      <c r="H81" s="55" t="s">
        <v>12</v>
      </c>
      <c r="I81" s="55"/>
      <c r="J81" s="55"/>
      <c r="K81" s="56" t="s">
        <v>13</v>
      </c>
      <c r="O81" s="111" t="s">
        <v>14</v>
      </c>
      <c r="P81" s="112"/>
      <c r="Q81" s="113"/>
      <c r="R81" s="55"/>
      <c r="S81" s="55" t="s">
        <v>12</v>
      </c>
      <c r="T81" s="55"/>
      <c r="U81" s="56" t="s">
        <v>13</v>
      </c>
      <c r="Y81" s="111" t="s">
        <v>14</v>
      </c>
      <c r="Z81" s="112"/>
      <c r="AA81" s="113"/>
      <c r="AB81" s="55"/>
      <c r="AC81" s="55" t="s">
        <v>12</v>
      </c>
      <c r="AD81" s="55"/>
      <c r="AE81" s="56" t="s">
        <v>13</v>
      </c>
      <c r="AI81" s="111" t="s">
        <v>14</v>
      </c>
      <c r="AJ81" s="112"/>
      <c r="AK81" s="113"/>
      <c r="AL81" s="55"/>
      <c r="AM81" s="55" t="s">
        <v>12</v>
      </c>
      <c r="AN81" s="55"/>
      <c r="AO81" s="56" t="s">
        <v>13</v>
      </c>
      <c r="AS81" s="111" t="s">
        <v>14</v>
      </c>
      <c r="AT81" s="112"/>
      <c r="AU81" s="113"/>
      <c r="AV81" s="55"/>
      <c r="AW81" s="55" t="s">
        <v>12</v>
      </c>
      <c r="AX81" s="55"/>
      <c r="AY81" s="56" t="s">
        <v>13</v>
      </c>
    </row>
    <row r="82" spans="4:51" ht="15.75" thickBot="1">
      <c r="D82" s="117"/>
      <c r="E82" s="118"/>
      <c r="F82" s="119"/>
      <c r="G82" s="58"/>
      <c r="H82" s="59"/>
      <c r="I82" s="59"/>
      <c r="J82" s="58"/>
      <c r="K82" s="60"/>
      <c r="O82" s="117"/>
      <c r="P82" s="118"/>
      <c r="Q82" s="119"/>
      <c r="R82" s="58"/>
      <c r="S82" s="59"/>
      <c r="T82" s="58"/>
      <c r="U82" s="60"/>
      <c r="Y82" s="117"/>
      <c r="Z82" s="118"/>
      <c r="AA82" s="119"/>
      <c r="AB82" s="58"/>
      <c r="AC82" s="59"/>
      <c r="AD82" s="58"/>
      <c r="AE82" s="60"/>
      <c r="AI82" s="117"/>
      <c r="AJ82" s="118"/>
      <c r="AK82" s="119"/>
      <c r="AL82" s="58"/>
      <c r="AM82" s="59"/>
      <c r="AN82" s="58"/>
      <c r="AO82" s="60"/>
      <c r="AS82" s="117"/>
      <c r="AT82" s="118"/>
      <c r="AU82" s="119"/>
      <c r="AV82" s="58"/>
      <c r="AW82" s="59"/>
      <c r="AX82" s="58"/>
      <c r="AY82" s="60"/>
    </row>
  </sheetData>
  <mergeCells count="915">
    <mergeCell ref="BO8:BP8"/>
    <mergeCell ref="I68:I69"/>
    <mergeCell ref="I46:I47"/>
    <mergeCell ref="I48:I49"/>
    <mergeCell ref="I50:I51"/>
    <mergeCell ref="I52:I53"/>
    <mergeCell ref="I54:I55"/>
    <mergeCell ref="I56:I57"/>
    <mergeCell ref="I58:I59"/>
    <mergeCell ref="I60:I61"/>
    <mergeCell ref="I62:I63"/>
    <mergeCell ref="I24:I25"/>
    <mergeCell ref="I26:I27"/>
    <mergeCell ref="I28:I29"/>
    <mergeCell ref="I30:I31"/>
    <mergeCell ref="I32:I33"/>
    <mergeCell ref="I34:I35"/>
    <mergeCell ref="I36:I37"/>
    <mergeCell ref="I38:I39"/>
    <mergeCell ref="I66:I67"/>
    <mergeCell ref="D3:AI3"/>
    <mergeCell ref="AK3:BM3"/>
    <mergeCell ref="AI72:AO72"/>
    <mergeCell ref="AI73:AK74"/>
    <mergeCell ref="AI77:AK78"/>
    <mergeCell ref="D73:F74"/>
    <mergeCell ref="D77:F78"/>
    <mergeCell ref="D4:BI4"/>
    <mergeCell ref="AQ68:AQ69"/>
    <mergeCell ref="S68:S69"/>
    <mergeCell ref="U68:U69"/>
    <mergeCell ref="V68:V69"/>
    <mergeCell ref="W68:W69"/>
    <mergeCell ref="AC68:AC69"/>
    <mergeCell ref="AE68:AE69"/>
    <mergeCell ref="BI66:BI67"/>
    <mergeCell ref="BJ66:BJ67"/>
    <mergeCell ref="BK66:BK67"/>
    <mergeCell ref="BJ64:BJ65"/>
    <mergeCell ref="BK64:BK65"/>
    <mergeCell ref="D5:K5"/>
    <mergeCell ref="I10:I11"/>
    <mergeCell ref="I12:I13"/>
    <mergeCell ref="I14:I15"/>
    <mergeCell ref="AI79:AK80"/>
    <mergeCell ref="AI81:AK82"/>
    <mergeCell ref="AS72:AY72"/>
    <mergeCell ref="AS73:AU74"/>
    <mergeCell ref="AS77:AU78"/>
    <mergeCell ref="AS79:AU80"/>
    <mergeCell ref="AS81:AU82"/>
    <mergeCell ref="O72:U72"/>
    <mergeCell ref="O73:Q74"/>
    <mergeCell ref="O77:Q78"/>
    <mergeCell ref="O79:Q80"/>
    <mergeCell ref="O81:Q82"/>
    <mergeCell ref="Y72:AE72"/>
    <mergeCell ref="Y73:AA74"/>
    <mergeCell ref="Y77:AA78"/>
    <mergeCell ref="Y79:AA80"/>
    <mergeCell ref="Y81:AA82"/>
    <mergeCell ref="O75:Q76"/>
    <mergeCell ref="Y75:AA76"/>
    <mergeCell ref="AI75:AK76"/>
    <mergeCell ref="AS75:AU76"/>
    <mergeCell ref="D79:F80"/>
    <mergeCell ref="D81:F82"/>
    <mergeCell ref="D72:K72"/>
    <mergeCell ref="D75:F76"/>
    <mergeCell ref="BM6:BM7"/>
    <mergeCell ref="D70:F70"/>
    <mergeCell ref="O70:Q70"/>
    <mergeCell ref="Y70:AA70"/>
    <mergeCell ref="AI70:AK70"/>
    <mergeCell ref="AS70:AU70"/>
    <mergeCell ref="BC70:BE70"/>
    <mergeCell ref="BJ68:BJ69"/>
    <mergeCell ref="BK68:BK69"/>
    <mergeCell ref="AW68:AW69"/>
    <mergeCell ref="AY68:AY69"/>
    <mergeCell ref="AZ68:AZ69"/>
    <mergeCell ref="BA68:BA69"/>
    <mergeCell ref="BG68:BG69"/>
    <mergeCell ref="BI68:BI69"/>
    <mergeCell ref="AF68:AF69"/>
    <mergeCell ref="AG68:AG69"/>
    <mergeCell ref="AM68:AM69"/>
    <mergeCell ref="AO68:AO69"/>
    <mergeCell ref="AP68:AP69"/>
    <mergeCell ref="B68:B69"/>
    <mergeCell ref="C68:C69"/>
    <mergeCell ref="H68:H69"/>
    <mergeCell ref="K68:K69"/>
    <mergeCell ref="L68:L69"/>
    <mergeCell ref="M68:M69"/>
    <mergeCell ref="AZ66:AZ67"/>
    <mergeCell ref="BA66:BA67"/>
    <mergeCell ref="BG66:BG67"/>
    <mergeCell ref="AM66:AM67"/>
    <mergeCell ref="AO66:AO67"/>
    <mergeCell ref="AP66:AP67"/>
    <mergeCell ref="AQ66:AQ67"/>
    <mergeCell ref="AW66:AW67"/>
    <mergeCell ref="AY66:AY67"/>
    <mergeCell ref="V66:V67"/>
    <mergeCell ref="W66:W67"/>
    <mergeCell ref="AC66:AC67"/>
    <mergeCell ref="AE66:AE67"/>
    <mergeCell ref="AF66:AF67"/>
    <mergeCell ref="AG66:AG67"/>
    <mergeCell ref="B66:B67"/>
    <mergeCell ref="C66:C67"/>
    <mergeCell ref="H66:H67"/>
    <mergeCell ref="K66:K67"/>
    <mergeCell ref="L66:L67"/>
    <mergeCell ref="M66:M67"/>
    <mergeCell ref="S66:S67"/>
    <mergeCell ref="U66:U67"/>
    <mergeCell ref="AW64:AW65"/>
    <mergeCell ref="AY64:AY65"/>
    <mergeCell ref="AZ64:AZ65"/>
    <mergeCell ref="BA64:BA65"/>
    <mergeCell ref="BI64:BI65"/>
    <mergeCell ref="AF64:AF65"/>
    <mergeCell ref="AG64:AG65"/>
    <mergeCell ref="AM64:AM65"/>
    <mergeCell ref="AO64:AO65"/>
    <mergeCell ref="AP64:AP65"/>
    <mergeCell ref="AQ64:AQ65"/>
    <mergeCell ref="S64:S65"/>
    <mergeCell ref="U64:U65"/>
    <mergeCell ref="V64:V65"/>
    <mergeCell ref="W64:W65"/>
    <mergeCell ref="AC64:AC65"/>
    <mergeCell ref="AE64:AE65"/>
    <mergeCell ref="B64:B65"/>
    <mergeCell ref="C64:C65"/>
    <mergeCell ref="H64:H65"/>
    <mergeCell ref="K64:K65"/>
    <mergeCell ref="L64:L65"/>
    <mergeCell ref="M64:M65"/>
    <mergeCell ref="AZ62:AZ63"/>
    <mergeCell ref="BA62:BA63"/>
    <mergeCell ref="BG62:BG63"/>
    <mergeCell ref="V62:V63"/>
    <mergeCell ref="W62:W63"/>
    <mergeCell ref="AC62:AC63"/>
    <mergeCell ref="AE62:AE63"/>
    <mergeCell ref="AF62:AF63"/>
    <mergeCell ref="AG62:AG63"/>
    <mergeCell ref="BG64:BG65"/>
    <mergeCell ref="I64:I65"/>
    <mergeCell ref="BI62:BI63"/>
    <mergeCell ref="BJ62:BJ63"/>
    <mergeCell ref="BK62:BK63"/>
    <mergeCell ref="AM62:AM63"/>
    <mergeCell ref="AO62:AO63"/>
    <mergeCell ref="AP62:AP63"/>
    <mergeCell ref="AQ62:AQ63"/>
    <mergeCell ref="AW62:AW63"/>
    <mergeCell ref="AY62:AY63"/>
    <mergeCell ref="BJ60:BJ61"/>
    <mergeCell ref="BK60:BK61"/>
    <mergeCell ref="B62:B63"/>
    <mergeCell ref="C62:C63"/>
    <mergeCell ref="H62:H63"/>
    <mergeCell ref="K62:K63"/>
    <mergeCell ref="L62:L63"/>
    <mergeCell ref="M62:M63"/>
    <mergeCell ref="S62:S63"/>
    <mergeCell ref="U62:U63"/>
    <mergeCell ref="AW60:AW61"/>
    <mergeCell ref="AY60:AY61"/>
    <mergeCell ref="AZ60:AZ61"/>
    <mergeCell ref="BA60:BA61"/>
    <mergeCell ref="BG60:BG61"/>
    <mergeCell ref="BI60:BI61"/>
    <mergeCell ref="AF60:AF61"/>
    <mergeCell ref="AG60:AG61"/>
    <mergeCell ref="AM60:AM61"/>
    <mergeCell ref="AO60:AO61"/>
    <mergeCell ref="AP60:AP61"/>
    <mergeCell ref="AQ60:AQ61"/>
    <mergeCell ref="S60:S61"/>
    <mergeCell ref="U60:U61"/>
    <mergeCell ref="V60:V61"/>
    <mergeCell ref="W60:W61"/>
    <mergeCell ref="AC60:AC61"/>
    <mergeCell ref="AE60:AE61"/>
    <mergeCell ref="B60:B61"/>
    <mergeCell ref="C60:C61"/>
    <mergeCell ref="H60:H61"/>
    <mergeCell ref="K60:K61"/>
    <mergeCell ref="L60:L61"/>
    <mergeCell ref="M60:M61"/>
    <mergeCell ref="B58:B59"/>
    <mergeCell ref="C58:C59"/>
    <mergeCell ref="H58:H59"/>
    <mergeCell ref="K58:K59"/>
    <mergeCell ref="L58:L59"/>
    <mergeCell ref="M58:M59"/>
    <mergeCell ref="S58:S59"/>
    <mergeCell ref="U58:U59"/>
    <mergeCell ref="AW56:AW57"/>
    <mergeCell ref="AF56:AF57"/>
    <mergeCell ref="AG56:AG57"/>
    <mergeCell ref="AM58:AM59"/>
    <mergeCell ref="AO58:AO59"/>
    <mergeCell ref="AP58:AP59"/>
    <mergeCell ref="AQ58:AQ59"/>
    <mergeCell ref="AW58:AW59"/>
    <mergeCell ref="AE56:AE57"/>
    <mergeCell ref="V58:V59"/>
    <mergeCell ref="W58:W59"/>
    <mergeCell ref="AC58:AC59"/>
    <mergeCell ref="AE58:AE59"/>
    <mergeCell ref="AF58:AF59"/>
    <mergeCell ref="AG58:AG59"/>
    <mergeCell ref="B56:B57"/>
    <mergeCell ref="BJ56:BJ57"/>
    <mergeCell ref="BK56:BK57"/>
    <mergeCell ref="AY56:AY57"/>
    <mergeCell ref="AZ56:AZ57"/>
    <mergeCell ref="BA56:BA57"/>
    <mergeCell ref="BG56:BG57"/>
    <mergeCell ref="BI56:BI57"/>
    <mergeCell ref="AZ58:AZ59"/>
    <mergeCell ref="BA58:BA59"/>
    <mergeCell ref="BG58:BG59"/>
    <mergeCell ref="BI58:BI59"/>
    <mergeCell ref="BJ58:BJ59"/>
    <mergeCell ref="BK58:BK59"/>
    <mergeCell ref="AY58:AY59"/>
    <mergeCell ref="C56:C57"/>
    <mergeCell ref="H56:H57"/>
    <mergeCell ref="K56:K57"/>
    <mergeCell ref="L56:L57"/>
    <mergeCell ref="M56:M57"/>
    <mergeCell ref="AZ54:AZ55"/>
    <mergeCell ref="BA54:BA55"/>
    <mergeCell ref="BG54:BG55"/>
    <mergeCell ref="V54:V55"/>
    <mergeCell ref="W54:W55"/>
    <mergeCell ref="AC54:AC55"/>
    <mergeCell ref="AE54:AE55"/>
    <mergeCell ref="AF54:AF55"/>
    <mergeCell ref="AG54:AG55"/>
    <mergeCell ref="AM56:AM57"/>
    <mergeCell ref="AO56:AO57"/>
    <mergeCell ref="AP56:AP57"/>
    <mergeCell ref="AQ56:AQ57"/>
    <mergeCell ref="S56:S57"/>
    <mergeCell ref="U56:U57"/>
    <mergeCell ref="V56:V57"/>
    <mergeCell ref="W56:W57"/>
    <mergeCell ref="AC56:AC57"/>
    <mergeCell ref="BI54:BI55"/>
    <mergeCell ref="BJ54:BJ55"/>
    <mergeCell ref="BK54:BK55"/>
    <mergeCell ref="AM54:AM55"/>
    <mergeCell ref="AO54:AO55"/>
    <mergeCell ref="AP54:AP55"/>
    <mergeCell ref="AQ54:AQ55"/>
    <mergeCell ref="AW54:AW55"/>
    <mergeCell ref="AY54:AY55"/>
    <mergeCell ref="BJ52:BJ53"/>
    <mergeCell ref="BK52:BK53"/>
    <mergeCell ref="B54:B55"/>
    <mergeCell ref="C54:C55"/>
    <mergeCell ref="H54:H55"/>
    <mergeCell ref="K54:K55"/>
    <mergeCell ref="L54:L55"/>
    <mergeCell ref="M54:M55"/>
    <mergeCell ref="S54:S55"/>
    <mergeCell ref="U54:U55"/>
    <mergeCell ref="AW52:AW53"/>
    <mergeCell ref="AY52:AY53"/>
    <mergeCell ref="AZ52:AZ53"/>
    <mergeCell ref="BA52:BA53"/>
    <mergeCell ref="BG52:BG53"/>
    <mergeCell ref="BI52:BI53"/>
    <mergeCell ref="AF52:AF53"/>
    <mergeCell ref="AG52:AG53"/>
    <mergeCell ref="AM52:AM53"/>
    <mergeCell ref="AO52:AO53"/>
    <mergeCell ref="AP52:AP53"/>
    <mergeCell ref="AQ52:AQ53"/>
    <mergeCell ref="S52:S53"/>
    <mergeCell ref="U52:U53"/>
    <mergeCell ref="V52:V53"/>
    <mergeCell ref="W52:W53"/>
    <mergeCell ref="AC52:AC53"/>
    <mergeCell ref="AE52:AE53"/>
    <mergeCell ref="B52:B53"/>
    <mergeCell ref="C52:C53"/>
    <mergeCell ref="H52:H53"/>
    <mergeCell ref="K52:K53"/>
    <mergeCell ref="L52:L53"/>
    <mergeCell ref="M52:M53"/>
    <mergeCell ref="B50:B51"/>
    <mergeCell ref="C50:C51"/>
    <mergeCell ref="H50:H51"/>
    <mergeCell ref="K50:K51"/>
    <mergeCell ref="L50:L51"/>
    <mergeCell ref="M50:M51"/>
    <mergeCell ref="S50:S51"/>
    <mergeCell ref="U50:U51"/>
    <mergeCell ref="AW48:AW49"/>
    <mergeCell ref="AF48:AF49"/>
    <mergeCell ref="AG48:AG49"/>
    <mergeCell ref="AM50:AM51"/>
    <mergeCell ref="AO50:AO51"/>
    <mergeCell ref="AP50:AP51"/>
    <mergeCell ref="AQ50:AQ51"/>
    <mergeCell ref="AW50:AW51"/>
    <mergeCell ref="AE48:AE49"/>
    <mergeCell ref="V50:V51"/>
    <mergeCell ref="W50:W51"/>
    <mergeCell ref="AC50:AC51"/>
    <mergeCell ref="AE50:AE51"/>
    <mergeCell ref="AF50:AF51"/>
    <mergeCell ref="AG50:AG51"/>
    <mergeCell ref="B48:B49"/>
    <mergeCell ref="BJ48:BJ49"/>
    <mergeCell ref="BK48:BK49"/>
    <mergeCell ref="AY48:AY49"/>
    <mergeCell ref="AZ48:AZ49"/>
    <mergeCell ref="BA48:BA49"/>
    <mergeCell ref="BG48:BG49"/>
    <mergeCell ref="BI48:BI49"/>
    <mergeCell ref="AZ50:AZ51"/>
    <mergeCell ref="BA50:BA51"/>
    <mergeCell ref="BG50:BG51"/>
    <mergeCell ref="BI50:BI51"/>
    <mergeCell ref="BJ50:BJ51"/>
    <mergeCell ref="BK50:BK51"/>
    <mergeCell ref="AY50:AY51"/>
    <mergeCell ref="C48:C49"/>
    <mergeCell ref="H48:H49"/>
    <mergeCell ref="K48:K49"/>
    <mergeCell ref="L48:L49"/>
    <mergeCell ref="M48:M49"/>
    <mergeCell ref="AZ46:AZ47"/>
    <mergeCell ref="BA46:BA47"/>
    <mergeCell ref="BG46:BG47"/>
    <mergeCell ref="V46:V47"/>
    <mergeCell ref="W46:W47"/>
    <mergeCell ref="AC46:AC47"/>
    <mergeCell ref="AE46:AE47"/>
    <mergeCell ref="AF46:AF47"/>
    <mergeCell ref="AG46:AG47"/>
    <mergeCell ref="AM48:AM49"/>
    <mergeCell ref="AO48:AO49"/>
    <mergeCell ref="AP48:AP49"/>
    <mergeCell ref="AQ48:AQ49"/>
    <mergeCell ref="S48:S49"/>
    <mergeCell ref="U48:U49"/>
    <mergeCell ref="V48:V49"/>
    <mergeCell ref="W48:W49"/>
    <mergeCell ref="AC48:AC49"/>
    <mergeCell ref="BI46:BI47"/>
    <mergeCell ref="BJ46:BJ47"/>
    <mergeCell ref="BK46:BK47"/>
    <mergeCell ref="AM46:AM47"/>
    <mergeCell ref="AO46:AO47"/>
    <mergeCell ref="AP46:AP47"/>
    <mergeCell ref="AQ46:AQ47"/>
    <mergeCell ref="AW46:AW47"/>
    <mergeCell ref="AY46:AY47"/>
    <mergeCell ref="BJ44:BJ45"/>
    <mergeCell ref="BK44:BK45"/>
    <mergeCell ref="B46:B47"/>
    <mergeCell ref="C46:C47"/>
    <mergeCell ref="H46:H47"/>
    <mergeCell ref="K46:K47"/>
    <mergeCell ref="L46:L47"/>
    <mergeCell ref="M46:M47"/>
    <mergeCell ref="S46:S47"/>
    <mergeCell ref="U46:U47"/>
    <mergeCell ref="AW44:AW45"/>
    <mergeCell ref="AY44:AY45"/>
    <mergeCell ref="AZ44:AZ45"/>
    <mergeCell ref="BA44:BA45"/>
    <mergeCell ref="BG44:BG45"/>
    <mergeCell ref="BI44:BI45"/>
    <mergeCell ref="AF44:AF45"/>
    <mergeCell ref="AG44:AG45"/>
    <mergeCell ref="AM44:AM45"/>
    <mergeCell ref="AO44:AO45"/>
    <mergeCell ref="AP44:AP45"/>
    <mergeCell ref="AQ44:AQ45"/>
    <mergeCell ref="S44:S45"/>
    <mergeCell ref="U44:U45"/>
    <mergeCell ref="V44:V45"/>
    <mergeCell ref="W44:W45"/>
    <mergeCell ref="AC44:AC45"/>
    <mergeCell ref="AE44:AE45"/>
    <mergeCell ref="B44:B45"/>
    <mergeCell ref="C44:C45"/>
    <mergeCell ref="H44:H45"/>
    <mergeCell ref="K44:K45"/>
    <mergeCell ref="L44:L45"/>
    <mergeCell ref="M44:M45"/>
    <mergeCell ref="I44:I45"/>
    <mergeCell ref="B42:B43"/>
    <mergeCell ref="C42:C43"/>
    <mergeCell ref="H42:H43"/>
    <mergeCell ref="K42:K43"/>
    <mergeCell ref="L42:L43"/>
    <mergeCell ref="M42:M43"/>
    <mergeCell ref="S42:S43"/>
    <mergeCell ref="U42:U43"/>
    <mergeCell ref="AW40:AW41"/>
    <mergeCell ref="AF40:AF41"/>
    <mergeCell ref="AG40:AG41"/>
    <mergeCell ref="AM42:AM43"/>
    <mergeCell ref="AO42:AO43"/>
    <mergeCell ref="AP42:AP43"/>
    <mergeCell ref="AQ42:AQ43"/>
    <mergeCell ref="AW42:AW43"/>
    <mergeCell ref="I40:I41"/>
    <mergeCell ref="I42:I43"/>
    <mergeCell ref="AE40:AE41"/>
    <mergeCell ref="V42:V43"/>
    <mergeCell ref="W42:W43"/>
    <mergeCell ref="AC42:AC43"/>
    <mergeCell ref="AE42:AE43"/>
    <mergeCell ref="AF42:AF43"/>
    <mergeCell ref="AG42:AG43"/>
    <mergeCell ref="BJ40:BJ41"/>
    <mergeCell ref="BK40:BK41"/>
    <mergeCell ref="AY40:AY41"/>
    <mergeCell ref="AZ40:AZ41"/>
    <mergeCell ref="BA40:BA41"/>
    <mergeCell ref="BG40:BG41"/>
    <mergeCell ref="BI40:BI41"/>
    <mergeCell ref="AZ42:AZ43"/>
    <mergeCell ref="BA42:BA43"/>
    <mergeCell ref="BG42:BG43"/>
    <mergeCell ref="BI42:BI43"/>
    <mergeCell ref="BJ42:BJ43"/>
    <mergeCell ref="BK42:BK43"/>
    <mergeCell ref="AY42:AY43"/>
    <mergeCell ref="B40:B41"/>
    <mergeCell ref="C40:C41"/>
    <mergeCell ref="H40:H41"/>
    <mergeCell ref="K40:K41"/>
    <mergeCell ref="L40:L41"/>
    <mergeCell ref="M40:M41"/>
    <mergeCell ref="AZ38:AZ39"/>
    <mergeCell ref="BA38:BA39"/>
    <mergeCell ref="BG38:BG39"/>
    <mergeCell ref="V38:V39"/>
    <mergeCell ref="W38:W39"/>
    <mergeCell ref="AC38:AC39"/>
    <mergeCell ref="AE38:AE39"/>
    <mergeCell ref="AF38:AF39"/>
    <mergeCell ref="AG38:AG39"/>
    <mergeCell ref="AM40:AM41"/>
    <mergeCell ref="AO40:AO41"/>
    <mergeCell ref="AP40:AP41"/>
    <mergeCell ref="AQ40:AQ41"/>
    <mergeCell ref="S40:S41"/>
    <mergeCell ref="U40:U41"/>
    <mergeCell ref="V40:V41"/>
    <mergeCell ref="W40:W41"/>
    <mergeCell ref="AC40:AC41"/>
    <mergeCell ref="BI38:BI39"/>
    <mergeCell ref="BJ38:BJ39"/>
    <mergeCell ref="BK38:BK39"/>
    <mergeCell ref="AM38:AM39"/>
    <mergeCell ref="AO38:AO39"/>
    <mergeCell ref="AP38:AP39"/>
    <mergeCell ref="AQ38:AQ39"/>
    <mergeCell ref="AW38:AW39"/>
    <mergeCell ref="AY38:AY39"/>
    <mergeCell ref="BJ36:BJ37"/>
    <mergeCell ref="BK36:BK37"/>
    <mergeCell ref="B38:B39"/>
    <mergeCell ref="C38:C39"/>
    <mergeCell ref="H38:H39"/>
    <mergeCell ref="K38:K39"/>
    <mergeCell ref="L38:L39"/>
    <mergeCell ref="M38:M39"/>
    <mergeCell ref="S38:S39"/>
    <mergeCell ref="U38:U39"/>
    <mergeCell ref="AW36:AW37"/>
    <mergeCell ref="AY36:AY37"/>
    <mergeCell ref="AZ36:AZ37"/>
    <mergeCell ref="BA36:BA37"/>
    <mergeCell ref="BG36:BG37"/>
    <mergeCell ref="BI36:BI37"/>
    <mergeCell ref="AF36:AF37"/>
    <mergeCell ref="AG36:AG37"/>
    <mergeCell ref="AM36:AM37"/>
    <mergeCell ref="AO36:AO37"/>
    <mergeCell ref="AP36:AP37"/>
    <mergeCell ref="AQ36:AQ37"/>
    <mergeCell ref="S36:S37"/>
    <mergeCell ref="U36:U37"/>
    <mergeCell ref="V36:V37"/>
    <mergeCell ref="W36:W37"/>
    <mergeCell ref="AC36:AC37"/>
    <mergeCell ref="AE36:AE37"/>
    <mergeCell ref="B36:B37"/>
    <mergeCell ref="C36:C37"/>
    <mergeCell ref="H36:H37"/>
    <mergeCell ref="K36:K37"/>
    <mergeCell ref="L36:L37"/>
    <mergeCell ref="M36:M37"/>
    <mergeCell ref="B34:B35"/>
    <mergeCell ref="C34:C35"/>
    <mergeCell ref="H34:H35"/>
    <mergeCell ref="K34:K35"/>
    <mergeCell ref="L34:L35"/>
    <mergeCell ref="M34:M35"/>
    <mergeCell ref="S34:S35"/>
    <mergeCell ref="U34:U35"/>
    <mergeCell ref="AW32:AW33"/>
    <mergeCell ref="AF32:AF33"/>
    <mergeCell ref="AG32:AG33"/>
    <mergeCell ref="AM34:AM35"/>
    <mergeCell ref="AO34:AO35"/>
    <mergeCell ref="AP34:AP35"/>
    <mergeCell ref="AQ34:AQ35"/>
    <mergeCell ref="AW34:AW35"/>
    <mergeCell ref="AE32:AE33"/>
    <mergeCell ref="V34:V35"/>
    <mergeCell ref="W34:W35"/>
    <mergeCell ref="AC34:AC35"/>
    <mergeCell ref="AE34:AE35"/>
    <mergeCell ref="AF34:AF35"/>
    <mergeCell ref="AG34:AG35"/>
    <mergeCell ref="B32:B33"/>
    <mergeCell ref="BJ32:BJ33"/>
    <mergeCell ref="BK32:BK33"/>
    <mergeCell ref="AY32:AY33"/>
    <mergeCell ref="AZ32:AZ33"/>
    <mergeCell ref="BA32:BA33"/>
    <mergeCell ref="BG32:BG33"/>
    <mergeCell ref="BI32:BI33"/>
    <mergeCell ref="AZ34:AZ35"/>
    <mergeCell ref="BA34:BA35"/>
    <mergeCell ref="BG34:BG35"/>
    <mergeCell ref="BI34:BI35"/>
    <mergeCell ref="BJ34:BJ35"/>
    <mergeCell ref="BK34:BK35"/>
    <mergeCell ref="AY34:AY35"/>
    <mergeCell ref="C32:C33"/>
    <mergeCell ref="H32:H33"/>
    <mergeCell ref="K32:K33"/>
    <mergeCell ref="L32:L33"/>
    <mergeCell ref="M32:M33"/>
    <mergeCell ref="AZ30:AZ31"/>
    <mergeCell ref="BA30:BA31"/>
    <mergeCell ref="BG30:BG31"/>
    <mergeCell ref="V30:V31"/>
    <mergeCell ref="W30:W31"/>
    <mergeCell ref="AC30:AC31"/>
    <mergeCell ref="AE30:AE31"/>
    <mergeCell ref="AF30:AF31"/>
    <mergeCell ref="AG30:AG31"/>
    <mergeCell ref="AM32:AM33"/>
    <mergeCell ref="AO32:AO33"/>
    <mergeCell ref="AP32:AP33"/>
    <mergeCell ref="AQ32:AQ33"/>
    <mergeCell ref="S32:S33"/>
    <mergeCell ref="U32:U33"/>
    <mergeCell ref="V32:V33"/>
    <mergeCell ref="W32:W33"/>
    <mergeCell ref="AC32:AC33"/>
    <mergeCell ref="BI30:BI31"/>
    <mergeCell ref="BJ30:BJ31"/>
    <mergeCell ref="BK30:BK31"/>
    <mergeCell ref="AM30:AM31"/>
    <mergeCell ref="AO30:AO31"/>
    <mergeCell ref="AP30:AP31"/>
    <mergeCell ref="AQ30:AQ31"/>
    <mergeCell ref="AW30:AW31"/>
    <mergeCell ref="AY30:AY31"/>
    <mergeCell ref="BJ28:BJ29"/>
    <mergeCell ref="BK28:BK29"/>
    <mergeCell ref="B30:B31"/>
    <mergeCell ref="C30:C31"/>
    <mergeCell ref="H30:H31"/>
    <mergeCell ref="K30:K31"/>
    <mergeCell ref="L30:L31"/>
    <mergeCell ref="M30:M31"/>
    <mergeCell ref="S30:S31"/>
    <mergeCell ref="U30:U31"/>
    <mergeCell ref="AW28:AW29"/>
    <mergeCell ref="AY28:AY29"/>
    <mergeCell ref="AZ28:AZ29"/>
    <mergeCell ref="BA28:BA29"/>
    <mergeCell ref="BG28:BG29"/>
    <mergeCell ref="BI28:BI29"/>
    <mergeCell ref="AF28:AF29"/>
    <mergeCell ref="AG28:AG29"/>
    <mergeCell ref="AM28:AM29"/>
    <mergeCell ref="AO28:AO29"/>
    <mergeCell ref="AP28:AP29"/>
    <mergeCell ref="AQ28:AQ29"/>
    <mergeCell ref="S28:S29"/>
    <mergeCell ref="U28:U29"/>
    <mergeCell ref="V28:V29"/>
    <mergeCell ref="W28:W29"/>
    <mergeCell ref="AC28:AC29"/>
    <mergeCell ref="AE28:AE29"/>
    <mergeCell ref="B28:B29"/>
    <mergeCell ref="C28:C29"/>
    <mergeCell ref="H28:H29"/>
    <mergeCell ref="K28:K29"/>
    <mergeCell ref="L28:L29"/>
    <mergeCell ref="M28:M29"/>
    <mergeCell ref="B26:B27"/>
    <mergeCell ref="C26:C27"/>
    <mergeCell ref="H26:H27"/>
    <mergeCell ref="K26:K27"/>
    <mergeCell ref="L26:L27"/>
    <mergeCell ref="M26:M27"/>
    <mergeCell ref="S26:S27"/>
    <mergeCell ref="U26:U27"/>
    <mergeCell ref="AW24:AW25"/>
    <mergeCell ref="AF24:AF25"/>
    <mergeCell ref="AG24:AG25"/>
    <mergeCell ref="AM26:AM27"/>
    <mergeCell ref="AO26:AO27"/>
    <mergeCell ref="AP26:AP27"/>
    <mergeCell ref="AQ26:AQ27"/>
    <mergeCell ref="AW26:AW27"/>
    <mergeCell ref="AE24:AE25"/>
    <mergeCell ref="V26:V27"/>
    <mergeCell ref="W26:W27"/>
    <mergeCell ref="AC26:AC27"/>
    <mergeCell ref="AE26:AE27"/>
    <mergeCell ref="AF26:AF27"/>
    <mergeCell ref="AG26:AG27"/>
    <mergeCell ref="B24:B25"/>
    <mergeCell ref="BJ24:BJ25"/>
    <mergeCell ref="BK24:BK25"/>
    <mergeCell ref="AY24:AY25"/>
    <mergeCell ref="AZ24:AZ25"/>
    <mergeCell ref="BA24:BA25"/>
    <mergeCell ref="BG24:BG25"/>
    <mergeCell ref="BI24:BI25"/>
    <mergeCell ref="AZ26:AZ27"/>
    <mergeCell ref="BA26:BA27"/>
    <mergeCell ref="BG26:BG27"/>
    <mergeCell ref="BI26:BI27"/>
    <mergeCell ref="BJ26:BJ27"/>
    <mergeCell ref="BK26:BK27"/>
    <mergeCell ref="AY26:AY27"/>
    <mergeCell ref="C24:C25"/>
    <mergeCell ref="H24:H25"/>
    <mergeCell ref="K24:K25"/>
    <mergeCell ref="L24:L25"/>
    <mergeCell ref="M24:M25"/>
    <mergeCell ref="AZ22:AZ23"/>
    <mergeCell ref="BA22:BA23"/>
    <mergeCell ref="BG22:BG23"/>
    <mergeCell ref="V22:V23"/>
    <mergeCell ref="W22:W23"/>
    <mergeCell ref="AC22:AC23"/>
    <mergeCell ref="AE22:AE23"/>
    <mergeCell ref="AF22:AF23"/>
    <mergeCell ref="AG22:AG23"/>
    <mergeCell ref="AM24:AM25"/>
    <mergeCell ref="AO24:AO25"/>
    <mergeCell ref="AP24:AP25"/>
    <mergeCell ref="AQ24:AQ25"/>
    <mergeCell ref="S24:S25"/>
    <mergeCell ref="U24:U25"/>
    <mergeCell ref="V24:V25"/>
    <mergeCell ref="W24:W25"/>
    <mergeCell ref="AC24:AC25"/>
    <mergeCell ref="I22:I23"/>
    <mergeCell ref="BI22:BI23"/>
    <mergeCell ref="BJ22:BJ23"/>
    <mergeCell ref="BK22:BK23"/>
    <mergeCell ref="AM22:AM23"/>
    <mergeCell ref="AO22:AO23"/>
    <mergeCell ref="AP22:AP23"/>
    <mergeCell ref="AQ22:AQ23"/>
    <mergeCell ref="AW22:AW23"/>
    <mergeCell ref="AY22:AY23"/>
    <mergeCell ref="BJ20:BJ21"/>
    <mergeCell ref="BK20:BK21"/>
    <mergeCell ref="B22:B23"/>
    <mergeCell ref="C22:C23"/>
    <mergeCell ref="H22:H23"/>
    <mergeCell ref="K22:K23"/>
    <mergeCell ref="L22:L23"/>
    <mergeCell ref="M22:M23"/>
    <mergeCell ref="S22:S23"/>
    <mergeCell ref="U22:U23"/>
    <mergeCell ref="AW20:AW21"/>
    <mergeCell ref="AY20:AY21"/>
    <mergeCell ref="AZ20:AZ21"/>
    <mergeCell ref="BA20:BA21"/>
    <mergeCell ref="BG20:BG21"/>
    <mergeCell ref="BI20:BI21"/>
    <mergeCell ref="AF20:AF21"/>
    <mergeCell ref="AG20:AG21"/>
    <mergeCell ref="AM20:AM21"/>
    <mergeCell ref="AO20:AO21"/>
    <mergeCell ref="AP20:AP21"/>
    <mergeCell ref="AQ20:AQ21"/>
    <mergeCell ref="S20:S21"/>
    <mergeCell ref="U20:U21"/>
    <mergeCell ref="V20:V21"/>
    <mergeCell ref="W20:W21"/>
    <mergeCell ref="AC20:AC21"/>
    <mergeCell ref="AE20:AE21"/>
    <mergeCell ref="B20:B21"/>
    <mergeCell ref="C20:C21"/>
    <mergeCell ref="H20:H21"/>
    <mergeCell ref="K20:K21"/>
    <mergeCell ref="L20:L21"/>
    <mergeCell ref="M20:M21"/>
    <mergeCell ref="I20:I21"/>
    <mergeCell ref="B18:B19"/>
    <mergeCell ref="C18:C19"/>
    <mergeCell ref="H18:H19"/>
    <mergeCell ref="K18:K19"/>
    <mergeCell ref="L18:L19"/>
    <mergeCell ref="M18:M19"/>
    <mergeCell ref="S18:S19"/>
    <mergeCell ref="U18:U19"/>
    <mergeCell ref="AW16:AW17"/>
    <mergeCell ref="AF16:AF17"/>
    <mergeCell ref="AG16:AG17"/>
    <mergeCell ref="AM18:AM19"/>
    <mergeCell ref="AO18:AO19"/>
    <mergeCell ref="AP18:AP19"/>
    <mergeCell ref="AQ18:AQ19"/>
    <mergeCell ref="AW18:AW19"/>
    <mergeCell ref="I16:I17"/>
    <mergeCell ref="I18:I19"/>
    <mergeCell ref="AE16:AE17"/>
    <mergeCell ref="V18:V19"/>
    <mergeCell ref="W18:W19"/>
    <mergeCell ref="AC18:AC19"/>
    <mergeCell ref="AE18:AE19"/>
    <mergeCell ref="AF18:AF19"/>
    <mergeCell ref="AG18:AG19"/>
    <mergeCell ref="BJ16:BJ17"/>
    <mergeCell ref="BK16:BK17"/>
    <mergeCell ref="AY16:AY17"/>
    <mergeCell ref="AZ16:AZ17"/>
    <mergeCell ref="BA16:BA17"/>
    <mergeCell ref="BG16:BG17"/>
    <mergeCell ref="BI16:BI17"/>
    <mergeCell ref="AZ18:AZ19"/>
    <mergeCell ref="BA18:BA19"/>
    <mergeCell ref="BG18:BG19"/>
    <mergeCell ref="BI18:BI19"/>
    <mergeCell ref="BJ18:BJ19"/>
    <mergeCell ref="BK18:BK19"/>
    <mergeCell ref="AY18:AY19"/>
    <mergeCell ref="B16:B17"/>
    <mergeCell ref="C16:C17"/>
    <mergeCell ref="H16:H17"/>
    <mergeCell ref="K16:K17"/>
    <mergeCell ref="L16:L17"/>
    <mergeCell ref="M16:M17"/>
    <mergeCell ref="AZ14:AZ15"/>
    <mergeCell ref="BA14:BA15"/>
    <mergeCell ref="BG14:BG15"/>
    <mergeCell ref="V14:V15"/>
    <mergeCell ref="W14:W15"/>
    <mergeCell ref="AC14:AC15"/>
    <mergeCell ref="AE14:AE15"/>
    <mergeCell ref="AF14:AF15"/>
    <mergeCell ref="AG14:AG15"/>
    <mergeCell ref="AM16:AM17"/>
    <mergeCell ref="AO16:AO17"/>
    <mergeCell ref="AP16:AP17"/>
    <mergeCell ref="AQ16:AQ17"/>
    <mergeCell ref="S16:S17"/>
    <mergeCell ref="U16:U17"/>
    <mergeCell ref="V16:V17"/>
    <mergeCell ref="W16:W17"/>
    <mergeCell ref="AC16:AC17"/>
    <mergeCell ref="S12:S13"/>
    <mergeCell ref="U12:U13"/>
    <mergeCell ref="BI14:BI15"/>
    <mergeCell ref="BJ14:BJ15"/>
    <mergeCell ref="BK14:BK15"/>
    <mergeCell ref="AM14:AM15"/>
    <mergeCell ref="AO14:AO15"/>
    <mergeCell ref="AP14:AP15"/>
    <mergeCell ref="AQ14:AQ15"/>
    <mergeCell ref="AW14:AW15"/>
    <mergeCell ref="AY14:AY15"/>
    <mergeCell ref="B12:B13"/>
    <mergeCell ref="C12:C13"/>
    <mergeCell ref="H12:H13"/>
    <mergeCell ref="K12:K13"/>
    <mergeCell ref="L12:L13"/>
    <mergeCell ref="M12:M13"/>
    <mergeCell ref="BJ12:BJ13"/>
    <mergeCell ref="BK12:BK13"/>
    <mergeCell ref="B14:B15"/>
    <mergeCell ref="C14:C15"/>
    <mergeCell ref="H14:H15"/>
    <mergeCell ref="K14:K15"/>
    <mergeCell ref="L14:L15"/>
    <mergeCell ref="M14:M15"/>
    <mergeCell ref="S14:S15"/>
    <mergeCell ref="U14:U15"/>
    <mergeCell ref="AW12:AW13"/>
    <mergeCell ref="AY12:AY13"/>
    <mergeCell ref="AZ12:AZ13"/>
    <mergeCell ref="BA12:BA13"/>
    <mergeCell ref="BG12:BG13"/>
    <mergeCell ref="BI12:BI13"/>
    <mergeCell ref="AF12:AF13"/>
    <mergeCell ref="AG12:AG13"/>
    <mergeCell ref="V12:V13"/>
    <mergeCell ref="W12:W13"/>
    <mergeCell ref="AC12:AC13"/>
    <mergeCell ref="AE12:AE13"/>
    <mergeCell ref="AM12:AM13"/>
    <mergeCell ref="AO12:AO13"/>
    <mergeCell ref="AP12:AP13"/>
    <mergeCell ref="AQ12:AQ13"/>
    <mergeCell ref="AG10:AG11"/>
    <mergeCell ref="BK8:BK9"/>
    <mergeCell ref="B10:B11"/>
    <mergeCell ref="C10:C11"/>
    <mergeCell ref="H10:H11"/>
    <mergeCell ref="K10:K11"/>
    <mergeCell ref="L10:L11"/>
    <mergeCell ref="M10:M11"/>
    <mergeCell ref="S10:S11"/>
    <mergeCell ref="U10:U11"/>
    <mergeCell ref="AW8:AW9"/>
    <mergeCell ref="AY8:AY9"/>
    <mergeCell ref="AZ8:AZ9"/>
    <mergeCell ref="BA8:BA9"/>
    <mergeCell ref="BG8:BG9"/>
    <mergeCell ref="BI8:BI9"/>
    <mergeCell ref="AF8:AF9"/>
    <mergeCell ref="AG8:AG9"/>
    <mergeCell ref="AZ10:AZ11"/>
    <mergeCell ref="BA10:BA11"/>
    <mergeCell ref="BG10:BG11"/>
    <mergeCell ref="BI10:BI11"/>
    <mergeCell ref="BJ10:BJ11"/>
    <mergeCell ref="V8:V9"/>
    <mergeCell ref="BK10:BK11"/>
    <mergeCell ref="AC8:AC9"/>
    <mergeCell ref="AE8:AE9"/>
    <mergeCell ref="V10:V11"/>
    <mergeCell ref="W10:W11"/>
    <mergeCell ref="AC10:AC11"/>
    <mergeCell ref="AE10:AE11"/>
    <mergeCell ref="AF10:AF11"/>
    <mergeCell ref="AI6:AO6"/>
    <mergeCell ref="BJ8:BJ9"/>
    <mergeCell ref="AM10:AM11"/>
    <mergeCell ref="AO10:AO11"/>
    <mergeCell ref="AP10:AP11"/>
    <mergeCell ref="AQ10:AQ11"/>
    <mergeCell ref="AW10:AW11"/>
    <mergeCell ref="AY10:AY11"/>
    <mergeCell ref="AS6:AY6"/>
    <mergeCell ref="BC6:BI6"/>
    <mergeCell ref="A8:A9"/>
    <mergeCell ref="A10:A11"/>
    <mergeCell ref="A12:A13"/>
    <mergeCell ref="A14:A15"/>
    <mergeCell ref="A16:A17"/>
    <mergeCell ref="A18:A19"/>
    <mergeCell ref="B8:B9"/>
    <mergeCell ref="C8:C9"/>
    <mergeCell ref="H8:H9"/>
    <mergeCell ref="K8:K9"/>
    <mergeCell ref="L8:L9"/>
    <mergeCell ref="M8:M9"/>
    <mergeCell ref="D6:K6"/>
    <mergeCell ref="O6:U6"/>
    <mergeCell ref="Y6:AE6"/>
    <mergeCell ref="AM8:AM9"/>
    <mergeCell ref="AO8:AO9"/>
    <mergeCell ref="AP8:AP9"/>
    <mergeCell ref="AQ8:AQ9"/>
    <mergeCell ref="S8:S9"/>
    <mergeCell ref="U8:U9"/>
    <mergeCell ref="W8:W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56:A57"/>
    <mergeCell ref="A58:A59"/>
    <mergeCell ref="A60:A61"/>
    <mergeCell ref="A62:A63"/>
    <mergeCell ref="A64:A65"/>
    <mergeCell ref="A66:A67"/>
    <mergeCell ref="A68:A69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</mergeCells>
  <conditionalFormatting sqref="D8:F69">
    <cfRule type="expression" dxfId="50" priority="62">
      <formula>$E8="Form"</formula>
    </cfRule>
    <cfRule type="expression" dxfId="49" priority="64">
      <formula>$E8="Arrêt"</formula>
    </cfRule>
    <cfRule type="expression" dxfId="48" priority="65">
      <formula>$E8="HS"</formula>
    </cfRule>
    <cfRule type="expression" dxfId="47" priority="67">
      <formula>$E8="R"</formula>
    </cfRule>
    <cfRule type="expression" dxfId="46" priority="69">
      <formula>$E8="CV"</formula>
    </cfRule>
    <cfRule type="expression" dxfId="45" priority="70">
      <formula>$E8="cp"</formula>
    </cfRule>
  </conditionalFormatting>
  <conditionalFormatting sqref="D13:F13">
    <cfRule type="expression" dxfId="44" priority="63">
      <formula>$E8="Abs"</formula>
    </cfRule>
  </conditionalFormatting>
  <conditionalFormatting sqref="O8:Q69">
    <cfRule type="expression" dxfId="43" priority="56">
      <formula>$P8="Abs"</formula>
    </cfRule>
    <cfRule type="expression" dxfId="42" priority="57">
      <formula>$P8="Arrêt"</formula>
    </cfRule>
    <cfRule type="expression" dxfId="41" priority="58">
      <formula>$P8="HS"</formula>
    </cfRule>
    <cfRule type="expression" dxfId="40" priority="59">
      <formula>$P8="R"</formula>
    </cfRule>
    <cfRule type="expression" dxfId="39" priority="60">
      <formula>$P8="CV"</formula>
    </cfRule>
    <cfRule type="expression" dxfId="38" priority="61">
      <formula>$P8="cp"</formula>
    </cfRule>
  </conditionalFormatting>
  <conditionalFormatting sqref="Y8:AA69">
    <cfRule type="expression" dxfId="37" priority="42">
      <formula>$Z8="Abs"</formula>
    </cfRule>
    <cfRule type="expression" dxfId="36" priority="43">
      <formula>$Z8="Arrêt"</formula>
    </cfRule>
    <cfRule type="expression" dxfId="35" priority="44">
      <formula>$Z8="HS"</formula>
    </cfRule>
    <cfRule type="expression" dxfId="34" priority="45">
      <formula>$Z8="R"</formula>
    </cfRule>
    <cfRule type="expression" dxfId="33" priority="46">
      <formula>$Z8="CV"</formula>
    </cfRule>
    <cfRule type="expression" dxfId="32" priority="47">
      <formula>$Z8="cp"</formula>
    </cfRule>
  </conditionalFormatting>
  <conditionalFormatting sqref="AI8:AK69">
    <cfRule type="expression" dxfId="31" priority="29">
      <formula>$Z8="Abs"</formula>
    </cfRule>
    <cfRule type="expression" dxfId="30" priority="30">
      <formula>$AJ8="Arrêt"</formula>
    </cfRule>
    <cfRule type="expression" dxfId="29" priority="31">
      <formula>$AJ8="HS"</formula>
    </cfRule>
    <cfRule type="expression" dxfId="28" priority="32">
      <formula>$AJ8="R"</formula>
    </cfRule>
    <cfRule type="expression" dxfId="27" priority="33">
      <formula>$AJ8="CV"</formula>
    </cfRule>
    <cfRule type="expression" dxfId="26" priority="34">
      <formula>$AJ8="cp"</formula>
    </cfRule>
  </conditionalFormatting>
  <conditionalFormatting sqref="AS8:AU69">
    <cfRule type="expression" dxfId="25" priority="23">
      <formula>$AT8="Abs"</formula>
    </cfRule>
    <cfRule type="expression" dxfId="24" priority="24">
      <formula>$AT8="Arrêt"</formula>
    </cfRule>
    <cfRule type="expression" dxfId="23" priority="25">
      <formula>$AT8="HS"</formula>
    </cfRule>
    <cfRule type="expression" dxfId="22" priority="26">
      <formula>$AT8="R"</formula>
    </cfRule>
    <cfRule type="expression" dxfId="21" priority="27">
      <formula>$AT8="CV"</formula>
    </cfRule>
    <cfRule type="expression" dxfId="20" priority="28">
      <formula>$AT8="cp"</formula>
    </cfRule>
  </conditionalFormatting>
  <conditionalFormatting sqref="BC8:BE69">
    <cfRule type="expression" dxfId="19" priority="17">
      <formula>$BD8="Abs"</formula>
    </cfRule>
    <cfRule type="expression" dxfId="18" priority="18">
      <formula>$BD8="Arrêt"</formula>
    </cfRule>
    <cfRule type="expression" dxfId="17" priority="19">
      <formula>$BD8="HS"</formula>
    </cfRule>
    <cfRule type="expression" dxfId="16" priority="20">
      <formula>$BD8="R"</formula>
    </cfRule>
    <cfRule type="expression" dxfId="15" priority="21">
      <formula>$BD8="CV"</formula>
    </cfRule>
    <cfRule type="expression" dxfId="14" priority="22">
      <formula>$BD8="cp"</formula>
    </cfRule>
  </conditionalFormatting>
  <conditionalFormatting sqref="H8:H69 AC8:AC69 AM8:AM69 AW8:AW69 BG8:BG69">
    <cfRule type="cellIs" dxfId="13" priority="15" operator="greaterThan">
      <formula>0.4375</formula>
    </cfRule>
  </conditionalFormatting>
  <conditionalFormatting sqref="H8:I9">
    <cfRule type="cellIs" dxfId="12" priority="13" operator="greaterThan">
      <formula>"&gt;10:30"</formula>
    </cfRule>
  </conditionalFormatting>
  <conditionalFormatting sqref="B8:B69">
    <cfRule type="containsText" dxfId="11" priority="11" operator="containsText" text="DIM">
      <formula>NOT(ISERROR(SEARCH("DIM",B8)))</formula>
    </cfRule>
    <cfRule type="containsText" dxfId="10" priority="12" operator="containsText" text="SAM">
      <formula>NOT(ISERROR(SEARCH("SAM",B8)))</formula>
    </cfRule>
  </conditionalFormatting>
  <conditionalFormatting sqref="A8:A69">
    <cfRule type="expression" dxfId="9" priority="80">
      <formula>VLOOKUP($A8,#REF!,2,TRUE)</formula>
    </cfRule>
  </conditionalFormatting>
  <conditionalFormatting sqref="C8:C69">
    <cfRule type="expression" dxfId="8" priority="81">
      <formula>VLOOKUP($A8,BP8:BQ23,2,TRUE)</formula>
    </cfRule>
  </conditionalFormatting>
  <conditionalFormatting sqref="B8:B69">
    <cfRule type="expression" dxfId="7" priority="82">
      <formula>VLOOKUP($A8,BP8:BP23,2,TRUE)</formula>
    </cfRule>
  </conditionalFormatting>
  <conditionalFormatting sqref="D5:K5">
    <cfRule type="containsText" dxfId="6" priority="3" operator="containsText" text="ATTENTION REPOS QUOTIDIEN">
      <formula>NOT(ISERROR(SEARCH("ATTENTION REPOS QUOTIDIEN",D5)))</formula>
    </cfRule>
  </conditionalFormatting>
  <conditionalFormatting sqref="BO9:BO21">
    <cfRule type="expression" dxfId="3" priority="2" stopIfTrue="1">
      <formula>OR(WEEKDAY(BO9,2)=2,WEEKDAY(BO9,2)=4)</formula>
    </cfRule>
  </conditionalFormatting>
  <conditionalFormatting sqref="BO9:BO21">
    <cfRule type="expression" dxfId="1" priority="1" stopIfTrue="1">
      <formula>OR(WEEKDAY(BO9,2)=2,WEEKDAY(BO9,2)=4)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A3" sqref="A3:B15"/>
    </sheetView>
  </sheetViews>
  <sheetFormatPr baseColWidth="10" defaultRowHeight="15"/>
  <cols>
    <col min="1" max="1" width="19.7109375" customWidth="1"/>
    <col min="2" max="2" width="28.5703125" customWidth="1"/>
  </cols>
  <sheetData>
    <row r="1" spans="1:2" ht="15.75" thickBot="1">
      <c r="A1" s="77"/>
      <c r="B1" s="77"/>
    </row>
    <row r="2" spans="1:2" ht="15.75">
      <c r="A2" s="67" t="s">
        <v>21</v>
      </c>
      <c r="B2" s="68">
        <f>BASE!C1</f>
        <v>2018</v>
      </c>
    </row>
    <row r="3" spans="1:2">
      <c r="A3" s="69" t="s">
        <v>22</v>
      </c>
      <c r="B3" s="70">
        <f>DATE(B2,1,1)</f>
        <v>41639</v>
      </c>
    </row>
    <row r="4" spans="1:2">
      <c r="A4" s="69" t="s">
        <v>23</v>
      </c>
      <c r="B4" s="70">
        <f>FLOOR(DAY(MINUTE(B2/38)/2+56)&amp;"/5/"&amp;B2,7)-34</f>
        <v>41735</v>
      </c>
    </row>
    <row r="5" spans="1:2">
      <c r="A5" s="69" t="s">
        <v>24</v>
      </c>
      <c r="B5" s="70">
        <f>Paques+1</f>
        <v>41736</v>
      </c>
    </row>
    <row r="6" spans="1:2">
      <c r="A6" s="69" t="s">
        <v>25</v>
      </c>
      <c r="B6" s="70">
        <f>DATE(B2,5,1)</f>
        <v>41759</v>
      </c>
    </row>
    <row r="7" spans="1:2">
      <c r="A7" s="69" t="s">
        <v>26</v>
      </c>
      <c r="B7" s="70">
        <f>DATE(B2,5,8)</f>
        <v>41766</v>
      </c>
    </row>
    <row r="8" spans="1:2">
      <c r="A8" s="69" t="s">
        <v>27</v>
      </c>
      <c r="B8" s="70">
        <f>Paques+39</f>
        <v>41774</v>
      </c>
    </row>
    <row r="9" spans="1:2">
      <c r="A9" s="69" t="s">
        <v>28</v>
      </c>
      <c r="B9" s="70">
        <f>Paques+49</f>
        <v>41784</v>
      </c>
    </row>
    <row r="10" spans="1:2">
      <c r="A10" s="69" t="s">
        <v>29</v>
      </c>
      <c r="B10" s="70">
        <f>Paques+50</f>
        <v>41785</v>
      </c>
    </row>
    <row r="11" spans="1:2">
      <c r="A11" s="69" t="s">
        <v>30</v>
      </c>
      <c r="B11" s="70">
        <f>DATE(B2,7,14)</f>
        <v>41833</v>
      </c>
    </row>
    <row r="12" spans="1:2">
      <c r="A12" s="69" t="s">
        <v>31</v>
      </c>
      <c r="B12" s="70">
        <f>DATE(B2,8,15)</f>
        <v>41865</v>
      </c>
    </row>
    <row r="13" spans="1:2">
      <c r="A13" s="69" t="s">
        <v>32</v>
      </c>
      <c r="B13" s="70">
        <f>DATE(B2,11,1)</f>
        <v>41943</v>
      </c>
    </row>
    <row r="14" spans="1:2">
      <c r="A14" s="69" t="s">
        <v>33</v>
      </c>
      <c r="B14" s="70">
        <f>DATE(B2,11,11)</f>
        <v>41953</v>
      </c>
    </row>
    <row r="15" spans="1:2" ht="15.75" thickBot="1">
      <c r="A15" s="71" t="s">
        <v>34</v>
      </c>
      <c r="B15" s="72">
        <f>DATE(B2,12,25)</f>
        <v>41997</v>
      </c>
    </row>
    <row r="16" spans="1:2" ht="15.75" thickBot="1">
      <c r="A16" s="73"/>
      <c r="B16" s="74"/>
    </row>
    <row r="17" spans="1:2" ht="15.75" thickBot="1">
      <c r="A17" s="75" t="s">
        <v>35</v>
      </c>
      <c r="B17" s="76" t="str">
        <f>IF(MOD(B2,400)=0,"bissextile",(IF(MOD(B2,100)=0,"commune",(IF(MOD(B2,4)=0,"bissextile","commune")))))</f>
        <v>commune</v>
      </c>
    </row>
  </sheetData>
  <conditionalFormatting sqref="A2:A15">
    <cfRule type="expression" dxfId="5" priority="2" stopIfTrue="1">
      <formula>OR(WEEKDAY(A2,2)=2,WEEKDAY(A2,2)=4)</formula>
    </cfRule>
  </conditionalFormatting>
  <conditionalFormatting sqref="A2:A15">
    <cfRule type="expression" dxfId="4" priority="1" stopIfTrue="1">
      <formula>OR(WEEKDAY(A2,2)=2,WEEKDAY(A2,2)=4)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JF</vt:lpstr>
      <vt:lpstr>Paques</vt:lpstr>
      <vt:lpstr>BASE!Zone_d_impression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cp:lastPrinted>2018-01-27T23:21:30Z</cp:lastPrinted>
  <dcterms:created xsi:type="dcterms:W3CDTF">2018-01-25T22:24:15Z</dcterms:created>
  <dcterms:modified xsi:type="dcterms:W3CDTF">2018-02-13T21:26:48Z</dcterms:modified>
</cp:coreProperties>
</file>