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defaultThemeVersion="124226"/>
  <bookViews>
    <workbookView xWindow="2655" yWindow="-135" windowWidth="24240" windowHeight="9330" activeTab="2"/>
  </bookViews>
  <sheets>
    <sheet name="JF" sheetId="5" r:id="rId1"/>
    <sheet name="BASE" sheetId="4" r:id="rId2"/>
    <sheet name="01-2018" sheetId="6" r:id="rId3"/>
    <sheet name="02-2018" sheetId="8" r:id="rId4"/>
  </sheets>
  <definedNames>
    <definedName name="JF">JF!$B$3:$B$15</definedName>
    <definedName name="Paques">JF!$A$4:$B$4</definedName>
    <definedName name="_xlnm.Print_Area" localSheetId="2">'01-2018'!$B$3:$BR$74</definedName>
    <definedName name="_xlnm.Print_Area" localSheetId="3">'02-2018'!$B$3:$BR$68</definedName>
    <definedName name="_xlnm.Print_Area" localSheetId="1">BASE!$B$3:$BR$70</definedName>
  </definedNames>
  <calcPr calcId="125725"/>
</workbook>
</file>

<file path=xl/calcChain.xml><?xml version="1.0" encoding="utf-8"?>
<calcChain xmlns="http://schemas.openxmlformats.org/spreadsheetml/2006/main">
  <c r="BK74" i="6"/>
  <c r="AZ74"/>
  <c r="AZ78" s="1"/>
  <c r="BC78" s="1"/>
  <c r="AO74"/>
  <c r="AO78" s="1"/>
  <c r="AR78" s="1"/>
  <c r="AD74"/>
  <c r="S74"/>
  <c r="BO68" i="4"/>
  <c r="BO66"/>
  <c r="BO64"/>
  <c r="BO62"/>
  <c r="BO60"/>
  <c r="BO58"/>
  <c r="BO56"/>
  <c r="BO54"/>
  <c r="BO52"/>
  <c r="BO50"/>
  <c r="BO48"/>
  <c r="BO46"/>
  <c r="BO44"/>
  <c r="BO42"/>
  <c r="BO40"/>
  <c r="BO38"/>
  <c r="BO36"/>
  <c r="BO34"/>
  <c r="BO32"/>
  <c r="BO30"/>
  <c r="BO28"/>
  <c r="BO26"/>
  <c r="BO24"/>
  <c r="BO22"/>
  <c r="BO20"/>
  <c r="BO18"/>
  <c r="BO16"/>
  <c r="BO14"/>
  <c r="BO12"/>
  <c r="BO10"/>
  <c r="BO8"/>
  <c r="BD68"/>
  <c r="BD66"/>
  <c r="BD64"/>
  <c r="BD62"/>
  <c r="BD60"/>
  <c r="BD58"/>
  <c r="BD56"/>
  <c r="BD54"/>
  <c r="BD52"/>
  <c r="BD50"/>
  <c r="BD48"/>
  <c r="BD46"/>
  <c r="BD44"/>
  <c r="BD42"/>
  <c r="BD40"/>
  <c r="BD38"/>
  <c r="BD36"/>
  <c r="BD34"/>
  <c r="BD32"/>
  <c r="BD30"/>
  <c r="BD28"/>
  <c r="BD26"/>
  <c r="BD24"/>
  <c r="BD22"/>
  <c r="BD20"/>
  <c r="BD18"/>
  <c r="BD16"/>
  <c r="BD14"/>
  <c r="BD12"/>
  <c r="BD10"/>
  <c r="BD8"/>
  <c r="AS68"/>
  <c r="AS66"/>
  <c r="AS64"/>
  <c r="AS62"/>
  <c r="AS60"/>
  <c r="AS58"/>
  <c r="AS56"/>
  <c r="AS54"/>
  <c r="AS52"/>
  <c r="AS50"/>
  <c r="AS48"/>
  <c r="AS46"/>
  <c r="AS44"/>
  <c r="AS42"/>
  <c r="AS40"/>
  <c r="AS38"/>
  <c r="AS36"/>
  <c r="AS34"/>
  <c r="AS32"/>
  <c r="AS30"/>
  <c r="AS28"/>
  <c r="AS26"/>
  <c r="AS24"/>
  <c r="AS22"/>
  <c r="AS20"/>
  <c r="AS18"/>
  <c r="AS16"/>
  <c r="AS14"/>
  <c r="AS12"/>
  <c r="AS10"/>
  <c r="AS8"/>
  <c r="AH68"/>
  <c r="AH66"/>
  <c r="AH64"/>
  <c r="AH62"/>
  <c r="AH60"/>
  <c r="AH58"/>
  <c r="AH56"/>
  <c r="AH54"/>
  <c r="AH52"/>
  <c r="AH50"/>
  <c r="AH48"/>
  <c r="AH46"/>
  <c r="AH44"/>
  <c r="AH42"/>
  <c r="AH40"/>
  <c r="AH38"/>
  <c r="AH36"/>
  <c r="AH34"/>
  <c r="AH32"/>
  <c r="AH30"/>
  <c r="AH28"/>
  <c r="AH26"/>
  <c r="AH24"/>
  <c r="AH22"/>
  <c r="AH20"/>
  <c r="AH18"/>
  <c r="AH16"/>
  <c r="AH14"/>
  <c r="AH12"/>
  <c r="AH10"/>
  <c r="AH8"/>
  <c r="W68"/>
  <c r="W66"/>
  <c r="W64"/>
  <c r="W62"/>
  <c r="W60"/>
  <c r="W58"/>
  <c r="W56"/>
  <c r="W54"/>
  <c r="W52"/>
  <c r="W50"/>
  <c r="W48"/>
  <c r="W46"/>
  <c r="W44"/>
  <c r="W42"/>
  <c r="W40"/>
  <c r="W38"/>
  <c r="W36"/>
  <c r="W34"/>
  <c r="W32"/>
  <c r="W30"/>
  <c r="W28"/>
  <c r="W26"/>
  <c r="W24"/>
  <c r="W22"/>
  <c r="W20"/>
  <c r="W18"/>
  <c r="W16"/>
  <c r="W14"/>
  <c r="W12"/>
  <c r="W10"/>
  <c r="W8"/>
  <c r="L10"/>
  <c r="L12"/>
  <c r="L14"/>
  <c r="L16"/>
  <c r="L18"/>
  <c r="L20"/>
  <c r="L22"/>
  <c r="L24"/>
  <c r="L26"/>
  <c r="L28"/>
  <c r="L30"/>
  <c r="L32"/>
  <c r="L34"/>
  <c r="L36"/>
  <c r="L38"/>
  <c r="L40"/>
  <c r="L42"/>
  <c r="L44"/>
  <c r="L46"/>
  <c r="L48"/>
  <c r="L50"/>
  <c r="L52"/>
  <c r="L54"/>
  <c r="L56"/>
  <c r="L58"/>
  <c r="L60"/>
  <c r="L62"/>
  <c r="L64"/>
  <c r="L66"/>
  <c r="L68"/>
  <c r="L8"/>
  <c r="BO72" i="6"/>
  <c r="BO70"/>
  <c r="BO68"/>
  <c r="BO65"/>
  <c r="BO63"/>
  <c r="BO61"/>
  <c r="BO59"/>
  <c r="BO57"/>
  <c r="BO55"/>
  <c r="BO53"/>
  <c r="BO50"/>
  <c r="BO48"/>
  <c r="BO46"/>
  <c r="BO44"/>
  <c r="BO42"/>
  <c r="BO40"/>
  <c r="BO38"/>
  <c r="BO35"/>
  <c r="BO33"/>
  <c r="BO31"/>
  <c r="BO29"/>
  <c r="BO27"/>
  <c r="BO25"/>
  <c r="BO23"/>
  <c r="BO20"/>
  <c r="BO18"/>
  <c r="BO16"/>
  <c r="BO14"/>
  <c r="BO12"/>
  <c r="BO10"/>
  <c r="BO8"/>
  <c r="BD72"/>
  <c r="BD70"/>
  <c r="BD68"/>
  <c r="BD65"/>
  <c r="BD63"/>
  <c r="BD61"/>
  <c r="BD59"/>
  <c r="BD57"/>
  <c r="BD55"/>
  <c r="BD53"/>
  <c r="BD50"/>
  <c r="BD48"/>
  <c r="BD46"/>
  <c r="BD44"/>
  <c r="BD42"/>
  <c r="BD40"/>
  <c r="BD38"/>
  <c r="BD35"/>
  <c r="BD33"/>
  <c r="BD31"/>
  <c r="BD29"/>
  <c r="BD27"/>
  <c r="BD25"/>
  <c r="BD23"/>
  <c r="BD20"/>
  <c r="BD18"/>
  <c r="BD16"/>
  <c r="BD14"/>
  <c r="BD12"/>
  <c r="BD10"/>
  <c r="BD8"/>
  <c r="AS72"/>
  <c r="AS70"/>
  <c r="AS68"/>
  <c r="AS65"/>
  <c r="AS63"/>
  <c r="AS61"/>
  <c r="AS59"/>
  <c r="AS57"/>
  <c r="AS55"/>
  <c r="AS53"/>
  <c r="AS50"/>
  <c r="AS48"/>
  <c r="AS46"/>
  <c r="AS44"/>
  <c r="AS42"/>
  <c r="AS40"/>
  <c r="AS38"/>
  <c r="AS35"/>
  <c r="AS33"/>
  <c r="AS31"/>
  <c r="AS29"/>
  <c r="AS27"/>
  <c r="AS25"/>
  <c r="AS23"/>
  <c r="AS20"/>
  <c r="AS18"/>
  <c r="AS16"/>
  <c r="AS14"/>
  <c r="AS12"/>
  <c r="AS10"/>
  <c r="AS8"/>
  <c r="AH72"/>
  <c r="AH70"/>
  <c r="AH68"/>
  <c r="AH65"/>
  <c r="AH63"/>
  <c r="AH61"/>
  <c r="AH59"/>
  <c r="AH57"/>
  <c r="AH55"/>
  <c r="AH53"/>
  <c r="AH50"/>
  <c r="AH48"/>
  <c r="AH46"/>
  <c r="AH44"/>
  <c r="AH42"/>
  <c r="AH40"/>
  <c r="AH38"/>
  <c r="AH35"/>
  <c r="AH33"/>
  <c r="AH31"/>
  <c r="AH29"/>
  <c r="AH27"/>
  <c r="AH25"/>
  <c r="AH23"/>
  <c r="AH20"/>
  <c r="AH18"/>
  <c r="AH16"/>
  <c r="AH14"/>
  <c r="AH12"/>
  <c r="AH10"/>
  <c r="AH8"/>
  <c r="W72"/>
  <c r="W70"/>
  <c r="W68"/>
  <c r="W65"/>
  <c r="W63"/>
  <c r="W61"/>
  <c r="W59"/>
  <c r="W57"/>
  <c r="W55"/>
  <c r="W53"/>
  <c r="W50"/>
  <c r="W48"/>
  <c r="W46"/>
  <c r="W44"/>
  <c r="W42"/>
  <c r="W40"/>
  <c r="W38"/>
  <c r="W35"/>
  <c r="W33"/>
  <c r="W31"/>
  <c r="W29"/>
  <c r="W27"/>
  <c r="W25"/>
  <c r="W23"/>
  <c r="W20"/>
  <c r="W18"/>
  <c r="W16"/>
  <c r="W14"/>
  <c r="W12"/>
  <c r="W10"/>
  <c r="W8"/>
  <c r="L70"/>
  <c r="L72"/>
  <c r="L68"/>
  <c r="L65"/>
  <c r="L63"/>
  <c r="L61"/>
  <c r="L59"/>
  <c r="L57"/>
  <c r="L55"/>
  <c r="L53"/>
  <c r="L50"/>
  <c r="L48"/>
  <c r="L46"/>
  <c r="L44"/>
  <c r="L42"/>
  <c r="L40"/>
  <c r="L38"/>
  <c r="L35"/>
  <c r="L33"/>
  <c r="L31"/>
  <c r="L29"/>
  <c r="L27"/>
  <c r="L25"/>
  <c r="L23"/>
  <c r="L10"/>
  <c r="L12"/>
  <c r="L14"/>
  <c r="L16"/>
  <c r="L18"/>
  <c r="L20"/>
  <c r="L8"/>
  <c r="BC80"/>
  <c r="AZ80"/>
  <c r="AO80"/>
  <c r="AR80" s="1"/>
  <c r="AG80"/>
  <c r="AD80"/>
  <c r="AD78"/>
  <c r="AG78" s="1"/>
  <c r="J42"/>
  <c r="J45"/>
  <c r="J43"/>
  <c r="J8"/>
  <c r="J9"/>
  <c r="J10"/>
  <c r="J11"/>
  <c r="J12"/>
  <c r="J13"/>
  <c r="J14"/>
  <c r="J15"/>
  <c r="J16"/>
  <c r="J17"/>
  <c r="J18"/>
  <c r="J19"/>
  <c r="J20"/>
  <c r="J21"/>
  <c r="J23"/>
  <c r="J24"/>
  <c r="J25"/>
  <c r="J26"/>
  <c r="J27"/>
  <c r="J28"/>
  <c r="J29"/>
  <c r="J30"/>
  <c r="J31"/>
  <c r="J32"/>
  <c r="J33"/>
  <c r="J34"/>
  <c r="J35"/>
  <c r="J36"/>
  <c r="J38"/>
  <c r="J39"/>
  <c r="J40"/>
  <c r="J41"/>
  <c r="J44"/>
  <c r="J46"/>
  <c r="J47"/>
  <c r="J48"/>
  <c r="J49"/>
  <c r="J50"/>
  <c r="J51"/>
  <c r="K68" i="8"/>
  <c r="AX70"/>
  <c r="AM70"/>
  <c r="AB70"/>
  <c r="Q70"/>
  <c r="F70"/>
  <c r="BQ67"/>
  <c r="BM67"/>
  <c r="BJ67"/>
  <c r="BF67"/>
  <c r="BB67"/>
  <c r="AY67"/>
  <c r="AU67"/>
  <c r="AQ67"/>
  <c r="AN67"/>
  <c r="AJ67"/>
  <c r="AF67"/>
  <c r="AC67"/>
  <c r="Y67"/>
  <c r="U67"/>
  <c r="R67"/>
  <c r="S66" s="1"/>
  <c r="N67"/>
  <c r="J67"/>
  <c r="K66" s="1"/>
  <c r="G67"/>
  <c r="BQ66"/>
  <c r="BP66"/>
  <c r="BO66"/>
  <c r="BM66"/>
  <c r="BN66" s="1"/>
  <c r="BL66"/>
  <c r="BJ66"/>
  <c r="BF66"/>
  <c r="BE66"/>
  <c r="BD66"/>
  <c r="BB66"/>
  <c r="BA66"/>
  <c r="AY66"/>
  <c r="AU66"/>
  <c r="AT66"/>
  <c r="AS66"/>
  <c r="AQ66"/>
  <c r="AP66"/>
  <c r="AN66"/>
  <c r="AJ66"/>
  <c r="AI66"/>
  <c r="AH66"/>
  <c r="AF66"/>
  <c r="AE66"/>
  <c r="AC66"/>
  <c r="Y66"/>
  <c r="X66"/>
  <c r="W66"/>
  <c r="U66"/>
  <c r="T66"/>
  <c r="R66"/>
  <c r="N66"/>
  <c r="M66"/>
  <c r="L66"/>
  <c r="J66"/>
  <c r="I66"/>
  <c r="G66"/>
  <c r="BQ65"/>
  <c r="BM65"/>
  <c r="BJ65"/>
  <c r="BF65"/>
  <c r="BB65"/>
  <c r="AY65"/>
  <c r="AU65"/>
  <c r="AQ65"/>
  <c r="AN65"/>
  <c r="AJ65"/>
  <c r="AF65"/>
  <c r="AC65"/>
  <c r="Y65"/>
  <c r="U65"/>
  <c r="R65"/>
  <c r="N65"/>
  <c r="J65"/>
  <c r="G65"/>
  <c r="BQ64"/>
  <c r="BP64"/>
  <c r="BO64"/>
  <c r="BM64"/>
  <c r="BL64"/>
  <c r="BJ64"/>
  <c r="BF64"/>
  <c r="BE64"/>
  <c r="BD64"/>
  <c r="BB64"/>
  <c r="BA64"/>
  <c r="AY64"/>
  <c r="AU64"/>
  <c r="AT64"/>
  <c r="AS64"/>
  <c r="AQ64"/>
  <c r="AP64"/>
  <c r="AN64"/>
  <c r="AJ64"/>
  <c r="AI64"/>
  <c r="AH64"/>
  <c r="AF64"/>
  <c r="AE64"/>
  <c r="AC64"/>
  <c r="AD64" s="1"/>
  <c r="Y64"/>
  <c r="X64"/>
  <c r="W64"/>
  <c r="U64"/>
  <c r="T64"/>
  <c r="R64"/>
  <c r="N64"/>
  <c r="M64"/>
  <c r="L64"/>
  <c r="J64"/>
  <c r="I64"/>
  <c r="G64"/>
  <c r="BQ63"/>
  <c r="BM63"/>
  <c r="BJ63"/>
  <c r="BF63"/>
  <c r="BB63"/>
  <c r="AY63"/>
  <c r="AU63"/>
  <c r="AQ63"/>
  <c r="AN63"/>
  <c r="AJ63"/>
  <c r="AF63"/>
  <c r="AC63"/>
  <c r="Y63"/>
  <c r="U63"/>
  <c r="R63"/>
  <c r="N63"/>
  <c r="J63"/>
  <c r="G63"/>
  <c r="BQ62"/>
  <c r="BP62"/>
  <c r="BO62"/>
  <c r="BM62"/>
  <c r="BL62"/>
  <c r="BJ62"/>
  <c r="BF62"/>
  <c r="BE62"/>
  <c r="BD62"/>
  <c r="BB62"/>
  <c r="BC62" s="1"/>
  <c r="BA62"/>
  <c r="AY62"/>
  <c r="AU62"/>
  <c r="AT62"/>
  <c r="AS62"/>
  <c r="AQ62"/>
  <c r="AP62"/>
  <c r="AN62"/>
  <c r="AJ62"/>
  <c r="AI62"/>
  <c r="AH62"/>
  <c r="AF62"/>
  <c r="AE62"/>
  <c r="AC62"/>
  <c r="Y62"/>
  <c r="X62"/>
  <c r="W62"/>
  <c r="U62"/>
  <c r="T62"/>
  <c r="R62"/>
  <c r="N62"/>
  <c r="M62"/>
  <c r="L62"/>
  <c r="J62"/>
  <c r="I62"/>
  <c r="G62"/>
  <c r="BQ60"/>
  <c r="BM60"/>
  <c r="BJ60"/>
  <c r="BF60"/>
  <c r="BB60"/>
  <c r="AY60"/>
  <c r="AU60"/>
  <c r="AQ60"/>
  <c r="AN60"/>
  <c r="AJ60"/>
  <c r="AF60"/>
  <c r="AC60"/>
  <c r="Y60"/>
  <c r="U60"/>
  <c r="R60"/>
  <c r="N60"/>
  <c r="J60"/>
  <c r="G60"/>
  <c r="BQ59"/>
  <c r="BP59"/>
  <c r="BO59"/>
  <c r="BM59"/>
  <c r="BL59"/>
  <c r="BJ59"/>
  <c r="BF59"/>
  <c r="BE59"/>
  <c r="BD59"/>
  <c r="BB59"/>
  <c r="BA59"/>
  <c r="AY59"/>
  <c r="AU59"/>
  <c r="AT59"/>
  <c r="AS59"/>
  <c r="AQ59"/>
  <c r="AP59"/>
  <c r="AN59"/>
  <c r="AJ59"/>
  <c r="AI59"/>
  <c r="AH59"/>
  <c r="AF59"/>
  <c r="AG59" s="1"/>
  <c r="AE59"/>
  <c r="AC59"/>
  <c r="Y59"/>
  <c r="X59"/>
  <c r="W59"/>
  <c r="U59"/>
  <c r="T59"/>
  <c r="R59"/>
  <c r="N59"/>
  <c r="M59"/>
  <c r="L59"/>
  <c r="J59"/>
  <c r="I59"/>
  <c r="G59"/>
  <c r="BQ58"/>
  <c r="BM58"/>
  <c r="BJ58"/>
  <c r="BF58"/>
  <c r="BB58"/>
  <c r="AY58"/>
  <c r="AU58"/>
  <c r="AQ58"/>
  <c r="AN58"/>
  <c r="AJ58"/>
  <c r="AF58"/>
  <c r="AC58"/>
  <c r="Y58"/>
  <c r="U58"/>
  <c r="R58"/>
  <c r="N58"/>
  <c r="J58"/>
  <c r="G58"/>
  <c r="BQ57"/>
  <c r="BP57"/>
  <c r="BO57"/>
  <c r="BM57"/>
  <c r="BL57"/>
  <c r="BJ57"/>
  <c r="BF57"/>
  <c r="BE57"/>
  <c r="BD57"/>
  <c r="BB57"/>
  <c r="BA57"/>
  <c r="AY57"/>
  <c r="AU57"/>
  <c r="AT57"/>
  <c r="AS57"/>
  <c r="AQ57"/>
  <c r="AP57"/>
  <c r="AN57"/>
  <c r="AJ57"/>
  <c r="AI57"/>
  <c r="AH57"/>
  <c r="AF57"/>
  <c r="AE57"/>
  <c r="AC57"/>
  <c r="Y57"/>
  <c r="X57"/>
  <c r="W57"/>
  <c r="U57"/>
  <c r="T57"/>
  <c r="R57"/>
  <c r="N57"/>
  <c r="M57"/>
  <c r="L57"/>
  <c r="J57"/>
  <c r="I57"/>
  <c r="G57"/>
  <c r="BQ56"/>
  <c r="BM56"/>
  <c r="BJ56"/>
  <c r="BF56"/>
  <c r="BB56"/>
  <c r="AY56"/>
  <c r="AU56"/>
  <c r="AQ56"/>
  <c r="AN56"/>
  <c r="AJ56"/>
  <c r="AF56"/>
  <c r="AC56"/>
  <c r="Y56"/>
  <c r="U56"/>
  <c r="R56"/>
  <c r="N56"/>
  <c r="J56"/>
  <c r="G56"/>
  <c r="BQ55"/>
  <c r="BP55"/>
  <c r="BO55"/>
  <c r="BM55"/>
  <c r="BL55"/>
  <c r="BJ55"/>
  <c r="BF55"/>
  <c r="BE55"/>
  <c r="BD55"/>
  <c r="BB55"/>
  <c r="BA55"/>
  <c r="AY55"/>
  <c r="AZ55" s="1"/>
  <c r="AU55"/>
  <c r="AT55"/>
  <c r="AS55"/>
  <c r="AQ55"/>
  <c r="AP55"/>
  <c r="AN55"/>
  <c r="AJ55"/>
  <c r="AI55"/>
  <c r="AH55"/>
  <c r="AF55"/>
  <c r="AE55"/>
  <c r="AC55"/>
  <c r="Y55"/>
  <c r="X55"/>
  <c r="W55"/>
  <c r="U55"/>
  <c r="V55" s="1"/>
  <c r="T55"/>
  <c r="R55"/>
  <c r="N55"/>
  <c r="M55"/>
  <c r="L55"/>
  <c r="J55"/>
  <c r="I55"/>
  <c r="G55"/>
  <c r="BQ54"/>
  <c r="BM54"/>
  <c r="BJ54"/>
  <c r="BF54"/>
  <c r="BB54"/>
  <c r="AY54"/>
  <c r="AU54"/>
  <c r="AQ54"/>
  <c r="AN54"/>
  <c r="AJ54"/>
  <c r="AF54"/>
  <c r="AC54"/>
  <c r="Y54"/>
  <c r="U54"/>
  <c r="R54"/>
  <c r="N54"/>
  <c r="J54"/>
  <c r="G54"/>
  <c r="BQ53"/>
  <c r="BP53"/>
  <c r="BO53"/>
  <c r="BM53"/>
  <c r="BL53"/>
  <c r="BJ53"/>
  <c r="BF53"/>
  <c r="BE53"/>
  <c r="BD53"/>
  <c r="BB53"/>
  <c r="BA53"/>
  <c r="AY53"/>
  <c r="AU53"/>
  <c r="AT53"/>
  <c r="AS53"/>
  <c r="AQ53"/>
  <c r="AP53"/>
  <c r="AN53"/>
  <c r="AJ53"/>
  <c r="AI53"/>
  <c r="AH53"/>
  <c r="AF53"/>
  <c r="AE53"/>
  <c r="AC53"/>
  <c r="Y53"/>
  <c r="X53"/>
  <c r="W53"/>
  <c r="V53"/>
  <c r="U53"/>
  <c r="T53"/>
  <c r="R53"/>
  <c r="N53"/>
  <c r="M53"/>
  <c r="L53"/>
  <c r="J53"/>
  <c r="I53"/>
  <c r="G53"/>
  <c r="BQ52"/>
  <c r="BM52"/>
  <c r="BJ52"/>
  <c r="BF52"/>
  <c r="BB52"/>
  <c r="AY52"/>
  <c r="AU52"/>
  <c r="AQ52"/>
  <c r="AN52"/>
  <c r="AJ52"/>
  <c r="AF52"/>
  <c r="AC52"/>
  <c r="Y52"/>
  <c r="U52"/>
  <c r="R52"/>
  <c r="N52"/>
  <c r="J52"/>
  <c r="G52"/>
  <c r="BQ51"/>
  <c r="BP51"/>
  <c r="BO51"/>
  <c r="BM51"/>
  <c r="BL51"/>
  <c r="BJ51"/>
  <c r="BF51"/>
  <c r="BE51"/>
  <c r="BD51"/>
  <c r="BB51"/>
  <c r="BA51"/>
  <c r="AY51"/>
  <c r="AZ51" s="1"/>
  <c r="AU51"/>
  <c r="AT51"/>
  <c r="AS51"/>
  <c r="AQ51"/>
  <c r="AP51"/>
  <c r="AN51"/>
  <c r="AJ51"/>
  <c r="AI51"/>
  <c r="AH51"/>
  <c r="AF51"/>
  <c r="AE51"/>
  <c r="AC51"/>
  <c r="Y51"/>
  <c r="X51"/>
  <c r="W51"/>
  <c r="U51"/>
  <c r="V51" s="1"/>
  <c r="T51"/>
  <c r="R51"/>
  <c r="N51"/>
  <c r="M51"/>
  <c r="L51"/>
  <c r="J51"/>
  <c r="I51"/>
  <c r="G51"/>
  <c r="BQ50"/>
  <c r="BM50"/>
  <c r="BJ50"/>
  <c r="BF50"/>
  <c r="BB50"/>
  <c r="AY50"/>
  <c r="AU50"/>
  <c r="AQ50"/>
  <c r="AN50"/>
  <c r="AJ50"/>
  <c r="AF50"/>
  <c r="AC50"/>
  <c r="Y50"/>
  <c r="U50"/>
  <c r="R50"/>
  <c r="N50"/>
  <c r="J50"/>
  <c r="G50"/>
  <c r="BQ49"/>
  <c r="BP49"/>
  <c r="BO49"/>
  <c r="BM49"/>
  <c r="BL49"/>
  <c r="BJ49"/>
  <c r="BF49"/>
  <c r="BE49"/>
  <c r="BD49"/>
  <c r="BB49"/>
  <c r="BA49"/>
  <c r="AY49"/>
  <c r="AZ49" s="1"/>
  <c r="AU49"/>
  <c r="AT49"/>
  <c r="AS49"/>
  <c r="AQ49"/>
  <c r="AP49"/>
  <c r="AN49"/>
  <c r="AJ49"/>
  <c r="AI49"/>
  <c r="AH49"/>
  <c r="AF49"/>
  <c r="AE49"/>
  <c r="AC49"/>
  <c r="Y49"/>
  <c r="X49"/>
  <c r="W49"/>
  <c r="U49"/>
  <c r="T49"/>
  <c r="R49"/>
  <c r="N49"/>
  <c r="M49"/>
  <c r="L49"/>
  <c r="J49"/>
  <c r="I49"/>
  <c r="G49"/>
  <c r="BQ48"/>
  <c r="BM48"/>
  <c r="BJ48"/>
  <c r="BF48"/>
  <c r="BB48"/>
  <c r="AY48"/>
  <c r="AU48"/>
  <c r="AQ48"/>
  <c r="AN48"/>
  <c r="AJ48"/>
  <c r="AF48"/>
  <c r="AC48"/>
  <c r="Y48"/>
  <c r="U48"/>
  <c r="R48"/>
  <c r="S47" s="1"/>
  <c r="N48"/>
  <c r="J48"/>
  <c r="G48"/>
  <c r="BQ47"/>
  <c r="BP47"/>
  <c r="BO47"/>
  <c r="BM47"/>
  <c r="BL47"/>
  <c r="BJ47"/>
  <c r="BK47" s="1"/>
  <c r="BF47"/>
  <c r="BE47"/>
  <c r="BD47"/>
  <c r="BB47"/>
  <c r="BA47"/>
  <c r="AY47"/>
  <c r="AU47"/>
  <c r="AT47"/>
  <c r="AS47"/>
  <c r="AQ47"/>
  <c r="AP47"/>
  <c r="AN47"/>
  <c r="AJ47"/>
  <c r="AI47"/>
  <c r="AH47"/>
  <c r="AF47"/>
  <c r="AE47"/>
  <c r="AC47"/>
  <c r="AD47" s="1"/>
  <c r="Y47"/>
  <c r="X47"/>
  <c r="W47"/>
  <c r="U47"/>
  <c r="T47"/>
  <c r="R47"/>
  <c r="N47"/>
  <c r="M47"/>
  <c r="L47"/>
  <c r="J47"/>
  <c r="I47"/>
  <c r="G47"/>
  <c r="H47" s="1"/>
  <c r="BQ45"/>
  <c r="BM45"/>
  <c r="BJ45"/>
  <c r="BF45"/>
  <c r="BB45"/>
  <c r="AY45"/>
  <c r="AU45"/>
  <c r="AQ45"/>
  <c r="AN45"/>
  <c r="AJ45"/>
  <c r="AF45"/>
  <c r="AC45"/>
  <c r="Y45"/>
  <c r="U45"/>
  <c r="R45"/>
  <c r="N45"/>
  <c r="J45"/>
  <c r="K44" s="1"/>
  <c r="G45"/>
  <c r="BQ44"/>
  <c r="BP44"/>
  <c r="BO44"/>
  <c r="BM44"/>
  <c r="BL44"/>
  <c r="BJ44"/>
  <c r="BF44"/>
  <c r="BE44"/>
  <c r="BD44"/>
  <c r="BB44"/>
  <c r="BA44"/>
  <c r="AY44"/>
  <c r="AU44"/>
  <c r="AT44"/>
  <c r="AS44"/>
  <c r="AQ44"/>
  <c r="AP44"/>
  <c r="AN44"/>
  <c r="AJ44"/>
  <c r="AI44"/>
  <c r="AH44"/>
  <c r="AF44"/>
  <c r="AE44"/>
  <c r="AC44"/>
  <c r="Y44"/>
  <c r="X44"/>
  <c r="W44"/>
  <c r="U44"/>
  <c r="V44" s="1"/>
  <c r="T44"/>
  <c r="R44"/>
  <c r="N44"/>
  <c r="M44"/>
  <c r="L44"/>
  <c r="J44"/>
  <c r="I44"/>
  <c r="G44"/>
  <c r="BQ43"/>
  <c r="BM43"/>
  <c r="BJ43"/>
  <c r="BF43"/>
  <c r="BB43"/>
  <c r="AY43"/>
  <c r="AU43"/>
  <c r="AQ43"/>
  <c r="AN43"/>
  <c r="AO42" s="1"/>
  <c r="AJ43"/>
  <c r="AF43"/>
  <c r="AC43"/>
  <c r="Y43"/>
  <c r="U43"/>
  <c r="R43"/>
  <c r="N43"/>
  <c r="J43"/>
  <c r="K42" s="1"/>
  <c r="G43"/>
  <c r="H42" s="1"/>
  <c r="BQ42"/>
  <c r="BP42"/>
  <c r="BO42"/>
  <c r="BM42"/>
  <c r="BL42"/>
  <c r="BJ42"/>
  <c r="BF42"/>
  <c r="BE42"/>
  <c r="BD42"/>
  <c r="BB42"/>
  <c r="BA42"/>
  <c r="AY42"/>
  <c r="AU42"/>
  <c r="AT42"/>
  <c r="AS42"/>
  <c r="AQ42"/>
  <c r="AP42"/>
  <c r="AN42"/>
  <c r="AJ42"/>
  <c r="AI42"/>
  <c r="AH42"/>
  <c r="AF42"/>
  <c r="AE42"/>
  <c r="AC42"/>
  <c r="Y42"/>
  <c r="X42"/>
  <c r="W42"/>
  <c r="U42"/>
  <c r="T42"/>
  <c r="R42"/>
  <c r="N42"/>
  <c r="M42"/>
  <c r="L42"/>
  <c r="J42"/>
  <c r="I42"/>
  <c r="G42"/>
  <c r="BQ41"/>
  <c r="BM41"/>
  <c r="BJ41"/>
  <c r="BF41"/>
  <c r="BB41"/>
  <c r="AY41"/>
  <c r="AU41"/>
  <c r="AQ41"/>
  <c r="AN41"/>
  <c r="AJ41"/>
  <c r="AF41"/>
  <c r="AC41"/>
  <c r="Y41"/>
  <c r="U41"/>
  <c r="V40" s="1"/>
  <c r="R41"/>
  <c r="N41"/>
  <c r="J41"/>
  <c r="G41"/>
  <c r="BQ40"/>
  <c r="BP40"/>
  <c r="BO40"/>
  <c r="BM40"/>
  <c r="BL40"/>
  <c r="BJ40"/>
  <c r="BF40"/>
  <c r="BE40"/>
  <c r="BD40"/>
  <c r="BC40"/>
  <c r="BB40"/>
  <c r="BA40"/>
  <c r="AY40"/>
  <c r="AU40"/>
  <c r="AT40"/>
  <c r="AS40"/>
  <c r="AQ40"/>
  <c r="AP40"/>
  <c r="AN40"/>
  <c r="AJ40"/>
  <c r="AI40"/>
  <c r="AH40"/>
  <c r="AF40"/>
  <c r="AE40"/>
  <c r="AC40"/>
  <c r="Y40"/>
  <c r="X40"/>
  <c r="W40"/>
  <c r="U40"/>
  <c r="T40"/>
  <c r="R40"/>
  <c r="N40"/>
  <c r="M40"/>
  <c r="L40"/>
  <c r="J40"/>
  <c r="I40"/>
  <c r="G40"/>
  <c r="BQ39"/>
  <c r="BM39"/>
  <c r="BJ39"/>
  <c r="BF39"/>
  <c r="BB39"/>
  <c r="AY39"/>
  <c r="AU39"/>
  <c r="AQ39"/>
  <c r="AN39"/>
  <c r="AJ39"/>
  <c r="AF39"/>
  <c r="AC39"/>
  <c r="Y39"/>
  <c r="U39"/>
  <c r="R39"/>
  <c r="N39"/>
  <c r="J39"/>
  <c r="G39"/>
  <c r="BQ38"/>
  <c r="BP38"/>
  <c r="BO38"/>
  <c r="BM38"/>
  <c r="BN38" s="1"/>
  <c r="BL38"/>
  <c r="BJ38"/>
  <c r="BF38"/>
  <c r="BE38"/>
  <c r="BD38"/>
  <c r="BB38"/>
  <c r="BA38"/>
  <c r="AY38"/>
  <c r="AU38"/>
  <c r="AT38"/>
  <c r="AS38"/>
  <c r="AQ38"/>
  <c r="AP38"/>
  <c r="AN38"/>
  <c r="AO38" s="1"/>
  <c r="AJ38"/>
  <c r="AI38"/>
  <c r="AH38"/>
  <c r="AF38"/>
  <c r="AG38" s="1"/>
  <c r="AE38"/>
  <c r="AC38"/>
  <c r="Y38"/>
  <c r="X38"/>
  <c r="W38"/>
  <c r="U38"/>
  <c r="T38"/>
  <c r="R38"/>
  <c r="N38"/>
  <c r="M38"/>
  <c r="L38"/>
  <c r="J38"/>
  <c r="I38"/>
  <c r="G38"/>
  <c r="H38" s="1"/>
  <c r="BQ37"/>
  <c r="BM37"/>
  <c r="BJ37"/>
  <c r="BF37"/>
  <c r="BB37"/>
  <c r="AY37"/>
  <c r="AU37"/>
  <c r="AQ37"/>
  <c r="AN37"/>
  <c r="AJ37"/>
  <c r="AF37"/>
  <c r="AC37"/>
  <c r="AD36" s="1"/>
  <c r="Y37"/>
  <c r="U37"/>
  <c r="R37"/>
  <c r="N37"/>
  <c r="J37"/>
  <c r="G37"/>
  <c r="BQ36"/>
  <c r="BP36"/>
  <c r="BO36"/>
  <c r="BM36"/>
  <c r="BL36"/>
  <c r="BJ36"/>
  <c r="BF36"/>
  <c r="BE36"/>
  <c r="BD36"/>
  <c r="BB36"/>
  <c r="BA36"/>
  <c r="AY36"/>
  <c r="AU36"/>
  <c r="AT36"/>
  <c r="AS36"/>
  <c r="AQ36"/>
  <c r="AP36"/>
  <c r="AN36"/>
  <c r="AO36" s="1"/>
  <c r="AJ36"/>
  <c r="AI36"/>
  <c r="AH36"/>
  <c r="AF36"/>
  <c r="AE36"/>
  <c r="AC36"/>
  <c r="Y36"/>
  <c r="X36"/>
  <c r="W36"/>
  <c r="U36"/>
  <c r="T36"/>
  <c r="R36"/>
  <c r="N36"/>
  <c r="M36"/>
  <c r="L36"/>
  <c r="J36"/>
  <c r="I36"/>
  <c r="G36"/>
  <c r="BQ35"/>
  <c r="BM35"/>
  <c r="BJ35"/>
  <c r="BF35"/>
  <c r="BB35"/>
  <c r="AY35"/>
  <c r="AU35"/>
  <c r="AQ35"/>
  <c r="AN35"/>
  <c r="AJ35"/>
  <c r="AF35"/>
  <c r="AC35"/>
  <c r="Y35"/>
  <c r="U35"/>
  <c r="R35"/>
  <c r="N35"/>
  <c r="J35"/>
  <c r="G35"/>
  <c r="BQ34"/>
  <c r="BP34"/>
  <c r="BO34"/>
  <c r="BM34"/>
  <c r="BL34"/>
  <c r="BJ34"/>
  <c r="BK34" s="1"/>
  <c r="BF34"/>
  <c r="BE34"/>
  <c r="BD34"/>
  <c r="BB34"/>
  <c r="BA34"/>
  <c r="AY34"/>
  <c r="AU34"/>
  <c r="AT34"/>
  <c r="AS34"/>
  <c r="AQ34"/>
  <c r="AP34"/>
  <c r="AN34"/>
  <c r="AJ34"/>
  <c r="AI34"/>
  <c r="AH34"/>
  <c r="AF34"/>
  <c r="AE34"/>
  <c r="AC34"/>
  <c r="Y34"/>
  <c r="X34"/>
  <c r="W34"/>
  <c r="U34"/>
  <c r="T34"/>
  <c r="R34"/>
  <c r="N34"/>
  <c r="M34"/>
  <c r="L34"/>
  <c r="J34"/>
  <c r="I34"/>
  <c r="G34"/>
  <c r="BQ33"/>
  <c r="BM33"/>
  <c r="BJ33"/>
  <c r="BF33"/>
  <c r="BB33"/>
  <c r="AY33"/>
  <c r="AU33"/>
  <c r="AQ33"/>
  <c r="AN33"/>
  <c r="AJ33"/>
  <c r="AF33"/>
  <c r="AC33"/>
  <c r="Y33"/>
  <c r="U33"/>
  <c r="R33"/>
  <c r="N33"/>
  <c r="J33"/>
  <c r="G33"/>
  <c r="BQ32"/>
  <c r="BP32"/>
  <c r="BO32"/>
  <c r="BM32"/>
  <c r="BL32"/>
  <c r="BJ32"/>
  <c r="BF32"/>
  <c r="BE32"/>
  <c r="BD32"/>
  <c r="BB32"/>
  <c r="BA32"/>
  <c r="AY32"/>
  <c r="AZ32" s="1"/>
  <c r="AU32"/>
  <c r="AT32"/>
  <c r="AS32"/>
  <c r="AQ32"/>
  <c r="AP32"/>
  <c r="AN32"/>
  <c r="AJ32"/>
  <c r="AI32"/>
  <c r="AH32"/>
  <c r="AF32"/>
  <c r="AE32"/>
  <c r="AD32"/>
  <c r="AC32"/>
  <c r="Y32"/>
  <c r="X32"/>
  <c r="W32"/>
  <c r="U32"/>
  <c r="T32"/>
  <c r="R32"/>
  <c r="N32"/>
  <c r="M32"/>
  <c r="L32"/>
  <c r="J32"/>
  <c r="I32"/>
  <c r="G32"/>
  <c r="BQ30"/>
  <c r="BM30"/>
  <c r="BJ30"/>
  <c r="BF30"/>
  <c r="BB30"/>
  <c r="AY30"/>
  <c r="AU30"/>
  <c r="AQ30"/>
  <c r="AN30"/>
  <c r="AJ30"/>
  <c r="AF30"/>
  <c r="AC30"/>
  <c r="Y30"/>
  <c r="U30"/>
  <c r="R30"/>
  <c r="N30"/>
  <c r="J30"/>
  <c r="G30"/>
  <c r="BQ29"/>
  <c r="BP29"/>
  <c r="BO29"/>
  <c r="BM29"/>
  <c r="BL29"/>
  <c r="BJ29"/>
  <c r="BF29"/>
  <c r="BE29"/>
  <c r="BD29"/>
  <c r="BB29"/>
  <c r="BA29"/>
  <c r="AY29"/>
  <c r="AZ29" s="1"/>
  <c r="AU29"/>
  <c r="AT29"/>
  <c r="AS29"/>
  <c r="AQ29"/>
  <c r="AP29"/>
  <c r="AN29"/>
  <c r="AJ29"/>
  <c r="AI29"/>
  <c r="AH29"/>
  <c r="AF29"/>
  <c r="AE29"/>
  <c r="AC29"/>
  <c r="Y29"/>
  <c r="X29"/>
  <c r="W29"/>
  <c r="U29"/>
  <c r="V29" s="1"/>
  <c r="T29"/>
  <c r="R29"/>
  <c r="N29"/>
  <c r="M29"/>
  <c r="L29"/>
  <c r="J29"/>
  <c r="I29"/>
  <c r="G29"/>
  <c r="BQ28"/>
  <c r="BM28"/>
  <c r="BJ28"/>
  <c r="BF28"/>
  <c r="BB28"/>
  <c r="AY28"/>
  <c r="AU28"/>
  <c r="AQ28"/>
  <c r="AN28"/>
  <c r="AJ28"/>
  <c r="AF28"/>
  <c r="AC28"/>
  <c r="Y28"/>
  <c r="U28"/>
  <c r="R28"/>
  <c r="N28"/>
  <c r="J28"/>
  <c r="G28"/>
  <c r="BQ27"/>
  <c r="BP27"/>
  <c r="BO27"/>
  <c r="BM27"/>
  <c r="BL27"/>
  <c r="BJ27"/>
  <c r="BF27"/>
  <c r="BE27"/>
  <c r="BD27"/>
  <c r="BB27"/>
  <c r="BA27"/>
  <c r="AY27"/>
  <c r="AZ27" s="1"/>
  <c r="AU27"/>
  <c r="AT27"/>
  <c r="AS27"/>
  <c r="AQ27"/>
  <c r="AP27"/>
  <c r="AN27"/>
  <c r="AJ27"/>
  <c r="AI27"/>
  <c r="AH27"/>
  <c r="AF27"/>
  <c r="AE27"/>
  <c r="AC27"/>
  <c r="Y27"/>
  <c r="X27"/>
  <c r="W27"/>
  <c r="U27"/>
  <c r="V27" s="1"/>
  <c r="T27"/>
  <c r="R27"/>
  <c r="N27"/>
  <c r="M27"/>
  <c r="L27"/>
  <c r="J27"/>
  <c r="I27"/>
  <c r="G27"/>
  <c r="BQ26"/>
  <c r="BM26"/>
  <c r="BJ26"/>
  <c r="BF26"/>
  <c r="BB26"/>
  <c r="AY26"/>
  <c r="AU26"/>
  <c r="AQ26"/>
  <c r="AN26"/>
  <c r="AJ26"/>
  <c r="AF26"/>
  <c r="AC26"/>
  <c r="AD25" s="1"/>
  <c r="Y26"/>
  <c r="U26"/>
  <c r="R26"/>
  <c r="S25" s="1"/>
  <c r="N26"/>
  <c r="J26"/>
  <c r="G26"/>
  <c r="BQ25"/>
  <c r="BP25"/>
  <c r="BO25"/>
  <c r="BM25"/>
  <c r="BL25"/>
  <c r="BJ25"/>
  <c r="BK25" s="1"/>
  <c r="BF25"/>
  <c r="BE25"/>
  <c r="BD25"/>
  <c r="BB25"/>
  <c r="BA25"/>
  <c r="AY25"/>
  <c r="AU25"/>
  <c r="AT25"/>
  <c r="AS25"/>
  <c r="AQ25"/>
  <c r="AP25"/>
  <c r="AN25"/>
  <c r="AJ25"/>
  <c r="AI25"/>
  <c r="AH25"/>
  <c r="AF25"/>
  <c r="AE25"/>
  <c r="AC25"/>
  <c r="Y25"/>
  <c r="X25"/>
  <c r="W25"/>
  <c r="U25"/>
  <c r="T25"/>
  <c r="R25"/>
  <c r="N25"/>
  <c r="M25"/>
  <c r="L25"/>
  <c r="J25"/>
  <c r="I25"/>
  <c r="G25"/>
  <c r="BQ24"/>
  <c r="BM24"/>
  <c r="BJ24"/>
  <c r="BF24"/>
  <c r="BB24"/>
  <c r="AY24"/>
  <c r="AU24"/>
  <c r="AQ24"/>
  <c r="AN24"/>
  <c r="AJ24"/>
  <c r="AF24"/>
  <c r="AC24"/>
  <c r="Y24"/>
  <c r="U24"/>
  <c r="R24"/>
  <c r="S23" s="1"/>
  <c r="N24"/>
  <c r="J24"/>
  <c r="G24"/>
  <c r="BQ23"/>
  <c r="BP23"/>
  <c r="BO23"/>
  <c r="BM23"/>
  <c r="BL23"/>
  <c r="BJ23"/>
  <c r="BF23"/>
  <c r="BE23"/>
  <c r="BD23"/>
  <c r="BB23"/>
  <c r="BA23"/>
  <c r="AY23"/>
  <c r="AU23"/>
  <c r="AT23"/>
  <c r="AS23"/>
  <c r="AQ23"/>
  <c r="AP23"/>
  <c r="AN23"/>
  <c r="AJ23"/>
  <c r="AI23"/>
  <c r="AH23"/>
  <c r="AF23"/>
  <c r="AE23"/>
  <c r="AC23"/>
  <c r="Y23"/>
  <c r="X23"/>
  <c r="W23"/>
  <c r="U23"/>
  <c r="V23" s="1"/>
  <c r="T23"/>
  <c r="R23"/>
  <c r="N23"/>
  <c r="M23"/>
  <c r="L23"/>
  <c r="J23"/>
  <c r="I23"/>
  <c r="G23"/>
  <c r="BQ22"/>
  <c r="BM22"/>
  <c r="BJ22"/>
  <c r="BF22"/>
  <c r="BB22"/>
  <c r="AY22"/>
  <c r="AU22"/>
  <c r="AQ22"/>
  <c r="AN22"/>
  <c r="AJ22"/>
  <c r="AF22"/>
  <c r="AC22"/>
  <c r="Y22"/>
  <c r="U22"/>
  <c r="R22"/>
  <c r="N22"/>
  <c r="J22"/>
  <c r="G22"/>
  <c r="BQ21"/>
  <c r="BP21"/>
  <c r="BO21"/>
  <c r="BM21"/>
  <c r="BL21"/>
  <c r="BJ21"/>
  <c r="BF21"/>
  <c r="BE21"/>
  <c r="BD21"/>
  <c r="BB21"/>
  <c r="BA21"/>
  <c r="AY21"/>
  <c r="AZ21" s="1"/>
  <c r="AU21"/>
  <c r="AT21"/>
  <c r="AS21"/>
  <c r="AQ21"/>
  <c r="AP21"/>
  <c r="AN21"/>
  <c r="AJ21"/>
  <c r="AI21"/>
  <c r="AH21"/>
  <c r="AF21"/>
  <c r="AE21"/>
  <c r="AC21"/>
  <c r="Y21"/>
  <c r="X21"/>
  <c r="W21"/>
  <c r="U21"/>
  <c r="T21"/>
  <c r="R21"/>
  <c r="N21"/>
  <c r="M21"/>
  <c r="L21"/>
  <c r="J21"/>
  <c r="I21"/>
  <c r="G21"/>
  <c r="BQ20"/>
  <c r="BM20"/>
  <c r="BJ20"/>
  <c r="BF20"/>
  <c r="BB20"/>
  <c r="AY20"/>
  <c r="AU20"/>
  <c r="AQ20"/>
  <c r="AN20"/>
  <c r="AJ20"/>
  <c r="AF20"/>
  <c r="AC20"/>
  <c r="Y20"/>
  <c r="U20"/>
  <c r="R20"/>
  <c r="N20"/>
  <c r="J20"/>
  <c r="G20"/>
  <c r="BQ19"/>
  <c r="BP19"/>
  <c r="BO19"/>
  <c r="BM19"/>
  <c r="BL19"/>
  <c r="BJ19"/>
  <c r="BF19"/>
  <c r="BE19"/>
  <c r="BD19"/>
  <c r="BB19"/>
  <c r="BA19"/>
  <c r="AY19"/>
  <c r="AU19"/>
  <c r="AT19"/>
  <c r="AS19"/>
  <c r="AQ19"/>
  <c r="AP19"/>
  <c r="AN19"/>
  <c r="AJ19"/>
  <c r="AI19"/>
  <c r="AH19"/>
  <c r="AF19"/>
  <c r="AE19"/>
  <c r="AC19"/>
  <c r="Y19"/>
  <c r="X19"/>
  <c r="W19"/>
  <c r="U19"/>
  <c r="T19"/>
  <c r="R19"/>
  <c r="N19"/>
  <c r="M19"/>
  <c r="L19"/>
  <c r="J19"/>
  <c r="I19"/>
  <c r="G19"/>
  <c r="BQ18"/>
  <c r="BM18"/>
  <c r="BJ18"/>
  <c r="BK17" s="1"/>
  <c r="BF18"/>
  <c r="BB18"/>
  <c r="AY18"/>
  <c r="AU18"/>
  <c r="AQ18"/>
  <c r="AN18"/>
  <c r="AJ18"/>
  <c r="AF18"/>
  <c r="AC18"/>
  <c r="Y18"/>
  <c r="U18"/>
  <c r="R18"/>
  <c r="N18"/>
  <c r="J18"/>
  <c r="G18"/>
  <c r="BQ17"/>
  <c r="BP17"/>
  <c r="BO17"/>
  <c r="BM17"/>
  <c r="BL17"/>
  <c r="BJ17"/>
  <c r="BF17"/>
  <c r="BE17"/>
  <c r="BD17"/>
  <c r="BB17"/>
  <c r="BA17"/>
  <c r="AY17"/>
  <c r="AU17"/>
  <c r="AT17"/>
  <c r="AS17"/>
  <c r="AQ17"/>
  <c r="AP17"/>
  <c r="AN17"/>
  <c r="AJ17"/>
  <c r="AI17"/>
  <c r="AH17"/>
  <c r="AF17"/>
  <c r="AE17"/>
  <c r="AC17"/>
  <c r="AD17" s="1"/>
  <c r="Y17"/>
  <c r="X17"/>
  <c r="W17"/>
  <c r="U17"/>
  <c r="T17"/>
  <c r="R17"/>
  <c r="N17"/>
  <c r="M17"/>
  <c r="L17"/>
  <c r="J17"/>
  <c r="I17"/>
  <c r="G17"/>
  <c r="H17" s="1"/>
  <c r="BQ15"/>
  <c r="BM15"/>
  <c r="BJ15"/>
  <c r="BF15"/>
  <c r="BB15"/>
  <c r="AY15"/>
  <c r="AU15"/>
  <c r="AQ15"/>
  <c r="AN15"/>
  <c r="AJ15"/>
  <c r="AF15"/>
  <c r="AC15"/>
  <c r="Y15"/>
  <c r="U15"/>
  <c r="R15"/>
  <c r="N15"/>
  <c r="J15"/>
  <c r="G15"/>
  <c r="BQ14"/>
  <c r="BP14"/>
  <c r="BO14"/>
  <c r="BM14"/>
  <c r="BL14"/>
  <c r="BJ14"/>
  <c r="BF14"/>
  <c r="BE14"/>
  <c r="BD14"/>
  <c r="BC14"/>
  <c r="BB14"/>
  <c r="BA14"/>
  <c r="AY14"/>
  <c r="AU14"/>
  <c r="AT14"/>
  <c r="AS14"/>
  <c r="AQ14"/>
  <c r="AP14"/>
  <c r="AN14"/>
  <c r="AJ14"/>
  <c r="AI14"/>
  <c r="AH14"/>
  <c r="AF14"/>
  <c r="AE14"/>
  <c r="AC14"/>
  <c r="Y14"/>
  <c r="X14"/>
  <c r="W14"/>
  <c r="U14"/>
  <c r="T14"/>
  <c r="R14"/>
  <c r="N14"/>
  <c r="M14"/>
  <c r="L14"/>
  <c r="J14"/>
  <c r="I14"/>
  <c r="G14"/>
  <c r="BQ13"/>
  <c r="BM13"/>
  <c r="BJ13"/>
  <c r="BF13"/>
  <c r="BB13"/>
  <c r="AY13"/>
  <c r="AU13"/>
  <c r="AQ13"/>
  <c r="AN13"/>
  <c r="AJ13"/>
  <c r="AF13"/>
  <c r="AC13"/>
  <c r="Y13"/>
  <c r="U13"/>
  <c r="R13"/>
  <c r="N13"/>
  <c r="J13"/>
  <c r="G13"/>
  <c r="BQ12"/>
  <c r="BP12"/>
  <c r="BO12"/>
  <c r="BM12"/>
  <c r="BL12"/>
  <c r="BJ12"/>
  <c r="BF12"/>
  <c r="BE12"/>
  <c r="BD12"/>
  <c r="BB12"/>
  <c r="BA12"/>
  <c r="AY12"/>
  <c r="AU12"/>
  <c r="AT12"/>
  <c r="AS12"/>
  <c r="AQ12"/>
  <c r="AP12"/>
  <c r="AN12"/>
  <c r="AJ12"/>
  <c r="AI12"/>
  <c r="AH12"/>
  <c r="AF12"/>
  <c r="AE12"/>
  <c r="AC12"/>
  <c r="Y12"/>
  <c r="X12"/>
  <c r="W12"/>
  <c r="U12"/>
  <c r="T12"/>
  <c r="R12"/>
  <c r="N12"/>
  <c r="M12"/>
  <c r="L12"/>
  <c r="J12"/>
  <c r="I12"/>
  <c r="G12"/>
  <c r="BQ11"/>
  <c r="BM11"/>
  <c r="BJ11"/>
  <c r="BF11"/>
  <c r="BB11"/>
  <c r="AY11"/>
  <c r="AU11"/>
  <c r="AQ11"/>
  <c r="AN11"/>
  <c r="AO10" s="1"/>
  <c r="AJ11"/>
  <c r="AF11"/>
  <c r="AC11"/>
  <c r="Y11"/>
  <c r="U11"/>
  <c r="R11"/>
  <c r="N11"/>
  <c r="J11"/>
  <c r="G11"/>
  <c r="BQ10"/>
  <c r="BP10"/>
  <c r="BO10"/>
  <c r="BM10"/>
  <c r="BL10"/>
  <c r="BJ10"/>
  <c r="BF10"/>
  <c r="BE10"/>
  <c r="BD10"/>
  <c r="BB10"/>
  <c r="BC10" s="1"/>
  <c r="BA10"/>
  <c r="AY10"/>
  <c r="AU10"/>
  <c r="AT10"/>
  <c r="AS10"/>
  <c r="AQ10"/>
  <c r="AP10"/>
  <c r="AN10"/>
  <c r="AJ10"/>
  <c r="AI10"/>
  <c r="AH10"/>
  <c r="AF10"/>
  <c r="AE10"/>
  <c r="AC10"/>
  <c r="Y10"/>
  <c r="X10"/>
  <c r="W10"/>
  <c r="U10"/>
  <c r="T10"/>
  <c r="R10"/>
  <c r="N10"/>
  <c r="M10"/>
  <c r="L10"/>
  <c r="J10"/>
  <c r="I10"/>
  <c r="G10"/>
  <c r="BQ9"/>
  <c r="BM9"/>
  <c r="BJ9"/>
  <c r="BF9"/>
  <c r="BB9"/>
  <c r="AY9"/>
  <c r="AU9"/>
  <c r="AQ9"/>
  <c r="AN9"/>
  <c r="AJ9"/>
  <c r="AF9"/>
  <c r="AC9"/>
  <c r="Y9"/>
  <c r="U9"/>
  <c r="R9"/>
  <c r="N9"/>
  <c r="J9"/>
  <c r="G9"/>
  <c r="BQ8"/>
  <c r="BP8"/>
  <c r="BO8"/>
  <c r="BM8"/>
  <c r="BJ8"/>
  <c r="BF8"/>
  <c r="BE8"/>
  <c r="BD8"/>
  <c r="BB8"/>
  <c r="BC8" s="1"/>
  <c r="AZ8"/>
  <c r="AY8"/>
  <c r="AU8"/>
  <c r="AT8"/>
  <c r="AS8"/>
  <c r="AQ8"/>
  <c r="AN8"/>
  <c r="AJ8"/>
  <c r="AI8"/>
  <c r="AH8"/>
  <c r="AF8"/>
  <c r="AC8"/>
  <c r="Y8"/>
  <c r="X8"/>
  <c r="W8"/>
  <c r="V8"/>
  <c r="U8"/>
  <c r="R8"/>
  <c r="N8"/>
  <c r="M8"/>
  <c r="L8"/>
  <c r="J8"/>
  <c r="G8"/>
  <c r="A8"/>
  <c r="A10" s="1"/>
  <c r="AM3"/>
  <c r="H32" l="1"/>
  <c r="H19"/>
  <c r="BN19"/>
  <c r="AO25"/>
  <c r="S36"/>
  <c r="BK38"/>
  <c r="AG49"/>
  <c r="BK49"/>
  <c r="K53"/>
  <c r="BK59"/>
  <c r="BC64"/>
  <c r="AR10"/>
  <c r="AG53"/>
  <c r="AG27"/>
  <c r="AO66"/>
  <c r="AD62"/>
  <c r="AR64"/>
  <c r="BK10"/>
  <c r="AR19"/>
  <c r="S62"/>
  <c r="BK62"/>
  <c r="AR12"/>
  <c r="K10"/>
  <c r="S49"/>
  <c r="S61" s="1"/>
  <c r="H51"/>
  <c r="BN51"/>
  <c r="H57"/>
  <c r="V66"/>
  <c r="AZ66"/>
  <c r="BK36"/>
  <c r="S40"/>
  <c r="BN10"/>
  <c r="V34"/>
  <c r="AR40"/>
  <c r="AG51"/>
  <c r="BK51"/>
  <c r="BK53"/>
  <c r="AR53"/>
  <c r="AG64"/>
  <c r="H66"/>
  <c r="AR36"/>
  <c r="AG12"/>
  <c r="K12"/>
  <c r="AR14"/>
  <c r="H21"/>
  <c r="AO19"/>
  <c r="AD29"/>
  <c r="BK42"/>
  <c r="AR42"/>
  <c r="K64"/>
  <c r="AO64"/>
  <c r="AZ38"/>
  <c r="V49"/>
  <c r="S8"/>
  <c r="AD12"/>
  <c r="AD14"/>
  <c r="AG14"/>
  <c r="H25"/>
  <c r="BC32"/>
  <c r="K38"/>
  <c r="AO40"/>
  <c r="AO47"/>
  <c r="AZ36"/>
  <c r="S27"/>
  <c r="AO62"/>
  <c r="H12"/>
  <c r="K17"/>
  <c r="AO17"/>
  <c r="K27"/>
  <c r="V32"/>
  <c r="AD40"/>
  <c r="BN59"/>
  <c r="V12"/>
  <c r="AO14"/>
  <c r="AG40"/>
  <c r="AO59"/>
  <c r="AR8"/>
  <c r="V17"/>
  <c r="K19"/>
  <c r="AZ19"/>
  <c r="K23"/>
  <c r="AR27"/>
  <c r="AG29"/>
  <c r="BK29"/>
  <c r="AG32"/>
  <c r="BK32"/>
  <c r="H34"/>
  <c r="AR34"/>
  <c r="H36"/>
  <c r="BN42"/>
  <c r="V42"/>
  <c r="BN44"/>
  <c r="AD51"/>
  <c r="BN53"/>
  <c r="AG55"/>
  <c r="BK55"/>
  <c r="S59"/>
  <c r="AZ62"/>
  <c r="AR17"/>
  <c r="K25"/>
  <c r="AO57"/>
  <c r="BK40"/>
  <c r="H55"/>
  <c r="H61" s="1"/>
  <c r="BN55"/>
  <c r="S21"/>
  <c r="AO32"/>
  <c r="AO34"/>
  <c r="AR38"/>
  <c r="AZ40"/>
  <c r="S42"/>
  <c r="S44"/>
  <c r="K49"/>
  <c r="AD53"/>
  <c r="AG57"/>
  <c r="BK57"/>
  <c r="AR59"/>
  <c r="H64"/>
  <c r="BK64"/>
  <c r="BC59"/>
  <c r="AD10"/>
  <c r="AZ57"/>
  <c r="K47"/>
  <c r="AR49"/>
  <c r="V57"/>
  <c r="AR32"/>
  <c r="H8"/>
  <c r="AG10"/>
  <c r="AO21"/>
  <c r="BN23"/>
  <c r="BK27"/>
  <c r="H29"/>
  <c r="BN29"/>
  <c r="K34"/>
  <c r="S34"/>
  <c r="BC38"/>
  <c r="BC42"/>
  <c r="AD42"/>
  <c r="V47"/>
  <c r="AZ47"/>
  <c r="BC55"/>
  <c r="BC57"/>
  <c r="AD59"/>
  <c r="V64"/>
  <c r="AD66"/>
  <c r="AK5"/>
  <c r="AZ42"/>
  <c r="H23"/>
  <c r="AG62"/>
  <c r="BK14"/>
  <c r="AR44"/>
  <c r="H44"/>
  <c r="S53"/>
  <c r="K59"/>
  <c r="AR62"/>
  <c r="BN64"/>
  <c r="K62"/>
  <c r="W68"/>
  <c r="S76" s="1"/>
  <c r="H40"/>
  <c r="V19"/>
  <c r="V59"/>
  <c r="BK12"/>
  <c r="V14"/>
  <c r="V38"/>
  <c r="H10"/>
  <c r="K14"/>
  <c r="BN17"/>
  <c r="BK21"/>
  <c r="AO23"/>
  <c r="BN27"/>
  <c r="AD55"/>
  <c r="AR57"/>
  <c r="H59"/>
  <c r="S64"/>
  <c r="BC17"/>
  <c r="V21"/>
  <c r="AZ12"/>
  <c r="BC36"/>
  <c r="AZ14"/>
  <c r="AR23"/>
  <c r="AG34"/>
  <c r="H62"/>
  <c r="AZ10"/>
  <c r="AG8"/>
  <c r="AO12"/>
  <c r="S19"/>
  <c r="AD23"/>
  <c r="AS68"/>
  <c r="AO76" s="1"/>
  <c r="BE68"/>
  <c r="AZ78" s="1"/>
  <c r="BN12"/>
  <c r="S14"/>
  <c r="H14"/>
  <c r="BN14"/>
  <c r="AG17"/>
  <c r="AD21"/>
  <c r="V25"/>
  <c r="AZ25"/>
  <c r="BN34"/>
  <c r="V36"/>
  <c r="K36"/>
  <c r="AD38"/>
  <c r="AG42"/>
  <c r="AO44"/>
  <c r="AD44"/>
  <c r="BN49"/>
  <c r="AD57"/>
  <c r="V62"/>
  <c r="AR66"/>
  <c r="S55"/>
  <c r="M68"/>
  <c r="H78" s="1"/>
  <c r="BC21"/>
  <c r="BN36"/>
  <c r="AT68"/>
  <c r="AO78" s="1"/>
  <c r="BF68"/>
  <c r="AZ80" s="1"/>
  <c r="O5"/>
  <c r="BC19"/>
  <c r="BN21"/>
  <c r="K32"/>
  <c r="AZ34"/>
  <c r="BN40"/>
  <c r="AZ64"/>
  <c r="AG66"/>
  <c r="BK66"/>
  <c r="BC47"/>
  <c r="BC66"/>
  <c r="AV5"/>
  <c r="BP68"/>
  <c r="S51"/>
  <c r="H53"/>
  <c r="L68"/>
  <c r="H76" s="1"/>
  <c r="X68"/>
  <c r="S78" s="1"/>
  <c r="AO8"/>
  <c r="AD8"/>
  <c r="BG5"/>
  <c r="S10"/>
  <c r="BO68"/>
  <c r="BC12"/>
  <c r="AG23"/>
  <c r="BK23"/>
  <c r="AR25"/>
  <c r="H27"/>
  <c r="S38"/>
  <c r="AG44"/>
  <c r="BK44"/>
  <c r="AR47"/>
  <c r="H49"/>
  <c r="AR55"/>
  <c r="BN62"/>
  <c r="BC25"/>
  <c r="BJ68"/>
  <c r="AJ68"/>
  <c r="AD80" s="1"/>
  <c r="N68"/>
  <c r="H80" s="1"/>
  <c r="BD68"/>
  <c r="AZ76" s="1"/>
  <c r="AR51"/>
  <c r="BN57"/>
  <c r="D5"/>
  <c r="AI68"/>
  <c r="AD78" s="1"/>
  <c r="BK19"/>
  <c r="BC23"/>
  <c r="BN25"/>
  <c r="AD27"/>
  <c r="BN32"/>
  <c r="AD34"/>
  <c r="AG36"/>
  <c r="BC44"/>
  <c r="BN47"/>
  <c r="AD49"/>
  <c r="AD61" s="1"/>
  <c r="BC49"/>
  <c r="AO53"/>
  <c r="K55"/>
  <c r="AO55"/>
  <c r="S57"/>
  <c r="AG21"/>
  <c r="Z5"/>
  <c r="Y68"/>
  <c r="S80" s="1"/>
  <c r="BQ68"/>
  <c r="S29"/>
  <c r="K8"/>
  <c r="AR29"/>
  <c r="BC53"/>
  <c r="AY68"/>
  <c r="BN8"/>
  <c r="S12"/>
  <c r="AZ17"/>
  <c r="AG19"/>
  <c r="AR21"/>
  <c r="BC27"/>
  <c r="U68"/>
  <c r="AH68"/>
  <c r="AD76" s="1"/>
  <c r="AU68"/>
  <c r="AO80" s="1"/>
  <c r="V10"/>
  <c r="S17"/>
  <c r="AD19"/>
  <c r="K21"/>
  <c r="AZ23"/>
  <c r="AG25"/>
  <c r="AO27"/>
  <c r="K29"/>
  <c r="AO29"/>
  <c r="BC29"/>
  <c r="S32"/>
  <c r="BC34"/>
  <c r="K40"/>
  <c r="AZ44"/>
  <c r="AG47"/>
  <c r="AO49"/>
  <c r="K51"/>
  <c r="AO51"/>
  <c r="BC51"/>
  <c r="AZ53"/>
  <c r="K57"/>
  <c r="AZ59"/>
  <c r="C8"/>
  <c r="B10"/>
  <c r="C10"/>
  <c r="A12"/>
  <c r="G68"/>
  <c r="AF68"/>
  <c r="R68"/>
  <c r="AQ68"/>
  <c r="AC68"/>
  <c r="BB68"/>
  <c r="AN68"/>
  <c r="BM68"/>
  <c r="B8"/>
  <c r="BK8"/>
  <c r="J68"/>
  <c r="AD46" l="1"/>
  <c r="BK61"/>
  <c r="AO46"/>
  <c r="AZ61"/>
  <c r="S46"/>
  <c r="AD31"/>
  <c r="H46"/>
  <c r="AO61"/>
  <c r="H31"/>
  <c r="BK31"/>
  <c r="BK46"/>
  <c r="AZ46"/>
  <c r="AO31"/>
  <c r="AG68"/>
  <c r="AD74" s="1"/>
  <c r="BN68"/>
  <c r="S31"/>
  <c r="AZ31"/>
  <c r="AR68"/>
  <c r="AO74" s="1"/>
  <c r="V68"/>
  <c r="S74" s="1"/>
  <c r="H74"/>
  <c r="BC68"/>
  <c r="AZ74" s="1"/>
  <c r="C12"/>
  <c r="A14"/>
  <c r="B12"/>
  <c r="H72" i="4"/>
  <c r="AX76" i="6"/>
  <c r="AM76"/>
  <c r="AB76"/>
  <c r="Q76"/>
  <c r="F76"/>
  <c r="BQ73"/>
  <c r="BJ73"/>
  <c r="BM73" s="1"/>
  <c r="BF73"/>
  <c r="AY73"/>
  <c r="BB73" s="1"/>
  <c r="AU73"/>
  <c r="AN73"/>
  <c r="AQ73" s="1"/>
  <c r="AJ73"/>
  <c r="AF73"/>
  <c r="AC73"/>
  <c r="Y73"/>
  <c r="U73"/>
  <c r="R73"/>
  <c r="N73"/>
  <c r="J73"/>
  <c r="G73"/>
  <c r="BQ72"/>
  <c r="BP72"/>
  <c r="BL72"/>
  <c r="BJ72"/>
  <c r="BF72"/>
  <c r="BE72"/>
  <c r="BA72"/>
  <c r="AY72"/>
  <c r="AU72"/>
  <c r="AT72"/>
  <c r="AP72"/>
  <c r="AN72"/>
  <c r="AJ72"/>
  <c r="AI72"/>
  <c r="AF72"/>
  <c r="AE72"/>
  <c r="AC72"/>
  <c r="Y72"/>
  <c r="X72"/>
  <c r="U72"/>
  <c r="T72"/>
  <c r="R72"/>
  <c r="N72"/>
  <c r="M72"/>
  <c r="J72"/>
  <c r="I72"/>
  <c r="G72"/>
  <c r="BQ71"/>
  <c r="BJ71"/>
  <c r="BM71" s="1"/>
  <c r="BF71"/>
  <c r="AY71"/>
  <c r="BB71" s="1"/>
  <c r="AU71"/>
  <c r="AN71"/>
  <c r="AQ71" s="1"/>
  <c r="AJ71"/>
  <c r="AF71"/>
  <c r="AC71"/>
  <c r="Y71"/>
  <c r="U71"/>
  <c r="R71"/>
  <c r="N71"/>
  <c r="J71"/>
  <c r="G71"/>
  <c r="BQ70"/>
  <c r="BP70"/>
  <c r="BL70"/>
  <c r="BJ70"/>
  <c r="BM70" s="1"/>
  <c r="BF70"/>
  <c r="BE70"/>
  <c r="BA70"/>
  <c r="AY70"/>
  <c r="BB70" s="1"/>
  <c r="AU70"/>
  <c r="AT70"/>
  <c r="AP70"/>
  <c r="AN70"/>
  <c r="AQ70" s="1"/>
  <c r="AJ70"/>
  <c r="AI70"/>
  <c r="AF70"/>
  <c r="AE70"/>
  <c r="AC70"/>
  <c r="Y70"/>
  <c r="X70"/>
  <c r="U70"/>
  <c r="T70"/>
  <c r="R70"/>
  <c r="N70"/>
  <c r="M70"/>
  <c r="J70"/>
  <c r="K70" s="1"/>
  <c r="I70"/>
  <c r="G70"/>
  <c r="BQ69"/>
  <c r="BJ69"/>
  <c r="BM69" s="1"/>
  <c r="BF69"/>
  <c r="AY69"/>
  <c r="BB69" s="1"/>
  <c r="AU69"/>
  <c r="AN69"/>
  <c r="AQ69" s="1"/>
  <c r="AJ69"/>
  <c r="AF69"/>
  <c r="AC69"/>
  <c r="Y69"/>
  <c r="U69"/>
  <c r="R69"/>
  <c r="N69"/>
  <c r="J69"/>
  <c r="G69"/>
  <c r="BQ68"/>
  <c r="BP68"/>
  <c r="BL68"/>
  <c r="BJ68"/>
  <c r="BF68"/>
  <c r="BE68"/>
  <c r="BA68"/>
  <c r="AY68"/>
  <c r="AU68"/>
  <c r="AT68"/>
  <c r="AP68"/>
  <c r="AN68"/>
  <c r="AO68" s="1"/>
  <c r="AJ68"/>
  <c r="AI68"/>
  <c r="AF68"/>
  <c r="AE68"/>
  <c r="AC68"/>
  <c r="Y68"/>
  <c r="X68"/>
  <c r="U68"/>
  <c r="T68"/>
  <c r="R68"/>
  <c r="N68"/>
  <c r="M68"/>
  <c r="J68"/>
  <c r="K68" s="1"/>
  <c r="I68"/>
  <c r="G68"/>
  <c r="BQ66"/>
  <c r="BM66"/>
  <c r="BJ66"/>
  <c r="BF66"/>
  <c r="BB66"/>
  <c r="AY66"/>
  <c r="AU66"/>
  <c r="AQ66"/>
  <c r="AN66"/>
  <c r="AJ66"/>
  <c r="AF66"/>
  <c r="AC66"/>
  <c r="Y66"/>
  <c r="U66"/>
  <c r="R66"/>
  <c r="N66"/>
  <c r="J66"/>
  <c r="G66"/>
  <c r="BQ65"/>
  <c r="BP65"/>
  <c r="BM65"/>
  <c r="BN65" s="1"/>
  <c r="BL65"/>
  <c r="BJ65"/>
  <c r="BF65"/>
  <c r="BE65"/>
  <c r="BB65"/>
  <c r="BA65"/>
  <c r="AY65"/>
  <c r="AZ65" s="1"/>
  <c r="AU65"/>
  <c r="AT65"/>
  <c r="AQ65"/>
  <c r="AP65"/>
  <c r="AN65"/>
  <c r="AJ65"/>
  <c r="AI65"/>
  <c r="AF65"/>
  <c r="AE65"/>
  <c r="AC65"/>
  <c r="Y65"/>
  <c r="X65"/>
  <c r="U65"/>
  <c r="V65" s="1"/>
  <c r="T65"/>
  <c r="R65"/>
  <c r="N65"/>
  <c r="M65"/>
  <c r="J65"/>
  <c r="I65"/>
  <c r="G65"/>
  <c r="BQ64"/>
  <c r="BM64"/>
  <c r="BJ64"/>
  <c r="BF64"/>
  <c r="BB64"/>
  <c r="AY64"/>
  <c r="AU64"/>
  <c r="AQ64"/>
  <c r="AN64"/>
  <c r="AJ64"/>
  <c r="AF64"/>
  <c r="AC64"/>
  <c r="Y64"/>
  <c r="U64"/>
  <c r="R64"/>
  <c r="N64"/>
  <c r="J64"/>
  <c r="G64"/>
  <c r="BQ63"/>
  <c r="BP63"/>
  <c r="BM63"/>
  <c r="BN63" s="1"/>
  <c r="BL63"/>
  <c r="BJ63"/>
  <c r="BF63"/>
  <c r="BE63"/>
  <c r="BB63"/>
  <c r="BA63"/>
  <c r="AY63"/>
  <c r="AU63"/>
  <c r="AT63"/>
  <c r="AQ63"/>
  <c r="AP63"/>
  <c r="AN63"/>
  <c r="AJ63"/>
  <c r="AI63"/>
  <c r="AF63"/>
  <c r="AE63"/>
  <c r="AC63"/>
  <c r="Y63"/>
  <c r="X63"/>
  <c r="U63"/>
  <c r="T63"/>
  <c r="R63"/>
  <c r="N63"/>
  <c r="M63"/>
  <c r="J63"/>
  <c r="I63"/>
  <c r="G63"/>
  <c r="BQ62"/>
  <c r="BM62"/>
  <c r="BJ62"/>
  <c r="BF62"/>
  <c r="BB62"/>
  <c r="AY62"/>
  <c r="AU62"/>
  <c r="AQ62"/>
  <c r="AN62"/>
  <c r="AJ62"/>
  <c r="AF62"/>
  <c r="AC62"/>
  <c r="Y62"/>
  <c r="U62"/>
  <c r="R62"/>
  <c r="N62"/>
  <c r="J62"/>
  <c r="G62"/>
  <c r="BQ61"/>
  <c r="BP61"/>
  <c r="BM61"/>
  <c r="BL61"/>
  <c r="BJ61"/>
  <c r="BF61"/>
  <c r="BE61"/>
  <c r="BB61"/>
  <c r="BA61"/>
  <c r="AY61"/>
  <c r="AU61"/>
  <c r="AT61"/>
  <c r="AQ61"/>
  <c r="AP61"/>
  <c r="AN61"/>
  <c r="AJ61"/>
  <c r="AI61"/>
  <c r="AF61"/>
  <c r="AE61"/>
  <c r="AC61"/>
  <c r="AD61" s="1"/>
  <c r="Y61"/>
  <c r="X61"/>
  <c r="U61"/>
  <c r="T61"/>
  <c r="R61"/>
  <c r="N61"/>
  <c r="M61"/>
  <c r="J61"/>
  <c r="I61"/>
  <c r="G61"/>
  <c r="BQ60"/>
  <c r="BM60"/>
  <c r="BJ60"/>
  <c r="BF60"/>
  <c r="BB60"/>
  <c r="AY60"/>
  <c r="AU60"/>
  <c r="AQ60"/>
  <c r="AN60"/>
  <c r="AJ60"/>
  <c r="AF60"/>
  <c r="AC60"/>
  <c r="Y60"/>
  <c r="U60"/>
  <c r="R60"/>
  <c r="N60"/>
  <c r="J60"/>
  <c r="G60"/>
  <c r="BQ59"/>
  <c r="BP59"/>
  <c r="BM59"/>
  <c r="BL59"/>
  <c r="BJ59"/>
  <c r="BF59"/>
  <c r="BE59"/>
  <c r="BB59"/>
  <c r="BA59"/>
  <c r="AY59"/>
  <c r="AZ59" s="1"/>
  <c r="AU59"/>
  <c r="AT59"/>
  <c r="AQ59"/>
  <c r="AP59"/>
  <c r="AN59"/>
  <c r="AJ59"/>
  <c r="AI59"/>
  <c r="AF59"/>
  <c r="AE59"/>
  <c r="AC59"/>
  <c r="Y59"/>
  <c r="X59"/>
  <c r="U59"/>
  <c r="V59" s="1"/>
  <c r="T59"/>
  <c r="R59"/>
  <c r="N59"/>
  <c r="M59"/>
  <c r="J59"/>
  <c r="I59"/>
  <c r="G59"/>
  <c r="BQ58"/>
  <c r="BM58"/>
  <c r="BJ58"/>
  <c r="BF58"/>
  <c r="BB58"/>
  <c r="AY58"/>
  <c r="AU58"/>
  <c r="AQ58"/>
  <c r="AN58"/>
  <c r="AJ58"/>
  <c r="AF58"/>
  <c r="AC58"/>
  <c r="Y58"/>
  <c r="U58"/>
  <c r="R58"/>
  <c r="N58"/>
  <c r="J58"/>
  <c r="G58"/>
  <c r="BQ57"/>
  <c r="BP57"/>
  <c r="BM57"/>
  <c r="BN57" s="1"/>
  <c r="BL57"/>
  <c r="BJ57"/>
  <c r="BF57"/>
  <c r="BE57"/>
  <c r="BB57"/>
  <c r="BA57"/>
  <c r="AY57"/>
  <c r="AZ57" s="1"/>
  <c r="AU57"/>
  <c r="AT57"/>
  <c r="AQ57"/>
  <c r="AP57"/>
  <c r="AN57"/>
  <c r="AJ57"/>
  <c r="AI57"/>
  <c r="AF57"/>
  <c r="AE57"/>
  <c r="AC57"/>
  <c r="Y57"/>
  <c r="X57"/>
  <c r="U57"/>
  <c r="V57" s="1"/>
  <c r="T57"/>
  <c r="R57"/>
  <c r="N57"/>
  <c r="M57"/>
  <c r="J57"/>
  <c r="I57"/>
  <c r="G57"/>
  <c r="BQ56"/>
  <c r="BM56"/>
  <c r="BJ56"/>
  <c r="BF56"/>
  <c r="BB56"/>
  <c r="AY56"/>
  <c r="AU56"/>
  <c r="AQ56"/>
  <c r="AN56"/>
  <c r="AJ56"/>
  <c r="AF56"/>
  <c r="AC56"/>
  <c r="Y56"/>
  <c r="U56"/>
  <c r="R56"/>
  <c r="N56"/>
  <c r="J56"/>
  <c r="G56"/>
  <c r="BQ55"/>
  <c r="BP55"/>
  <c r="BM55"/>
  <c r="BN55" s="1"/>
  <c r="BL55"/>
  <c r="BJ55"/>
  <c r="BF55"/>
  <c r="BE55"/>
  <c r="BB55"/>
  <c r="BA55"/>
  <c r="AY55"/>
  <c r="AU55"/>
  <c r="AT55"/>
  <c r="AQ55"/>
  <c r="AP55"/>
  <c r="AN55"/>
  <c r="AJ55"/>
  <c r="AI55"/>
  <c r="AF55"/>
  <c r="AE55"/>
  <c r="AC55"/>
  <c r="Y55"/>
  <c r="X55"/>
  <c r="U55"/>
  <c r="V55" s="1"/>
  <c r="T55"/>
  <c r="R55"/>
  <c r="N55"/>
  <c r="M55"/>
  <c r="J55"/>
  <c r="I55"/>
  <c r="G55"/>
  <c r="BQ54"/>
  <c r="BM54"/>
  <c r="BJ54"/>
  <c r="BF54"/>
  <c r="BB54"/>
  <c r="AY54"/>
  <c r="AU54"/>
  <c r="AQ54"/>
  <c r="AN54"/>
  <c r="AJ54"/>
  <c r="AF54"/>
  <c r="AC54"/>
  <c r="Y54"/>
  <c r="U54"/>
  <c r="R54"/>
  <c r="N54"/>
  <c r="J54"/>
  <c r="G54"/>
  <c r="BQ53"/>
  <c r="BP53"/>
  <c r="BM53"/>
  <c r="BL53"/>
  <c r="BJ53"/>
  <c r="BF53"/>
  <c r="BE53"/>
  <c r="BB53"/>
  <c r="BA53"/>
  <c r="AY53"/>
  <c r="AZ53" s="1"/>
  <c r="AU53"/>
  <c r="AT53"/>
  <c r="AQ53"/>
  <c r="AP53"/>
  <c r="AN53"/>
  <c r="AJ53"/>
  <c r="AI53"/>
  <c r="AF53"/>
  <c r="AE53"/>
  <c r="AC53"/>
  <c r="Y53"/>
  <c r="X53"/>
  <c r="U53"/>
  <c r="V53" s="1"/>
  <c r="T53"/>
  <c r="R53"/>
  <c r="N53"/>
  <c r="M53"/>
  <c r="J53"/>
  <c r="I53"/>
  <c r="G53"/>
  <c r="BQ51"/>
  <c r="BM51"/>
  <c r="BJ51"/>
  <c r="BF51"/>
  <c r="BB51"/>
  <c r="AY51"/>
  <c r="AU51"/>
  <c r="AQ51"/>
  <c r="AN51"/>
  <c r="AJ51"/>
  <c r="AF51"/>
  <c r="AC51"/>
  <c r="Y51"/>
  <c r="U51"/>
  <c r="R51"/>
  <c r="N51"/>
  <c r="G51"/>
  <c r="BQ50"/>
  <c r="BP50"/>
  <c r="BM50"/>
  <c r="BL50"/>
  <c r="BJ50"/>
  <c r="BF50"/>
  <c r="BE50"/>
  <c r="BB50"/>
  <c r="BA50"/>
  <c r="AY50"/>
  <c r="AU50"/>
  <c r="AT50"/>
  <c r="AQ50"/>
  <c r="AP50"/>
  <c r="AN50"/>
  <c r="AJ50"/>
  <c r="AI50"/>
  <c r="AF50"/>
  <c r="AE50"/>
  <c r="AC50"/>
  <c r="Y50"/>
  <c r="X50"/>
  <c r="U50"/>
  <c r="T50"/>
  <c r="R50"/>
  <c r="N50"/>
  <c r="M50"/>
  <c r="I50"/>
  <c r="G50"/>
  <c r="BQ49"/>
  <c r="BM49"/>
  <c r="BJ49"/>
  <c r="BF49"/>
  <c r="BB49"/>
  <c r="AY49"/>
  <c r="AU49"/>
  <c r="AQ49"/>
  <c r="AN49"/>
  <c r="AJ49"/>
  <c r="AF49"/>
  <c r="AC49"/>
  <c r="Y49"/>
  <c r="U49"/>
  <c r="R49"/>
  <c r="N49"/>
  <c r="G49"/>
  <c r="BQ48"/>
  <c r="BP48"/>
  <c r="BM48"/>
  <c r="BN48" s="1"/>
  <c r="BL48"/>
  <c r="BJ48"/>
  <c r="BF48"/>
  <c r="BE48"/>
  <c r="BB48"/>
  <c r="BA48"/>
  <c r="AY48"/>
  <c r="AZ48" s="1"/>
  <c r="AU48"/>
  <c r="AT48"/>
  <c r="AQ48"/>
  <c r="AP48"/>
  <c r="AN48"/>
  <c r="AJ48"/>
  <c r="AI48"/>
  <c r="AF48"/>
  <c r="AE48"/>
  <c r="AC48"/>
  <c r="Y48"/>
  <c r="X48"/>
  <c r="U48"/>
  <c r="T48"/>
  <c r="R48"/>
  <c r="N48"/>
  <c r="M48"/>
  <c r="I48"/>
  <c r="G48"/>
  <c r="BQ47"/>
  <c r="BM47"/>
  <c r="BJ47"/>
  <c r="BF47"/>
  <c r="BB47"/>
  <c r="AY47"/>
  <c r="AU47"/>
  <c r="AQ47"/>
  <c r="AN47"/>
  <c r="AJ47"/>
  <c r="AF47"/>
  <c r="AC47"/>
  <c r="Y47"/>
  <c r="U47"/>
  <c r="R47"/>
  <c r="N47"/>
  <c r="G47"/>
  <c r="BQ46"/>
  <c r="BP46"/>
  <c r="BM46"/>
  <c r="BN46" s="1"/>
  <c r="BL46"/>
  <c r="BJ46"/>
  <c r="BF46"/>
  <c r="BE46"/>
  <c r="BB46"/>
  <c r="BA46"/>
  <c r="AY46"/>
  <c r="AU46"/>
  <c r="AT46"/>
  <c r="AQ46"/>
  <c r="AP46"/>
  <c r="AN46"/>
  <c r="AJ46"/>
  <c r="AI46"/>
  <c r="AF46"/>
  <c r="AE46"/>
  <c r="AC46"/>
  <c r="Y46"/>
  <c r="X46"/>
  <c r="U46"/>
  <c r="V46" s="1"/>
  <c r="T46"/>
  <c r="R46"/>
  <c r="N46"/>
  <c r="M46"/>
  <c r="I46"/>
  <c r="G46"/>
  <c r="BQ45"/>
  <c r="BM45"/>
  <c r="BJ45"/>
  <c r="BF45"/>
  <c r="BB45"/>
  <c r="AY45"/>
  <c r="AU45"/>
  <c r="AQ45"/>
  <c r="AN45"/>
  <c r="AJ45"/>
  <c r="AF45"/>
  <c r="AC45"/>
  <c r="Y45"/>
  <c r="U45"/>
  <c r="R45"/>
  <c r="N45"/>
  <c r="G45"/>
  <c r="BQ44"/>
  <c r="BP44"/>
  <c r="BM44"/>
  <c r="BL44"/>
  <c r="BJ44"/>
  <c r="BF44"/>
  <c r="BE44"/>
  <c r="BB44"/>
  <c r="BA44"/>
  <c r="AY44"/>
  <c r="AZ44" s="1"/>
  <c r="AU44"/>
  <c r="AT44"/>
  <c r="AQ44"/>
  <c r="AP44"/>
  <c r="AN44"/>
  <c r="AJ44"/>
  <c r="AI44"/>
  <c r="AF44"/>
  <c r="AE44"/>
  <c r="AC44"/>
  <c r="Y44"/>
  <c r="X44"/>
  <c r="U44"/>
  <c r="V44" s="1"/>
  <c r="T44"/>
  <c r="R44"/>
  <c r="N44"/>
  <c r="M44"/>
  <c r="I44"/>
  <c r="G44"/>
  <c r="BQ43"/>
  <c r="BM43"/>
  <c r="BJ43"/>
  <c r="BF43"/>
  <c r="BB43"/>
  <c r="AY43"/>
  <c r="AU43"/>
  <c r="AQ43"/>
  <c r="AN43"/>
  <c r="AJ43"/>
  <c r="AF43"/>
  <c r="AC43"/>
  <c r="Y43"/>
  <c r="U43"/>
  <c r="R43"/>
  <c r="N43"/>
  <c r="G43"/>
  <c r="BQ42"/>
  <c r="BP42"/>
  <c r="BM42"/>
  <c r="BL42"/>
  <c r="BJ42"/>
  <c r="BF42"/>
  <c r="BE42"/>
  <c r="BB42"/>
  <c r="BA42"/>
  <c r="AY42"/>
  <c r="AU42"/>
  <c r="AT42"/>
  <c r="AQ42"/>
  <c r="AP42"/>
  <c r="AN42"/>
  <c r="AJ42"/>
  <c r="AI42"/>
  <c r="AF42"/>
  <c r="AE42"/>
  <c r="AC42"/>
  <c r="Y42"/>
  <c r="X42"/>
  <c r="U42"/>
  <c r="T42"/>
  <c r="R42"/>
  <c r="N42"/>
  <c r="M42"/>
  <c r="I42"/>
  <c r="G42"/>
  <c r="BQ41"/>
  <c r="BM41"/>
  <c r="BJ41"/>
  <c r="BF41"/>
  <c r="BB41"/>
  <c r="AY41"/>
  <c r="AU41"/>
  <c r="AQ41"/>
  <c r="AN41"/>
  <c r="AJ41"/>
  <c r="AF41"/>
  <c r="AC41"/>
  <c r="Y41"/>
  <c r="U41"/>
  <c r="R41"/>
  <c r="N41"/>
  <c r="G41"/>
  <c r="BQ40"/>
  <c r="BP40"/>
  <c r="BM40"/>
  <c r="BN40" s="1"/>
  <c r="BL40"/>
  <c r="BJ40"/>
  <c r="BF40"/>
  <c r="BE40"/>
  <c r="BB40"/>
  <c r="BA40"/>
  <c r="AY40"/>
  <c r="AZ40" s="1"/>
  <c r="AU40"/>
  <c r="AT40"/>
  <c r="AQ40"/>
  <c r="AP40"/>
  <c r="AN40"/>
  <c r="AJ40"/>
  <c r="AI40"/>
  <c r="AF40"/>
  <c r="AE40"/>
  <c r="AC40"/>
  <c r="Y40"/>
  <c r="X40"/>
  <c r="U40"/>
  <c r="T40"/>
  <c r="R40"/>
  <c r="N40"/>
  <c r="M40"/>
  <c r="I40"/>
  <c r="G40"/>
  <c r="BQ39"/>
  <c r="BM39"/>
  <c r="BJ39"/>
  <c r="BF39"/>
  <c r="BB39"/>
  <c r="AY39"/>
  <c r="AU39"/>
  <c r="AQ39"/>
  <c r="AN39"/>
  <c r="AJ39"/>
  <c r="AF39"/>
  <c r="AC39"/>
  <c r="Y39"/>
  <c r="U39"/>
  <c r="R39"/>
  <c r="N39"/>
  <c r="G39"/>
  <c r="BQ38"/>
  <c r="BP38"/>
  <c r="BM38"/>
  <c r="BN38" s="1"/>
  <c r="BL38"/>
  <c r="BJ38"/>
  <c r="BF38"/>
  <c r="BE38"/>
  <c r="BB38"/>
  <c r="BA38"/>
  <c r="AY38"/>
  <c r="AU38"/>
  <c r="AT38"/>
  <c r="AQ38"/>
  <c r="AP38"/>
  <c r="AN38"/>
  <c r="AJ38"/>
  <c r="AI38"/>
  <c r="AF38"/>
  <c r="AE38"/>
  <c r="AC38"/>
  <c r="Y38"/>
  <c r="X38"/>
  <c r="U38"/>
  <c r="V38" s="1"/>
  <c r="T38"/>
  <c r="R38"/>
  <c r="N38"/>
  <c r="M38"/>
  <c r="I38"/>
  <c r="G38"/>
  <c r="BQ36"/>
  <c r="BM36"/>
  <c r="BJ36"/>
  <c r="BF36"/>
  <c r="BB36"/>
  <c r="AY36"/>
  <c r="AU36"/>
  <c r="AQ36"/>
  <c r="AN36"/>
  <c r="AJ36"/>
  <c r="AF36"/>
  <c r="AC36"/>
  <c r="Y36"/>
  <c r="U36"/>
  <c r="R36"/>
  <c r="N36"/>
  <c r="G36"/>
  <c r="BQ35"/>
  <c r="BP35"/>
  <c r="BM35"/>
  <c r="BL35"/>
  <c r="BJ35"/>
  <c r="BF35"/>
  <c r="BE35"/>
  <c r="BB35"/>
  <c r="BA35"/>
  <c r="AY35"/>
  <c r="AZ35" s="1"/>
  <c r="AU35"/>
  <c r="AT35"/>
  <c r="AQ35"/>
  <c r="AP35"/>
  <c r="AN35"/>
  <c r="AJ35"/>
  <c r="AI35"/>
  <c r="AF35"/>
  <c r="AE35"/>
  <c r="AC35"/>
  <c r="Y35"/>
  <c r="X35"/>
  <c r="U35"/>
  <c r="T35"/>
  <c r="R35"/>
  <c r="N35"/>
  <c r="M35"/>
  <c r="I35"/>
  <c r="G35"/>
  <c r="BQ34"/>
  <c r="BM34"/>
  <c r="BJ34"/>
  <c r="BF34"/>
  <c r="BB34"/>
  <c r="AY34"/>
  <c r="AU34"/>
  <c r="AQ34"/>
  <c r="AN34"/>
  <c r="AJ34"/>
  <c r="AF34"/>
  <c r="AC34"/>
  <c r="Y34"/>
  <c r="U34"/>
  <c r="R34"/>
  <c r="N34"/>
  <c r="G34"/>
  <c r="BQ33"/>
  <c r="BP33"/>
  <c r="BM33"/>
  <c r="BL33"/>
  <c r="BJ33"/>
  <c r="BF33"/>
  <c r="BE33"/>
  <c r="BB33"/>
  <c r="BA33"/>
  <c r="AY33"/>
  <c r="AU33"/>
  <c r="AT33"/>
  <c r="AQ33"/>
  <c r="AP33"/>
  <c r="AN33"/>
  <c r="AJ33"/>
  <c r="AI33"/>
  <c r="AF33"/>
  <c r="AE33"/>
  <c r="AC33"/>
  <c r="Y33"/>
  <c r="X33"/>
  <c r="U33"/>
  <c r="T33"/>
  <c r="R33"/>
  <c r="N33"/>
  <c r="M33"/>
  <c r="I33"/>
  <c r="G33"/>
  <c r="BQ32"/>
  <c r="BM32"/>
  <c r="BJ32"/>
  <c r="BF32"/>
  <c r="BB32"/>
  <c r="AY32"/>
  <c r="AU32"/>
  <c r="AQ32"/>
  <c r="AN32"/>
  <c r="AJ32"/>
  <c r="AF32"/>
  <c r="AC32"/>
  <c r="Y32"/>
  <c r="U32"/>
  <c r="R32"/>
  <c r="N32"/>
  <c r="G32"/>
  <c r="BQ31"/>
  <c r="BP31"/>
  <c r="BM31"/>
  <c r="BN31" s="1"/>
  <c r="BL31"/>
  <c r="BJ31"/>
  <c r="BF31"/>
  <c r="BE31"/>
  <c r="BB31"/>
  <c r="BA31"/>
  <c r="AY31"/>
  <c r="AZ31" s="1"/>
  <c r="AU31"/>
  <c r="AT31"/>
  <c r="AQ31"/>
  <c r="AP31"/>
  <c r="AN31"/>
  <c r="AJ31"/>
  <c r="AI31"/>
  <c r="AF31"/>
  <c r="AE31"/>
  <c r="AC31"/>
  <c r="Y31"/>
  <c r="X31"/>
  <c r="U31"/>
  <c r="V31" s="1"/>
  <c r="T31"/>
  <c r="R31"/>
  <c r="N31"/>
  <c r="M31"/>
  <c r="I31"/>
  <c r="G31"/>
  <c r="BQ30"/>
  <c r="BM30"/>
  <c r="BJ30"/>
  <c r="BF30"/>
  <c r="BB30"/>
  <c r="AY30"/>
  <c r="AU30"/>
  <c r="AQ30"/>
  <c r="AN30"/>
  <c r="AJ30"/>
  <c r="AF30"/>
  <c r="AC30"/>
  <c r="Y30"/>
  <c r="U30"/>
  <c r="R30"/>
  <c r="N30"/>
  <c r="G30"/>
  <c r="BQ29"/>
  <c r="BP29"/>
  <c r="BM29"/>
  <c r="BN29" s="1"/>
  <c r="BL29"/>
  <c r="BJ29"/>
  <c r="BF29"/>
  <c r="BE29"/>
  <c r="BB29"/>
  <c r="BA29"/>
  <c r="AY29"/>
  <c r="AZ29" s="1"/>
  <c r="AU29"/>
  <c r="AT29"/>
  <c r="AQ29"/>
  <c r="AP29"/>
  <c r="AN29"/>
  <c r="AJ29"/>
  <c r="AI29"/>
  <c r="AF29"/>
  <c r="AE29"/>
  <c r="AC29"/>
  <c r="Y29"/>
  <c r="X29"/>
  <c r="U29"/>
  <c r="T29"/>
  <c r="R29"/>
  <c r="N29"/>
  <c r="M29"/>
  <c r="I29"/>
  <c r="G29"/>
  <c r="H29" s="1"/>
  <c r="BQ28"/>
  <c r="BM28"/>
  <c r="BJ28"/>
  <c r="BF28"/>
  <c r="BB28"/>
  <c r="AY28"/>
  <c r="AU28"/>
  <c r="AQ28"/>
  <c r="AN28"/>
  <c r="AJ28"/>
  <c r="AF28"/>
  <c r="AC28"/>
  <c r="Y28"/>
  <c r="U28"/>
  <c r="R28"/>
  <c r="N28"/>
  <c r="G28"/>
  <c r="BQ27"/>
  <c r="BP27"/>
  <c r="BM27"/>
  <c r="BL27"/>
  <c r="BJ27"/>
  <c r="BF27"/>
  <c r="BE27"/>
  <c r="BB27"/>
  <c r="BA27"/>
  <c r="AY27"/>
  <c r="AU27"/>
  <c r="AT27"/>
  <c r="AQ27"/>
  <c r="AP27"/>
  <c r="AN27"/>
  <c r="AJ27"/>
  <c r="AI27"/>
  <c r="AF27"/>
  <c r="AE27"/>
  <c r="AC27"/>
  <c r="Y27"/>
  <c r="X27"/>
  <c r="U27"/>
  <c r="T27"/>
  <c r="R27"/>
  <c r="N27"/>
  <c r="M27"/>
  <c r="I27"/>
  <c r="G27"/>
  <c r="BQ26"/>
  <c r="BM26"/>
  <c r="BJ26"/>
  <c r="BF26"/>
  <c r="BB26"/>
  <c r="AY26"/>
  <c r="AU26"/>
  <c r="AQ26"/>
  <c r="AN26"/>
  <c r="AJ26"/>
  <c r="AF26"/>
  <c r="AC26"/>
  <c r="Y26"/>
  <c r="U26"/>
  <c r="R26"/>
  <c r="N26"/>
  <c r="G26"/>
  <c r="BQ25"/>
  <c r="BP25"/>
  <c r="BM25"/>
  <c r="BL25"/>
  <c r="BJ25"/>
  <c r="BF25"/>
  <c r="BE25"/>
  <c r="BB25"/>
  <c r="BA25"/>
  <c r="AY25"/>
  <c r="AZ25" s="1"/>
  <c r="AU25"/>
  <c r="AT25"/>
  <c r="AQ25"/>
  <c r="AP25"/>
  <c r="AN25"/>
  <c r="AJ25"/>
  <c r="AI25"/>
  <c r="AF25"/>
  <c r="AE25"/>
  <c r="AC25"/>
  <c r="Y25"/>
  <c r="X25"/>
  <c r="U25"/>
  <c r="T25"/>
  <c r="R25"/>
  <c r="N25"/>
  <c r="M25"/>
  <c r="I25"/>
  <c r="G25"/>
  <c r="BQ24"/>
  <c r="BM24"/>
  <c r="BJ24"/>
  <c r="BF24"/>
  <c r="BB24"/>
  <c r="AY24"/>
  <c r="AU24"/>
  <c r="AQ24"/>
  <c r="AN24"/>
  <c r="AJ24"/>
  <c r="AF24"/>
  <c r="AC24"/>
  <c r="Y24"/>
  <c r="U24"/>
  <c r="R24"/>
  <c r="N24"/>
  <c r="G24"/>
  <c r="BQ23"/>
  <c r="BP23"/>
  <c r="BM23"/>
  <c r="BN23" s="1"/>
  <c r="BL23"/>
  <c r="BJ23"/>
  <c r="BF23"/>
  <c r="BE23"/>
  <c r="BB23"/>
  <c r="BA23"/>
  <c r="AY23"/>
  <c r="AU23"/>
  <c r="AT23"/>
  <c r="AQ23"/>
  <c r="AP23"/>
  <c r="AN23"/>
  <c r="AJ23"/>
  <c r="AI23"/>
  <c r="AF23"/>
  <c r="AE23"/>
  <c r="AC23"/>
  <c r="Y23"/>
  <c r="X23"/>
  <c r="U23"/>
  <c r="V23" s="1"/>
  <c r="T23"/>
  <c r="R23"/>
  <c r="N23"/>
  <c r="M23"/>
  <c r="I23"/>
  <c r="G23"/>
  <c r="BQ21"/>
  <c r="BM21"/>
  <c r="BJ21"/>
  <c r="BF21"/>
  <c r="BB21"/>
  <c r="AY21"/>
  <c r="AU21"/>
  <c r="AQ21"/>
  <c r="AN21"/>
  <c r="AJ21"/>
  <c r="AF21"/>
  <c r="AC21"/>
  <c r="Y21"/>
  <c r="U21"/>
  <c r="R21"/>
  <c r="N21"/>
  <c r="G21"/>
  <c r="BQ20"/>
  <c r="BP20"/>
  <c r="BM20"/>
  <c r="BN20" s="1"/>
  <c r="BL20"/>
  <c r="BJ20"/>
  <c r="BF20"/>
  <c r="BE20"/>
  <c r="BB20"/>
  <c r="BA20"/>
  <c r="AY20"/>
  <c r="AU20"/>
  <c r="AT20"/>
  <c r="AQ20"/>
  <c r="AP20"/>
  <c r="AN20"/>
  <c r="AJ20"/>
  <c r="AI20"/>
  <c r="AF20"/>
  <c r="AE20"/>
  <c r="AC20"/>
  <c r="Y20"/>
  <c r="X20"/>
  <c r="U20"/>
  <c r="T20"/>
  <c r="R20"/>
  <c r="N20"/>
  <c r="M20"/>
  <c r="I20"/>
  <c r="G20"/>
  <c r="H20" s="1"/>
  <c r="BQ19"/>
  <c r="BM19"/>
  <c r="BJ19"/>
  <c r="BF19"/>
  <c r="BB19"/>
  <c r="AY19"/>
  <c r="AU19"/>
  <c r="AQ19"/>
  <c r="AN19"/>
  <c r="AJ19"/>
  <c r="AF19"/>
  <c r="AC19"/>
  <c r="Y19"/>
  <c r="U19"/>
  <c r="R19"/>
  <c r="N19"/>
  <c r="G19"/>
  <c r="BQ18"/>
  <c r="BP18"/>
  <c r="BM18"/>
  <c r="BL18"/>
  <c r="BJ18"/>
  <c r="BF18"/>
  <c r="BE18"/>
  <c r="BB18"/>
  <c r="BA18"/>
  <c r="AY18"/>
  <c r="AU18"/>
  <c r="AT18"/>
  <c r="AQ18"/>
  <c r="AP18"/>
  <c r="AN18"/>
  <c r="AJ18"/>
  <c r="AI18"/>
  <c r="AF18"/>
  <c r="AE18"/>
  <c r="AC18"/>
  <c r="Y18"/>
  <c r="X18"/>
  <c r="U18"/>
  <c r="T18"/>
  <c r="R18"/>
  <c r="N18"/>
  <c r="M18"/>
  <c r="I18"/>
  <c r="G18"/>
  <c r="BQ17"/>
  <c r="BM17"/>
  <c r="BJ17"/>
  <c r="BF17"/>
  <c r="BB17"/>
  <c r="AY17"/>
  <c r="AU17"/>
  <c r="AQ17"/>
  <c r="AN17"/>
  <c r="AJ17"/>
  <c r="AF17"/>
  <c r="AC17"/>
  <c r="Y17"/>
  <c r="U17"/>
  <c r="R17"/>
  <c r="N17"/>
  <c r="G17"/>
  <c r="BQ16"/>
  <c r="BP16"/>
  <c r="BM16"/>
  <c r="BL16"/>
  <c r="BJ16"/>
  <c r="BF16"/>
  <c r="BE16"/>
  <c r="BB16"/>
  <c r="BA16"/>
  <c r="AY16"/>
  <c r="AZ16" s="1"/>
  <c r="AU16"/>
  <c r="AT16"/>
  <c r="AQ16"/>
  <c r="AP16"/>
  <c r="AN16"/>
  <c r="AJ16"/>
  <c r="AI16"/>
  <c r="AF16"/>
  <c r="AE16"/>
  <c r="AC16"/>
  <c r="Y16"/>
  <c r="X16"/>
  <c r="U16"/>
  <c r="T16"/>
  <c r="R16"/>
  <c r="N16"/>
  <c r="M16"/>
  <c r="I16"/>
  <c r="G16"/>
  <c r="BQ15"/>
  <c r="BM15"/>
  <c r="BJ15"/>
  <c r="BF15"/>
  <c r="BB15"/>
  <c r="AY15"/>
  <c r="AU15"/>
  <c r="AQ15"/>
  <c r="AN15"/>
  <c r="AJ15"/>
  <c r="AF15"/>
  <c r="AC15"/>
  <c r="Y15"/>
  <c r="U15"/>
  <c r="R15"/>
  <c r="N15"/>
  <c r="G15"/>
  <c r="BQ14"/>
  <c r="BP14"/>
  <c r="BM14"/>
  <c r="BN14" s="1"/>
  <c r="BL14"/>
  <c r="BJ14"/>
  <c r="BF14"/>
  <c r="BE14"/>
  <c r="BB14"/>
  <c r="BA14"/>
  <c r="AY14"/>
  <c r="AU14"/>
  <c r="AT14"/>
  <c r="AQ14"/>
  <c r="AP14"/>
  <c r="AN14"/>
  <c r="AJ14"/>
  <c r="AI14"/>
  <c r="AF14"/>
  <c r="AE14"/>
  <c r="AC14"/>
  <c r="Y14"/>
  <c r="X14"/>
  <c r="U14"/>
  <c r="T14"/>
  <c r="R14"/>
  <c r="N14"/>
  <c r="M14"/>
  <c r="I14"/>
  <c r="G14"/>
  <c r="BQ13"/>
  <c r="BM13"/>
  <c r="BJ13"/>
  <c r="BF13"/>
  <c r="BB13"/>
  <c r="AY13"/>
  <c r="AU13"/>
  <c r="AQ13"/>
  <c r="AN13"/>
  <c r="AJ13"/>
  <c r="AF13"/>
  <c r="AC13"/>
  <c r="Y13"/>
  <c r="U13"/>
  <c r="R13"/>
  <c r="N13"/>
  <c r="G13"/>
  <c r="BQ12"/>
  <c r="BP12"/>
  <c r="BM12"/>
  <c r="BN12" s="1"/>
  <c r="BL12"/>
  <c r="BJ12"/>
  <c r="BF12"/>
  <c r="BE12"/>
  <c r="BB12"/>
  <c r="BA12"/>
  <c r="AY12"/>
  <c r="AZ12" s="1"/>
  <c r="AU12"/>
  <c r="AT12"/>
  <c r="AQ12"/>
  <c r="AP12"/>
  <c r="AN12"/>
  <c r="AJ12"/>
  <c r="AI12"/>
  <c r="AF12"/>
  <c r="AE12"/>
  <c r="AC12"/>
  <c r="Y12"/>
  <c r="X12"/>
  <c r="U12"/>
  <c r="T12"/>
  <c r="R12"/>
  <c r="N12"/>
  <c r="M12"/>
  <c r="I12"/>
  <c r="G12"/>
  <c r="H12" s="1"/>
  <c r="BQ11"/>
  <c r="BM11"/>
  <c r="BJ11"/>
  <c r="BF11"/>
  <c r="BB11"/>
  <c r="AY11"/>
  <c r="AU11"/>
  <c r="AQ11"/>
  <c r="AN11"/>
  <c r="AJ11"/>
  <c r="AF11"/>
  <c r="AC11"/>
  <c r="Y11"/>
  <c r="U11"/>
  <c r="R11"/>
  <c r="N11"/>
  <c r="G11"/>
  <c r="BQ10"/>
  <c r="BP10"/>
  <c r="BM10"/>
  <c r="BL10"/>
  <c r="BJ10"/>
  <c r="BK10" s="1"/>
  <c r="BF10"/>
  <c r="BE10"/>
  <c r="BB10"/>
  <c r="BA10"/>
  <c r="AY10"/>
  <c r="AZ10" s="1"/>
  <c r="AU10"/>
  <c r="AT10"/>
  <c r="AQ10"/>
  <c r="AP10"/>
  <c r="AN10"/>
  <c r="AJ10"/>
  <c r="AI10"/>
  <c r="AF10"/>
  <c r="AG10" s="1"/>
  <c r="AE10"/>
  <c r="AC10"/>
  <c r="Y10"/>
  <c r="X10"/>
  <c r="U10"/>
  <c r="V10" s="1"/>
  <c r="T10"/>
  <c r="R10"/>
  <c r="N10"/>
  <c r="M10"/>
  <c r="I10"/>
  <c r="G10"/>
  <c r="BQ9"/>
  <c r="BM9"/>
  <c r="BJ9"/>
  <c r="BF9"/>
  <c r="BB9"/>
  <c r="AY9"/>
  <c r="AU9"/>
  <c r="AQ9"/>
  <c r="AN9"/>
  <c r="AJ9"/>
  <c r="AF9"/>
  <c r="AG8" s="1"/>
  <c r="AC9"/>
  <c r="Y9"/>
  <c r="U9"/>
  <c r="R9"/>
  <c r="N9"/>
  <c r="G9"/>
  <c r="BQ8"/>
  <c r="BP8"/>
  <c r="BM8"/>
  <c r="BJ8"/>
  <c r="BF8"/>
  <c r="BE8"/>
  <c r="BB8"/>
  <c r="AY8"/>
  <c r="AU8"/>
  <c r="AT8"/>
  <c r="AQ8"/>
  <c r="AN8"/>
  <c r="AJ8"/>
  <c r="AI8"/>
  <c r="AF8"/>
  <c r="AC8"/>
  <c r="Y8"/>
  <c r="X8"/>
  <c r="U8"/>
  <c r="R8"/>
  <c r="N8"/>
  <c r="M8"/>
  <c r="G8"/>
  <c r="A8"/>
  <c r="A10" s="1"/>
  <c r="AM3"/>
  <c r="BL68" i="4"/>
  <c r="BL66"/>
  <c r="BL64"/>
  <c r="BL62"/>
  <c r="BL60"/>
  <c r="BL58"/>
  <c r="BL56"/>
  <c r="BL54"/>
  <c r="BL52"/>
  <c r="BL50"/>
  <c r="BL48"/>
  <c r="BL46"/>
  <c r="BL44"/>
  <c r="BL42"/>
  <c r="BL40"/>
  <c r="BL38"/>
  <c r="BL36"/>
  <c r="BL34"/>
  <c r="BL32"/>
  <c r="BL30"/>
  <c r="BL28"/>
  <c r="BL26"/>
  <c r="BL24"/>
  <c r="BL22"/>
  <c r="BL20"/>
  <c r="BL18"/>
  <c r="BL16"/>
  <c r="BL14"/>
  <c r="BL12"/>
  <c r="BL10"/>
  <c r="BA68"/>
  <c r="BA66"/>
  <c r="BA64"/>
  <c r="BA62"/>
  <c r="BA60"/>
  <c r="BA58"/>
  <c r="BA56"/>
  <c r="BA54"/>
  <c r="BA52"/>
  <c r="BA50"/>
  <c r="BA48"/>
  <c r="BA46"/>
  <c r="BA44"/>
  <c r="BA42"/>
  <c r="BA40"/>
  <c r="BA38"/>
  <c r="BA36"/>
  <c r="BA34"/>
  <c r="BA32"/>
  <c r="BA30"/>
  <c r="BA28"/>
  <c r="BA26"/>
  <c r="BA24"/>
  <c r="BA22"/>
  <c r="BA20"/>
  <c r="BA18"/>
  <c r="BA16"/>
  <c r="BA14"/>
  <c r="BA12"/>
  <c r="BA10"/>
  <c r="AP68"/>
  <c r="AP66"/>
  <c r="AP64"/>
  <c r="AP62"/>
  <c r="AP60"/>
  <c r="AP58"/>
  <c r="AP56"/>
  <c r="AP54"/>
  <c r="AP52"/>
  <c r="AP50"/>
  <c r="AP48"/>
  <c r="AP46"/>
  <c r="AP44"/>
  <c r="AP42"/>
  <c r="AP40"/>
  <c r="AP38"/>
  <c r="AP36"/>
  <c r="AP34"/>
  <c r="AP32"/>
  <c r="AP30"/>
  <c r="AP28"/>
  <c r="AP26"/>
  <c r="AP24"/>
  <c r="AP22"/>
  <c r="AP20"/>
  <c r="AP18"/>
  <c r="AP16"/>
  <c r="AP14"/>
  <c r="AP12"/>
  <c r="AP10"/>
  <c r="AE68"/>
  <c r="AE66"/>
  <c r="AE64"/>
  <c r="AE62"/>
  <c r="AE60"/>
  <c r="AE58"/>
  <c r="AE56"/>
  <c r="AE54"/>
  <c r="AE52"/>
  <c r="AE50"/>
  <c r="AE48"/>
  <c r="AE46"/>
  <c r="AE44"/>
  <c r="AE42"/>
  <c r="AE40"/>
  <c r="AE38"/>
  <c r="AE36"/>
  <c r="AE34"/>
  <c r="AE32"/>
  <c r="AE30"/>
  <c r="AE28"/>
  <c r="AE26"/>
  <c r="AE24"/>
  <c r="AE22"/>
  <c r="AE20"/>
  <c r="AE18"/>
  <c r="AE16"/>
  <c r="AE14"/>
  <c r="AE12"/>
  <c r="AE10"/>
  <c r="T68"/>
  <c r="T66"/>
  <c r="T64"/>
  <c r="T62"/>
  <c r="T60"/>
  <c r="T58"/>
  <c r="T56"/>
  <c r="T54"/>
  <c r="T52"/>
  <c r="T50"/>
  <c r="T48"/>
  <c r="T46"/>
  <c r="T44"/>
  <c r="T42"/>
  <c r="T40"/>
  <c r="T38"/>
  <c r="T36"/>
  <c r="T34"/>
  <c r="T32"/>
  <c r="T30"/>
  <c r="T28"/>
  <c r="T26"/>
  <c r="T24"/>
  <c r="T22"/>
  <c r="T20"/>
  <c r="T18"/>
  <c r="T16"/>
  <c r="T14"/>
  <c r="T12"/>
  <c r="T10"/>
  <c r="I68"/>
  <c r="I66"/>
  <c r="I64"/>
  <c r="I62"/>
  <c r="I60"/>
  <c r="I58"/>
  <c r="I56"/>
  <c r="I54"/>
  <c r="I52"/>
  <c r="I50"/>
  <c r="I48"/>
  <c r="I46"/>
  <c r="I44"/>
  <c r="I42"/>
  <c r="I40"/>
  <c r="I38"/>
  <c r="I36"/>
  <c r="I34"/>
  <c r="I32"/>
  <c r="I30"/>
  <c r="I28"/>
  <c r="I26"/>
  <c r="I24"/>
  <c r="I22"/>
  <c r="I20"/>
  <c r="I18"/>
  <c r="I16"/>
  <c r="I14"/>
  <c r="I12"/>
  <c r="I10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U9"/>
  <c r="AU10"/>
  <c r="AU11"/>
  <c r="AU12"/>
  <c r="AU13"/>
  <c r="AU14"/>
  <c r="AU15"/>
  <c r="AU16"/>
  <c r="AU17"/>
  <c r="AU18"/>
  <c r="AU19"/>
  <c r="AU20"/>
  <c r="AU21"/>
  <c r="AU22"/>
  <c r="AU23"/>
  <c r="AU24"/>
  <c r="AU25"/>
  <c r="AU26"/>
  <c r="AU27"/>
  <c r="AU28"/>
  <c r="AU29"/>
  <c r="AU30"/>
  <c r="AU31"/>
  <c r="AU32"/>
  <c r="AU33"/>
  <c r="AU34"/>
  <c r="AU35"/>
  <c r="AU36"/>
  <c r="AU37"/>
  <c r="AU38"/>
  <c r="AU39"/>
  <c r="AU40"/>
  <c r="AU41"/>
  <c r="AU42"/>
  <c r="AU43"/>
  <c r="AU44"/>
  <c r="AU45"/>
  <c r="AU46"/>
  <c r="AU47"/>
  <c r="AU48"/>
  <c r="AU49"/>
  <c r="AU50"/>
  <c r="AU51"/>
  <c r="AU52"/>
  <c r="AU53"/>
  <c r="AU54"/>
  <c r="AU55"/>
  <c r="AU56"/>
  <c r="AU57"/>
  <c r="AU58"/>
  <c r="AU59"/>
  <c r="AU60"/>
  <c r="AU61"/>
  <c r="AU62"/>
  <c r="AU63"/>
  <c r="AU64"/>
  <c r="AU65"/>
  <c r="AU66"/>
  <c r="AU67"/>
  <c r="AU68"/>
  <c r="AU69"/>
  <c r="BF9"/>
  <c r="BF10"/>
  <c r="BF11"/>
  <c r="BF12"/>
  <c r="BF13"/>
  <c r="BF14"/>
  <c r="BF15"/>
  <c r="BF16"/>
  <c r="BF17"/>
  <c r="BF18"/>
  <c r="BF19"/>
  <c r="BF20"/>
  <c r="BF21"/>
  <c r="BF22"/>
  <c r="BF23"/>
  <c r="BF24"/>
  <c r="BF25"/>
  <c r="BF26"/>
  <c r="BF27"/>
  <c r="BF28"/>
  <c r="BF29"/>
  <c r="BF30"/>
  <c r="BF31"/>
  <c r="BF32"/>
  <c r="BF33"/>
  <c r="BF34"/>
  <c r="BF35"/>
  <c r="BF36"/>
  <c r="BF37"/>
  <c r="BF38"/>
  <c r="BF39"/>
  <c r="BF40"/>
  <c r="BF41"/>
  <c r="BF42"/>
  <c r="BF43"/>
  <c r="BF44"/>
  <c r="BF45"/>
  <c r="BF46"/>
  <c r="BF47"/>
  <c r="BF48"/>
  <c r="BF49"/>
  <c r="BF50"/>
  <c r="BF51"/>
  <c r="BF52"/>
  <c r="BF53"/>
  <c r="BF54"/>
  <c r="BF55"/>
  <c r="BF56"/>
  <c r="BF57"/>
  <c r="BF58"/>
  <c r="BF59"/>
  <c r="BF60"/>
  <c r="BF61"/>
  <c r="BF62"/>
  <c r="BF63"/>
  <c r="BF64"/>
  <c r="BF65"/>
  <c r="BF66"/>
  <c r="BF67"/>
  <c r="BF68"/>
  <c r="BF69"/>
  <c r="BQ9"/>
  <c r="BQ10"/>
  <c r="BQ11"/>
  <c r="BQ12"/>
  <c r="BQ13"/>
  <c r="BQ14"/>
  <c r="BQ15"/>
  <c r="BQ16"/>
  <c r="BQ17"/>
  <c r="BQ18"/>
  <c r="BQ19"/>
  <c r="BQ20"/>
  <c r="BQ21"/>
  <c r="BQ22"/>
  <c r="BQ23"/>
  <c r="BQ24"/>
  <c r="BQ25"/>
  <c r="BQ26"/>
  <c r="BQ27"/>
  <c r="BQ28"/>
  <c r="BQ29"/>
  <c r="BQ30"/>
  <c r="BQ31"/>
  <c r="BQ32"/>
  <c r="BQ33"/>
  <c r="BQ34"/>
  <c r="BQ35"/>
  <c r="BQ36"/>
  <c r="BQ37"/>
  <c r="BQ38"/>
  <c r="BQ39"/>
  <c r="BQ40"/>
  <c r="BQ41"/>
  <c r="BQ42"/>
  <c r="BQ43"/>
  <c r="BQ44"/>
  <c r="BQ45"/>
  <c r="BQ46"/>
  <c r="BQ47"/>
  <c r="BQ48"/>
  <c r="BQ49"/>
  <c r="BQ50"/>
  <c r="BQ51"/>
  <c r="BQ52"/>
  <c r="BQ53"/>
  <c r="BQ54"/>
  <c r="BQ55"/>
  <c r="BQ56"/>
  <c r="BQ57"/>
  <c r="BQ58"/>
  <c r="BQ59"/>
  <c r="BQ60"/>
  <c r="BQ61"/>
  <c r="BQ62"/>
  <c r="BQ63"/>
  <c r="BQ64"/>
  <c r="BQ65"/>
  <c r="BQ66"/>
  <c r="BQ67"/>
  <c r="BQ68"/>
  <c r="BQ69"/>
  <c r="BQ8"/>
  <c r="BF8"/>
  <c r="AU8"/>
  <c r="AJ8"/>
  <c r="N8"/>
  <c r="V35" i="6" l="1"/>
  <c r="V29"/>
  <c r="V27"/>
  <c r="V25"/>
  <c r="V20"/>
  <c r="V18"/>
  <c r="S14"/>
  <c r="V12"/>
  <c r="K72"/>
  <c r="AO16"/>
  <c r="AR61"/>
  <c r="AG14"/>
  <c r="BK14"/>
  <c r="BN16"/>
  <c r="BN25"/>
  <c r="BN33"/>
  <c r="BN42"/>
  <c r="BN50"/>
  <c r="BN59"/>
  <c r="K16"/>
  <c r="AZ68"/>
  <c r="S10"/>
  <c r="AO25"/>
  <c r="H10"/>
  <c r="BN10"/>
  <c r="K12"/>
  <c r="BN18"/>
  <c r="K20"/>
  <c r="AO20"/>
  <c r="BC20"/>
  <c r="BN27"/>
  <c r="AD31"/>
  <c r="AR31"/>
  <c r="H35"/>
  <c r="BN35"/>
  <c r="H44"/>
  <c r="BN44"/>
  <c r="H53"/>
  <c r="BN53"/>
  <c r="H61"/>
  <c r="BN61"/>
  <c r="S72"/>
  <c r="AG72"/>
  <c r="H31"/>
  <c r="H40"/>
  <c r="H48"/>
  <c r="H57"/>
  <c r="H65"/>
  <c r="H16"/>
  <c r="H25"/>
  <c r="K27"/>
  <c r="H59"/>
  <c r="A17" i="8"/>
  <c r="B14"/>
  <c r="C14"/>
  <c r="AO27" i="6"/>
  <c r="BC27"/>
  <c r="K31"/>
  <c r="AO31"/>
  <c r="BC31"/>
  <c r="BC35"/>
  <c r="BC44"/>
  <c r="AD46"/>
  <c r="AR46"/>
  <c r="K48"/>
  <c r="BC53"/>
  <c r="AD55"/>
  <c r="AR55"/>
  <c r="AD23"/>
  <c r="S33"/>
  <c r="AG42"/>
  <c r="BK42"/>
  <c r="S46"/>
  <c r="AG46"/>
  <c r="BK46"/>
  <c r="AG50"/>
  <c r="BK50"/>
  <c r="K23"/>
  <c r="S23"/>
  <c r="AO42"/>
  <c r="BC42"/>
  <c r="K46"/>
  <c r="BC46"/>
  <c r="AO50"/>
  <c r="BC50"/>
  <c r="K55"/>
  <c r="BC55"/>
  <c r="BC59"/>
  <c r="K63"/>
  <c r="BC63"/>
  <c r="AZ8"/>
  <c r="AD10"/>
  <c r="AD38"/>
  <c r="AR38"/>
  <c r="AG59"/>
  <c r="D5"/>
  <c r="Z5"/>
  <c r="AV5"/>
  <c r="H27"/>
  <c r="S44"/>
  <c r="AG44"/>
  <c r="BK44"/>
  <c r="S53"/>
  <c r="AG53"/>
  <c r="S61"/>
  <c r="AG61"/>
  <c r="BK61"/>
  <c r="H68"/>
  <c r="V68"/>
  <c r="H70"/>
  <c r="V70"/>
  <c r="AT74"/>
  <c r="AO84" s="1"/>
  <c r="AR84" s="1"/>
  <c r="AR78" i="8" s="1"/>
  <c r="K10" i="6"/>
  <c r="K14"/>
  <c r="BC14"/>
  <c r="K18"/>
  <c r="AO18"/>
  <c r="BC18"/>
  <c r="AD20"/>
  <c r="AO33"/>
  <c r="BC33"/>
  <c r="K38"/>
  <c r="K65"/>
  <c r="AO65"/>
  <c r="BC65"/>
  <c r="AD68"/>
  <c r="AD72"/>
  <c r="BE74"/>
  <c r="AZ84" s="1"/>
  <c r="BC84" s="1"/>
  <c r="BC78" i="8" s="1"/>
  <c r="O5" i="6"/>
  <c r="BG5"/>
  <c r="AR20"/>
  <c r="AD48"/>
  <c r="S59"/>
  <c r="M74"/>
  <c r="H84" s="1"/>
  <c r="K84" s="1"/>
  <c r="K78" i="8" s="1"/>
  <c r="AK5" i="6"/>
  <c r="AH74"/>
  <c r="AD82" s="1"/>
  <c r="AG82" s="1"/>
  <c r="AG76" i="8" s="1"/>
  <c r="BF74" i="6"/>
  <c r="AZ86" s="1"/>
  <c r="BC86" s="1"/>
  <c r="BC80" i="8" s="1"/>
  <c r="S12" i="6"/>
  <c r="AG12"/>
  <c r="BK12"/>
  <c r="AG16"/>
  <c r="S35"/>
  <c r="AG35"/>
  <c r="BK35"/>
  <c r="V42"/>
  <c r="BK59"/>
  <c r="S63"/>
  <c r="AG63"/>
  <c r="BK63"/>
  <c r="J74"/>
  <c r="Y74"/>
  <c r="S86" s="1"/>
  <c r="V86" s="1"/>
  <c r="V80" i="8" s="1"/>
  <c r="AS74" i="6"/>
  <c r="AO82" s="1"/>
  <c r="AR82" s="1"/>
  <c r="AR76" i="8" s="1"/>
  <c r="AD8" i="6"/>
  <c r="AD12"/>
  <c r="BC8"/>
  <c r="BQ74"/>
  <c r="AG33"/>
  <c r="BK33"/>
  <c r="BC38"/>
  <c r="BK53"/>
  <c r="AN74"/>
  <c r="AG23"/>
  <c r="AR12"/>
  <c r="AR14"/>
  <c r="AD18"/>
  <c r="BC23"/>
  <c r="AD25"/>
  <c r="S29"/>
  <c r="S38"/>
  <c r="AG38"/>
  <c r="BK38"/>
  <c r="S55"/>
  <c r="AG55"/>
  <c r="BK55"/>
  <c r="AD63"/>
  <c r="AR63"/>
  <c r="BK68"/>
  <c r="AG68"/>
  <c r="U74"/>
  <c r="AG27"/>
  <c r="AG31"/>
  <c r="H33"/>
  <c r="V50"/>
  <c r="H8"/>
  <c r="N74"/>
  <c r="H86" s="1"/>
  <c r="K86" s="1"/>
  <c r="K80" i="8" s="1"/>
  <c r="BC10" i="6"/>
  <c r="AG18"/>
  <c r="K29"/>
  <c r="AO29"/>
  <c r="BC29"/>
  <c r="K40"/>
  <c r="AD40"/>
  <c r="K57"/>
  <c r="AO57"/>
  <c r="BC57"/>
  <c r="AD59"/>
  <c r="S70"/>
  <c r="V14"/>
  <c r="AD16"/>
  <c r="AR16"/>
  <c r="S18"/>
  <c r="S20"/>
  <c r="AG20"/>
  <c r="AR33"/>
  <c r="AD35"/>
  <c r="AR35"/>
  <c r="BK40"/>
  <c r="AD44"/>
  <c r="AR44"/>
  <c r="BK48"/>
  <c r="AD53"/>
  <c r="AD67" s="1"/>
  <c r="AR53"/>
  <c r="AD57"/>
  <c r="AR57"/>
  <c r="V61"/>
  <c r="H63"/>
  <c r="AD65"/>
  <c r="AR65"/>
  <c r="S68"/>
  <c r="AZ14"/>
  <c r="BK18"/>
  <c r="BK20"/>
  <c r="BK23"/>
  <c r="K25"/>
  <c r="AG29"/>
  <c r="AO35"/>
  <c r="AR40"/>
  <c r="K42"/>
  <c r="AO44"/>
  <c r="AR48"/>
  <c r="K50"/>
  <c r="AO53"/>
  <c r="AZ61"/>
  <c r="V63"/>
  <c r="AZ63"/>
  <c r="AD70"/>
  <c r="AZ70"/>
  <c r="V72"/>
  <c r="AO12"/>
  <c r="BC12"/>
  <c r="H14"/>
  <c r="BK16"/>
  <c r="AZ20"/>
  <c r="AR23"/>
  <c r="BC25"/>
  <c r="AD29"/>
  <c r="AR29"/>
  <c r="BK29"/>
  <c r="AO40"/>
  <c r="BC40"/>
  <c r="AO48"/>
  <c r="BC48"/>
  <c r="AO61"/>
  <c r="BK65"/>
  <c r="K8"/>
  <c r="AO14"/>
  <c r="V16"/>
  <c r="AZ18"/>
  <c r="AR18"/>
  <c r="H23"/>
  <c r="AZ23"/>
  <c r="AG25"/>
  <c r="AD27"/>
  <c r="BK27"/>
  <c r="S31"/>
  <c r="BK31"/>
  <c r="K33"/>
  <c r="AZ33"/>
  <c r="AD33"/>
  <c r="AO38"/>
  <c r="V40"/>
  <c r="S42"/>
  <c r="AZ42"/>
  <c r="AR42"/>
  <c r="AO46"/>
  <c r="V48"/>
  <c r="S50"/>
  <c r="AZ50"/>
  <c r="AR50"/>
  <c r="AO55"/>
  <c r="AO63"/>
  <c r="BC70"/>
  <c r="AO10"/>
  <c r="AD14"/>
  <c r="BC16"/>
  <c r="H18"/>
  <c r="AO23"/>
  <c r="S27"/>
  <c r="AZ27"/>
  <c r="AR27"/>
  <c r="H42"/>
  <c r="H50"/>
  <c r="S57"/>
  <c r="AG57"/>
  <c r="BK57"/>
  <c r="AO59"/>
  <c r="BK70"/>
  <c r="S16"/>
  <c r="S40"/>
  <c r="S48"/>
  <c r="S65"/>
  <c r="AC74"/>
  <c r="AR10"/>
  <c r="AR25"/>
  <c r="S25"/>
  <c r="BK25"/>
  <c r="V33"/>
  <c r="K35"/>
  <c r="AG40"/>
  <c r="K44"/>
  <c r="AG48"/>
  <c r="K53"/>
  <c r="K59"/>
  <c r="AR59"/>
  <c r="AG65"/>
  <c r="AG70"/>
  <c r="B10"/>
  <c r="A12"/>
  <c r="C10"/>
  <c r="B8"/>
  <c r="V8"/>
  <c r="AO8"/>
  <c r="BN8"/>
  <c r="H38"/>
  <c r="AZ38"/>
  <c r="H46"/>
  <c r="AZ46"/>
  <c r="H55"/>
  <c r="AZ55"/>
  <c r="AO70"/>
  <c r="AO16" i="8" s="1"/>
  <c r="BN70" i="6"/>
  <c r="H72"/>
  <c r="BB72"/>
  <c r="BC72" s="1"/>
  <c r="AZ72"/>
  <c r="C8"/>
  <c r="R74"/>
  <c r="W74"/>
  <c r="S82" s="1"/>
  <c r="V82" s="1"/>
  <c r="V76" i="8" s="1"/>
  <c r="AI74" i="6"/>
  <c r="AD84" s="1"/>
  <c r="AG84" s="1"/>
  <c r="AG78" i="8" s="1"/>
  <c r="AU74" i="6"/>
  <c r="AO86" s="1"/>
  <c r="AR86" s="1"/>
  <c r="AR80" i="8" s="1"/>
  <c r="BJ74" i="6"/>
  <c r="BO74"/>
  <c r="AQ72"/>
  <c r="AR72" s="1"/>
  <c r="AO72"/>
  <c r="BM72"/>
  <c r="BN72" s="1"/>
  <c r="BK72"/>
  <c r="G74"/>
  <c r="L74"/>
  <c r="H82" s="1"/>
  <c r="K82" s="1"/>
  <c r="K76" i="8" s="1"/>
  <c r="S8" i="6"/>
  <c r="X74"/>
  <c r="S84" s="1"/>
  <c r="V84" s="1"/>
  <c r="V78" i="8" s="1"/>
  <c r="AF74" i="6"/>
  <c r="AJ74"/>
  <c r="AD86" s="1"/>
  <c r="AG86" s="1"/>
  <c r="AG80" i="8" s="1"/>
  <c r="AR8" i="6"/>
  <c r="AY74"/>
  <c r="BD74"/>
  <c r="AZ82" s="1"/>
  <c r="BC82" s="1"/>
  <c r="BC76" i="8" s="1"/>
  <c r="BK8" i="6"/>
  <c r="BP74"/>
  <c r="AD42"/>
  <c r="AD50"/>
  <c r="K61"/>
  <c r="BC61"/>
  <c r="AR70"/>
  <c r="AQ68"/>
  <c r="AR68" s="1"/>
  <c r="BB68"/>
  <c r="BC68" s="1"/>
  <c r="BM68"/>
  <c r="BN68" s="1"/>
  <c r="BQ70" i="4"/>
  <c r="AJ70"/>
  <c r="AF20"/>
  <c r="AF14"/>
  <c r="BF70"/>
  <c r="AU70"/>
  <c r="K74" i="6" l="1"/>
  <c r="S22"/>
  <c r="AZ16" i="8"/>
  <c r="AD16"/>
  <c r="S67" i="6"/>
  <c r="S16" i="8"/>
  <c r="H67" i="6"/>
  <c r="AO67"/>
  <c r="BK67"/>
  <c r="H52"/>
  <c r="H37"/>
  <c r="AZ67"/>
  <c r="BK16" i="8"/>
  <c r="AD22" i="6"/>
  <c r="H16" i="8"/>
  <c r="H68" s="1"/>
  <c r="H72" s="1"/>
  <c r="B17"/>
  <c r="C17"/>
  <c r="A19"/>
  <c r="BK52" i="6"/>
  <c r="AO52"/>
  <c r="AZ52"/>
  <c r="S37"/>
  <c r="S52"/>
  <c r="AD52"/>
  <c r="AZ22"/>
  <c r="H22"/>
  <c r="AD37"/>
  <c r="AZ37"/>
  <c r="BC74"/>
  <c r="BC74" i="8" s="1"/>
  <c r="BK22" i="6"/>
  <c r="AG74"/>
  <c r="AG74" i="8" s="1"/>
  <c r="AO37" i="6"/>
  <c r="AO22"/>
  <c r="BK37"/>
  <c r="V74"/>
  <c r="BB74"/>
  <c r="C12"/>
  <c r="A14"/>
  <c r="B12"/>
  <c r="AR74"/>
  <c r="AR74" i="8" s="1"/>
  <c r="AQ74" i="6"/>
  <c r="BN74"/>
  <c r="BM74"/>
  <c r="BM63" i="4"/>
  <c r="BM62"/>
  <c r="BM61"/>
  <c r="BM60"/>
  <c r="BM59"/>
  <c r="BM58"/>
  <c r="BM57"/>
  <c r="BM56"/>
  <c r="BM55"/>
  <c r="BM54"/>
  <c r="BM53"/>
  <c r="BM52"/>
  <c r="BM51"/>
  <c r="BM50"/>
  <c r="BM49"/>
  <c r="BM48"/>
  <c r="BM47"/>
  <c r="BM46"/>
  <c r="BM45"/>
  <c r="BM44"/>
  <c r="BM43"/>
  <c r="BM42"/>
  <c r="BM41"/>
  <c r="BM40"/>
  <c r="BM39"/>
  <c r="BM38"/>
  <c r="BM37"/>
  <c r="BM36"/>
  <c r="BM35"/>
  <c r="BM34"/>
  <c r="BM33"/>
  <c r="BM32"/>
  <c r="BM31"/>
  <c r="BM30"/>
  <c r="BM29"/>
  <c r="BM28"/>
  <c r="BM27"/>
  <c r="BM26"/>
  <c r="BM25"/>
  <c r="BM24"/>
  <c r="BM23"/>
  <c r="BM22"/>
  <c r="BM21"/>
  <c r="BM20"/>
  <c r="BM19"/>
  <c r="BM18"/>
  <c r="BM17"/>
  <c r="BM16"/>
  <c r="BM15"/>
  <c r="BM14"/>
  <c r="BM13"/>
  <c r="BM12"/>
  <c r="BM11"/>
  <c r="BM10"/>
  <c r="BM9"/>
  <c r="BM8"/>
  <c r="BB63"/>
  <c r="BB62"/>
  <c r="BB61"/>
  <c r="BB60"/>
  <c r="BB59"/>
  <c r="BB58"/>
  <c r="BB57"/>
  <c r="BB56"/>
  <c r="BB55"/>
  <c r="BB54"/>
  <c r="BB53"/>
  <c r="BB52"/>
  <c r="BB51"/>
  <c r="BB50"/>
  <c r="BB49"/>
  <c r="BB48"/>
  <c r="BB47"/>
  <c r="BB46"/>
  <c r="BB45"/>
  <c r="BB44"/>
  <c r="BB43"/>
  <c r="BB42"/>
  <c r="BB41"/>
  <c r="BB40"/>
  <c r="BB39"/>
  <c r="BB38"/>
  <c r="BB37"/>
  <c r="BB36"/>
  <c r="BB35"/>
  <c r="BB34"/>
  <c r="BB33"/>
  <c r="BB32"/>
  <c r="BB31"/>
  <c r="BB30"/>
  <c r="BB29"/>
  <c r="BB28"/>
  <c r="BB27"/>
  <c r="BB26"/>
  <c r="BB25"/>
  <c r="BB24"/>
  <c r="BB23"/>
  <c r="BB22"/>
  <c r="BB21"/>
  <c r="BB20"/>
  <c r="BB19"/>
  <c r="BB18"/>
  <c r="BB17"/>
  <c r="BB16"/>
  <c r="BB15"/>
  <c r="BB14"/>
  <c r="BB13"/>
  <c r="BB12"/>
  <c r="BB11"/>
  <c r="BB10"/>
  <c r="BB9"/>
  <c r="BB8"/>
  <c r="AQ63"/>
  <c r="AQ62"/>
  <c r="AQ61"/>
  <c r="AQ60"/>
  <c r="AQ59"/>
  <c r="AQ58"/>
  <c r="AQ57"/>
  <c r="AQ56"/>
  <c r="AQ55"/>
  <c r="AQ54"/>
  <c r="AQ53"/>
  <c r="AQ52"/>
  <c r="AQ51"/>
  <c r="AQ50"/>
  <c r="AQ49"/>
  <c r="AQ48"/>
  <c r="AQ47"/>
  <c r="AQ46"/>
  <c r="AQ45"/>
  <c r="AQ44"/>
  <c r="AQ43"/>
  <c r="AQ42"/>
  <c r="AQ41"/>
  <c r="AQ40"/>
  <c r="AQ39"/>
  <c r="AQ38"/>
  <c r="AQ37"/>
  <c r="AQ36"/>
  <c r="AQ35"/>
  <c r="AQ34"/>
  <c r="AQ33"/>
  <c r="AQ32"/>
  <c r="AQ31"/>
  <c r="AQ30"/>
  <c r="AQ29"/>
  <c r="AQ28"/>
  <c r="AQ27"/>
  <c r="AQ26"/>
  <c r="AQ25"/>
  <c r="AQ24"/>
  <c r="AQ23"/>
  <c r="AQ22"/>
  <c r="AQ21"/>
  <c r="AQ20"/>
  <c r="AQ19"/>
  <c r="AQ18"/>
  <c r="AQ17"/>
  <c r="AQ16"/>
  <c r="AQ15"/>
  <c r="AQ14"/>
  <c r="AQ13"/>
  <c r="AQ12"/>
  <c r="AQ11"/>
  <c r="AQ10"/>
  <c r="AQ9"/>
  <c r="AQ8"/>
  <c r="AF69"/>
  <c r="AF68"/>
  <c r="AF67"/>
  <c r="AF66"/>
  <c r="AF65"/>
  <c r="AF64"/>
  <c r="AF63"/>
  <c r="AF62"/>
  <c r="AF61"/>
  <c r="AF60"/>
  <c r="AF59"/>
  <c r="AF58"/>
  <c r="AF57"/>
  <c r="AF56"/>
  <c r="AF55"/>
  <c r="AF54"/>
  <c r="AF53"/>
  <c r="AF52"/>
  <c r="AF51"/>
  <c r="AF50"/>
  <c r="AF49"/>
  <c r="AF48"/>
  <c r="AF47"/>
  <c r="AF46"/>
  <c r="AF45"/>
  <c r="AF44"/>
  <c r="AF43"/>
  <c r="AF42"/>
  <c r="AF41"/>
  <c r="AF40"/>
  <c r="AF39"/>
  <c r="AF38"/>
  <c r="AF37"/>
  <c r="AF36"/>
  <c r="AF35"/>
  <c r="AF34"/>
  <c r="AF33"/>
  <c r="AF32"/>
  <c r="AF31"/>
  <c r="AF30"/>
  <c r="AF29"/>
  <c r="AF28"/>
  <c r="AF27"/>
  <c r="AF26"/>
  <c r="AF25"/>
  <c r="AF24"/>
  <c r="AF23"/>
  <c r="AF22"/>
  <c r="AF21"/>
  <c r="AF19"/>
  <c r="AF18"/>
  <c r="AF17"/>
  <c r="AF16"/>
  <c r="AF15"/>
  <c r="AF13"/>
  <c r="AF12"/>
  <c r="AF11"/>
  <c r="AF10"/>
  <c r="AF9"/>
  <c r="AF8"/>
  <c r="H80" i="6" l="1"/>
  <c r="K80" s="1"/>
  <c r="K74" i="8" s="1"/>
  <c r="V74"/>
  <c r="S80" i="6"/>
  <c r="V80" s="1"/>
  <c r="H74"/>
  <c r="A21" i="8"/>
  <c r="C19"/>
  <c r="B19"/>
  <c r="S78" i="6"/>
  <c r="V78" s="1"/>
  <c r="C14"/>
  <c r="A16"/>
  <c r="B14"/>
  <c r="S72" i="4"/>
  <c r="Y69"/>
  <c r="U69"/>
  <c r="R69"/>
  <c r="S68" s="1"/>
  <c r="Y68"/>
  <c r="X68"/>
  <c r="U68"/>
  <c r="R68"/>
  <c r="Y67"/>
  <c r="U67"/>
  <c r="R67"/>
  <c r="Y66"/>
  <c r="X66"/>
  <c r="V66"/>
  <c r="U66"/>
  <c r="R66"/>
  <c r="Y65"/>
  <c r="U65"/>
  <c r="R65"/>
  <c r="Y64"/>
  <c r="X64"/>
  <c r="U64"/>
  <c r="V64" s="1"/>
  <c r="R64"/>
  <c r="Y63"/>
  <c r="U63"/>
  <c r="R63"/>
  <c r="Y62"/>
  <c r="X62"/>
  <c r="U62"/>
  <c r="R62"/>
  <c r="S62" s="1"/>
  <c r="Y61"/>
  <c r="U61"/>
  <c r="R61"/>
  <c r="Y60"/>
  <c r="X60"/>
  <c r="U60"/>
  <c r="V60" s="1"/>
  <c r="S60"/>
  <c r="R60"/>
  <c r="Y59"/>
  <c r="U59"/>
  <c r="R59"/>
  <c r="Y58"/>
  <c r="X58"/>
  <c r="U58"/>
  <c r="R58"/>
  <c r="Y57"/>
  <c r="U57"/>
  <c r="R57"/>
  <c r="Y56"/>
  <c r="X56"/>
  <c r="U56"/>
  <c r="R56"/>
  <c r="S56" s="1"/>
  <c r="Y55"/>
  <c r="U55"/>
  <c r="V54" s="1"/>
  <c r="R55"/>
  <c r="Y54"/>
  <c r="X54"/>
  <c r="U54"/>
  <c r="R54"/>
  <c r="S54" s="1"/>
  <c r="Y53"/>
  <c r="U53"/>
  <c r="R53"/>
  <c r="Y52"/>
  <c r="X52"/>
  <c r="U52"/>
  <c r="R52"/>
  <c r="Y51"/>
  <c r="U51"/>
  <c r="R51"/>
  <c r="Y50"/>
  <c r="X50"/>
  <c r="U50"/>
  <c r="S50"/>
  <c r="R50"/>
  <c r="Y49"/>
  <c r="U49"/>
  <c r="R49"/>
  <c r="Y48"/>
  <c r="X48"/>
  <c r="V48"/>
  <c r="U48"/>
  <c r="R48"/>
  <c r="Y47"/>
  <c r="U47"/>
  <c r="R47"/>
  <c r="Y46"/>
  <c r="X46"/>
  <c r="U46"/>
  <c r="V46" s="1"/>
  <c r="S46"/>
  <c r="R46"/>
  <c r="Y45"/>
  <c r="U45"/>
  <c r="R45"/>
  <c r="S44" s="1"/>
  <c r="Y44"/>
  <c r="X44"/>
  <c r="U44"/>
  <c r="V44" s="1"/>
  <c r="R44"/>
  <c r="Y43"/>
  <c r="U43"/>
  <c r="R43"/>
  <c r="Y42"/>
  <c r="X42"/>
  <c r="U42"/>
  <c r="V42" s="1"/>
  <c r="R42"/>
  <c r="S42" s="1"/>
  <c r="Y41"/>
  <c r="U41"/>
  <c r="R41"/>
  <c r="Y40"/>
  <c r="X40"/>
  <c r="U40"/>
  <c r="R40"/>
  <c r="S40" s="1"/>
  <c r="Y39"/>
  <c r="U39"/>
  <c r="R39"/>
  <c r="Y38"/>
  <c r="X38"/>
  <c r="U38"/>
  <c r="R38"/>
  <c r="S38" s="1"/>
  <c r="Y37"/>
  <c r="U37"/>
  <c r="V36" s="1"/>
  <c r="R37"/>
  <c r="Y36"/>
  <c r="X36"/>
  <c r="U36"/>
  <c r="R36"/>
  <c r="Y35"/>
  <c r="U35"/>
  <c r="R35"/>
  <c r="Y34"/>
  <c r="X34"/>
  <c r="U34"/>
  <c r="V34" s="1"/>
  <c r="R34"/>
  <c r="Y33"/>
  <c r="U33"/>
  <c r="R33"/>
  <c r="Y32"/>
  <c r="X32"/>
  <c r="U32"/>
  <c r="V32" s="1"/>
  <c r="R32"/>
  <c r="Y31"/>
  <c r="U31"/>
  <c r="R31"/>
  <c r="Y30"/>
  <c r="X30"/>
  <c r="U30"/>
  <c r="R30"/>
  <c r="S30" s="1"/>
  <c r="Y29"/>
  <c r="U29"/>
  <c r="R29"/>
  <c r="Y28"/>
  <c r="X28"/>
  <c r="U28"/>
  <c r="V28" s="1"/>
  <c r="R28"/>
  <c r="S28" s="1"/>
  <c r="Y27"/>
  <c r="U27"/>
  <c r="R27"/>
  <c r="Y26"/>
  <c r="X26"/>
  <c r="U26"/>
  <c r="R26"/>
  <c r="Y25"/>
  <c r="U25"/>
  <c r="R25"/>
  <c r="Y24"/>
  <c r="X24"/>
  <c r="U24"/>
  <c r="R24"/>
  <c r="Y23"/>
  <c r="U23"/>
  <c r="R23"/>
  <c r="Y22"/>
  <c r="X22"/>
  <c r="U22"/>
  <c r="R22"/>
  <c r="Y21"/>
  <c r="U21"/>
  <c r="R21"/>
  <c r="Y20"/>
  <c r="X20"/>
  <c r="U20"/>
  <c r="R20"/>
  <c r="Y19"/>
  <c r="U19"/>
  <c r="R19"/>
  <c r="Y18"/>
  <c r="X18"/>
  <c r="U18"/>
  <c r="R18"/>
  <c r="Y17"/>
  <c r="U17"/>
  <c r="R17"/>
  <c r="Y16"/>
  <c r="X16"/>
  <c r="U16"/>
  <c r="R16"/>
  <c r="Y15"/>
  <c r="U15"/>
  <c r="R15"/>
  <c r="Y14"/>
  <c r="X14"/>
  <c r="U14"/>
  <c r="R14"/>
  <c r="Y13"/>
  <c r="U13"/>
  <c r="R13"/>
  <c r="S12" s="1"/>
  <c r="Y12"/>
  <c r="X12"/>
  <c r="U12"/>
  <c r="R12"/>
  <c r="Y11"/>
  <c r="U11"/>
  <c r="R11"/>
  <c r="Y10"/>
  <c r="X10"/>
  <c r="U10"/>
  <c r="R10"/>
  <c r="Y9"/>
  <c r="U9"/>
  <c r="R9"/>
  <c r="Y8"/>
  <c r="X8"/>
  <c r="U8"/>
  <c r="R8"/>
  <c r="AZ72"/>
  <c r="AO72"/>
  <c r="AD72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8"/>
  <c r="N9"/>
  <c r="N10"/>
  <c r="N11"/>
  <c r="N12"/>
  <c r="N13"/>
  <c r="N14"/>
  <c r="N15"/>
  <c r="N16"/>
  <c r="N17"/>
  <c r="N18"/>
  <c r="N19"/>
  <c r="N20"/>
  <c r="N21"/>
  <c r="N22"/>
  <c r="N70" s="1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B2" i="5"/>
  <c r="B4" s="1"/>
  <c r="BG5" i="4"/>
  <c r="AV5"/>
  <c r="AK5"/>
  <c r="Z5"/>
  <c r="H78" i="6" l="1"/>
  <c r="K78" s="1"/>
  <c r="K72" i="8" s="1"/>
  <c r="A23"/>
  <c r="B21"/>
  <c r="C21"/>
  <c r="A18" i="6"/>
  <c r="B16"/>
  <c r="C16"/>
  <c r="Y70" i="4"/>
  <c r="S14"/>
  <c r="S18"/>
  <c r="S20"/>
  <c r="V12"/>
  <c r="V16"/>
  <c r="V24"/>
  <c r="V18"/>
  <c r="V30"/>
  <c r="V40"/>
  <c r="S48"/>
  <c r="V68"/>
  <c r="S16"/>
  <c r="S24"/>
  <c r="S34"/>
  <c r="S58"/>
  <c r="S64"/>
  <c r="V14"/>
  <c r="V20"/>
  <c r="S22"/>
  <c r="S26"/>
  <c r="S36"/>
  <c r="V38"/>
  <c r="V50"/>
  <c r="S52"/>
  <c r="V62"/>
  <c r="S66"/>
  <c r="O5"/>
  <c r="S8"/>
  <c r="S10"/>
  <c r="V10"/>
  <c r="S32"/>
  <c r="V52"/>
  <c r="V56"/>
  <c r="V22"/>
  <c r="V58"/>
  <c r="V26"/>
  <c r="U70"/>
  <c r="R70"/>
  <c r="W70"/>
  <c r="X70"/>
  <c r="V8"/>
  <c r="B11" i="5"/>
  <c r="A25" i="8" l="1"/>
  <c r="C23"/>
  <c r="B23"/>
  <c r="A20" i="6"/>
  <c r="B18"/>
  <c r="C18"/>
  <c r="S70" i="4"/>
  <c r="V70"/>
  <c r="B10" i="5"/>
  <c r="B12"/>
  <c r="B3"/>
  <c r="B17"/>
  <c r="B7"/>
  <c r="B15"/>
  <c r="B6"/>
  <c r="B14"/>
  <c r="B13"/>
  <c r="C25" i="8" l="1"/>
  <c r="A27"/>
  <c r="B25"/>
  <c r="C20" i="6"/>
  <c r="A23"/>
  <c r="B20"/>
  <c r="B8" i="5"/>
  <c r="B5"/>
  <c r="B9"/>
  <c r="BJ9" i="4"/>
  <c r="BJ10"/>
  <c r="BJ11"/>
  <c r="BJ12"/>
  <c r="BJ13"/>
  <c r="BJ14"/>
  <c r="BJ15"/>
  <c r="BJ16"/>
  <c r="BJ17"/>
  <c r="BJ18"/>
  <c r="BJ19"/>
  <c r="BJ20"/>
  <c r="BJ21"/>
  <c r="BJ22"/>
  <c r="BJ23"/>
  <c r="BJ24"/>
  <c r="BJ25"/>
  <c r="BJ26"/>
  <c r="BJ27"/>
  <c r="BJ28"/>
  <c r="BJ29"/>
  <c r="BJ30"/>
  <c r="BJ31"/>
  <c r="BJ32"/>
  <c r="BJ33"/>
  <c r="BJ34"/>
  <c r="BJ35"/>
  <c r="BJ36"/>
  <c r="BJ37"/>
  <c r="BJ38"/>
  <c r="BJ39"/>
  <c r="BJ40"/>
  <c r="BJ41"/>
  <c r="BJ42"/>
  <c r="BJ43"/>
  <c r="BJ44"/>
  <c r="BJ45"/>
  <c r="BJ46"/>
  <c r="BJ47"/>
  <c r="BJ48"/>
  <c r="BJ49"/>
  <c r="BJ50"/>
  <c r="BJ51"/>
  <c r="BJ52"/>
  <c r="BJ53"/>
  <c r="BJ54"/>
  <c r="BJ55"/>
  <c r="BJ56"/>
  <c r="BJ57"/>
  <c r="BJ58"/>
  <c r="BJ59"/>
  <c r="BJ60"/>
  <c r="BJ61"/>
  <c r="BJ62"/>
  <c r="BJ63"/>
  <c r="BJ64"/>
  <c r="BM64" s="1"/>
  <c r="BJ65"/>
  <c r="BM65" s="1"/>
  <c r="BJ66"/>
  <c r="BM66" s="1"/>
  <c r="BJ67"/>
  <c r="BM67" s="1"/>
  <c r="BJ68"/>
  <c r="BM68" s="1"/>
  <c r="BJ69"/>
  <c r="BM69" s="1"/>
  <c r="AY9"/>
  <c r="AY10"/>
  <c r="AY11"/>
  <c r="AY12"/>
  <c r="AY13"/>
  <c r="AY14"/>
  <c r="AY15"/>
  <c r="AY16"/>
  <c r="AY17"/>
  <c r="AY18"/>
  <c r="AY19"/>
  <c r="AY20"/>
  <c r="AY21"/>
  <c r="AY22"/>
  <c r="AY23"/>
  <c r="AY24"/>
  <c r="AY25"/>
  <c r="AY26"/>
  <c r="AY27"/>
  <c r="AY28"/>
  <c r="AY29"/>
  <c r="AY30"/>
  <c r="AY31"/>
  <c r="AY32"/>
  <c r="AY33"/>
  <c r="AY34"/>
  <c r="AY35"/>
  <c r="AY36"/>
  <c r="AY37"/>
  <c r="AY38"/>
  <c r="AY39"/>
  <c r="AY40"/>
  <c r="AY41"/>
  <c r="AY42"/>
  <c r="AY43"/>
  <c r="AY44"/>
  <c r="AY45"/>
  <c r="AY46"/>
  <c r="AY47"/>
  <c r="AY48"/>
  <c r="AY49"/>
  <c r="AY50"/>
  <c r="AY51"/>
  <c r="AY52"/>
  <c r="AY53"/>
  <c r="AY54"/>
  <c r="AY55"/>
  <c r="AY56"/>
  <c r="AY57"/>
  <c r="AY58"/>
  <c r="AY59"/>
  <c r="AY60"/>
  <c r="AY61"/>
  <c r="AY62"/>
  <c r="AY63"/>
  <c r="AY64"/>
  <c r="BB64" s="1"/>
  <c r="AY65"/>
  <c r="BB65" s="1"/>
  <c r="AY66"/>
  <c r="BB66" s="1"/>
  <c r="AY67"/>
  <c r="BB67" s="1"/>
  <c r="AY68"/>
  <c r="BB68" s="1"/>
  <c r="AY69"/>
  <c r="BB69" s="1"/>
  <c r="AN9"/>
  <c r="AN10"/>
  <c r="AN11"/>
  <c r="AN12"/>
  <c r="AN13"/>
  <c r="AN14"/>
  <c r="AN15"/>
  <c r="AN16"/>
  <c r="AN17"/>
  <c r="AN18"/>
  <c r="AN19"/>
  <c r="AN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40"/>
  <c r="AN41"/>
  <c r="AN42"/>
  <c r="AN43"/>
  <c r="AN44"/>
  <c r="AN45"/>
  <c r="AN46"/>
  <c r="AN47"/>
  <c r="AN48"/>
  <c r="AN49"/>
  <c r="AN50"/>
  <c r="AN51"/>
  <c r="AN52"/>
  <c r="AN53"/>
  <c r="AN54"/>
  <c r="AN55"/>
  <c r="AN56"/>
  <c r="AN57"/>
  <c r="AN58"/>
  <c r="AN59"/>
  <c r="AN60"/>
  <c r="AN61"/>
  <c r="AN62"/>
  <c r="AN63"/>
  <c r="AN64"/>
  <c r="AQ64" s="1"/>
  <c r="AN65"/>
  <c r="AQ65" s="1"/>
  <c r="AN66"/>
  <c r="AQ66" s="1"/>
  <c r="AN67"/>
  <c r="AQ67" s="1"/>
  <c r="AN68"/>
  <c r="AQ68" s="1"/>
  <c r="AN69"/>
  <c r="AQ69" s="1"/>
  <c r="BJ8"/>
  <c r="AY8"/>
  <c r="AN8"/>
  <c r="AC8"/>
  <c r="AC69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8"/>
  <c r="AM3"/>
  <c r="M14"/>
  <c r="B27" i="8" l="1"/>
  <c r="C27"/>
  <c r="A29"/>
  <c r="C23" i="6"/>
  <c r="A25"/>
  <c r="B23"/>
  <c r="D5" i="4"/>
  <c r="H8"/>
  <c r="AD22"/>
  <c r="AD34"/>
  <c r="AG46"/>
  <c r="AD50"/>
  <c r="AR46"/>
  <c r="AR68"/>
  <c r="AZ20"/>
  <c r="AZ30"/>
  <c r="AZ40"/>
  <c r="AZ60"/>
  <c r="BK10"/>
  <c r="BK22"/>
  <c r="BK40"/>
  <c r="BK48"/>
  <c r="BK56"/>
  <c r="A8"/>
  <c r="A10" s="1"/>
  <c r="A12" s="1"/>
  <c r="A14" s="1"/>
  <c r="A16" s="1"/>
  <c r="A18" s="1"/>
  <c r="A20" s="1"/>
  <c r="A22" s="1"/>
  <c r="A24" s="1"/>
  <c r="A26" s="1"/>
  <c r="A28" s="1"/>
  <c r="A30" s="1"/>
  <c r="A32" s="1"/>
  <c r="A34" s="1"/>
  <c r="A36" s="1"/>
  <c r="A38" s="1"/>
  <c r="A40" s="1"/>
  <c r="A42" s="1"/>
  <c r="A44" s="1"/>
  <c r="A46" s="1"/>
  <c r="A48" s="1"/>
  <c r="A50" s="1"/>
  <c r="A52" s="1"/>
  <c r="A54" s="1"/>
  <c r="A56" s="1"/>
  <c r="A58" s="1"/>
  <c r="A60" s="1"/>
  <c r="A62" s="1"/>
  <c r="A64" s="1"/>
  <c r="A66" s="1"/>
  <c r="A68" s="1"/>
  <c r="BP68"/>
  <c r="BE68"/>
  <c r="AT68"/>
  <c r="AI68"/>
  <c r="M68"/>
  <c r="BP66"/>
  <c r="BE66"/>
  <c r="AT66"/>
  <c r="AI66"/>
  <c r="M66"/>
  <c r="BP64"/>
  <c r="BE64"/>
  <c r="AT64"/>
  <c r="AI64"/>
  <c r="M64"/>
  <c r="BP62"/>
  <c r="BE62"/>
  <c r="AT62"/>
  <c r="AI62"/>
  <c r="M62"/>
  <c r="BP60"/>
  <c r="BE60"/>
  <c r="AT60"/>
  <c r="AI60"/>
  <c r="M60"/>
  <c r="BP58"/>
  <c r="BE58"/>
  <c r="AT58"/>
  <c r="AI58"/>
  <c r="M58"/>
  <c r="BP56"/>
  <c r="BE56"/>
  <c r="AT56"/>
  <c r="AI56"/>
  <c r="M56"/>
  <c r="BP54"/>
  <c r="BE54"/>
  <c r="AT54"/>
  <c r="AI54"/>
  <c r="M54"/>
  <c r="BP52"/>
  <c r="BE52"/>
  <c r="AT52"/>
  <c r="AI52"/>
  <c r="M52"/>
  <c r="BP50"/>
  <c r="BE50"/>
  <c r="AT50"/>
  <c r="AI50"/>
  <c r="M50"/>
  <c r="BP48"/>
  <c r="BE48"/>
  <c r="AT48"/>
  <c r="AI48"/>
  <c r="M48"/>
  <c r="BP46"/>
  <c r="BE46"/>
  <c r="AT46"/>
  <c r="AI46"/>
  <c r="M46"/>
  <c r="BP44"/>
  <c r="BE44"/>
  <c r="AT44"/>
  <c r="AI44"/>
  <c r="M44"/>
  <c r="BP42"/>
  <c r="BE42"/>
  <c r="AT42"/>
  <c r="AI42"/>
  <c r="M42"/>
  <c r="BP40"/>
  <c r="BE40"/>
  <c r="AT40"/>
  <c r="AI40"/>
  <c r="M40"/>
  <c r="H40"/>
  <c r="BP38"/>
  <c r="BE38"/>
  <c r="AT38"/>
  <c r="AI38"/>
  <c r="M38"/>
  <c r="BP36"/>
  <c r="BE36"/>
  <c r="AT36"/>
  <c r="AI36"/>
  <c r="M36"/>
  <c r="BP34"/>
  <c r="BE34"/>
  <c r="AT34"/>
  <c r="AI34"/>
  <c r="M34"/>
  <c r="BP32"/>
  <c r="BE32"/>
  <c r="AT32"/>
  <c r="AI32"/>
  <c r="M32"/>
  <c r="BP30"/>
  <c r="BE30"/>
  <c r="AT30"/>
  <c r="AI30"/>
  <c r="M30"/>
  <c r="BP28"/>
  <c r="BE28"/>
  <c r="AT28"/>
  <c r="AI28"/>
  <c r="M28"/>
  <c r="BP26"/>
  <c r="BE26"/>
  <c r="AT26"/>
  <c r="AI26"/>
  <c r="M26"/>
  <c r="BP24"/>
  <c r="BE24"/>
  <c r="AT24"/>
  <c r="AI24"/>
  <c r="M24"/>
  <c r="BP22"/>
  <c r="BE22"/>
  <c r="AT22"/>
  <c r="AI22"/>
  <c r="M22"/>
  <c r="BP20"/>
  <c r="BE20"/>
  <c r="AT20"/>
  <c r="AI20"/>
  <c r="M20"/>
  <c r="BP18"/>
  <c r="BE18"/>
  <c r="AT18"/>
  <c r="AI18"/>
  <c r="M18"/>
  <c r="BP16"/>
  <c r="BE16"/>
  <c r="AT16"/>
  <c r="AI16"/>
  <c r="M16"/>
  <c r="BP14"/>
  <c r="BE14"/>
  <c r="AT14"/>
  <c r="AI14"/>
  <c r="BP12"/>
  <c r="BE12"/>
  <c r="AT12"/>
  <c r="AI12"/>
  <c r="M12"/>
  <c r="BP10"/>
  <c r="BE10"/>
  <c r="AT10"/>
  <c r="AI10"/>
  <c r="M10"/>
  <c r="BP8"/>
  <c r="BE8"/>
  <c r="AT8"/>
  <c r="AI8"/>
  <c r="M8"/>
  <c r="B29" i="8" l="1"/>
  <c r="C29"/>
  <c r="A32"/>
  <c r="A27" i="6"/>
  <c r="B25"/>
  <c r="C25"/>
  <c r="AR60" i="4"/>
  <c r="BC56"/>
  <c r="AR66"/>
  <c r="AZ44"/>
  <c r="AO50"/>
  <c r="BK58"/>
  <c r="BK42"/>
  <c r="BK26"/>
  <c r="AZ58"/>
  <c r="BC44"/>
  <c r="AR12"/>
  <c r="AZ22"/>
  <c r="AZ42"/>
  <c r="BC28"/>
  <c r="BC22"/>
  <c r="H54"/>
  <c r="H68"/>
  <c r="K60"/>
  <c r="H60"/>
  <c r="H52"/>
  <c r="H66"/>
  <c r="H58"/>
  <c r="K46"/>
  <c r="H46"/>
  <c r="K50"/>
  <c r="H50"/>
  <c r="K56"/>
  <c r="H56"/>
  <c r="H64"/>
  <c r="K42"/>
  <c r="H42"/>
  <c r="K44"/>
  <c r="H44"/>
  <c r="K48"/>
  <c r="H48"/>
  <c r="H62"/>
  <c r="K54"/>
  <c r="K68"/>
  <c r="K8"/>
  <c r="BN56"/>
  <c r="BN40"/>
  <c r="BN54"/>
  <c r="BK24"/>
  <c r="BK8"/>
  <c r="AZ52"/>
  <c r="AZ46"/>
  <c r="AZ36"/>
  <c r="AZ14"/>
  <c r="BC60"/>
  <c r="AZ54"/>
  <c r="AZ48"/>
  <c r="AZ26"/>
  <c r="BC68"/>
  <c r="BC54"/>
  <c r="BC48"/>
  <c r="AZ38"/>
  <c r="AZ10"/>
  <c r="AO14"/>
  <c r="AO30"/>
  <c r="AR30"/>
  <c r="AO10"/>
  <c r="AO62"/>
  <c r="AG44"/>
  <c r="AD54"/>
  <c r="AD38"/>
  <c r="AD66"/>
  <c r="AG38"/>
  <c r="AG54"/>
  <c r="AG22"/>
  <c r="BC8"/>
  <c r="BD70" s="1"/>
  <c r="AR48"/>
  <c r="AG48"/>
  <c r="AR22"/>
  <c r="BC34"/>
  <c r="AG64"/>
  <c r="AG30"/>
  <c r="AG16"/>
  <c r="H32"/>
  <c r="AR34"/>
  <c r="AR14"/>
  <c r="BC42"/>
  <c r="AR56"/>
  <c r="AR42"/>
  <c r="AG62"/>
  <c r="AG28"/>
  <c r="AG14"/>
  <c r="K38"/>
  <c r="K40"/>
  <c r="BN64"/>
  <c r="AR40"/>
  <c r="AG60"/>
  <c r="BC66"/>
  <c r="K66"/>
  <c r="H22"/>
  <c r="BC50"/>
  <c r="BC18"/>
  <c r="H14"/>
  <c r="AG32"/>
  <c r="BN68"/>
  <c r="BN48"/>
  <c r="BN62"/>
  <c r="BN46"/>
  <c r="BN30"/>
  <c r="BN24"/>
  <c r="BN14"/>
  <c r="BN8"/>
  <c r="BN36"/>
  <c r="BK64"/>
  <c r="BK16"/>
  <c r="BN60"/>
  <c r="BN44"/>
  <c r="BN28"/>
  <c r="BN12"/>
  <c r="BN58"/>
  <c r="BN42"/>
  <c r="BK32"/>
  <c r="BN26"/>
  <c r="BN10"/>
  <c r="BO70" s="1"/>
  <c r="BK66"/>
  <c r="BK50"/>
  <c r="BK34"/>
  <c r="BK18"/>
  <c r="BN52"/>
  <c r="BN20"/>
  <c r="BN66"/>
  <c r="BN50"/>
  <c r="BN34"/>
  <c r="BN18"/>
  <c r="BC24"/>
  <c r="BC62"/>
  <c r="BC64"/>
  <c r="BC12"/>
  <c r="AZ66"/>
  <c r="BC38"/>
  <c r="AZ32"/>
  <c r="AZ16"/>
  <c r="BC32"/>
  <c r="BC16"/>
  <c r="BC36"/>
  <c r="AZ8"/>
  <c r="BC58"/>
  <c r="BC30"/>
  <c r="AZ24"/>
  <c r="BC52"/>
  <c r="BC46"/>
  <c r="BC40"/>
  <c r="AZ34"/>
  <c r="AZ18"/>
  <c r="BC26"/>
  <c r="BC10"/>
  <c r="AZ64"/>
  <c r="BC14"/>
  <c r="AZ68"/>
  <c r="AZ62"/>
  <c r="AZ56"/>
  <c r="AZ50"/>
  <c r="AZ28"/>
  <c r="AZ12"/>
  <c r="BC20"/>
  <c r="AR54"/>
  <c r="AR38"/>
  <c r="AR50"/>
  <c r="AO22"/>
  <c r="AR62"/>
  <c r="AO42"/>
  <c r="AO38"/>
  <c r="AR28"/>
  <c r="AR8"/>
  <c r="AO46"/>
  <c r="AR10"/>
  <c r="AO18"/>
  <c r="AO26"/>
  <c r="AR26"/>
  <c r="AO58"/>
  <c r="AO54"/>
  <c r="AR18"/>
  <c r="AO66"/>
  <c r="AR58"/>
  <c r="AO34"/>
  <c r="AG50"/>
  <c r="AD62"/>
  <c r="AD46"/>
  <c r="AD30"/>
  <c r="AG68"/>
  <c r="AD58"/>
  <c r="AG52"/>
  <c r="AD42"/>
  <c r="AG36"/>
  <c r="AD26"/>
  <c r="AG20"/>
  <c r="AG12"/>
  <c r="AG58"/>
  <c r="AG42"/>
  <c r="AG26"/>
  <c r="AG66"/>
  <c r="AG34"/>
  <c r="AG56"/>
  <c r="AG40"/>
  <c r="AG24"/>
  <c r="AD18"/>
  <c r="BN38"/>
  <c r="BN32"/>
  <c r="BN16"/>
  <c r="AG8"/>
  <c r="AH70" s="1"/>
  <c r="K34"/>
  <c r="AR64"/>
  <c r="AR20"/>
  <c r="K12"/>
  <c r="H24"/>
  <c r="K52"/>
  <c r="H20"/>
  <c r="AR36"/>
  <c r="AR16"/>
  <c r="AD14"/>
  <c r="AG18"/>
  <c r="AD10"/>
  <c r="AG10"/>
  <c r="AD64"/>
  <c r="AD56"/>
  <c r="AD48"/>
  <c r="AD40"/>
  <c r="AD32"/>
  <c r="AD24"/>
  <c r="AD16"/>
  <c r="AD8"/>
  <c r="AD68"/>
  <c r="AD60"/>
  <c r="AD52"/>
  <c r="AD44"/>
  <c r="AD36"/>
  <c r="AD28"/>
  <c r="AD20"/>
  <c r="AD12"/>
  <c r="AR44"/>
  <c r="AR24"/>
  <c r="AR52"/>
  <c r="AR32"/>
  <c r="AO64"/>
  <c r="AO56"/>
  <c r="AO48"/>
  <c r="AO40"/>
  <c r="AO32"/>
  <c r="AO24"/>
  <c r="AO16"/>
  <c r="AO8"/>
  <c r="AO68"/>
  <c r="AO60"/>
  <c r="AO52"/>
  <c r="AO44"/>
  <c r="AO36"/>
  <c r="AO28"/>
  <c r="AO20"/>
  <c r="AO12"/>
  <c r="BK14"/>
  <c r="BK54"/>
  <c r="BK46"/>
  <c r="BK30"/>
  <c r="BN22"/>
  <c r="BK68"/>
  <c r="BK60"/>
  <c r="BK52"/>
  <c r="BK44"/>
  <c r="BK36"/>
  <c r="BK28"/>
  <c r="BK20"/>
  <c r="BK12"/>
  <c r="BK62"/>
  <c r="BK38"/>
  <c r="K36"/>
  <c r="K24"/>
  <c r="K28"/>
  <c r="K58"/>
  <c r="H26"/>
  <c r="K62"/>
  <c r="K10"/>
  <c r="H34"/>
  <c r="L70"/>
  <c r="K14"/>
  <c r="H30"/>
  <c r="H10"/>
  <c r="K26"/>
  <c r="H16"/>
  <c r="K20"/>
  <c r="K22"/>
  <c r="K30"/>
  <c r="H36"/>
  <c r="H38"/>
  <c r="AT70"/>
  <c r="M70"/>
  <c r="B8"/>
  <c r="BP70"/>
  <c r="BJ70"/>
  <c r="BE70"/>
  <c r="AY70"/>
  <c r="AS70"/>
  <c r="AN70"/>
  <c r="AI70"/>
  <c r="AC70"/>
  <c r="K18"/>
  <c r="H18"/>
  <c r="B10"/>
  <c r="C10"/>
  <c r="C8"/>
  <c r="H12"/>
  <c r="K16"/>
  <c r="H28"/>
  <c r="K32"/>
  <c r="K64"/>
  <c r="G70"/>
  <c r="B32" i="8" l="1"/>
  <c r="C32"/>
  <c r="A34"/>
  <c r="C27" i="6"/>
  <c r="A29"/>
  <c r="B27"/>
  <c r="AD70" i="4"/>
  <c r="BB70"/>
  <c r="BK70"/>
  <c r="BM70"/>
  <c r="AZ70"/>
  <c r="AO70"/>
  <c r="AF70"/>
  <c r="AQ70"/>
  <c r="H70"/>
  <c r="K70"/>
  <c r="J70"/>
  <c r="B12"/>
  <c r="C12"/>
  <c r="C34" i="8" l="1"/>
  <c r="A36"/>
  <c r="B34"/>
  <c r="C29" i="6"/>
  <c r="A31"/>
  <c r="B29"/>
  <c r="BN70" i="4"/>
  <c r="BC70"/>
  <c r="AR70"/>
  <c r="AG70"/>
  <c r="C14"/>
  <c r="B14"/>
  <c r="A38" i="8" l="1"/>
  <c r="B36"/>
  <c r="C36"/>
  <c r="C31" i="6"/>
  <c r="A33"/>
  <c r="B31"/>
  <c r="B16" i="4"/>
  <c r="C16"/>
  <c r="C38" i="8" l="1"/>
  <c r="B38"/>
  <c r="A40"/>
  <c r="B33" i="6"/>
  <c r="C33"/>
  <c r="A35"/>
  <c r="B18" i="4"/>
  <c r="C18"/>
  <c r="A42" i="8" l="1"/>
  <c r="B40"/>
  <c r="C40"/>
  <c r="C35" i="6"/>
  <c r="A38"/>
  <c r="B35"/>
  <c r="B20" i="4"/>
  <c r="C20"/>
  <c r="C42" i="8" l="1"/>
  <c r="B42"/>
  <c r="A44"/>
  <c r="C38" i="6"/>
  <c r="A40"/>
  <c r="B38"/>
  <c r="C22" i="4"/>
  <c r="B22"/>
  <c r="B44" i="8" l="1"/>
  <c r="A47"/>
  <c r="C44"/>
  <c r="A42" i="6"/>
  <c r="B40"/>
  <c r="C40"/>
  <c r="B24" i="4"/>
  <c r="C24"/>
  <c r="A49" i="8" l="1"/>
  <c r="B47"/>
  <c r="C47"/>
  <c r="C42" i="6"/>
  <c r="B42"/>
  <c r="A44"/>
  <c r="B26" i="4"/>
  <c r="C26"/>
  <c r="B49" i="8" l="1"/>
  <c r="C49"/>
  <c r="A51"/>
  <c r="C44" i="6"/>
  <c r="A46"/>
  <c r="B44"/>
  <c r="B28" i="4"/>
  <c r="C28"/>
  <c r="C51" i="8" l="1"/>
  <c r="B51"/>
  <c r="A53"/>
  <c r="C46" i="6"/>
  <c r="A48"/>
  <c r="B46"/>
  <c r="B30" i="4"/>
  <c r="C30"/>
  <c r="B53" i="8" l="1"/>
  <c r="C53"/>
  <c r="A55"/>
  <c r="A50" i="6"/>
  <c r="B48"/>
  <c r="C48"/>
  <c r="B32" i="4"/>
  <c r="C32"/>
  <c r="C55" i="8" l="1"/>
  <c r="A57"/>
  <c r="B55"/>
  <c r="C50" i="6"/>
  <c r="A53"/>
  <c r="B50"/>
  <c r="B34" i="4"/>
  <c r="C34"/>
  <c r="B57" i="8" l="1"/>
  <c r="A59"/>
  <c r="C57"/>
  <c r="C53" i="6"/>
  <c r="A55"/>
  <c r="B53"/>
  <c r="B36" i="4"/>
  <c r="C36"/>
  <c r="C59" i="8" l="1"/>
  <c r="B59"/>
  <c r="A62"/>
  <c r="C55" i="6"/>
  <c r="A57"/>
  <c r="B55"/>
  <c r="C38" i="4"/>
  <c r="B38"/>
  <c r="A64" i="8" l="1"/>
  <c r="C62"/>
  <c r="B62"/>
  <c r="A59" i="6"/>
  <c r="B57"/>
  <c r="C57"/>
  <c r="B40" i="4"/>
  <c r="C40"/>
  <c r="C64" i="8" l="1"/>
  <c r="B64"/>
  <c r="A66"/>
  <c r="C59" i="6"/>
  <c r="A61"/>
  <c r="B59"/>
  <c r="C42" i="4"/>
  <c r="B42"/>
  <c r="B66" i="8" l="1"/>
  <c r="C66"/>
  <c r="C61" i="6"/>
  <c r="A63"/>
  <c r="B61"/>
  <c r="C44" i="4"/>
  <c r="B44"/>
  <c r="C63" i="6" l="1"/>
  <c r="A65"/>
  <c r="B63"/>
  <c r="B46" i="4"/>
  <c r="C46"/>
  <c r="A68" i="6" l="1"/>
  <c r="B65"/>
  <c r="C65"/>
  <c r="C48" i="4"/>
  <c r="B48"/>
  <c r="C68" i="6" l="1"/>
  <c r="B68"/>
  <c r="A70"/>
  <c r="B50" i="4"/>
  <c r="C50"/>
  <c r="C70" i="6" l="1"/>
  <c r="A72"/>
  <c r="B70"/>
  <c r="B52" i="4"/>
  <c r="C52"/>
  <c r="C72" i="6" l="1"/>
  <c r="B72"/>
  <c r="C54" i="4"/>
  <c r="B54"/>
  <c r="B56" l="1"/>
  <c r="C56"/>
  <c r="C58" l="1"/>
  <c r="B58"/>
  <c r="B60" l="1"/>
  <c r="C60"/>
  <c r="C62" l="1"/>
  <c r="B62"/>
  <c r="B64" l="1"/>
  <c r="C64"/>
  <c r="B66" l="1"/>
  <c r="C66"/>
  <c r="B68" l="1"/>
  <c r="C68"/>
  <c r="S68" i="8"/>
  <c r="S72" s="1"/>
  <c r="V72" s="1"/>
  <c r="AD68"/>
  <c r="AD72" s="1"/>
  <c r="AG72" s="1"/>
  <c r="AO68"/>
  <c r="AO72" s="1"/>
  <c r="AR72" s="1"/>
  <c r="AZ68"/>
  <c r="AZ72" s="1"/>
  <c r="BC72" s="1"/>
  <c r="BK68"/>
</calcChain>
</file>

<file path=xl/comments1.xml><?xml version="1.0" encoding="utf-8"?>
<comments xmlns="http://schemas.openxmlformats.org/spreadsheetml/2006/main">
  <authors>
    <author>Alexandre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Alexandre:</t>
        </r>
        <r>
          <rPr>
            <sz val="9"/>
            <color indexed="81"/>
            <rFont val="Tahoma"/>
            <family val="2"/>
          </rPr>
          <t xml:space="preserve">
Début Horaire de nuit 
</t>
        </r>
      </text>
    </comment>
    <comment ref="A4" authorId="0">
      <text>
        <r>
          <rPr>
            <b/>
            <sz val="9"/>
            <color indexed="81"/>
            <rFont val="Tahoma"/>
            <family val="2"/>
          </rPr>
          <t>Alexandre:</t>
        </r>
        <r>
          <rPr>
            <sz val="9"/>
            <color indexed="81"/>
            <rFont val="Tahoma"/>
            <family val="2"/>
          </rPr>
          <t xml:space="preserve">
Pénibilité 1h à partir de 24h et jusqu'à 5h
</t>
        </r>
      </text>
    </comment>
  </commentList>
</comments>
</file>

<file path=xl/comments2.xml><?xml version="1.0" encoding="utf-8"?>
<comments xmlns="http://schemas.openxmlformats.org/spreadsheetml/2006/main">
  <authors>
    <author>Alexandre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Alexandre:</t>
        </r>
        <r>
          <rPr>
            <sz val="9"/>
            <color indexed="81"/>
            <rFont val="Tahoma"/>
            <family val="2"/>
          </rPr>
          <t xml:space="preserve">
Début Horaire de nuit 
</t>
        </r>
      </text>
    </comment>
    <comment ref="A4" authorId="0">
      <text>
        <r>
          <rPr>
            <b/>
            <sz val="9"/>
            <color indexed="81"/>
            <rFont val="Tahoma"/>
            <family val="2"/>
          </rPr>
          <t>Alexandre:</t>
        </r>
        <r>
          <rPr>
            <sz val="9"/>
            <color indexed="81"/>
            <rFont val="Tahoma"/>
            <family val="2"/>
          </rPr>
          <t xml:space="preserve">
Pénibilité 1h à partir de 24h et jusqu'à 5h
</t>
        </r>
      </text>
    </comment>
  </commentList>
</comments>
</file>

<file path=xl/comments3.xml><?xml version="1.0" encoding="utf-8"?>
<comments xmlns="http://schemas.openxmlformats.org/spreadsheetml/2006/main">
  <authors>
    <author>Alexandre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Alexandre:</t>
        </r>
        <r>
          <rPr>
            <sz val="9"/>
            <color indexed="81"/>
            <rFont val="Tahoma"/>
            <family val="2"/>
          </rPr>
          <t xml:space="preserve">
Début Horaire de nuit 
</t>
        </r>
      </text>
    </comment>
    <comment ref="A4" authorId="0">
      <text>
        <r>
          <rPr>
            <b/>
            <sz val="9"/>
            <color indexed="81"/>
            <rFont val="Tahoma"/>
            <family val="2"/>
          </rPr>
          <t>Alexandre:</t>
        </r>
        <r>
          <rPr>
            <sz val="9"/>
            <color indexed="81"/>
            <rFont val="Tahoma"/>
            <family val="2"/>
          </rPr>
          <t xml:space="preserve">
Pénibilité 1h à partir de 24h et jusqu'à 5h
</t>
        </r>
      </text>
    </comment>
  </commentList>
</comments>
</file>

<file path=xl/sharedStrings.xml><?xml version="1.0" encoding="utf-8"?>
<sst xmlns="http://schemas.openxmlformats.org/spreadsheetml/2006/main" count="623" uniqueCount="44">
  <si>
    <t>CP</t>
  </si>
  <si>
    <t>CV</t>
  </si>
  <si>
    <t>Nuits</t>
  </si>
  <si>
    <t>H</t>
  </si>
  <si>
    <t>HDN</t>
  </si>
  <si>
    <t>Fin de service</t>
  </si>
  <si>
    <t>Prise de service</t>
  </si>
  <si>
    <t>EXTRA</t>
  </si>
  <si>
    <t>"susceptible de changement pour cas de force majeur et besoin  au bon fonctionnement de la société"</t>
  </si>
  <si>
    <t>Infos service</t>
  </si>
  <si>
    <t>CUMUL MOIS</t>
  </si>
  <si>
    <t>HEURES</t>
  </si>
  <si>
    <t xml:space="preserve">Mois </t>
  </si>
  <si>
    <t>Année</t>
  </si>
  <si>
    <t>NB DE NUIT</t>
  </si>
  <si>
    <t>HEURES DE NUIT</t>
  </si>
  <si>
    <t>PLANNING SERVICE</t>
  </si>
  <si>
    <t>-</t>
  </si>
  <si>
    <t>REPOS</t>
  </si>
  <si>
    <t>Entrer l'année ==&gt;</t>
  </si>
  <si>
    <t>Jour de l'an</t>
  </si>
  <si>
    <t>Pâques</t>
  </si>
  <si>
    <t>Lundi de Pâques</t>
  </si>
  <si>
    <t>Fête du travail</t>
  </si>
  <si>
    <t>Armistice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</si>
  <si>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</si>
  <si>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</si>
  <si>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</si>
  <si>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</si>
  <si>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</si>
  <si>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</si>
  <si>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1914</t>
  </si>
  <si>
    <t>Noël</t>
  </si>
  <si>
    <t>Année bisextile</t>
  </si>
  <si>
    <t xml:space="preserve">CUMUL </t>
  </si>
  <si>
    <t>CHRISTELLE</t>
  </si>
  <si>
    <t>NOEMIE</t>
  </si>
  <si>
    <t>LAURIANNE</t>
  </si>
  <si>
    <t>JULIE</t>
  </si>
  <si>
    <t>SYLVIE</t>
  </si>
  <si>
    <t xml:space="preserve">TOTAL HEURE SEMAINE </t>
  </si>
  <si>
    <t>R</t>
  </si>
  <si>
    <t>FORM</t>
  </si>
  <si>
    <t>HS</t>
  </si>
</sst>
</file>

<file path=xl/styles.xml><?xml version="1.0" encoding="utf-8"?>
<styleSheet xmlns="http://schemas.openxmlformats.org/spreadsheetml/2006/main">
  <numFmts count="4">
    <numFmt numFmtId="164" formatCode="[$-F800]dddd\,\ mmmm\ dd\,\ yyyy"/>
    <numFmt numFmtId="165" formatCode="[hh]:mm"/>
    <numFmt numFmtId="166" formatCode="dddd\ dd\ mmmm\ yyyy"/>
    <numFmt numFmtId="167" formatCode="0.0"/>
  </numFmts>
  <fonts count="2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rgb="FF44444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1"/>
      <name val="Arial Black"/>
      <family val="2"/>
    </font>
    <font>
      <b/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10"/>
      <color rgb="FF080808"/>
      <name val="Arial"/>
      <family val="2"/>
    </font>
    <font>
      <sz val="10"/>
      <color rgb="FF080808"/>
      <name val="Calibri"/>
      <family val="2"/>
      <scheme val="minor"/>
    </font>
    <font>
      <b/>
      <sz val="10"/>
      <color rgb="FF08080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BDBDB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/>
    <xf numFmtId="1" fontId="0" fillId="0" borderId="0" xfId="0" applyNumberFormat="1" applyAlignment="1">
      <alignment horizontal="center"/>
    </xf>
    <xf numFmtId="0" fontId="0" fillId="0" borderId="0" xfId="0" applyAlignment="1"/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6" fillId="2" borderId="7" xfId="0" applyFont="1" applyFill="1" applyBorder="1" applyAlignment="1">
      <alignment horizontal="center"/>
    </xf>
    <xf numFmtId="20" fontId="6" fillId="2" borderId="0" xfId="0" applyNumberFormat="1" applyFont="1" applyFill="1" applyBorder="1"/>
    <xf numFmtId="0" fontId="0" fillId="2" borderId="0" xfId="0" applyFill="1" applyBorder="1"/>
    <xf numFmtId="0" fontId="0" fillId="2" borderId="8" xfId="0" applyFill="1" applyBorder="1" applyAlignment="1">
      <alignment horizontal="center"/>
    </xf>
    <xf numFmtId="1" fontId="0" fillId="0" borderId="8" xfId="0" applyNumberFormat="1" applyFill="1" applyBorder="1" applyAlignment="1">
      <alignment horizontal="center"/>
    </xf>
    <xf numFmtId="1" fontId="0" fillId="0" borderId="12" xfId="0" applyNumberFormat="1" applyFill="1" applyBorder="1" applyAlignment="1">
      <alignment horizontal="center"/>
    </xf>
    <xf numFmtId="0" fontId="7" fillId="2" borderId="4" xfId="0" applyFont="1" applyFill="1" applyBorder="1" applyAlignment="1"/>
    <xf numFmtId="0" fontId="7" fillId="2" borderId="5" xfId="0" applyFont="1" applyFill="1" applyBorder="1" applyAlignment="1"/>
    <xf numFmtId="0" fontId="7" fillId="2" borderId="6" xfId="0" applyFont="1" applyFill="1" applyBorder="1" applyAlignment="1"/>
    <xf numFmtId="0" fontId="0" fillId="2" borderId="7" xfId="0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0" xfId="0" applyFont="1" applyFill="1" applyBorder="1"/>
    <xf numFmtId="0" fontId="8" fillId="2" borderId="8" xfId="0" applyFont="1" applyFill="1" applyBorder="1" applyAlignment="1">
      <alignment horizontal="center"/>
    </xf>
    <xf numFmtId="165" fontId="12" fillId="0" borderId="2" xfId="0" applyNumberFormat="1" applyFont="1" applyFill="1" applyBorder="1" applyAlignment="1">
      <alignment horizontal="center"/>
    </xf>
    <xf numFmtId="165" fontId="12" fillId="0" borderId="23" xfId="0" applyNumberFormat="1" applyFont="1" applyFill="1" applyBorder="1" applyAlignment="1">
      <alignment horizontal="center"/>
    </xf>
    <xf numFmtId="165" fontId="12" fillId="0" borderId="10" xfId="0" applyNumberFormat="1" applyFont="1" applyFill="1" applyBorder="1" applyAlignment="1">
      <alignment horizontal="center"/>
    </xf>
    <xf numFmtId="165" fontId="12" fillId="0" borderId="3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165" fontId="5" fillId="0" borderId="0" xfId="0" applyNumberFormat="1" applyFont="1" applyAlignment="1"/>
    <xf numFmtId="20" fontId="5" fillId="0" borderId="0" xfId="0" applyNumberFormat="1" applyFont="1"/>
    <xf numFmtId="0" fontId="6" fillId="2" borderId="0" xfId="0" applyFont="1" applyFill="1" applyBorder="1" applyAlignment="1">
      <alignment horizontal="center"/>
    </xf>
    <xf numFmtId="0" fontId="6" fillId="2" borderId="0" xfId="0" applyFont="1" applyFill="1" applyBorder="1"/>
    <xf numFmtId="0" fontId="6" fillId="2" borderId="8" xfId="0" applyFont="1" applyFill="1" applyBorder="1" applyAlignment="1">
      <alignment horizontal="center"/>
    </xf>
    <xf numFmtId="1" fontId="12" fillId="0" borderId="8" xfId="0" applyNumberFormat="1" applyFont="1" applyFill="1" applyBorder="1" applyAlignment="1">
      <alignment horizontal="center"/>
    </xf>
    <xf numFmtId="20" fontId="12" fillId="0" borderId="18" xfId="0" applyNumberFormat="1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 vertical="center"/>
    </xf>
    <xf numFmtId="20" fontId="12" fillId="0" borderId="2" xfId="0" applyNumberFormat="1" applyFont="1" applyFill="1" applyBorder="1" applyAlignment="1">
      <alignment horizontal="center"/>
    </xf>
    <xf numFmtId="20" fontId="12" fillId="0" borderId="21" xfId="0" applyNumberFormat="1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 vertical="center"/>
    </xf>
    <xf numFmtId="20" fontId="12" fillId="0" borderId="23" xfId="0" applyNumberFormat="1" applyFont="1" applyFill="1" applyBorder="1" applyAlignment="1">
      <alignment horizontal="center"/>
    </xf>
    <xf numFmtId="1" fontId="12" fillId="0" borderId="6" xfId="0" applyNumberFormat="1" applyFont="1" applyFill="1" applyBorder="1" applyAlignment="1">
      <alignment horizontal="center"/>
    </xf>
    <xf numFmtId="20" fontId="12" fillId="0" borderId="9" xfId="0" applyNumberFormat="1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20" fontId="12" fillId="0" borderId="10" xfId="0" applyNumberFormat="1" applyFont="1" applyFill="1" applyBorder="1" applyAlignment="1">
      <alignment horizontal="center"/>
    </xf>
    <xf numFmtId="1" fontId="12" fillId="0" borderId="12" xfId="0" applyNumberFormat="1" applyFont="1" applyFill="1" applyBorder="1" applyAlignment="1">
      <alignment horizontal="center"/>
    </xf>
    <xf numFmtId="20" fontId="12" fillId="0" borderId="20" xfId="0" applyNumberFormat="1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 vertical="center"/>
    </xf>
    <xf numFmtId="20" fontId="12" fillId="0" borderId="3" xfId="0" applyNumberFormat="1" applyFont="1" applyFill="1" applyBorder="1" applyAlignment="1">
      <alignment horizontal="center"/>
    </xf>
    <xf numFmtId="1" fontId="12" fillId="0" borderId="0" xfId="0" applyNumberFormat="1" applyFont="1" applyAlignment="1">
      <alignment horizontal="center"/>
    </xf>
    <xf numFmtId="0" fontId="0" fillId="0" borderId="25" xfId="0" applyBorder="1" applyAlignment="1"/>
    <xf numFmtId="0" fontId="0" fillId="0" borderId="26" xfId="0" applyBorder="1" applyAlignment="1"/>
    <xf numFmtId="165" fontId="12" fillId="2" borderId="0" xfId="0" applyNumberFormat="1" applyFont="1" applyFill="1" applyAlignment="1">
      <alignment horizontal="center"/>
    </xf>
    <xf numFmtId="1" fontId="12" fillId="2" borderId="0" xfId="0" applyNumberFormat="1" applyFont="1" applyFill="1" applyAlignment="1">
      <alignment horizontal="center"/>
    </xf>
    <xf numFmtId="165" fontId="9" fillId="2" borderId="0" xfId="0" applyNumberFormat="1" applyFont="1" applyFill="1" applyAlignment="1">
      <alignment horizontal="center" vertical="center"/>
    </xf>
    <xf numFmtId="20" fontId="12" fillId="0" borderId="9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20" fontId="5" fillId="0" borderId="1" xfId="0" applyNumberFormat="1" applyFont="1" applyBorder="1"/>
    <xf numFmtId="0" fontId="5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20" fontId="5" fillId="0" borderId="10" xfId="0" applyNumberFormat="1" applyFont="1" applyBorder="1"/>
    <xf numFmtId="0" fontId="5" fillId="0" borderId="1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14" fontId="14" fillId="3" borderId="0" xfId="0" applyNumberFormat="1" applyFont="1" applyFill="1" applyAlignment="1">
      <alignment horizontal="center"/>
    </xf>
    <xf numFmtId="0" fontId="18" fillId="0" borderId="40" xfId="0" applyFont="1" applyBorder="1" applyProtection="1">
      <protection hidden="1"/>
    </xf>
    <xf numFmtId="0" fontId="17" fillId="4" borderId="41" xfId="0" applyFont="1" applyFill="1" applyBorder="1" applyAlignment="1">
      <alignment horizontal="left"/>
    </xf>
    <xf numFmtId="0" fontId="0" fillId="0" borderId="42" xfId="0" applyBorder="1" applyProtection="1">
      <protection hidden="1"/>
    </xf>
    <xf numFmtId="166" fontId="0" fillId="4" borderId="43" xfId="0" applyNumberFormat="1" applyFill="1" applyBorder="1" applyAlignment="1">
      <alignment horizontal="left"/>
    </xf>
    <xf numFmtId="0" fontId="0" fillId="0" borderId="44" xfId="0" applyBorder="1" applyProtection="1">
      <protection hidden="1"/>
    </xf>
    <xf numFmtId="166" fontId="0" fillId="4" borderId="45" xfId="0" applyNumberFormat="1" applyFill="1" applyBorder="1" applyAlignment="1">
      <alignment horizontal="left"/>
    </xf>
    <xf numFmtId="0" fontId="0" fillId="4" borderId="0" xfId="0" applyFill="1"/>
    <xf numFmtId="0" fontId="0" fillId="4" borderId="0" xfId="0" applyFill="1" applyAlignment="1">
      <alignment horizontal="left"/>
    </xf>
    <xf numFmtId="0" fontId="17" fillId="4" borderId="46" xfId="0" applyFont="1" applyFill="1" applyBorder="1"/>
    <xf numFmtId="0" fontId="0" fillId="4" borderId="47" xfId="0" applyFill="1" applyBorder="1" applyAlignment="1">
      <alignment horizontal="left"/>
    </xf>
    <xf numFmtId="0" fontId="0" fillId="4" borderId="0" xfId="0" applyNumberFormat="1" applyFill="1"/>
    <xf numFmtId="0" fontId="0" fillId="0" borderId="0" xfId="0" applyAlignment="1">
      <alignment horizontal="center"/>
    </xf>
    <xf numFmtId="164" fontId="11" fillId="0" borderId="8" xfId="0" applyNumberFormat="1" applyFont="1" applyBorder="1" applyAlignment="1">
      <alignment horizontal="center" vertical="center"/>
    </xf>
    <xf numFmtId="165" fontId="12" fillId="0" borderId="23" xfId="0" applyNumberFormat="1" applyFont="1" applyFill="1" applyBorder="1" applyAlignment="1">
      <alignment horizontal="center" vertical="center"/>
    </xf>
    <xf numFmtId="165" fontId="12" fillId="0" borderId="10" xfId="0" applyNumberFormat="1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" fontId="12" fillId="0" borderId="7" xfId="0" applyNumberFormat="1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12" fillId="0" borderId="23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3" xfId="0" applyNumberFormat="1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165" fontId="20" fillId="5" borderId="49" xfId="0" applyNumberFormat="1" applyFont="1" applyFill="1" applyBorder="1" applyAlignment="1">
      <alignment horizontal="center"/>
    </xf>
    <xf numFmtId="0" fontId="19" fillId="5" borderId="51" xfId="0" applyFont="1" applyFill="1" applyBorder="1" applyAlignment="1">
      <alignment vertical="center"/>
    </xf>
    <xf numFmtId="0" fontId="19" fillId="5" borderId="52" xfId="0" applyFont="1" applyFill="1" applyBorder="1" applyAlignment="1">
      <alignment vertical="center"/>
    </xf>
    <xf numFmtId="0" fontId="0" fillId="5" borderId="50" xfId="0" applyFill="1" applyBorder="1" applyAlignment="1"/>
    <xf numFmtId="20" fontId="5" fillId="0" borderId="15" xfId="0" applyNumberFormat="1" applyFont="1" applyBorder="1" applyAlignment="1">
      <alignment horizontal="center"/>
    </xf>
    <xf numFmtId="1" fontId="5" fillId="0" borderId="15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20" fontId="5" fillId="0" borderId="1" xfId="0" applyNumberFormat="1" applyFont="1" applyBorder="1" applyAlignment="1">
      <alignment horizontal="center"/>
    </xf>
    <xf numFmtId="167" fontId="5" fillId="0" borderId="10" xfId="0" applyNumberFormat="1" applyFont="1" applyBorder="1" applyAlignment="1">
      <alignment horizontal="center"/>
    </xf>
    <xf numFmtId="1" fontId="5" fillId="0" borderId="10" xfId="0" applyNumberFormat="1" applyFont="1" applyBorder="1" applyAlignment="1">
      <alignment horizontal="center"/>
    </xf>
    <xf numFmtId="1" fontId="5" fillId="0" borderId="16" xfId="0" applyNumberFormat="1" applyFont="1" applyBorder="1" applyAlignment="1">
      <alignment horizontal="center"/>
    </xf>
    <xf numFmtId="164" fontId="11" fillId="0" borderId="8" xfId="0" applyNumberFormat="1" applyFont="1" applyBorder="1" applyAlignment="1">
      <alignment horizontal="center" vertical="center"/>
    </xf>
    <xf numFmtId="165" fontId="12" fillId="0" borderId="23" xfId="0" applyNumberFormat="1" applyFont="1" applyFill="1" applyBorder="1" applyAlignment="1">
      <alignment horizontal="center" vertical="center"/>
    </xf>
    <xf numFmtId="165" fontId="12" fillId="0" borderId="10" xfId="0" applyNumberFormat="1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" fontId="12" fillId="0" borderId="7" xfId="0" applyNumberFormat="1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12" fillId="0" borderId="27" xfId="0" applyNumberFormat="1" applyFont="1" applyFill="1" applyBorder="1" applyAlignment="1">
      <alignment horizontal="center" vertical="center"/>
    </xf>
    <xf numFmtId="165" fontId="12" fillId="0" borderId="28" xfId="0" applyNumberFormat="1" applyFont="1" applyFill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1" fontId="12" fillId="0" borderId="4" xfId="0" applyNumberFormat="1" applyFont="1" applyFill="1" applyBorder="1" applyAlignment="1">
      <alignment horizontal="center" vertical="center"/>
    </xf>
    <xf numFmtId="1" fontId="12" fillId="0" borderId="14" xfId="0" applyNumberFormat="1" applyFont="1" applyFill="1" applyBorder="1" applyAlignment="1">
      <alignment horizontal="center" vertical="center"/>
    </xf>
    <xf numFmtId="1" fontId="12" fillId="0" borderId="5" xfId="0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/>
    </xf>
    <xf numFmtId="165" fontId="12" fillId="0" borderId="23" xfId="0" applyNumberFormat="1" applyFont="1" applyFill="1" applyBorder="1" applyAlignment="1">
      <alignment horizontal="center" vertical="center"/>
    </xf>
    <xf numFmtId="165" fontId="12" fillId="0" borderId="10" xfId="0" applyNumberFormat="1" applyFont="1" applyFill="1" applyBorder="1" applyAlignment="1">
      <alignment horizontal="center" vertical="center"/>
    </xf>
    <xf numFmtId="165" fontId="12" fillId="0" borderId="22" xfId="0" applyNumberFormat="1" applyFont="1" applyFill="1" applyBorder="1" applyAlignment="1">
      <alignment horizontal="center" vertical="center"/>
    </xf>
    <xf numFmtId="165" fontId="12" fillId="0" borderId="13" xfId="0" applyNumberFormat="1" applyFont="1" applyFill="1" applyBorder="1" applyAlignment="1">
      <alignment horizontal="center" vertical="center"/>
    </xf>
    <xf numFmtId="165" fontId="12" fillId="0" borderId="19" xfId="0" applyNumberFormat="1" applyFont="1" applyFill="1" applyBorder="1" applyAlignment="1">
      <alignment horizontal="center" vertical="center"/>
    </xf>
    <xf numFmtId="165" fontId="12" fillId="0" borderId="17" xfId="0" applyNumberFormat="1" applyFont="1" applyFill="1" applyBorder="1" applyAlignment="1">
      <alignment horizontal="center" vertical="center"/>
    </xf>
    <xf numFmtId="1" fontId="12" fillId="0" borderId="7" xfId="0" applyNumberFormat="1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0" fontId="13" fillId="0" borderId="40" xfId="0" applyFont="1" applyBorder="1" applyAlignment="1">
      <alignment horizontal="right"/>
    </xf>
    <xf numFmtId="0" fontId="13" fillId="0" borderId="48" xfId="0" applyFont="1" applyBorder="1" applyAlignment="1">
      <alignment horizontal="right"/>
    </xf>
    <xf numFmtId="0" fontId="13" fillId="0" borderId="48" xfId="0" applyFont="1" applyBorder="1" applyAlignment="1">
      <alignment horizontal="left"/>
    </xf>
    <xf numFmtId="0" fontId="13" fillId="0" borderId="38" xfId="0" applyFont="1" applyBorder="1" applyAlignment="1">
      <alignment horizontal="left"/>
    </xf>
    <xf numFmtId="165" fontId="16" fillId="0" borderId="11" xfId="0" applyNumberFormat="1" applyFont="1" applyBorder="1" applyAlignment="1">
      <alignment horizontal="center"/>
    </xf>
    <xf numFmtId="1" fontId="0" fillId="0" borderId="0" xfId="0" applyNumberFormat="1" applyFill="1" applyBorder="1" applyAlignment="1">
      <alignment horizontal="center" vertical="center"/>
    </xf>
    <xf numFmtId="165" fontId="12" fillId="0" borderId="29" xfId="0" applyNumberFormat="1" applyFont="1" applyFill="1" applyBorder="1" applyAlignment="1">
      <alignment horizontal="center" vertical="center"/>
    </xf>
    <xf numFmtId="165" fontId="12" fillId="0" borderId="30" xfId="0" applyNumberFormat="1" applyFont="1" applyFill="1" applyBorder="1" applyAlignment="1">
      <alignment horizontal="center" vertical="center"/>
    </xf>
    <xf numFmtId="1" fontId="0" fillId="0" borderId="7" xfId="0" applyNumberFormat="1" applyFill="1" applyBorder="1" applyAlignment="1">
      <alignment horizontal="center" vertical="center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2" borderId="25" xfId="0" applyFill="1" applyBorder="1" applyAlignment="1">
      <alignment horizontal="center" wrapText="1"/>
    </xf>
    <xf numFmtId="0" fontId="0" fillId="2" borderId="26" xfId="0" applyFill="1" applyBorder="1" applyAlignment="1">
      <alignment horizontal="center" wrapText="1"/>
    </xf>
    <xf numFmtId="0" fontId="15" fillId="2" borderId="5" xfId="0" applyFont="1" applyFill="1" applyBorder="1" applyAlignment="1">
      <alignment horizontal="right"/>
    </xf>
    <xf numFmtId="1" fontId="0" fillId="0" borderId="11" xfId="0" applyNumberForma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5" fontId="12" fillId="0" borderId="24" xfId="0" applyNumberFormat="1" applyFont="1" applyFill="1" applyBorder="1" applyAlignment="1">
      <alignment horizontal="center" vertical="center"/>
    </xf>
    <xf numFmtId="165" fontId="12" fillId="0" borderId="16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164" fontId="11" fillId="0" borderId="8" xfId="0" applyNumberFormat="1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19" fillId="5" borderId="53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/>
    </xf>
    <xf numFmtId="165" fontId="21" fillId="5" borderId="55" xfId="0" applyNumberFormat="1" applyFont="1" applyFill="1" applyBorder="1" applyAlignment="1">
      <alignment horizontal="center" vertical="center"/>
    </xf>
    <xf numFmtId="165" fontId="21" fillId="5" borderId="53" xfId="0" applyNumberFormat="1" applyFont="1" applyFill="1" applyBorder="1" applyAlignment="1">
      <alignment horizontal="center" vertical="center"/>
    </xf>
    <xf numFmtId="165" fontId="21" fillId="5" borderId="52" xfId="0" applyNumberFormat="1" applyFont="1" applyFill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/>
    </xf>
    <xf numFmtId="165" fontId="5" fillId="0" borderId="1" xfId="0" applyNumberFormat="1" applyFont="1" applyBorder="1"/>
    <xf numFmtId="165" fontId="5" fillId="0" borderId="15" xfId="0" applyNumberFormat="1" applyFont="1" applyBorder="1" applyAlignment="1">
      <alignment horizontal="center"/>
    </xf>
  </cellXfs>
  <cellStyles count="1">
    <cellStyle name="Normal" xfId="0" builtinId="0"/>
  </cellStyles>
  <dxfs count="319"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FF85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FF85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FF85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FF85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FF85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FF85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FF85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FF85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FF85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FF85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080808"/>
      <color rgb="FFFFFF99"/>
      <color rgb="FFFC8E8E"/>
      <color rgb="FFFF8585"/>
      <color rgb="FFFC7474"/>
      <color rgb="FFFFC4A7"/>
      <color rgb="FFDBDBDB"/>
      <color rgb="FFDDFFFF"/>
      <color rgb="FFFFAD5B"/>
      <color rgb="FFFCE9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7"/>
  <sheetViews>
    <sheetView workbookViewId="0">
      <selection activeCell="B29" sqref="B29"/>
    </sheetView>
  </sheetViews>
  <sheetFormatPr baseColWidth="10" defaultRowHeight="15"/>
  <cols>
    <col min="1" max="1" width="19.7109375" customWidth="1"/>
    <col min="2" max="2" width="28.5703125" customWidth="1"/>
  </cols>
  <sheetData>
    <row r="1" spans="1:2" ht="15.75" thickBot="1">
      <c r="A1" s="74"/>
      <c r="B1" s="74"/>
    </row>
    <row r="2" spans="1:2" ht="15.75">
      <c r="A2" s="64" t="s">
        <v>19</v>
      </c>
      <c r="B2" s="65">
        <f>BASE!C1</f>
        <v>2018</v>
      </c>
    </row>
    <row r="3" spans="1:2">
      <c r="A3" s="66" t="s">
        <v>20</v>
      </c>
      <c r="B3" s="67">
        <f>DATE(B2,1,1)</f>
        <v>41639</v>
      </c>
    </row>
    <row r="4" spans="1:2">
      <c r="A4" s="66" t="s">
        <v>21</v>
      </c>
      <c r="B4" s="67">
        <f>DATE(B2,3,29.56+0.979*MOD(204-11*MOD(B2,19),30)-
WEEKDAY(DATE(B2,3,28.56+0.979*MOD(204-11*MOD(B2,19),30))))</f>
        <v>41729</v>
      </c>
    </row>
    <row r="5" spans="1:2">
      <c r="A5" s="66" t="s">
        <v>22</v>
      </c>
      <c r="B5" s="67">
        <f>Paques+1</f>
        <v>41730</v>
      </c>
    </row>
    <row r="6" spans="1:2">
      <c r="A6" s="66" t="s">
        <v>23</v>
      </c>
      <c r="B6" s="67">
        <f>DATE(B2,5,1)</f>
        <v>41759</v>
      </c>
    </row>
    <row r="7" spans="1:2">
      <c r="A7" s="66" t="s">
        <v>24</v>
      </c>
      <c r="B7" s="67">
        <f>DATE(B2,5,8)</f>
        <v>41766</v>
      </c>
    </row>
    <row r="8" spans="1:2">
      <c r="A8" s="66" t="s">
        <v>25</v>
      </c>
      <c r="B8" s="67">
        <f>Paques+39</f>
        <v>41768</v>
      </c>
    </row>
    <row r="9" spans="1:2">
      <c r="A9" s="66" t="s">
        <v>26</v>
      </c>
      <c r="B9" s="67">
        <f>Paques+49</f>
        <v>41778</v>
      </c>
    </row>
    <row r="10" spans="1:2">
      <c r="A10" s="66" t="s">
        <v>27</v>
      </c>
      <c r="B10" s="67">
        <f>Paques+50</f>
        <v>41779</v>
      </c>
    </row>
    <row r="11" spans="1:2">
      <c r="A11" s="66" t="s">
        <v>28</v>
      </c>
      <c r="B11" s="67">
        <f>DATE(B2,7,14)</f>
        <v>41833</v>
      </c>
    </row>
    <row r="12" spans="1:2">
      <c r="A12" s="66" t="s">
        <v>29</v>
      </c>
      <c r="B12" s="67">
        <f>DATE(B2,8,15)</f>
        <v>41865</v>
      </c>
    </row>
    <row r="13" spans="1:2">
      <c r="A13" s="66" t="s">
        <v>30</v>
      </c>
      <c r="B13" s="67">
        <f>DATE(B2,11,1)</f>
        <v>41943</v>
      </c>
    </row>
    <row r="14" spans="1:2">
      <c r="A14" s="66" t="s">
        <v>31</v>
      </c>
      <c r="B14" s="67">
        <f>DATE(B2,11,11)</f>
        <v>41953</v>
      </c>
    </row>
    <row r="15" spans="1:2" ht="15.75" thickBot="1">
      <c r="A15" s="68" t="s">
        <v>32</v>
      </c>
      <c r="B15" s="69">
        <f>DATE(B2,12,25)</f>
        <v>41997</v>
      </c>
    </row>
    <row r="16" spans="1:2" ht="15.75" thickBot="1">
      <c r="A16" s="70"/>
      <c r="B16" s="71"/>
    </row>
    <row r="17" spans="1:2" ht="15.75" thickBot="1">
      <c r="A17" s="72" t="s">
        <v>33</v>
      </c>
      <c r="B17" s="73" t="str">
        <f>IF(MOD(B2,400)=0,"bissextile",(IF(MOD(B2,100)=0,"commune",(IF(MOD(B2,4)=0,"bissextile","commune")))))</f>
        <v>commune</v>
      </c>
    </row>
  </sheetData>
  <conditionalFormatting sqref="A2:A15">
    <cfRule type="expression" dxfId="318" priority="2" stopIfTrue="1">
      <formula>OR(WEEKDAY(A2,2)=2,WEEKDAY(A2,2)=4)</formula>
    </cfRule>
  </conditionalFormatting>
  <conditionalFormatting sqref="A2:A15">
    <cfRule type="expression" dxfId="317" priority="1" stopIfTrue="1">
      <formula>OR(WEEKDAY(A2,2)=2,WEEKDAY(A2,2)=4)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R82"/>
  <sheetViews>
    <sheetView zoomScale="90" zoomScaleNormal="90" workbookViewId="0">
      <pane xSplit="3" ySplit="7" topLeftCell="D8" activePane="bottomRight" state="frozen"/>
      <selection activeCell="B1" sqref="B1"/>
      <selection pane="topRight" activeCell="D1" sqref="D1"/>
      <selection pane="bottomLeft" activeCell="B6" sqref="B6"/>
      <selection pane="bottomRight" activeCell="W8" sqref="W8:W9"/>
    </sheetView>
  </sheetViews>
  <sheetFormatPr baseColWidth="10" defaultRowHeight="15"/>
  <cols>
    <col min="1" max="1" width="20.5703125" customWidth="1"/>
    <col min="2" max="2" width="4.7109375" style="2" bestFit="1" customWidth="1"/>
    <col min="3" max="3" width="10.7109375" style="2" bestFit="1" customWidth="1"/>
    <col min="4" max="4" width="9" style="6" bestFit="1" customWidth="1"/>
    <col min="5" max="5" width="6" style="6" bestFit="1" customWidth="1"/>
    <col min="6" max="6" width="8" style="27" bestFit="1" customWidth="1"/>
    <col min="7" max="7" width="5.42578125" style="6" customWidth="1"/>
    <col min="8" max="8" width="6.140625" style="6" bestFit="1" customWidth="1"/>
    <col min="9" max="9" width="5.42578125" style="6" customWidth="1"/>
    <col min="10" max="10" width="6.140625" style="6" customWidth="1"/>
    <col min="11" max="11" width="6.140625" style="6" bestFit="1" customWidth="1"/>
    <col min="12" max="12" width="3" style="2" customWidth="1"/>
    <col min="13" max="13" width="3" customWidth="1"/>
    <col min="14" max="14" width="4.140625" style="2" customWidth="1"/>
    <col min="15" max="15" width="9" style="6" bestFit="1" customWidth="1"/>
    <col min="16" max="16" width="6" style="6" bestFit="1" customWidth="1"/>
    <col min="17" max="17" width="8" style="27" bestFit="1" customWidth="1"/>
    <col min="18" max="18" width="5.42578125" style="6" customWidth="1"/>
    <col min="19" max="19" width="6.140625" style="6" bestFit="1" customWidth="1"/>
    <col min="20" max="20" width="5.42578125" style="6" customWidth="1"/>
    <col min="21" max="21" width="6.140625" style="6" customWidth="1"/>
    <col min="22" max="22" width="6.140625" style="6" bestFit="1" customWidth="1"/>
    <col min="23" max="23" width="3" style="75" customWidth="1"/>
    <col min="24" max="24" width="3" customWidth="1"/>
    <col min="25" max="25" width="4.140625" style="75" customWidth="1"/>
    <col min="26" max="26" width="9" bestFit="1" customWidth="1"/>
    <col min="27" max="27" width="6" bestFit="1" customWidth="1"/>
    <col min="28" max="28" width="8" bestFit="1" customWidth="1"/>
    <col min="29" max="29" width="5.42578125" customWidth="1"/>
    <col min="30" max="30" width="6.140625" bestFit="1" customWidth="1"/>
    <col min="31" max="31" width="5.42578125" customWidth="1"/>
    <col min="32" max="32" width="6.140625" customWidth="1"/>
    <col min="33" max="33" width="6.140625" bestFit="1" customWidth="1"/>
    <col min="34" max="34" width="2.5703125" customWidth="1"/>
    <col min="35" max="35" width="2.7109375" customWidth="1"/>
    <col min="36" max="36" width="3.7109375" customWidth="1"/>
    <col min="37" max="37" width="9" bestFit="1" customWidth="1"/>
    <col min="38" max="38" width="6" bestFit="1" customWidth="1"/>
    <col min="39" max="39" width="8" bestFit="1" customWidth="1"/>
    <col min="40" max="40" width="5.42578125" customWidth="1"/>
    <col min="41" max="41" width="6.140625" customWidth="1"/>
    <col min="42" max="42" width="5.42578125" customWidth="1"/>
    <col min="43" max="43" width="6.140625" customWidth="1"/>
    <col min="44" max="44" width="6.140625" bestFit="1" customWidth="1"/>
    <col min="45" max="45" width="2.5703125" customWidth="1"/>
    <col min="46" max="46" width="2.7109375" customWidth="1"/>
    <col min="47" max="47" width="3.7109375" customWidth="1"/>
    <col min="48" max="48" width="9" bestFit="1" customWidth="1"/>
    <col min="49" max="49" width="6" bestFit="1" customWidth="1"/>
    <col min="50" max="50" width="8" bestFit="1" customWidth="1"/>
    <col min="51" max="51" width="5.42578125" customWidth="1"/>
    <col min="52" max="52" width="6.140625" bestFit="1" customWidth="1"/>
    <col min="53" max="53" width="5.42578125" customWidth="1"/>
    <col min="54" max="54" width="6.140625" customWidth="1"/>
    <col min="55" max="55" width="6.140625" bestFit="1" customWidth="1"/>
    <col min="56" max="56" width="2.5703125" customWidth="1"/>
    <col min="57" max="57" width="2.7109375" customWidth="1"/>
    <col min="58" max="58" width="3.7109375" customWidth="1"/>
    <col min="59" max="59" width="9" bestFit="1" customWidth="1"/>
    <col min="60" max="60" width="6" bestFit="1" customWidth="1"/>
    <col min="61" max="61" width="8" bestFit="1" customWidth="1"/>
    <col min="62" max="62" width="5.42578125" customWidth="1"/>
    <col min="63" max="63" width="6.140625" bestFit="1" customWidth="1"/>
    <col min="64" max="64" width="5.42578125" customWidth="1"/>
    <col min="65" max="65" width="6.140625" customWidth="1"/>
    <col min="66" max="66" width="6.140625" bestFit="1" customWidth="1"/>
    <col min="67" max="67" width="3.28515625" customWidth="1"/>
    <col min="68" max="68" width="3.42578125" customWidth="1"/>
    <col min="69" max="69" width="5.7109375" customWidth="1"/>
    <col min="70" max="70" width="20.7109375" customWidth="1"/>
    <col min="71" max="71" width="11.42578125" customWidth="1"/>
  </cols>
  <sheetData>
    <row r="1" spans="1:70">
      <c r="C1" s="62">
        <v>2018</v>
      </c>
    </row>
    <row r="2" spans="1:70">
      <c r="A2" s="3">
        <v>0.20833333333333334</v>
      </c>
      <c r="C2" s="63">
        <v>41639</v>
      </c>
    </row>
    <row r="3" spans="1:70" ht="23.25">
      <c r="A3" s="3">
        <v>0.875</v>
      </c>
      <c r="B3" s="1"/>
      <c r="C3" s="7"/>
      <c r="D3" s="137" t="s">
        <v>16</v>
      </c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61" t="s">
        <v>17</v>
      </c>
      <c r="AM3" s="138" t="str">
        <f>UPPER(TEXT(C2,"mmmm aaaa"))</f>
        <v>JANVIER 2018</v>
      </c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B3" s="138"/>
      <c r="BC3" s="138"/>
      <c r="BD3" s="138"/>
      <c r="BE3" s="138"/>
      <c r="BF3" s="138"/>
      <c r="BG3" s="138"/>
      <c r="BH3" s="138"/>
      <c r="BI3" s="138"/>
      <c r="BJ3" s="138"/>
      <c r="BK3" s="138"/>
      <c r="BL3" s="138"/>
      <c r="BM3" s="138"/>
      <c r="BN3" s="138"/>
      <c r="BO3" s="138"/>
      <c r="BP3" s="138"/>
      <c r="BQ3" s="138"/>
      <c r="BR3" s="138"/>
    </row>
    <row r="4" spans="1:70">
      <c r="A4" s="3">
        <v>0</v>
      </c>
      <c r="D4" s="139" t="s">
        <v>8</v>
      </c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39"/>
      <c r="AZ4" s="139"/>
      <c r="BA4" s="139"/>
      <c r="BB4" s="139"/>
      <c r="BC4" s="139"/>
      <c r="BD4" s="139"/>
      <c r="BE4" s="139"/>
      <c r="BF4" s="139"/>
      <c r="BG4" s="139"/>
      <c r="BH4" s="139"/>
      <c r="BI4" s="139"/>
      <c r="BJ4" s="139"/>
      <c r="BK4" s="139"/>
      <c r="BL4" s="139"/>
      <c r="BM4" s="139"/>
      <c r="BN4" s="139"/>
    </row>
    <row r="5" spans="1:70" ht="15.75" thickBot="1">
      <c r="D5" s="132" t="str">
        <f>IF(COUNTIFS($I$8:$I$69,"&lt;"&amp;11/24,$I$8:$I$69,"&lt;&gt;0"),"ATTENTION REPOS QUOTIDIEN","")</f>
        <v/>
      </c>
      <c r="E5" s="132"/>
      <c r="F5" s="132"/>
      <c r="G5" s="132"/>
      <c r="H5" s="132"/>
      <c r="I5" s="132"/>
      <c r="J5" s="132"/>
      <c r="K5" s="132"/>
      <c r="O5" s="132" t="str">
        <f>IF(COUNTIFS($T$8:$T$69,"&lt;"&amp;11/24,$T$8:$T$69,"&lt;&gt;0"),"ATTENTION REPOS QUOTIDIEN","")</f>
        <v/>
      </c>
      <c r="P5" s="132"/>
      <c r="Q5" s="132"/>
      <c r="R5" s="132"/>
      <c r="S5" s="132"/>
      <c r="T5" s="132"/>
      <c r="U5" s="132"/>
      <c r="V5" s="132"/>
      <c r="Z5" s="132" t="str">
        <f>IF(COUNTIFS($AE$8:$AE$69,"&lt;"&amp;11/24,$AE$8:$AE$69,"&lt;&gt;0"),"ATTENTION REPOS QUOTIDIEN","")</f>
        <v/>
      </c>
      <c r="AA5" s="132"/>
      <c r="AB5" s="132"/>
      <c r="AC5" s="132"/>
      <c r="AD5" s="132"/>
      <c r="AE5" s="132"/>
      <c r="AF5" s="132"/>
      <c r="AG5" s="132"/>
      <c r="AK5" s="132" t="str">
        <f>IF(COUNTIFS($AP$8:$AP$69,"&lt;"&amp;11/24,$AP$8:$AP$69,"&lt;&gt;0"),"ATTENTION REPOS QUOTIDIEN","")</f>
        <v/>
      </c>
      <c r="AL5" s="132"/>
      <c r="AM5" s="132"/>
      <c r="AN5" s="132"/>
      <c r="AO5" s="132"/>
      <c r="AP5" s="132"/>
      <c r="AQ5" s="132"/>
      <c r="AR5" s="132"/>
      <c r="AV5" s="132" t="str">
        <f>IF(COUNTIFS($BA$8:$BA$69,"&lt;"&amp;11/24,$BA$8:$BA$69,"&lt;&gt;0"),"ATTENTION REPOS QUOTIDIEN","")</f>
        <v/>
      </c>
      <c r="AW5" s="132"/>
      <c r="AX5" s="132"/>
      <c r="AY5" s="132"/>
      <c r="AZ5" s="132"/>
      <c r="BA5" s="132"/>
      <c r="BB5" s="132"/>
      <c r="BC5" s="132"/>
      <c r="BG5" s="132" t="str">
        <f>IF(COUNTIFS($BL$8:$BL$69,"&lt;"&amp;11/24,$BL$8:$BL$69,"&lt;&gt;0"),"ATTENTION REPOS QUOTIDIEN","")</f>
        <v/>
      </c>
      <c r="BH5" s="132"/>
      <c r="BI5" s="132"/>
      <c r="BJ5" s="132"/>
      <c r="BK5" s="132"/>
      <c r="BL5" s="132"/>
      <c r="BM5" s="132"/>
      <c r="BN5" s="132"/>
    </row>
    <row r="6" spans="1:70" ht="21">
      <c r="B6" s="5"/>
      <c r="C6" s="5"/>
      <c r="D6" s="154" t="s">
        <v>35</v>
      </c>
      <c r="E6" s="155"/>
      <c r="F6" s="155"/>
      <c r="G6" s="155"/>
      <c r="H6" s="155"/>
      <c r="I6" s="155"/>
      <c r="J6" s="155"/>
      <c r="K6" s="155"/>
      <c r="L6" s="14"/>
      <c r="M6" s="15"/>
      <c r="N6" s="16"/>
      <c r="O6" s="154" t="s">
        <v>36</v>
      </c>
      <c r="P6" s="155"/>
      <c r="Q6" s="155"/>
      <c r="R6" s="155"/>
      <c r="S6" s="155"/>
      <c r="T6" s="155"/>
      <c r="U6" s="155"/>
      <c r="V6" s="155"/>
      <c r="W6" s="14"/>
      <c r="X6" s="15"/>
      <c r="Y6" s="16"/>
      <c r="Z6" s="154" t="s">
        <v>37</v>
      </c>
      <c r="AA6" s="155"/>
      <c r="AB6" s="155"/>
      <c r="AC6" s="155"/>
      <c r="AD6" s="155"/>
      <c r="AE6" s="155"/>
      <c r="AF6" s="155"/>
      <c r="AG6" s="156"/>
      <c r="AH6" s="14"/>
      <c r="AI6" s="15"/>
      <c r="AJ6" s="16"/>
      <c r="AK6" s="154" t="s">
        <v>38</v>
      </c>
      <c r="AL6" s="155"/>
      <c r="AM6" s="155"/>
      <c r="AN6" s="155"/>
      <c r="AO6" s="155"/>
      <c r="AP6" s="155"/>
      <c r="AQ6" s="155"/>
      <c r="AR6" s="155"/>
      <c r="AS6" s="14"/>
      <c r="AT6" s="15"/>
      <c r="AU6" s="16"/>
      <c r="AV6" s="154" t="s">
        <v>39</v>
      </c>
      <c r="AW6" s="155"/>
      <c r="AX6" s="155"/>
      <c r="AY6" s="155"/>
      <c r="AZ6" s="155"/>
      <c r="BA6" s="155"/>
      <c r="BB6" s="155"/>
      <c r="BC6" s="155"/>
      <c r="BD6" s="14"/>
      <c r="BE6" s="15"/>
      <c r="BF6" s="16"/>
      <c r="BG6" s="154" t="s">
        <v>7</v>
      </c>
      <c r="BH6" s="155"/>
      <c r="BI6" s="155"/>
      <c r="BJ6" s="155"/>
      <c r="BK6" s="155"/>
      <c r="BL6" s="155"/>
      <c r="BM6" s="155"/>
      <c r="BN6" s="156"/>
      <c r="BO6" s="14"/>
      <c r="BP6" s="15"/>
      <c r="BQ6" s="16"/>
      <c r="BR6" s="140" t="s">
        <v>9</v>
      </c>
    </row>
    <row r="7" spans="1:70" ht="10.5" customHeight="1" thickBot="1">
      <c r="D7" s="8" t="s">
        <v>6</v>
      </c>
      <c r="E7" s="25"/>
      <c r="F7" s="9" t="s">
        <v>5</v>
      </c>
      <c r="G7" s="28" t="s">
        <v>3</v>
      </c>
      <c r="H7" s="28" t="s">
        <v>3</v>
      </c>
      <c r="I7" s="28" t="s">
        <v>18</v>
      </c>
      <c r="J7" s="28" t="s">
        <v>4</v>
      </c>
      <c r="K7" s="28" t="s">
        <v>4</v>
      </c>
      <c r="L7" s="18" t="s">
        <v>0</v>
      </c>
      <c r="M7" s="19" t="s">
        <v>1</v>
      </c>
      <c r="N7" s="20" t="s">
        <v>2</v>
      </c>
      <c r="O7" s="8" t="s">
        <v>6</v>
      </c>
      <c r="P7" s="25"/>
      <c r="Q7" s="9" t="s">
        <v>5</v>
      </c>
      <c r="R7" s="28" t="s">
        <v>3</v>
      </c>
      <c r="S7" s="28" t="s">
        <v>3</v>
      </c>
      <c r="T7" s="28" t="s">
        <v>18</v>
      </c>
      <c r="U7" s="28" t="s">
        <v>4</v>
      </c>
      <c r="V7" s="28" t="s">
        <v>4</v>
      </c>
      <c r="W7" s="18" t="s">
        <v>0</v>
      </c>
      <c r="X7" s="19" t="s">
        <v>1</v>
      </c>
      <c r="Y7" s="20" t="s">
        <v>2</v>
      </c>
      <c r="Z7" s="8" t="s">
        <v>6</v>
      </c>
      <c r="AA7" s="28"/>
      <c r="AB7" s="9" t="s">
        <v>5</v>
      </c>
      <c r="AC7" s="28" t="s">
        <v>3</v>
      </c>
      <c r="AD7" s="28" t="s">
        <v>3</v>
      </c>
      <c r="AE7" s="28" t="s">
        <v>18</v>
      </c>
      <c r="AF7" s="28" t="s">
        <v>4</v>
      </c>
      <c r="AG7" s="28" t="s">
        <v>4</v>
      </c>
      <c r="AH7" s="8" t="s">
        <v>0</v>
      </c>
      <c r="AI7" s="29" t="s">
        <v>1</v>
      </c>
      <c r="AJ7" s="30" t="s">
        <v>2</v>
      </c>
      <c r="AK7" s="8" t="s">
        <v>6</v>
      </c>
      <c r="AL7" s="28"/>
      <c r="AM7" s="9" t="s">
        <v>5</v>
      </c>
      <c r="AN7" s="28" t="s">
        <v>3</v>
      </c>
      <c r="AO7" s="28" t="s">
        <v>3</v>
      </c>
      <c r="AP7" s="28" t="s">
        <v>18</v>
      </c>
      <c r="AQ7" s="28" t="s">
        <v>4</v>
      </c>
      <c r="AR7" s="28" t="s">
        <v>4</v>
      </c>
      <c r="AS7" s="8" t="s">
        <v>0</v>
      </c>
      <c r="AT7" s="29" t="s">
        <v>1</v>
      </c>
      <c r="AU7" s="30" t="s">
        <v>2</v>
      </c>
      <c r="AV7" s="8" t="s">
        <v>6</v>
      </c>
      <c r="AW7" s="28"/>
      <c r="AX7" s="9" t="s">
        <v>5</v>
      </c>
      <c r="AY7" s="28" t="s">
        <v>3</v>
      </c>
      <c r="AZ7" s="28" t="s">
        <v>3</v>
      </c>
      <c r="BA7" s="28" t="s">
        <v>18</v>
      </c>
      <c r="BB7" s="28" t="s">
        <v>4</v>
      </c>
      <c r="BC7" s="28" t="s">
        <v>4</v>
      </c>
      <c r="BD7" s="8" t="s">
        <v>0</v>
      </c>
      <c r="BE7" s="29" t="s">
        <v>1</v>
      </c>
      <c r="BF7" s="30" t="s">
        <v>2</v>
      </c>
      <c r="BG7" s="8" t="s">
        <v>6</v>
      </c>
      <c r="BH7" s="28"/>
      <c r="BI7" s="9" t="s">
        <v>5</v>
      </c>
      <c r="BJ7" s="28" t="s">
        <v>3</v>
      </c>
      <c r="BK7" s="28" t="s">
        <v>3</v>
      </c>
      <c r="BL7" s="28" t="s">
        <v>18</v>
      </c>
      <c r="BM7" s="28" t="s">
        <v>4</v>
      </c>
      <c r="BN7" s="30" t="s">
        <v>4</v>
      </c>
      <c r="BO7" s="17" t="s">
        <v>0</v>
      </c>
      <c r="BP7" s="10" t="s">
        <v>1</v>
      </c>
      <c r="BQ7" s="11" t="s">
        <v>2</v>
      </c>
      <c r="BR7" s="141"/>
    </row>
    <row r="8" spans="1:70" ht="15.75" thickBot="1">
      <c r="A8" s="157">
        <f>C2</f>
        <v>41639</v>
      </c>
      <c r="B8" s="144" t="str">
        <f>UPPER(TEXT(A8,"jjj"))</f>
        <v>LUN</v>
      </c>
      <c r="C8" s="158" t="str">
        <f>UPPER(TEXT(A8,"jj mmm"))</f>
        <v>01 JANV</v>
      </c>
      <c r="D8" s="35"/>
      <c r="E8" s="83"/>
      <c r="F8" s="37"/>
      <c r="G8" s="22">
        <f>MOD(F8-D8,1)</f>
        <v>0</v>
      </c>
      <c r="H8" s="120">
        <f>G8+G9</f>
        <v>0</v>
      </c>
      <c r="I8" s="77"/>
      <c r="J8" s="22">
        <f>IF(OR(D8&gt;F8,D8&gt;=$A$3),F8+IF(D8&gt;F8,1,0)-$A$3,0)</f>
        <v>0</v>
      </c>
      <c r="K8" s="152">
        <f>J8+J9</f>
        <v>0</v>
      </c>
      <c r="L8" s="116">
        <f>IF(AND(WEEKDAY($A8,2)&lt;7,E8="CP"),1,0)</f>
        <v>0</v>
      </c>
      <c r="M8" s="118">
        <f>IF(E8="CV",1,0)</f>
        <v>0</v>
      </c>
      <c r="N8" s="38">
        <f>IF(AND(F8&gt;$A$4,F8&lt;$A$2),1,0)</f>
        <v>0</v>
      </c>
      <c r="O8" s="35"/>
      <c r="P8" s="36"/>
      <c r="Q8" s="37"/>
      <c r="R8" s="22">
        <f>MOD(Q8-O8,1)</f>
        <v>0</v>
      </c>
      <c r="S8" s="120">
        <f>R8+R9</f>
        <v>0</v>
      </c>
      <c r="T8" s="77"/>
      <c r="U8" s="22">
        <f>IF(OR(O8&gt;Q8,O8&gt;=$A$3),Q8+IF(O8&gt;Q8,1,0)-$A$3,0)</f>
        <v>0</v>
      </c>
      <c r="V8" s="152">
        <f>U8+U9</f>
        <v>0</v>
      </c>
      <c r="W8" s="116">
        <f>IF(AND(WEEKDAY($A8,2)&lt;7,P8="CP"),1,0)</f>
        <v>0</v>
      </c>
      <c r="X8" s="118">
        <f>IF(P8="CV",1,0)</f>
        <v>0</v>
      </c>
      <c r="Y8" s="38">
        <f>IF(AND(Q8&gt;$A$4,Q8&lt;$A$2),1,0)</f>
        <v>0</v>
      </c>
      <c r="Z8" s="35"/>
      <c r="AA8" s="36"/>
      <c r="AB8" s="37"/>
      <c r="AC8" s="22">
        <f>MOD(AB8-Z8,1)</f>
        <v>0</v>
      </c>
      <c r="AD8" s="105">
        <f>AC8+AC9</f>
        <v>0</v>
      </c>
      <c r="AE8" s="77"/>
      <c r="AF8" s="22">
        <f>IF(OR(Z8&gt;AB8,Z8&gt;=$A$3),AB8+IF(Z8&gt;AB8,1,0)-$A$3,0)</f>
        <v>0</v>
      </c>
      <c r="AG8" s="134">
        <f>AF8+AF9</f>
        <v>0</v>
      </c>
      <c r="AH8" s="116">
        <f>IF(AND(WEEKDAY($A8,2)&lt;7,AA8="CP"),1,0)</f>
        <v>0</v>
      </c>
      <c r="AI8" s="118">
        <f>IF(AA8="CV",1,0)</f>
        <v>0</v>
      </c>
      <c r="AJ8" s="38">
        <f>IF(AND(F8&gt;$A$4,F8&lt;$A$2),1,0)</f>
        <v>0</v>
      </c>
      <c r="AK8" s="35"/>
      <c r="AL8" s="36"/>
      <c r="AM8" s="37"/>
      <c r="AN8" s="22">
        <f>MOD(AM8-AK8,1)</f>
        <v>0</v>
      </c>
      <c r="AO8" s="105">
        <f>AN8+AN9</f>
        <v>0</v>
      </c>
      <c r="AP8" s="77"/>
      <c r="AQ8" s="22">
        <f t="shared" ref="AQ8:AQ63" si="0">IF(OR(AK8&gt;AM8,AK8&gt;=$A$3),AM8+IF(AK8&gt;AM8,1,0)-$A$3,0)</f>
        <v>0</v>
      </c>
      <c r="AR8" s="134">
        <f>AQ8+AQ9</f>
        <v>0</v>
      </c>
      <c r="AS8" s="116">
        <f>IF(AND(WEEKDAY($A8,2)&lt;7,AL8="CP"),1,0)</f>
        <v>0</v>
      </c>
      <c r="AT8" s="118">
        <f>IF(AL8="CV",1,0)</f>
        <v>0</v>
      </c>
      <c r="AU8" s="38">
        <f>IF(AND(F8&gt;$A$4,F8&lt;$A$2),1,0)</f>
        <v>0</v>
      </c>
      <c r="AV8" s="35"/>
      <c r="AW8" s="36"/>
      <c r="AX8" s="37"/>
      <c r="AY8" s="22">
        <f>MOD(AX8-AV8,1)</f>
        <v>0</v>
      </c>
      <c r="AZ8" s="105">
        <f>AY8+AY9</f>
        <v>0</v>
      </c>
      <c r="BA8" s="77"/>
      <c r="BB8" s="22">
        <f t="shared" ref="BB8:BB63" si="1">IF(OR(AV8&gt;AX8,AV8&gt;=$A$3),AX8+IF(AV8&gt;AX8,1,0)-$A$3,0)</f>
        <v>0</v>
      </c>
      <c r="BC8" s="134">
        <f>BB8+BB9</f>
        <v>0</v>
      </c>
      <c r="BD8" s="116">
        <f>IF(AND(WEEKDAY($A8,2)&lt;7,AW8="CP"),1,0)</f>
        <v>0</v>
      </c>
      <c r="BE8" s="118">
        <f>IF(AW8="CV",1,0)</f>
        <v>0</v>
      </c>
      <c r="BF8" s="38">
        <f>IF(AND(F8&gt;$A$4,F8&lt;$A$2),1,0)</f>
        <v>0</v>
      </c>
      <c r="BG8" s="35"/>
      <c r="BH8" s="36"/>
      <c r="BI8" s="37"/>
      <c r="BJ8" s="22">
        <f>MOD(BI8-BG8,1)</f>
        <v>0</v>
      </c>
      <c r="BK8" s="105">
        <f>BJ8+BJ9</f>
        <v>0</v>
      </c>
      <c r="BL8" s="77"/>
      <c r="BM8" s="22">
        <f t="shared" ref="BM8:BM63" si="2">IF(OR(BG8&gt;BI8,BG8&gt;=$A$3),BI8+IF(BG8&gt;BI8,1,0)-$A$3,0)</f>
        <v>0</v>
      </c>
      <c r="BN8" s="134">
        <f>BM8+BM9</f>
        <v>0</v>
      </c>
      <c r="BO8" s="116">
        <f>IF(AND(WEEKDAY($A8,2)&lt;7,BH8="CP"),1,0)</f>
        <v>0</v>
      </c>
      <c r="BP8" s="133">
        <f>IF(BH8="CV",1,0)</f>
        <v>0</v>
      </c>
      <c r="BQ8" s="12">
        <f>IF(AND(F8&gt;$A$4,F8&lt;$A$2),1,0)</f>
        <v>0</v>
      </c>
      <c r="BR8" s="47"/>
    </row>
    <row r="9" spans="1:70" ht="15.75" thickBot="1">
      <c r="A9" s="157"/>
      <c r="B9" s="145"/>
      <c r="C9" s="159"/>
      <c r="D9" s="52"/>
      <c r="E9" s="84"/>
      <c r="F9" s="41"/>
      <c r="G9" s="23">
        <f t="shared" ref="G9:G69" si="3">MOD(F9-D9,1)</f>
        <v>0</v>
      </c>
      <c r="H9" s="121"/>
      <c r="I9" s="78"/>
      <c r="J9" s="22">
        <f t="shared" ref="J9:J69" si="4">IF(OR(D9&gt;F9,D9&gt;=$A$3),F9+IF(D9&gt;F9,1,0)-$A$3,0)</f>
        <v>0</v>
      </c>
      <c r="K9" s="153"/>
      <c r="L9" s="117"/>
      <c r="M9" s="119"/>
      <c r="N9" s="42">
        <f t="shared" ref="N9:N69" si="5">IF(AND(F9&gt;$A$4,F9&lt;$A$2),1,0)</f>
        <v>0</v>
      </c>
      <c r="O9" s="52"/>
      <c r="P9" s="40"/>
      <c r="Q9" s="41"/>
      <c r="R9" s="23">
        <f t="shared" ref="R9:R69" si="6">MOD(Q9-O9,1)</f>
        <v>0</v>
      </c>
      <c r="S9" s="121"/>
      <c r="T9" s="78"/>
      <c r="U9" s="22">
        <f t="shared" ref="U9:U69" si="7">IF(OR(O9&gt;Q9,O9&gt;=$A$3),Q9+IF(O9&gt;Q9,1,0)-$A$3,0)</f>
        <v>0</v>
      </c>
      <c r="V9" s="153"/>
      <c r="W9" s="117"/>
      <c r="X9" s="119"/>
      <c r="Y9" s="42">
        <f t="shared" ref="Y9:Y69" si="8">IF(AND(Q9&gt;$A$4,Q9&lt;$A$2),1,0)</f>
        <v>0</v>
      </c>
      <c r="Z9" s="52"/>
      <c r="AA9" s="40"/>
      <c r="AB9" s="41"/>
      <c r="AC9" s="22">
        <f t="shared" ref="AC9:AC68" si="9">MOD(AB9-Z9,1)</f>
        <v>0</v>
      </c>
      <c r="AD9" s="106"/>
      <c r="AE9" s="78"/>
      <c r="AF9" s="22">
        <f t="shared" ref="AF9:AF69" si="10">IF(OR(Z9&gt;AB9,Z9&gt;=$A$3),AB9+IF(Z9&gt;AB9,1,0)-$A$3,0)</f>
        <v>0</v>
      </c>
      <c r="AG9" s="135"/>
      <c r="AH9" s="117"/>
      <c r="AI9" s="119"/>
      <c r="AJ9" s="42">
        <f t="shared" ref="AJ9:AJ69" si="11">IF(AND(F9&gt;$A$4,F9&lt;$A$2),1,0)</f>
        <v>0</v>
      </c>
      <c r="AK9" s="52"/>
      <c r="AL9" s="40"/>
      <c r="AM9" s="41"/>
      <c r="AN9" s="22">
        <f t="shared" ref="AN9:AN69" si="12">MOD(AM9-AK9,1)</f>
        <v>0</v>
      </c>
      <c r="AO9" s="106"/>
      <c r="AP9" s="78"/>
      <c r="AQ9" s="22">
        <f t="shared" si="0"/>
        <v>0</v>
      </c>
      <c r="AR9" s="135"/>
      <c r="AS9" s="117"/>
      <c r="AT9" s="119"/>
      <c r="AU9" s="42">
        <f t="shared" ref="AU9:AU69" si="13">IF(AND(F9&gt;$A$4,F9&lt;$A$2),1,0)</f>
        <v>0</v>
      </c>
      <c r="AV9" s="52"/>
      <c r="AW9" s="40"/>
      <c r="AX9" s="41"/>
      <c r="AY9" s="22">
        <f t="shared" ref="AY9:AY69" si="14">MOD(AX9-AV9,1)</f>
        <v>0</v>
      </c>
      <c r="AZ9" s="106"/>
      <c r="BA9" s="78"/>
      <c r="BB9" s="22">
        <f t="shared" si="1"/>
        <v>0</v>
      </c>
      <c r="BC9" s="135"/>
      <c r="BD9" s="117"/>
      <c r="BE9" s="119"/>
      <c r="BF9" s="42">
        <f t="shared" ref="BF9:BF69" si="15">IF(AND(F9&gt;$A$4,F9&lt;$A$2),1,0)</f>
        <v>0</v>
      </c>
      <c r="BG9" s="52"/>
      <c r="BH9" s="40"/>
      <c r="BI9" s="41"/>
      <c r="BJ9" s="22">
        <f t="shared" ref="BJ9:BJ69" si="16">MOD(BI9-BG9,1)</f>
        <v>0</v>
      </c>
      <c r="BK9" s="106"/>
      <c r="BL9" s="78"/>
      <c r="BM9" s="22">
        <f t="shared" si="2"/>
        <v>0</v>
      </c>
      <c r="BN9" s="135"/>
      <c r="BO9" s="117"/>
      <c r="BP9" s="133"/>
      <c r="BQ9" s="12">
        <f t="shared" ref="BQ9:BQ69" si="17">IF(AND(F9&gt;$A$4,F9&lt;$A$2),1,0)</f>
        <v>0</v>
      </c>
      <c r="BR9" s="48"/>
    </row>
    <row r="10" spans="1:70" ht="15.75" thickBot="1">
      <c r="A10" s="157">
        <f>A8+1</f>
        <v>41640</v>
      </c>
      <c r="B10" s="144" t="str">
        <f t="shared" ref="B10" si="18">UPPER(TEXT(A10,"jjj"))</f>
        <v>MAR</v>
      </c>
      <c r="C10" s="146" t="str">
        <f t="shared" ref="C10" si="19">UPPER(TEXT(A10,"jj mmm"))</f>
        <v>02 JANV</v>
      </c>
      <c r="D10" s="35"/>
      <c r="E10" s="83"/>
      <c r="F10" s="37"/>
      <c r="G10" s="22">
        <f t="shared" si="3"/>
        <v>0</v>
      </c>
      <c r="H10" s="120">
        <f t="shared" ref="H10" si="20">G10+G11</f>
        <v>0</v>
      </c>
      <c r="I10" s="105">
        <f t="shared" ref="I10" si="21">IF(OR(F9="",D10=""),0,MOD(D10-F9,1))</f>
        <v>0</v>
      </c>
      <c r="J10" s="22">
        <f t="shared" si="4"/>
        <v>0</v>
      </c>
      <c r="K10" s="122">
        <f t="shared" ref="K10" si="22">J10+J11</f>
        <v>0</v>
      </c>
      <c r="L10" s="116">
        <f t="shared" ref="L10:L41" si="23">IF(AND(WEEKDAY($A10,2)&lt;7,E10="CP"),1,0)</f>
        <v>0</v>
      </c>
      <c r="M10" s="118">
        <f t="shared" ref="M10" si="24">IF(E10="CV",1,0)</f>
        <v>0</v>
      </c>
      <c r="N10" s="38">
        <f t="shared" si="5"/>
        <v>0</v>
      </c>
      <c r="O10" s="35"/>
      <c r="P10" s="36"/>
      <c r="Q10" s="37"/>
      <c r="R10" s="22">
        <f t="shared" si="6"/>
        <v>0</v>
      </c>
      <c r="S10" s="120">
        <f t="shared" ref="S10" si="25">R10+R11</f>
        <v>0</v>
      </c>
      <c r="T10" s="105">
        <f t="shared" ref="T10" si="26">IF(OR(Q9="",O10=""),0,MOD(O10-Q9,1))</f>
        <v>0</v>
      </c>
      <c r="U10" s="22">
        <f t="shared" si="7"/>
        <v>0</v>
      </c>
      <c r="V10" s="122">
        <f t="shared" ref="V10" si="27">U10+U11</f>
        <v>0</v>
      </c>
      <c r="W10" s="116">
        <f t="shared" ref="W10:W41" si="28">IF(AND(WEEKDAY($A10,2)&lt;7,P10="CP"),1,0)</f>
        <v>0</v>
      </c>
      <c r="X10" s="118">
        <f t="shared" ref="X10" si="29">IF(P10="CV",1,0)</f>
        <v>0</v>
      </c>
      <c r="Y10" s="38">
        <f t="shared" si="8"/>
        <v>0</v>
      </c>
      <c r="Z10" s="35"/>
      <c r="AA10" s="36"/>
      <c r="AB10" s="37"/>
      <c r="AC10" s="22">
        <f t="shared" si="9"/>
        <v>0</v>
      </c>
      <c r="AD10" s="105">
        <f t="shared" ref="AD10" si="30">AC10+AC11</f>
        <v>0</v>
      </c>
      <c r="AE10" s="105">
        <f t="shared" ref="AE10" si="31">IF(OR(AB9="",Z10=""),0,MOD(Z10-AB9,1))</f>
        <v>0</v>
      </c>
      <c r="AF10" s="22">
        <f t="shared" si="10"/>
        <v>0</v>
      </c>
      <c r="AG10" s="134">
        <f t="shared" ref="AG10" si="32">AF10+AF11</f>
        <v>0</v>
      </c>
      <c r="AH10" s="116">
        <f t="shared" ref="AH10:AH41" si="33">IF(AND(WEEKDAY($A10,2)&lt;7,AA10="CP"),1,0)</f>
        <v>0</v>
      </c>
      <c r="AI10" s="118">
        <f t="shared" ref="AI10" si="34">IF(AA10="CV",1,0)</f>
        <v>0</v>
      </c>
      <c r="AJ10" s="38">
        <f t="shared" si="11"/>
        <v>0</v>
      </c>
      <c r="AK10" s="35"/>
      <c r="AL10" s="36"/>
      <c r="AM10" s="37"/>
      <c r="AN10" s="22">
        <f t="shared" si="12"/>
        <v>0</v>
      </c>
      <c r="AO10" s="105">
        <f t="shared" ref="AO10" si="35">AN10+AN11</f>
        <v>0</v>
      </c>
      <c r="AP10" s="105">
        <f t="shared" ref="AP10" si="36">IF(OR(AM9="",AK10=""),0,MOD(AK10-AM9,1))</f>
        <v>0</v>
      </c>
      <c r="AQ10" s="22">
        <f t="shared" si="0"/>
        <v>0</v>
      </c>
      <c r="AR10" s="134">
        <f t="shared" ref="AR10" si="37">AQ10+AQ11</f>
        <v>0</v>
      </c>
      <c r="AS10" s="116">
        <f t="shared" ref="AS10:AS41" si="38">IF(AND(WEEKDAY($A10,2)&lt;7,AL10="CP"),1,0)</f>
        <v>0</v>
      </c>
      <c r="AT10" s="118">
        <f t="shared" ref="AT10" si="39">IF(AL10="CV",1,0)</f>
        <v>0</v>
      </c>
      <c r="AU10" s="38">
        <f t="shared" si="13"/>
        <v>0</v>
      </c>
      <c r="AV10" s="35"/>
      <c r="AW10" s="36"/>
      <c r="AX10" s="37"/>
      <c r="AY10" s="22">
        <f t="shared" si="14"/>
        <v>0</v>
      </c>
      <c r="AZ10" s="105">
        <f t="shared" ref="AZ10" si="40">AY10+AY11</f>
        <v>0</v>
      </c>
      <c r="BA10" s="105">
        <f t="shared" ref="BA10" si="41">IF(OR(AX9="",AV10=""),0,MOD(AV10-AX9,1))</f>
        <v>0</v>
      </c>
      <c r="BB10" s="22">
        <f t="shared" si="1"/>
        <v>0</v>
      </c>
      <c r="BC10" s="134">
        <f t="shared" ref="BC10" si="42">BB10+BB11</f>
        <v>0</v>
      </c>
      <c r="BD10" s="116">
        <f t="shared" ref="BD10:BD41" si="43">IF(AND(WEEKDAY($A10,2)&lt;7,AW10="CP"),1,0)</f>
        <v>0</v>
      </c>
      <c r="BE10" s="118">
        <f t="shared" ref="BE10" si="44">IF(AW10="CV",1,0)</f>
        <v>0</v>
      </c>
      <c r="BF10" s="38">
        <f t="shared" si="15"/>
        <v>0</v>
      </c>
      <c r="BG10" s="35"/>
      <c r="BH10" s="36"/>
      <c r="BI10" s="37"/>
      <c r="BJ10" s="22">
        <f t="shared" si="16"/>
        <v>0</v>
      </c>
      <c r="BK10" s="105">
        <f t="shared" ref="BK10" si="45">BJ10+BJ11</f>
        <v>0</v>
      </c>
      <c r="BL10" s="105">
        <f t="shared" ref="BL10" si="46">IF(OR(BI9="",BG10=""),0,MOD(BG10-BI9,1))</f>
        <v>0</v>
      </c>
      <c r="BM10" s="22">
        <f t="shared" si="2"/>
        <v>0</v>
      </c>
      <c r="BN10" s="134">
        <f t="shared" ref="BN10" si="47">BM10+BM11</f>
        <v>0</v>
      </c>
      <c r="BO10" s="116">
        <f t="shared" ref="BO10:BO41" si="48">IF(AND(WEEKDAY($A10,2)&lt;7,BH10="CP"),1,0)</f>
        <v>0</v>
      </c>
      <c r="BP10" s="133">
        <f t="shared" ref="BP10" si="49">IF(BH10="CV",1,0)</f>
        <v>0</v>
      </c>
      <c r="BQ10" s="12">
        <f t="shared" si="17"/>
        <v>0</v>
      </c>
      <c r="BR10" s="47"/>
    </row>
    <row r="11" spans="1:70" ht="15.75" thickBot="1">
      <c r="A11" s="157"/>
      <c r="B11" s="145"/>
      <c r="C11" s="147"/>
      <c r="D11" s="39"/>
      <c r="E11" s="84"/>
      <c r="F11" s="41"/>
      <c r="G11" s="23">
        <f t="shared" si="3"/>
        <v>0</v>
      </c>
      <c r="H11" s="121"/>
      <c r="I11" s="106"/>
      <c r="J11" s="22">
        <f t="shared" si="4"/>
        <v>0</v>
      </c>
      <c r="K11" s="123"/>
      <c r="L11" s="117"/>
      <c r="M11" s="119"/>
      <c r="N11" s="42">
        <f t="shared" si="5"/>
        <v>0</v>
      </c>
      <c r="O11" s="39"/>
      <c r="P11" s="40"/>
      <c r="Q11" s="41"/>
      <c r="R11" s="23">
        <f t="shared" si="6"/>
        <v>0</v>
      </c>
      <c r="S11" s="121"/>
      <c r="T11" s="106"/>
      <c r="U11" s="22">
        <f t="shared" si="7"/>
        <v>0</v>
      </c>
      <c r="V11" s="123"/>
      <c r="W11" s="117"/>
      <c r="X11" s="119"/>
      <c r="Y11" s="42">
        <f t="shared" si="8"/>
        <v>0</v>
      </c>
      <c r="Z11" s="39"/>
      <c r="AA11" s="40"/>
      <c r="AB11" s="41"/>
      <c r="AC11" s="22">
        <f t="shared" si="9"/>
        <v>0</v>
      </c>
      <c r="AD11" s="106"/>
      <c r="AE11" s="106"/>
      <c r="AF11" s="22">
        <f t="shared" si="10"/>
        <v>0</v>
      </c>
      <c r="AG11" s="135"/>
      <c r="AH11" s="117"/>
      <c r="AI11" s="119"/>
      <c r="AJ11" s="42">
        <f t="shared" si="11"/>
        <v>0</v>
      </c>
      <c r="AK11" s="39"/>
      <c r="AL11" s="40"/>
      <c r="AM11" s="41"/>
      <c r="AN11" s="22">
        <f t="shared" si="12"/>
        <v>0</v>
      </c>
      <c r="AO11" s="106"/>
      <c r="AP11" s="106"/>
      <c r="AQ11" s="22">
        <f t="shared" si="0"/>
        <v>0</v>
      </c>
      <c r="AR11" s="135"/>
      <c r="AS11" s="117"/>
      <c r="AT11" s="119"/>
      <c r="AU11" s="42">
        <f t="shared" si="13"/>
        <v>0</v>
      </c>
      <c r="AV11" s="39"/>
      <c r="AW11" s="40"/>
      <c r="AX11" s="41"/>
      <c r="AY11" s="22">
        <f t="shared" si="14"/>
        <v>0</v>
      </c>
      <c r="AZ11" s="106"/>
      <c r="BA11" s="106"/>
      <c r="BB11" s="22">
        <f t="shared" si="1"/>
        <v>0</v>
      </c>
      <c r="BC11" s="135"/>
      <c r="BD11" s="117"/>
      <c r="BE11" s="119"/>
      <c r="BF11" s="42">
        <f t="shared" si="15"/>
        <v>0</v>
      </c>
      <c r="BG11" s="39"/>
      <c r="BH11" s="40"/>
      <c r="BI11" s="41"/>
      <c r="BJ11" s="22">
        <f t="shared" si="16"/>
        <v>0</v>
      </c>
      <c r="BK11" s="106"/>
      <c r="BL11" s="106"/>
      <c r="BM11" s="22">
        <f t="shared" si="2"/>
        <v>0</v>
      </c>
      <c r="BN11" s="135"/>
      <c r="BO11" s="117"/>
      <c r="BP11" s="133"/>
      <c r="BQ11" s="12">
        <f t="shared" si="17"/>
        <v>0</v>
      </c>
      <c r="BR11" s="48"/>
    </row>
    <row r="12" spans="1:70" ht="15.75" thickBot="1">
      <c r="A12" s="157">
        <f>A10+1</f>
        <v>41641</v>
      </c>
      <c r="B12" s="144" t="str">
        <f t="shared" ref="B12" si="50">UPPER(TEXT(A12,"jjj"))</f>
        <v>MER</v>
      </c>
      <c r="C12" s="146" t="str">
        <f t="shared" ref="C12" si="51">UPPER(TEXT(A12,"jj mmm"))</f>
        <v>03 JANV</v>
      </c>
      <c r="D12" s="35"/>
      <c r="E12" s="83"/>
      <c r="F12" s="37"/>
      <c r="G12" s="22">
        <f t="shared" si="3"/>
        <v>0</v>
      </c>
      <c r="H12" s="120">
        <f t="shared" ref="H12" si="52">G12+G13</f>
        <v>0</v>
      </c>
      <c r="I12" s="105">
        <f t="shared" ref="I12" si="53">IF(OR(F11="",D12=""),0,MOD(D12-F11,1))</f>
        <v>0</v>
      </c>
      <c r="J12" s="22">
        <f t="shared" si="4"/>
        <v>0</v>
      </c>
      <c r="K12" s="122">
        <f t="shared" ref="K12" si="54">J12+J13</f>
        <v>0</v>
      </c>
      <c r="L12" s="116">
        <f t="shared" ref="L12:L43" si="55">IF(AND(WEEKDAY($A12,2)&lt;7,E12="CP"),1,0)</f>
        <v>0</v>
      </c>
      <c r="M12" s="118">
        <f t="shared" ref="M12" si="56">IF(E12="CV",1,0)</f>
        <v>0</v>
      </c>
      <c r="N12" s="38">
        <f t="shared" si="5"/>
        <v>0</v>
      </c>
      <c r="O12" s="35"/>
      <c r="P12" s="36"/>
      <c r="Q12" s="37"/>
      <c r="R12" s="22">
        <f t="shared" si="6"/>
        <v>0</v>
      </c>
      <c r="S12" s="120">
        <f t="shared" ref="S12" si="57">R12+R13</f>
        <v>0</v>
      </c>
      <c r="T12" s="105">
        <f t="shared" ref="T12" si="58">IF(OR(Q11="",O12=""),0,MOD(O12-Q11,1))</f>
        <v>0</v>
      </c>
      <c r="U12" s="22">
        <f t="shared" si="7"/>
        <v>0</v>
      </c>
      <c r="V12" s="122">
        <f t="shared" ref="V12" si="59">U12+U13</f>
        <v>0</v>
      </c>
      <c r="W12" s="116">
        <f t="shared" ref="W12:W43" si="60">IF(AND(WEEKDAY($A12,2)&lt;7,P12="CP"),1,0)</f>
        <v>0</v>
      </c>
      <c r="X12" s="118">
        <f t="shared" ref="X12" si="61">IF(P12="CV",1,0)</f>
        <v>0</v>
      </c>
      <c r="Y12" s="38">
        <f t="shared" si="8"/>
        <v>0</v>
      </c>
      <c r="Z12" s="35"/>
      <c r="AA12" s="36"/>
      <c r="AB12" s="37"/>
      <c r="AC12" s="22">
        <f t="shared" si="9"/>
        <v>0</v>
      </c>
      <c r="AD12" s="105">
        <f t="shared" ref="AD12" si="62">AC12+AC13</f>
        <v>0</v>
      </c>
      <c r="AE12" s="105">
        <f t="shared" ref="AE12" si="63">IF(OR(AB11="",Z12=""),0,MOD(Z12-AB11,1))</f>
        <v>0</v>
      </c>
      <c r="AF12" s="22">
        <f t="shared" si="10"/>
        <v>0</v>
      </c>
      <c r="AG12" s="134">
        <f t="shared" ref="AG12" si="64">AF12+AF13</f>
        <v>0</v>
      </c>
      <c r="AH12" s="116">
        <f t="shared" ref="AH12:AH43" si="65">IF(AND(WEEKDAY($A12,2)&lt;7,AA12="CP"),1,0)</f>
        <v>0</v>
      </c>
      <c r="AI12" s="118">
        <f t="shared" ref="AI12" si="66">IF(AA12="CV",1,0)</f>
        <v>0</v>
      </c>
      <c r="AJ12" s="38">
        <f t="shared" si="11"/>
        <v>0</v>
      </c>
      <c r="AK12" s="35"/>
      <c r="AL12" s="36"/>
      <c r="AM12" s="37"/>
      <c r="AN12" s="22">
        <f t="shared" si="12"/>
        <v>0</v>
      </c>
      <c r="AO12" s="105">
        <f t="shared" ref="AO12" si="67">AN12+AN13</f>
        <v>0</v>
      </c>
      <c r="AP12" s="105">
        <f t="shared" ref="AP12" si="68">IF(OR(AM11="",AK12=""),0,MOD(AK12-AM11,1))</f>
        <v>0</v>
      </c>
      <c r="AQ12" s="22">
        <f t="shared" si="0"/>
        <v>0</v>
      </c>
      <c r="AR12" s="134">
        <f t="shared" ref="AR12" si="69">AQ12+AQ13</f>
        <v>0</v>
      </c>
      <c r="AS12" s="116">
        <f t="shared" ref="AS12:AS43" si="70">IF(AND(WEEKDAY($A12,2)&lt;7,AL12="CP"),1,0)</f>
        <v>0</v>
      </c>
      <c r="AT12" s="118">
        <f t="shared" ref="AT12" si="71">IF(AL12="CV",1,0)</f>
        <v>0</v>
      </c>
      <c r="AU12" s="38">
        <f t="shared" si="13"/>
        <v>0</v>
      </c>
      <c r="AV12" s="35"/>
      <c r="AW12" s="36"/>
      <c r="AX12" s="37"/>
      <c r="AY12" s="22">
        <f t="shared" si="14"/>
        <v>0</v>
      </c>
      <c r="AZ12" s="105">
        <f t="shared" ref="AZ12" si="72">AY12+AY13</f>
        <v>0</v>
      </c>
      <c r="BA12" s="105">
        <f t="shared" ref="BA12" si="73">IF(OR(AX11="",AV12=""),0,MOD(AV12-AX11,1))</f>
        <v>0</v>
      </c>
      <c r="BB12" s="22">
        <f t="shared" si="1"/>
        <v>0</v>
      </c>
      <c r="BC12" s="134">
        <f t="shared" ref="BC12" si="74">BB12+BB13</f>
        <v>0</v>
      </c>
      <c r="BD12" s="116">
        <f t="shared" ref="BD12:BD43" si="75">IF(AND(WEEKDAY($A12,2)&lt;7,AW12="CP"),1,0)</f>
        <v>0</v>
      </c>
      <c r="BE12" s="118">
        <f t="shared" ref="BE12" si="76">IF(AW12="CV",1,0)</f>
        <v>0</v>
      </c>
      <c r="BF12" s="38">
        <f t="shared" si="15"/>
        <v>0</v>
      </c>
      <c r="BG12" s="35"/>
      <c r="BH12" s="36"/>
      <c r="BI12" s="37"/>
      <c r="BJ12" s="22">
        <f t="shared" si="16"/>
        <v>0</v>
      </c>
      <c r="BK12" s="105">
        <f t="shared" ref="BK12" si="77">BJ12+BJ13</f>
        <v>0</v>
      </c>
      <c r="BL12" s="105">
        <f t="shared" ref="BL12" si="78">IF(OR(BI11="",BG12=""),0,MOD(BG12-BI11,1))</f>
        <v>0</v>
      </c>
      <c r="BM12" s="22">
        <f t="shared" si="2"/>
        <v>0</v>
      </c>
      <c r="BN12" s="134">
        <f t="shared" ref="BN12" si="79">BM12+BM13</f>
        <v>0</v>
      </c>
      <c r="BO12" s="116">
        <f t="shared" ref="BO12:BO43" si="80">IF(AND(WEEKDAY($A12,2)&lt;7,BH12="CP"),1,0)</f>
        <v>0</v>
      </c>
      <c r="BP12" s="133">
        <f t="shared" ref="BP12" si="81">IF(BH12="CV",1,0)</f>
        <v>0</v>
      </c>
      <c r="BQ12" s="12">
        <f t="shared" si="17"/>
        <v>0</v>
      </c>
      <c r="BR12" s="47"/>
    </row>
    <row r="13" spans="1:70" ht="15.75" thickBot="1">
      <c r="A13" s="157"/>
      <c r="B13" s="145"/>
      <c r="C13" s="147"/>
      <c r="D13" s="39"/>
      <c r="E13" s="84"/>
      <c r="F13" s="41"/>
      <c r="G13" s="23">
        <f t="shared" si="3"/>
        <v>0</v>
      </c>
      <c r="H13" s="121"/>
      <c r="I13" s="106"/>
      <c r="J13" s="22">
        <f t="shared" si="4"/>
        <v>0</v>
      </c>
      <c r="K13" s="123"/>
      <c r="L13" s="117"/>
      <c r="M13" s="119"/>
      <c r="N13" s="42">
        <f t="shared" si="5"/>
        <v>0</v>
      </c>
      <c r="O13" s="39"/>
      <c r="P13" s="40"/>
      <c r="Q13" s="41"/>
      <c r="R13" s="23">
        <f t="shared" si="6"/>
        <v>0</v>
      </c>
      <c r="S13" s="121"/>
      <c r="T13" s="106"/>
      <c r="U13" s="22">
        <f t="shared" si="7"/>
        <v>0</v>
      </c>
      <c r="V13" s="123"/>
      <c r="W13" s="117"/>
      <c r="X13" s="119"/>
      <c r="Y13" s="42">
        <f t="shared" si="8"/>
        <v>0</v>
      </c>
      <c r="Z13" s="39"/>
      <c r="AA13" s="40"/>
      <c r="AB13" s="41"/>
      <c r="AC13" s="22">
        <f t="shared" si="9"/>
        <v>0</v>
      </c>
      <c r="AD13" s="106"/>
      <c r="AE13" s="106"/>
      <c r="AF13" s="22">
        <f t="shared" si="10"/>
        <v>0</v>
      </c>
      <c r="AG13" s="135"/>
      <c r="AH13" s="117"/>
      <c r="AI13" s="119"/>
      <c r="AJ13" s="42">
        <f t="shared" si="11"/>
        <v>0</v>
      </c>
      <c r="AK13" s="39"/>
      <c r="AL13" s="40"/>
      <c r="AM13" s="41"/>
      <c r="AN13" s="22">
        <f t="shared" si="12"/>
        <v>0</v>
      </c>
      <c r="AO13" s="106"/>
      <c r="AP13" s="106"/>
      <c r="AQ13" s="22">
        <f t="shared" si="0"/>
        <v>0</v>
      </c>
      <c r="AR13" s="135"/>
      <c r="AS13" s="117"/>
      <c r="AT13" s="119"/>
      <c r="AU13" s="42">
        <f t="shared" si="13"/>
        <v>0</v>
      </c>
      <c r="AV13" s="39"/>
      <c r="AW13" s="40"/>
      <c r="AX13" s="41"/>
      <c r="AY13" s="22">
        <f t="shared" si="14"/>
        <v>0</v>
      </c>
      <c r="AZ13" s="106"/>
      <c r="BA13" s="106"/>
      <c r="BB13" s="22">
        <f t="shared" si="1"/>
        <v>0</v>
      </c>
      <c r="BC13" s="135"/>
      <c r="BD13" s="117"/>
      <c r="BE13" s="119"/>
      <c r="BF13" s="42">
        <f t="shared" si="15"/>
        <v>0</v>
      </c>
      <c r="BG13" s="39"/>
      <c r="BH13" s="40"/>
      <c r="BI13" s="41"/>
      <c r="BJ13" s="22">
        <f t="shared" si="16"/>
        <v>0</v>
      </c>
      <c r="BK13" s="106"/>
      <c r="BL13" s="106"/>
      <c r="BM13" s="22">
        <f t="shared" si="2"/>
        <v>0</v>
      </c>
      <c r="BN13" s="135"/>
      <c r="BO13" s="117"/>
      <c r="BP13" s="133"/>
      <c r="BQ13" s="12">
        <f t="shared" si="17"/>
        <v>0</v>
      </c>
      <c r="BR13" s="48"/>
    </row>
    <row r="14" spans="1:70" ht="15.75" thickBot="1">
      <c r="A14" s="157">
        <f>A12+1</f>
        <v>41642</v>
      </c>
      <c r="B14" s="144" t="str">
        <f t="shared" ref="B14" si="82">UPPER(TEXT(A14,"jjj"))</f>
        <v>JEU</v>
      </c>
      <c r="C14" s="146" t="str">
        <f t="shared" ref="C14" si="83">UPPER(TEXT(A14,"jj mmm"))</f>
        <v>04 JANV</v>
      </c>
      <c r="D14" s="35"/>
      <c r="E14" s="83"/>
      <c r="F14" s="37"/>
      <c r="G14" s="22">
        <f t="shared" si="3"/>
        <v>0</v>
      </c>
      <c r="H14" s="120">
        <f t="shared" ref="H14" si="84">G14+G15</f>
        <v>0</v>
      </c>
      <c r="I14" s="105">
        <f t="shared" ref="I14" si="85">IF(OR(F13="",D14=""),0,MOD(D14-F13,1))</f>
        <v>0</v>
      </c>
      <c r="J14" s="22">
        <f t="shared" si="4"/>
        <v>0</v>
      </c>
      <c r="K14" s="122">
        <f t="shared" ref="K14" si="86">J14+J15</f>
        <v>0</v>
      </c>
      <c r="L14" s="116">
        <f t="shared" ref="L14:L45" si="87">IF(AND(WEEKDAY($A14,2)&lt;7,E14="CP"),1,0)</f>
        <v>0</v>
      </c>
      <c r="M14" s="118">
        <f>IF(E14="CV",1,0)</f>
        <v>0</v>
      </c>
      <c r="N14" s="38">
        <f t="shared" si="5"/>
        <v>0</v>
      </c>
      <c r="O14" s="35"/>
      <c r="P14" s="36"/>
      <c r="Q14" s="37"/>
      <c r="R14" s="22">
        <f t="shared" si="6"/>
        <v>0</v>
      </c>
      <c r="S14" s="120">
        <f t="shared" ref="S14" si="88">R14+R15</f>
        <v>0</v>
      </c>
      <c r="T14" s="105">
        <f t="shared" ref="T14" si="89">IF(OR(Q13="",O14=""),0,MOD(O14-Q13,1))</f>
        <v>0</v>
      </c>
      <c r="U14" s="22">
        <f t="shared" si="7"/>
        <v>0</v>
      </c>
      <c r="V14" s="122">
        <f t="shared" ref="V14" si="90">U14+U15</f>
        <v>0</v>
      </c>
      <c r="W14" s="116">
        <f t="shared" ref="W14:W45" si="91">IF(AND(WEEKDAY($A14,2)&lt;7,P14="CP"),1,0)</f>
        <v>0</v>
      </c>
      <c r="X14" s="118">
        <f>IF(P14="CV",1,0)</f>
        <v>0</v>
      </c>
      <c r="Y14" s="38">
        <f t="shared" si="8"/>
        <v>0</v>
      </c>
      <c r="Z14" s="35"/>
      <c r="AA14" s="36"/>
      <c r="AB14" s="37"/>
      <c r="AC14" s="22">
        <f t="shared" si="9"/>
        <v>0</v>
      </c>
      <c r="AD14" s="105">
        <f t="shared" ref="AD14" si="92">AC14+AC15</f>
        <v>0</v>
      </c>
      <c r="AE14" s="105">
        <f t="shared" ref="AE14" si="93">IF(OR(AB13="",Z14=""),0,MOD(Z14-AB13,1))</f>
        <v>0</v>
      </c>
      <c r="AF14" s="22">
        <f>IF(OR(Z14&gt;AB14,Z14&gt;=$A$3),AB14+IF(Z14&gt;AB14,1,0)-$A$3,0)</f>
        <v>0</v>
      </c>
      <c r="AG14" s="134">
        <f t="shared" ref="AG14" si="94">AF14+AF15</f>
        <v>0</v>
      </c>
      <c r="AH14" s="116">
        <f t="shared" ref="AH14:AH45" si="95">IF(AND(WEEKDAY($A14,2)&lt;7,AA14="CP"),1,0)</f>
        <v>0</v>
      </c>
      <c r="AI14" s="118">
        <f t="shared" ref="AI14" si="96">IF(AA14="CV",1,0)</f>
        <v>0</v>
      </c>
      <c r="AJ14" s="38">
        <f t="shared" si="11"/>
        <v>0</v>
      </c>
      <c r="AK14" s="35"/>
      <c r="AL14" s="36"/>
      <c r="AM14" s="37"/>
      <c r="AN14" s="22">
        <f t="shared" si="12"/>
        <v>0</v>
      </c>
      <c r="AO14" s="105">
        <f t="shared" ref="AO14" si="97">AN14+AN15</f>
        <v>0</v>
      </c>
      <c r="AP14" s="105">
        <f t="shared" ref="AP14" si="98">IF(OR(AM13="",AK14=""),0,MOD(AK14-AM13,1))</f>
        <v>0</v>
      </c>
      <c r="AQ14" s="22">
        <f t="shared" si="0"/>
        <v>0</v>
      </c>
      <c r="AR14" s="134">
        <f t="shared" ref="AR14" si="99">AQ14+AQ15</f>
        <v>0</v>
      </c>
      <c r="AS14" s="116">
        <f t="shared" ref="AS14:AS45" si="100">IF(AND(WEEKDAY($A14,2)&lt;7,AL14="CP"),1,0)</f>
        <v>0</v>
      </c>
      <c r="AT14" s="118">
        <f t="shared" ref="AT14" si="101">IF(AL14="CV",1,0)</f>
        <v>0</v>
      </c>
      <c r="AU14" s="38">
        <f t="shared" si="13"/>
        <v>0</v>
      </c>
      <c r="AV14" s="35"/>
      <c r="AW14" s="36"/>
      <c r="AX14" s="37"/>
      <c r="AY14" s="22">
        <f t="shared" si="14"/>
        <v>0</v>
      </c>
      <c r="AZ14" s="105">
        <f t="shared" ref="AZ14" si="102">AY14+AY15</f>
        <v>0</v>
      </c>
      <c r="BA14" s="105">
        <f t="shared" ref="BA14" si="103">IF(OR(AX13="",AV14=""),0,MOD(AV14-AX13,1))</f>
        <v>0</v>
      </c>
      <c r="BB14" s="22">
        <f t="shared" si="1"/>
        <v>0</v>
      </c>
      <c r="BC14" s="134">
        <f t="shared" ref="BC14" si="104">BB14+BB15</f>
        <v>0</v>
      </c>
      <c r="BD14" s="116">
        <f t="shared" ref="BD14:BD45" si="105">IF(AND(WEEKDAY($A14,2)&lt;7,AW14="CP"),1,0)</f>
        <v>0</v>
      </c>
      <c r="BE14" s="118">
        <f t="shared" ref="BE14" si="106">IF(AW14="CV",1,0)</f>
        <v>0</v>
      </c>
      <c r="BF14" s="38">
        <f t="shared" si="15"/>
        <v>0</v>
      </c>
      <c r="BG14" s="35"/>
      <c r="BH14" s="36"/>
      <c r="BI14" s="37"/>
      <c r="BJ14" s="22">
        <f t="shared" si="16"/>
        <v>0</v>
      </c>
      <c r="BK14" s="105">
        <f t="shared" ref="BK14" si="107">BJ14+BJ15</f>
        <v>0</v>
      </c>
      <c r="BL14" s="105">
        <f t="shared" ref="BL14" si="108">IF(OR(BI13="",BG14=""),0,MOD(BG14-BI13,1))</f>
        <v>0</v>
      </c>
      <c r="BM14" s="22">
        <f t="shared" si="2"/>
        <v>0</v>
      </c>
      <c r="BN14" s="134">
        <f t="shared" ref="BN14" si="109">BM14+BM15</f>
        <v>0</v>
      </c>
      <c r="BO14" s="116">
        <f t="shared" ref="BO14:BO45" si="110">IF(AND(WEEKDAY($A14,2)&lt;7,BH14="CP"),1,0)</f>
        <v>0</v>
      </c>
      <c r="BP14" s="133">
        <f t="shared" ref="BP14" si="111">IF(BH14="CV",1,0)</f>
        <v>0</v>
      </c>
      <c r="BQ14" s="12">
        <f t="shared" si="17"/>
        <v>0</v>
      </c>
      <c r="BR14" s="47"/>
    </row>
    <row r="15" spans="1:70" ht="15.75" thickBot="1">
      <c r="A15" s="157"/>
      <c r="B15" s="145"/>
      <c r="C15" s="147"/>
      <c r="D15" s="39"/>
      <c r="E15" s="84"/>
      <c r="F15" s="41"/>
      <c r="G15" s="23">
        <f t="shared" si="3"/>
        <v>0</v>
      </c>
      <c r="H15" s="121"/>
      <c r="I15" s="106"/>
      <c r="J15" s="22">
        <f t="shared" si="4"/>
        <v>0</v>
      </c>
      <c r="K15" s="123"/>
      <c r="L15" s="117"/>
      <c r="M15" s="119"/>
      <c r="N15" s="42">
        <f t="shared" si="5"/>
        <v>0</v>
      </c>
      <c r="O15" s="39"/>
      <c r="P15" s="40"/>
      <c r="Q15" s="41"/>
      <c r="R15" s="23">
        <f t="shared" si="6"/>
        <v>0</v>
      </c>
      <c r="S15" s="121"/>
      <c r="T15" s="106"/>
      <c r="U15" s="22">
        <f t="shared" si="7"/>
        <v>0</v>
      </c>
      <c r="V15" s="123"/>
      <c r="W15" s="117"/>
      <c r="X15" s="119"/>
      <c r="Y15" s="42">
        <f t="shared" si="8"/>
        <v>0</v>
      </c>
      <c r="Z15" s="39"/>
      <c r="AA15" s="33"/>
      <c r="AB15" s="41"/>
      <c r="AC15" s="22">
        <f t="shared" si="9"/>
        <v>0</v>
      </c>
      <c r="AD15" s="106"/>
      <c r="AE15" s="106"/>
      <c r="AF15" s="22">
        <f t="shared" si="10"/>
        <v>0</v>
      </c>
      <c r="AG15" s="135"/>
      <c r="AH15" s="117"/>
      <c r="AI15" s="119"/>
      <c r="AJ15" s="42">
        <f t="shared" si="11"/>
        <v>0</v>
      </c>
      <c r="AK15" s="39"/>
      <c r="AL15" s="40"/>
      <c r="AM15" s="41"/>
      <c r="AN15" s="22">
        <f t="shared" si="12"/>
        <v>0</v>
      </c>
      <c r="AO15" s="106"/>
      <c r="AP15" s="106"/>
      <c r="AQ15" s="22">
        <f t="shared" si="0"/>
        <v>0</v>
      </c>
      <c r="AR15" s="135"/>
      <c r="AS15" s="117"/>
      <c r="AT15" s="119"/>
      <c r="AU15" s="42">
        <f t="shared" si="13"/>
        <v>0</v>
      </c>
      <c r="AV15" s="39"/>
      <c r="AW15" s="40"/>
      <c r="AX15" s="41"/>
      <c r="AY15" s="22">
        <f t="shared" si="14"/>
        <v>0</v>
      </c>
      <c r="AZ15" s="106"/>
      <c r="BA15" s="106"/>
      <c r="BB15" s="22">
        <f t="shared" si="1"/>
        <v>0</v>
      </c>
      <c r="BC15" s="135"/>
      <c r="BD15" s="117"/>
      <c r="BE15" s="119"/>
      <c r="BF15" s="42">
        <f t="shared" si="15"/>
        <v>0</v>
      </c>
      <c r="BG15" s="39"/>
      <c r="BH15" s="40"/>
      <c r="BI15" s="41"/>
      <c r="BJ15" s="22">
        <f t="shared" si="16"/>
        <v>0</v>
      </c>
      <c r="BK15" s="106"/>
      <c r="BL15" s="106"/>
      <c r="BM15" s="22">
        <f t="shared" si="2"/>
        <v>0</v>
      </c>
      <c r="BN15" s="135"/>
      <c r="BO15" s="117"/>
      <c r="BP15" s="133"/>
      <c r="BQ15" s="12">
        <f t="shared" si="17"/>
        <v>0</v>
      </c>
      <c r="BR15" s="48"/>
    </row>
    <row r="16" spans="1:70" ht="15.75" thickBot="1">
      <c r="A16" s="157">
        <f>A14+1</f>
        <v>41643</v>
      </c>
      <c r="B16" s="144" t="str">
        <f t="shared" ref="B16" si="112">UPPER(TEXT(A16,"jjj"))</f>
        <v>VEN</v>
      </c>
      <c r="C16" s="146" t="str">
        <f t="shared" ref="C16" si="113">UPPER(TEXT(A16,"jj mmm"))</f>
        <v>05 JANV</v>
      </c>
      <c r="D16" s="35"/>
      <c r="E16" s="83"/>
      <c r="F16" s="37"/>
      <c r="G16" s="22">
        <f t="shared" si="3"/>
        <v>0</v>
      </c>
      <c r="H16" s="120">
        <f t="shared" ref="H16" si="114">G16+G17</f>
        <v>0</v>
      </c>
      <c r="I16" s="105">
        <f t="shared" ref="I16" si="115">IF(OR(F15="",D16=""),0,MOD(D16-F15,1))</f>
        <v>0</v>
      </c>
      <c r="J16" s="22">
        <f t="shared" si="4"/>
        <v>0</v>
      </c>
      <c r="K16" s="122">
        <f t="shared" ref="K16" si="116">J16+J17</f>
        <v>0</v>
      </c>
      <c r="L16" s="116">
        <f t="shared" ref="L16:L47" si="117">IF(AND(WEEKDAY($A16,2)&lt;7,E16="CP"),1,0)</f>
        <v>0</v>
      </c>
      <c r="M16" s="118">
        <f t="shared" ref="M16" si="118">IF(E16="CV",1,0)</f>
        <v>0</v>
      </c>
      <c r="N16" s="38">
        <f t="shared" si="5"/>
        <v>0</v>
      </c>
      <c r="O16" s="35"/>
      <c r="P16" s="36"/>
      <c r="Q16" s="37"/>
      <c r="R16" s="22">
        <f t="shared" si="6"/>
        <v>0</v>
      </c>
      <c r="S16" s="120">
        <f t="shared" ref="S16" si="119">R16+R17</f>
        <v>0</v>
      </c>
      <c r="T16" s="105">
        <f t="shared" ref="T16" si="120">IF(OR(Q15="",O16=""),0,MOD(O16-Q15,1))</f>
        <v>0</v>
      </c>
      <c r="U16" s="22">
        <f t="shared" si="7"/>
        <v>0</v>
      </c>
      <c r="V16" s="122">
        <f t="shared" ref="V16" si="121">U16+U17</f>
        <v>0</v>
      </c>
      <c r="W16" s="116">
        <f t="shared" ref="W16:W47" si="122">IF(AND(WEEKDAY($A16,2)&lt;7,P16="CP"),1,0)</f>
        <v>0</v>
      </c>
      <c r="X16" s="118">
        <f t="shared" ref="X16" si="123">IF(P16="CV",1,0)</f>
        <v>0</v>
      </c>
      <c r="Y16" s="38">
        <f t="shared" si="8"/>
        <v>0</v>
      </c>
      <c r="Z16" s="35"/>
      <c r="AA16" s="36"/>
      <c r="AB16" s="37"/>
      <c r="AC16" s="22">
        <f t="shared" si="9"/>
        <v>0</v>
      </c>
      <c r="AD16" s="105">
        <f t="shared" ref="AD16" si="124">AC16+AC17</f>
        <v>0</v>
      </c>
      <c r="AE16" s="105">
        <f t="shared" ref="AE16" si="125">IF(OR(AB15="",Z16=""),0,MOD(Z16-AB15,1))</f>
        <v>0</v>
      </c>
      <c r="AF16" s="22">
        <f t="shared" si="10"/>
        <v>0</v>
      </c>
      <c r="AG16" s="134">
        <f t="shared" ref="AG16" si="126">AF16+AF17</f>
        <v>0</v>
      </c>
      <c r="AH16" s="116">
        <f t="shared" ref="AH16:AH47" si="127">IF(AND(WEEKDAY($A16,2)&lt;7,AA16="CP"),1,0)</f>
        <v>0</v>
      </c>
      <c r="AI16" s="118">
        <f t="shared" ref="AI16" si="128">IF(AA16="CV",1,0)</f>
        <v>0</v>
      </c>
      <c r="AJ16" s="38">
        <f t="shared" si="11"/>
        <v>0</v>
      </c>
      <c r="AK16" s="35"/>
      <c r="AL16" s="36"/>
      <c r="AM16" s="37"/>
      <c r="AN16" s="22">
        <f t="shared" si="12"/>
        <v>0</v>
      </c>
      <c r="AO16" s="105">
        <f t="shared" ref="AO16" si="129">AN16+AN17</f>
        <v>0</v>
      </c>
      <c r="AP16" s="105">
        <f t="shared" ref="AP16" si="130">IF(OR(AM15="",AK16=""),0,MOD(AK16-AM15,1))</f>
        <v>0</v>
      </c>
      <c r="AQ16" s="22">
        <f t="shared" si="0"/>
        <v>0</v>
      </c>
      <c r="AR16" s="134">
        <f t="shared" ref="AR16" si="131">AQ16+AQ17</f>
        <v>0</v>
      </c>
      <c r="AS16" s="116">
        <f t="shared" ref="AS16:AS47" si="132">IF(AND(WEEKDAY($A16,2)&lt;7,AL16="CP"),1,0)</f>
        <v>0</v>
      </c>
      <c r="AT16" s="118">
        <f t="shared" ref="AT16" si="133">IF(AL16="CV",1,0)</f>
        <v>0</v>
      </c>
      <c r="AU16" s="38">
        <f t="shared" si="13"/>
        <v>0</v>
      </c>
      <c r="AV16" s="35"/>
      <c r="AW16" s="36"/>
      <c r="AX16" s="37"/>
      <c r="AY16" s="22">
        <f t="shared" si="14"/>
        <v>0</v>
      </c>
      <c r="AZ16" s="105">
        <f t="shared" ref="AZ16" si="134">AY16+AY17</f>
        <v>0</v>
      </c>
      <c r="BA16" s="105">
        <f t="shared" ref="BA16" si="135">IF(OR(AX15="",AV16=""),0,MOD(AV16-AX15,1))</f>
        <v>0</v>
      </c>
      <c r="BB16" s="22">
        <f t="shared" si="1"/>
        <v>0</v>
      </c>
      <c r="BC16" s="134">
        <f t="shared" ref="BC16" si="136">BB16+BB17</f>
        <v>0</v>
      </c>
      <c r="BD16" s="116">
        <f t="shared" ref="BD16:BD47" si="137">IF(AND(WEEKDAY($A16,2)&lt;7,AW16="CP"),1,0)</f>
        <v>0</v>
      </c>
      <c r="BE16" s="118">
        <f t="shared" ref="BE16" si="138">IF(AW16="CV",1,0)</f>
        <v>0</v>
      </c>
      <c r="BF16" s="38">
        <f t="shared" si="15"/>
        <v>0</v>
      </c>
      <c r="BG16" s="35"/>
      <c r="BH16" s="36"/>
      <c r="BI16" s="37"/>
      <c r="BJ16" s="22">
        <f t="shared" si="16"/>
        <v>0</v>
      </c>
      <c r="BK16" s="105">
        <f t="shared" ref="BK16" si="139">BJ16+BJ17</f>
        <v>0</v>
      </c>
      <c r="BL16" s="105">
        <f t="shared" ref="BL16" si="140">IF(OR(BI15="",BG16=""),0,MOD(BG16-BI15,1))</f>
        <v>0</v>
      </c>
      <c r="BM16" s="22">
        <f t="shared" si="2"/>
        <v>0</v>
      </c>
      <c r="BN16" s="134">
        <f t="shared" ref="BN16" si="141">BM16+BM17</f>
        <v>0</v>
      </c>
      <c r="BO16" s="116">
        <f t="shared" ref="BO16:BO47" si="142">IF(AND(WEEKDAY($A16,2)&lt;7,BH16="CP"),1,0)</f>
        <v>0</v>
      </c>
      <c r="BP16" s="133">
        <f t="shared" ref="BP16" si="143">IF(BH16="CV",1,0)</f>
        <v>0</v>
      </c>
      <c r="BQ16" s="12">
        <f t="shared" si="17"/>
        <v>0</v>
      </c>
      <c r="BR16" s="47"/>
    </row>
    <row r="17" spans="1:70" ht="15.75" thickBot="1">
      <c r="A17" s="157"/>
      <c r="B17" s="145"/>
      <c r="C17" s="147"/>
      <c r="D17" s="39"/>
      <c r="E17" s="84"/>
      <c r="F17" s="41"/>
      <c r="G17" s="23">
        <f t="shared" si="3"/>
        <v>0</v>
      </c>
      <c r="H17" s="121"/>
      <c r="I17" s="106"/>
      <c r="J17" s="22">
        <f t="shared" si="4"/>
        <v>0</v>
      </c>
      <c r="K17" s="123"/>
      <c r="L17" s="117"/>
      <c r="M17" s="119"/>
      <c r="N17" s="42">
        <f t="shared" si="5"/>
        <v>0</v>
      </c>
      <c r="O17" s="39"/>
      <c r="P17" s="40"/>
      <c r="Q17" s="41"/>
      <c r="R17" s="23">
        <f t="shared" si="6"/>
        <v>0</v>
      </c>
      <c r="S17" s="121"/>
      <c r="T17" s="106"/>
      <c r="U17" s="22">
        <f t="shared" si="7"/>
        <v>0</v>
      </c>
      <c r="V17" s="123"/>
      <c r="W17" s="117"/>
      <c r="X17" s="119"/>
      <c r="Y17" s="42">
        <f t="shared" si="8"/>
        <v>0</v>
      </c>
      <c r="Z17" s="39"/>
      <c r="AA17" s="40"/>
      <c r="AB17" s="41"/>
      <c r="AC17" s="22">
        <f t="shared" si="9"/>
        <v>0</v>
      </c>
      <c r="AD17" s="106"/>
      <c r="AE17" s="106"/>
      <c r="AF17" s="22">
        <f t="shared" si="10"/>
        <v>0</v>
      </c>
      <c r="AG17" s="135"/>
      <c r="AH17" s="117"/>
      <c r="AI17" s="119"/>
      <c r="AJ17" s="42">
        <f t="shared" si="11"/>
        <v>0</v>
      </c>
      <c r="AK17" s="39"/>
      <c r="AL17" s="40"/>
      <c r="AM17" s="41"/>
      <c r="AN17" s="22">
        <f t="shared" si="12"/>
        <v>0</v>
      </c>
      <c r="AO17" s="106"/>
      <c r="AP17" s="106"/>
      <c r="AQ17" s="22">
        <f t="shared" si="0"/>
        <v>0</v>
      </c>
      <c r="AR17" s="135"/>
      <c r="AS17" s="117"/>
      <c r="AT17" s="119"/>
      <c r="AU17" s="42">
        <f t="shared" si="13"/>
        <v>0</v>
      </c>
      <c r="AV17" s="39"/>
      <c r="AW17" s="40"/>
      <c r="AX17" s="41"/>
      <c r="AY17" s="22">
        <f t="shared" si="14"/>
        <v>0</v>
      </c>
      <c r="AZ17" s="106"/>
      <c r="BA17" s="106"/>
      <c r="BB17" s="22">
        <f t="shared" si="1"/>
        <v>0</v>
      </c>
      <c r="BC17" s="135"/>
      <c r="BD17" s="117"/>
      <c r="BE17" s="119"/>
      <c r="BF17" s="42">
        <f t="shared" si="15"/>
        <v>0</v>
      </c>
      <c r="BG17" s="39"/>
      <c r="BH17" s="40"/>
      <c r="BI17" s="41"/>
      <c r="BJ17" s="22">
        <f t="shared" si="16"/>
        <v>0</v>
      </c>
      <c r="BK17" s="106"/>
      <c r="BL17" s="106"/>
      <c r="BM17" s="22">
        <f t="shared" si="2"/>
        <v>0</v>
      </c>
      <c r="BN17" s="135"/>
      <c r="BO17" s="117"/>
      <c r="BP17" s="133"/>
      <c r="BQ17" s="12">
        <f t="shared" si="17"/>
        <v>0</v>
      </c>
      <c r="BR17" s="48"/>
    </row>
    <row r="18" spans="1:70" ht="15.75" thickBot="1">
      <c r="A18" s="157">
        <f>A16+1</f>
        <v>41644</v>
      </c>
      <c r="B18" s="144" t="str">
        <f t="shared" ref="B18" si="144">UPPER(TEXT(A18,"jjj"))</f>
        <v>SAM</v>
      </c>
      <c r="C18" s="146" t="str">
        <f t="shared" ref="C18" si="145">UPPER(TEXT(A18,"jj mmm"))</f>
        <v>06 JANV</v>
      </c>
      <c r="D18" s="35"/>
      <c r="E18" s="83"/>
      <c r="F18" s="37"/>
      <c r="G18" s="22">
        <f t="shared" si="3"/>
        <v>0</v>
      </c>
      <c r="H18" s="120">
        <f t="shared" ref="H18" si="146">G18+G19</f>
        <v>0</v>
      </c>
      <c r="I18" s="105">
        <f t="shared" ref="I18" si="147">IF(OR(F17="",D18=""),0,MOD(D18-F17,1))</f>
        <v>0</v>
      </c>
      <c r="J18" s="22">
        <f t="shared" si="4"/>
        <v>0</v>
      </c>
      <c r="K18" s="122">
        <f t="shared" ref="K18" si="148">J18+J19</f>
        <v>0</v>
      </c>
      <c r="L18" s="116">
        <f t="shared" ref="L18:L49" si="149">IF(AND(WEEKDAY($A18,2)&lt;7,E18="CP"),1,0)</f>
        <v>0</v>
      </c>
      <c r="M18" s="118">
        <f t="shared" ref="M18" si="150">IF(E18="CV",1,0)</f>
        <v>0</v>
      </c>
      <c r="N18" s="38">
        <f t="shared" si="5"/>
        <v>0</v>
      </c>
      <c r="O18" s="35"/>
      <c r="P18" s="36"/>
      <c r="Q18" s="37"/>
      <c r="R18" s="22">
        <f t="shared" si="6"/>
        <v>0</v>
      </c>
      <c r="S18" s="120">
        <f t="shared" ref="S18" si="151">R18+R19</f>
        <v>0</v>
      </c>
      <c r="T18" s="105">
        <f t="shared" ref="T18" si="152">IF(OR(Q17="",O18=""),0,MOD(O18-Q17,1))</f>
        <v>0</v>
      </c>
      <c r="U18" s="22">
        <f t="shared" si="7"/>
        <v>0</v>
      </c>
      <c r="V18" s="122">
        <f t="shared" ref="V18" si="153">U18+U19</f>
        <v>0</v>
      </c>
      <c r="W18" s="116">
        <f t="shared" ref="W18:W49" si="154">IF(AND(WEEKDAY($A18,2)&lt;7,P18="CP"),1,0)</f>
        <v>0</v>
      </c>
      <c r="X18" s="118">
        <f t="shared" ref="X18" si="155">IF(P18="CV",1,0)</f>
        <v>0</v>
      </c>
      <c r="Y18" s="38">
        <f t="shared" si="8"/>
        <v>0</v>
      </c>
      <c r="Z18" s="35"/>
      <c r="AA18" s="36"/>
      <c r="AB18" s="37"/>
      <c r="AC18" s="22">
        <f t="shared" si="9"/>
        <v>0</v>
      </c>
      <c r="AD18" s="105">
        <f t="shared" ref="AD18" si="156">AC18+AC19</f>
        <v>0</v>
      </c>
      <c r="AE18" s="105">
        <f t="shared" ref="AE18" si="157">IF(OR(AB17="",Z18=""),0,MOD(Z18-AB17,1))</f>
        <v>0</v>
      </c>
      <c r="AF18" s="22">
        <f t="shared" si="10"/>
        <v>0</v>
      </c>
      <c r="AG18" s="134">
        <f t="shared" ref="AG18" si="158">AF18+AF19</f>
        <v>0</v>
      </c>
      <c r="AH18" s="116">
        <f t="shared" ref="AH18:AH49" si="159">IF(AND(WEEKDAY($A18,2)&lt;7,AA18="CP"),1,0)</f>
        <v>0</v>
      </c>
      <c r="AI18" s="118">
        <f t="shared" ref="AI18" si="160">IF(AA18="CV",1,0)</f>
        <v>0</v>
      </c>
      <c r="AJ18" s="38">
        <f t="shared" si="11"/>
        <v>0</v>
      </c>
      <c r="AK18" s="35"/>
      <c r="AL18" s="36"/>
      <c r="AM18" s="37"/>
      <c r="AN18" s="22">
        <f t="shared" si="12"/>
        <v>0</v>
      </c>
      <c r="AO18" s="105">
        <f t="shared" ref="AO18" si="161">AN18+AN19</f>
        <v>0</v>
      </c>
      <c r="AP18" s="105">
        <f t="shared" ref="AP18" si="162">IF(OR(AM17="",AK18=""),0,MOD(AK18-AM17,1))</f>
        <v>0</v>
      </c>
      <c r="AQ18" s="22">
        <f t="shared" si="0"/>
        <v>0</v>
      </c>
      <c r="AR18" s="134">
        <f t="shared" ref="AR18" si="163">AQ18+AQ19</f>
        <v>0</v>
      </c>
      <c r="AS18" s="116">
        <f t="shared" ref="AS18:AS49" si="164">IF(AND(WEEKDAY($A18,2)&lt;7,AL18="CP"),1,0)</f>
        <v>0</v>
      </c>
      <c r="AT18" s="118">
        <f t="shared" ref="AT18" si="165">IF(AL18="CV",1,0)</f>
        <v>0</v>
      </c>
      <c r="AU18" s="38">
        <f t="shared" si="13"/>
        <v>0</v>
      </c>
      <c r="AV18" s="35"/>
      <c r="AW18" s="36"/>
      <c r="AX18" s="37"/>
      <c r="AY18" s="22">
        <f t="shared" si="14"/>
        <v>0</v>
      </c>
      <c r="AZ18" s="105">
        <f t="shared" ref="AZ18" si="166">AY18+AY19</f>
        <v>0</v>
      </c>
      <c r="BA18" s="105">
        <f t="shared" ref="BA18" si="167">IF(OR(AX17="",AV18=""),0,MOD(AV18-AX17,1))</f>
        <v>0</v>
      </c>
      <c r="BB18" s="22">
        <f t="shared" si="1"/>
        <v>0</v>
      </c>
      <c r="BC18" s="134">
        <f t="shared" ref="BC18" si="168">BB18+BB19</f>
        <v>0</v>
      </c>
      <c r="BD18" s="116">
        <f t="shared" ref="BD18:BD49" si="169">IF(AND(WEEKDAY($A18,2)&lt;7,AW18="CP"),1,0)</f>
        <v>0</v>
      </c>
      <c r="BE18" s="118">
        <f t="shared" ref="BE18" si="170">IF(AW18="CV",1,0)</f>
        <v>0</v>
      </c>
      <c r="BF18" s="38">
        <f t="shared" si="15"/>
        <v>0</v>
      </c>
      <c r="BG18" s="35"/>
      <c r="BH18" s="36"/>
      <c r="BI18" s="37"/>
      <c r="BJ18" s="22">
        <f t="shared" si="16"/>
        <v>0</v>
      </c>
      <c r="BK18" s="105">
        <f t="shared" ref="BK18" si="171">BJ18+BJ19</f>
        <v>0</v>
      </c>
      <c r="BL18" s="105">
        <f t="shared" ref="BL18" si="172">IF(OR(BI17="",BG18=""),0,MOD(BG18-BI17,1))</f>
        <v>0</v>
      </c>
      <c r="BM18" s="22">
        <f t="shared" si="2"/>
        <v>0</v>
      </c>
      <c r="BN18" s="134">
        <f t="shared" ref="BN18" si="173">BM18+BM19</f>
        <v>0</v>
      </c>
      <c r="BO18" s="116">
        <f t="shared" ref="BO18:BO49" si="174">IF(AND(WEEKDAY($A18,2)&lt;7,BH18="CP"),1,0)</f>
        <v>0</v>
      </c>
      <c r="BP18" s="133">
        <f t="shared" ref="BP18" si="175">IF(BH18="CV",1,0)</f>
        <v>0</v>
      </c>
      <c r="BQ18" s="12">
        <f t="shared" si="17"/>
        <v>0</v>
      </c>
      <c r="BR18" s="47"/>
    </row>
    <row r="19" spans="1:70" ht="15.75" thickBot="1">
      <c r="A19" s="157"/>
      <c r="B19" s="145"/>
      <c r="C19" s="147"/>
      <c r="D19" s="39"/>
      <c r="E19" s="84"/>
      <c r="F19" s="41"/>
      <c r="G19" s="23">
        <f t="shared" si="3"/>
        <v>0</v>
      </c>
      <c r="H19" s="121"/>
      <c r="I19" s="106"/>
      <c r="J19" s="22">
        <f t="shared" si="4"/>
        <v>0</v>
      </c>
      <c r="K19" s="123"/>
      <c r="L19" s="117"/>
      <c r="M19" s="119"/>
      <c r="N19" s="42">
        <f t="shared" si="5"/>
        <v>0</v>
      </c>
      <c r="O19" s="39"/>
      <c r="P19" s="40"/>
      <c r="Q19" s="41"/>
      <c r="R19" s="23">
        <f t="shared" si="6"/>
        <v>0</v>
      </c>
      <c r="S19" s="121"/>
      <c r="T19" s="106"/>
      <c r="U19" s="22">
        <f t="shared" si="7"/>
        <v>0</v>
      </c>
      <c r="V19" s="123"/>
      <c r="W19" s="117"/>
      <c r="X19" s="119"/>
      <c r="Y19" s="42">
        <f t="shared" si="8"/>
        <v>0</v>
      </c>
      <c r="Z19" s="39"/>
      <c r="AA19" s="40"/>
      <c r="AB19" s="41"/>
      <c r="AC19" s="22">
        <f t="shared" si="9"/>
        <v>0</v>
      </c>
      <c r="AD19" s="106"/>
      <c r="AE19" s="106"/>
      <c r="AF19" s="22">
        <f t="shared" si="10"/>
        <v>0</v>
      </c>
      <c r="AG19" s="135"/>
      <c r="AH19" s="117"/>
      <c r="AI19" s="119"/>
      <c r="AJ19" s="42">
        <f t="shared" si="11"/>
        <v>0</v>
      </c>
      <c r="AK19" s="39"/>
      <c r="AL19" s="40"/>
      <c r="AM19" s="41"/>
      <c r="AN19" s="22">
        <f t="shared" si="12"/>
        <v>0</v>
      </c>
      <c r="AO19" s="106"/>
      <c r="AP19" s="106"/>
      <c r="AQ19" s="22">
        <f t="shared" si="0"/>
        <v>0</v>
      </c>
      <c r="AR19" s="135"/>
      <c r="AS19" s="117"/>
      <c r="AT19" s="119"/>
      <c r="AU19" s="42">
        <f t="shared" si="13"/>
        <v>0</v>
      </c>
      <c r="AV19" s="39"/>
      <c r="AW19" s="40"/>
      <c r="AX19" s="41"/>
      <c r="AY19" s="22">
        <f t="shared" si="14"/>
        <v>0</v>
      </c>
      <c r="AZ19" s="106"/>
      <c r="BA19" s="106"/>
      <c r="BB19" s="22">
        <f t="shared" si="1"/>
        <v>0</v>
      </c>
      <c r="BC19" s="135"/>
      <c r="BD19" s="117"/>
      <c r="BE19" s="119"/>
      <c r="BF19" s="42">
        <f t="shared" si="15"/>
        <v>0</v>
      </c>
      <c r="BG19" s="39"/>
      <c r="BH19" s="40"/>
      <c r="BI19" s="41"/>
      <c r="BJ19" s="22">
        <f t="shared" si="16"/>
        <v>0</v>
      </c>
      <c r="BK19" s="106"/>
      <c r="BL19" s="106"/>
      <c r="BM19" s="22">
        <f t="shared" si="2"/>
        <v>0</v>
      </c>
      <c r="BN19" s="135"/>
      <c r="BO19" s="117"/>
      <c r="BP19" s="133"/>
      <c r="BQ19" s="12">
        <f t="shared" si="17"/>
        <v>0</v>
      </c>
      <c r="BR19" s="48"/>
    </row>
    <row r="20" spans="1:70" ht="15.75" thickBot="1">
      <c r="A20" s="157">
        <f>A18+1</f>
        <v>41645</v>
      </c>
      <c r="B20" s="144" t="str">
        <f t="shared" ref="B20" si="176">UPPER(TEXT(A20,"jjj"))</f>
        <v>DIM</v>
      </c>
      <c r="C20" s="146" t="str">
        <f t="shared" ref="C20" si="177">UPPER(TEXT(A20,"jj mmm"))</f>
        <v>07 JANV</v>
      </c>
      <c r="D20" s="35"/>
      <c r="E20" s="83"/>
      <c r="F20" s="37"/>
      <c r="G20" s="22">
        <f t="shared" si="3"/>
        <v>0</v>
      </c>
      <c r="H20" s="120">
        <f t="shared" ref="H20" si="178">G20+G21</f>
        <v>0</v>
      </c>
      <c r="I20" s="105">
        <f t="shared" ref="I20" si="179">IF(OR(F19="",D20=""),0,MOD(D20-F19,1))</f>
        <v>0</v>
      </c>
      <c r="J20" s="22">
        <f t="shared" si="4"/>
        <v>0</v>
      </c>
      <c r="K20" s="122">
        <f t="shared" ref="K20" si="180">J20+J21</f>
        <v>0</v>
      </c>
      <c r="L20" s="116">
        <f t="shared" ref="L20:L51" si="181">IF(AND(WEEKDAY($A20,2)&lt;7,E20="CP"),1,0)</f>
        <v>0</v>
      </c>
      <c r="M20" s="118">
        <f t="shared" ref="M20" si="182">IF(E20="CV",1,0)</f>
        <v>0</v>
      </c>
      <c r="N20" s="38">
        <f t="shared" si="5"/>
        <v>0</v>
      </c>
      <c r="O20" s="35"/>
      <c r="P20" s="36"/>
      <c r="Q20" s="37"/>
      <c r="R20" s="22">
        <f t="shared" si="6"/>
        <v>0</v>
      </c>
      <c r="S20" s="120">
        <f t="shared" ref="S20" si="183">R20+R21</f>
        <v>0</v>
      </c>
      <c r="T20" s="105">
        <f t="shared" ref="T20" si="184">IF(OR(Q19="",O20=""),0,MOD(O20-Q19,1))</f>
        <v>0</v>
      </c>
      <c r="U20" s="22">
        <f t="shared" si="7"/>
        <v>0</v>
      </c>
      <c r="V20" s="122">
        <f t="shared" ref="V20" si="185">U20+U21</f>
        <v>0</v>
      </c>
      <c r="W20" s="116">
        <f t="shared" ref="W20:W51" si="186">IF(AND(WEEKDAY($A20,2)&lt;7,P20="CP"),1,0)</f>
        <v>0</v>
      </c>
      <c r="X20" s="118">
        <f t="shared" ref="X20" si="187">IF(P20="CV",1,0)</f>
        <v>0</v>
      </c>
      <c r="Y20" s="38">
        <f t="shared" si="8"/>
        <v>0</v>
      </c>
      <c r="Z20" s="35"/>
      <c r="AA20" s="36"/>
      <c r="AB20" s="37"/>
      <c r="AC20" s="22">
        <f t="shared" si="9"/>
        <v>0</v>
      </c>
      <c r="AD20" s="105">
        <f t="shared" ref="AD20" si="188">AC20+AC21</f>
        <v>0</v>
      </c>
      <c r="AE20" s="105">
        <f t="shared" ref="AE20" si="189">IF(OR(AB19="",Z20=""),0,MOD(Z20-AB19,1))</f>
        <v>0</v>
      </c>
      <c r="AF20" s="22">
        <f>IF(OR(Z20&gt;AB20,Z20&gt;=$A$3),AB20+IF(Z20&gt;AB20,1,0)-$A$3,0)</f>
        <v>0</v>
      </c>
      <c r="AG20" s="134">
        <f t="shared" ref="AG20" si="190">AF20+AF21</f>
        <v>0</v>
      </c>
      <c r="AH20" s="116">
        <f t="shared" ref="AH20:AH51" si="191">IF(AND(WEEKDAY($A20,2)&lt;7,AA20="CP"),1,0)</f>
        <v>0</v>
      </c>
      <c r="AI20" s="118">
        <f t="shared" ref="AI20" si="192">IF(AA20="CV",1,0)</f>
        <v>0</v>
      </c>
      <c r="AJ20" s="38">
        <f t="shared" si="11"/>
        <v>0</v>
      </c>
      <c r="AK20" s="35"/>
      <c r="AL20" s="36"/>
      <c r="AM20" s="37"/>
      <c r="AN20" s="22">
        <f t="shared" si="12"/>
        <v>0</v>
      </c>
      <c r="AO20" s="105">
        <f t="shared" ref="AO20" si="193">AN20+AN21</f>
        <v>0</v>
      </c>
      <c r="AP20" s="105">
        <f t="shared" ref="AP20" si="194">IF(OR(AM19="",AK20=""),0,MOD(AK20-AM19,1))</f>
        <v>0</v>
      </c>
      <c r="AQ20" s="22">
        <f t="shared" si="0"/>
        <v>0</v>
      </c>
      <c r="AR20" s="134">
        <f t="shared" ref="AR20" si="195">AQ20+AQ21</f>
        <v>0</v>
      </c>
      <c r="AS20" s="116">
        <f t="shared" ref="AS20:AS51" si="196">IF(AND(WEEKDAY($A20,2)&lt;7,AL20="CP"),1,0)</f>
        <v>0</v>
      </c>
      <c r="AT20" s="118">
        <f t="shared" ref="AT20" si="197">IF(AL20="CV",1,0)</f>
        <v>0</v>
      </c>
      <c r="AU20" s="38">
        <f t="shared" si="13"/>
        <v>0</v>
      </c>
      <c r="AV20" s="35"/>
      <c r="AW20" s="36"/>
      <c r="AX20" s="37"/>
      <c r="AY20" s="22">
        <f t="shared" si="14"/>
        <v>0</v>
      </c>
      <c r="AZ20" s="105">
        <f t="shared" ref="AZ20" si="198">AY20+AY21</f>
        <v>0</v>
      </c>
      <c r="BA20" s="105">
        <f t="shared" ref="BA20" si="199">IF(OR(AX19="",AV20=""),0,MOD(AV20-AX19,1))</f>
        <v>0</v>
      </c>
      <c r="BB20" s="22">
        <f t="shared" si="1"/>
        <v>0</v>
      </c>
      <c r="BC20" s="134">
        <f t="shared" ref="BC20" si="200">BB20+BB21</f>
        <v>0</v>
      </c>
      <c r="BD20" s="116">
        <f t="shared" ref="BD20:BD51" si="201">IF(AND(WEEKDAY($A20,2)&lt;7,AW20="CP"),1,0)</f>
        <v>0</v>
      </c>
      <c r="BE20" s="118">
        <f t="shared" ref="BE20" si="202">IF(AW20="CV",1,0)</f>
        <v>0</v>
      </c>
      <c r="BF20" s="38">
        <f t="shared" si="15"/>
        <v>0</v>
      </c>
      <c r="BG20" s="35"/>
      <c r="BH20" s="36"/>
      <c r="BI20" s="37"/>
      <c r="BJ20" s="22">
        <f t="shared" si="16"/>
        <v>0</v>
      </c>
      <c r="BK20" s="105">
        <f t="shared" ref="BK20" si="203">BJ20+BJ21</f>
        <v>0</v>
      </c>
      <c r="BL20" s="105">
        <f t="shared" ref="BL20" si="204">IF(OR(BI19="",BG20=""),0,MOD(BG20-BI19,1))</f>
        <v>0</v>
      </c>
      <c r="BM20" s="22">
        <f t="shared" si="2"/>
        <v>0</v>
      </c>
      <c r="BN20" s="134">
        <f t="shared" ref="BN20" si="205">BM20+BM21</f>
        <v>0</v>
      </c>
      <c r="BO20" s="116">
        <f t="shared" ref="BO20:BO51" si="206">IF(AND(WEEKDAY($A20,2)&lt;7,BH20="CP"),1,0)</f>
        <v>0</v>
      </c>
      <c r="BP20" s="133">
        <f t="shared" ref="BP20" si="207">IF(BH20="CV",1,0)</f>
        <v>0</v>
      </c>
      <c r="BQ20" s="12">
        <f t="shared" si="17"/>
        <v>0</v>
      </c>
      <c r="BR20" s="47"/>
    </row>
    <row r="21" spans="1:70" ht="15.75" thickBot="1">
      <c r="A21" s="157"/>
      <c r="B21" s="145"/>
      <c r="C21" s="147"/>
      <c r="D21" s="39"/>
      <c r="E21" s="84"/>
      <c r="F21" s="41"/>
      <c r="G21" s="23">
        <f t="shared" si="3"/>
        <v>0</v>
      </c>
      <c r="H21" s="121"/>
      <c r="I21" s="106"/>
      <c r="J21" s="22">
        <f t="shared" si="4"/>
        <v>0</v>
      </c>
      <c r="K21" s="123"/>
      <c r="L21" s="117"/>
      <c r="M21" s="119"/>
      <c r="N21" s="42">
        <f t="shared" si="5"/>
        <v>0</v>
      </c>
      <c r="O21" s="39"/>
      <c r="P21" s="40"/>
      <c r="Q21" s="41"/>
      <c r="R21" s="23">
        <f t="shared" si="6"/>
        <v>0</v>
      </c>
      <c r="S21" s="121"/>
      <c r="T21" s="106"/>
      <c r="U21" s="22">
        <f t="shared" si="7"/>
        <v>0</v>
      </c>
      <c r="V21" s="123"/>
      <c r="W21" s="117"/>
      <c r="X21" s="119"/>
      <c r="Y21" s="42">
        <f t="shared" si="8"/>
        <v>0</v>
      </c>
      <c r="Z21" s="39"/>
      <c r="AA21" s="40"/>
      <c r="AB21" s="41"/>
      <c r="AC21" s="22">
        <f t="shared" si="9"/>
        <v>0</v>
      </c>
      <c r="AD21" s="106"/>
      <c r="AE21" s="106"/>
      <c r="AF21" s="22">
        <f t="shared" si="10"/>
        <v>0</v>
      </c>
      <c r="AG21" s="135"/>
      <c r="AH21" s="117"/>
      <c r="AI21" s="119"/>
      <c r="AJ21" s="42">
        <f t="shared" si="11"/>
        <v>0</v>
      </c>
      <c r="AK21" s="39"/>
      <c r="AL21" s="40"/>
      <c r="AM21" s="41"/>
      <c r="AN21" s="22">
        <f t="shared" si="12"/>
        <v>0</v>
      </c>
      <c r="AO21" s="106"/>
      <c r="AP21" s="106"/>
      <c r="AQ21" s="22">
        <f t="shared" si="0"/>
        <v>0</v>
      </c>
      <c r="AR21" s="135"/>
      <c r="AS21" s="117"/>
      <c r="AT21" s="119"/>
      <c r="AU21" s="42">
        <f t="shared" si="13"/>
        <v>0</v>
      </c>
      <c r="AV21" s="39"/>
      <c r="AW21" s="40"/>
      <c r="AX21" s="41"/>
      <c r="AY21" s="22">
        <f t="shared" si="14"/>
        <v>0</v>
      </c>
      <c r="AZ21" s="106"/>
      <c r="BA21" s="106"/>
      <c r="BB21" s="22">
        <f t="shared" si="1"/>
        <v>0</v>
      </c>
      <c r="BC21" s="135"/>
      <c r="BD21" s="117"/>
      <c r="BE21" s="119"/>
      <c r="BF21" s="42">
        <f t="shared" si="15"/>
        <v>0</v>
      </c>
      <c r="BG21" s="39"/>
      <c r="BH21" s="40"/>
      <c r="BI21" s="41"/>
      <c r="BJ21" s="22">
        <f t="shared" si="16"/>
        <v>0</v>
      </c>
      <c r="BK21" s="106"/>
      <c r="BL21" s="106"/>
      <c r="BM21" s="22">
        <f t="shared" si="2"/>
        <v>0</v>
      </c>
      <c r="BN21" s="135"/>
      <c r="BO21" s="117"/>
      <c r="BP21" s="133"/>
      <c r="BQ21" s="12">
        <f t="shared" si="17"/>
        <v>0</v>
      </c>
      <c r="BR21" s="48"/>
    </row>
    <row r="22" spans="1:70" ht="15.75" thickBot="1">
      <c r="A22" s="157">
        <f>A20+1</f>
        <v>41646</v>
      </c>
      <c r="B22" s="144" t="str">
        <f t="shared" ref="B22" si="208">UPPER(TEXT(A22,"jjj"))</f>
        <v>LUN</v>
      </c>
      <c r="C22" s="146" t="str">
        <f t="shared" ref="C22" si="209">UPPER(TEXT(A22,"jj mmm"))</f>
        <v>08 JANV</v>
      </c>
      <c r="D22" s="35"/>
      <c r="E22" s="83"/>
      <c r="F22" s="37"/>
      <c r="G22" s="22">
        <f t="shared" si="3"/>
        <v>0</v>
      </c>
      <c r="H22" s="120">
        <f t="shared" ref="H22" si="210">G22+G23</f>
        <v>0</v>
      </c>
      <c r="I22" s="105">
        <f t="shared" ref="I22" si="211">IF(OR(F21="",D22=""),0,MOD(D22-F21,1))</f>
        <v>0</v>
      </c>
      <c r="J22" s="22">
        <f t="shared" si="4"/>
        <v>0</v>
      </c>
      <c r="K22" s="122">
        <f t="shared" ref="K22" si="212">J22+J23</f>
        <v>0</v>
      </c>
      <c r="L22" s="116">
        <f t="shared" ref="L22:L69" si="213">IF(AND(WEEKDAY($A22,2)&lt;7,E22="CP"),1,0)</f>
        <v>0</v>
      </c>
      <c r="M22" s="118">
        <f t="shared" ref="M22" si="214">IF(E22="CV",1,0)</f>
        <v>0</v>
      </c>
      <c r="N22" s="38">
        <f t="shared" si="5"/>
        <v>0</v>
      </c>
      <c r="O22" s="35"/>
      <c r="P22" s="36"/>
      <c r="Q22" s="37"/>
      <c r="R22" s="22">
        <f t="shared" si="6"/>
        <v>0</v>
      </c>
      <c r="S22" s="120">
        <f t="shared" ref="S22" si="215">R22+R23</f>
        <v>0</v>
      </c>
      <c r="T22" s="105">
        <f t="shared" ref="T22" si="216">IF(OR(Q21="",O22=""),0,MOD(O22-Q21,1))</f>
        <v>0</v>
      </c>
      <c r="U22" s="22">
        <f t="shared" si="7"/>
        <v>0</v>
      </c>
      <c r="V22" s="122">
        <f t="shared" ref="V22" si="217">U22+U23</f>
        <v>0</v>
      </c>
      <c r="W22" s="116">
        <f t="shared" ref="W22:W69" si="218">IF(AND(WEEKDAY($A22,2)&lt;7,P22="CP"),1,0)</f>
        <v>0</v>
      </c>
      <c r="X22" s="118">
        <f t="shared" ref="X22" si="219">IF(P22="CV",1,0)</f>
        <v>0</v>
      </c>
      <c r="Y22" s="38">
        <f t="shared" si="8"/>
        <v>0</v>
      </c>
      <c r="Z22" s="35"/>
      <c r="AA22" s="36"/>
      <c r="AB22" s="37"/>
      <c r="AC22" s="22">
        <f t="shared" si="9"/>
        <v>0</v>
      </c>
      <c r="AD22" s="105">
        <f t="shared" ref="AD22" si="220">AC22+AC23</f>
        <v>0</v>
      </c>
      <c r="AE22" s="105">
        <f t="shared" ref="AE22" si="221">IF(OR(AB21="",Z22=""),0,MOD(Z22-AB21,1))</f>
        <v>0</v>
      </c>
      <c r="AF22" s="22">
        <f t="shared" si="10"/>
        <v>0</v>
      </c>
      <c r="AG22" s="134">
        <f t="shared" ref="AG22" si="222">AF22+AF23</f>
        <v>0</v>
      </c>
      <c r="AH22" s="116">
        <f t="shared" ref="AH22:AH69" si="223">IF(AND(WEEKDAY($A22,2)&lt;7,AA22="CP"),1,0)</f>
        <v>0</v>
      </c>
      <c r="AI22" s="118">
        <f t="shared" ref="AI22" si="224">IF(AA22="CV",1,0)</f>
        <v>0</v>
      </c>
      <c r="AJ22" s="38">
        <f t="shared" si="11"/>
        <v>0</v>
      </c>
      <c r="AK22" s="35"/>
      <c r="AL22" s="36"/>
      <c r="AM22" s="37"/>
      <c r="AN22" s="22">
        <f t="shared" si="12"/>
        <v>0</v>
      </c>
      <c r="AO22" s="105">
        <f t="shared" ref="AO22" si="225">AN22+AN23</f>
        <v>0</v>
      </c>
      <c r="AP22" s="105">
        <f t="shared" ref="AP22" si="226">IF(OR(AM21="",AK22=""),0,MOD(AK22-AM21,1))</f>
        <v>0</v>
      </c>
      <c r="AQ22" s="22">
        <f t="shared" si="0"/>
        <v>0</v>
      </c>
      <c r="AR22" s="134">
        <f t="shared" ref="AR22" si="227">AQ22+AQ23</f>
        <v>0</v>
      </c>
      <c r="AS22" s="116">
        <f t="shared" ref="AS22:AS69" si="228">IF(AND(WEEKDAY($A22,2)&lt;7,AL22="CP"),1,0)</f>
        <v>0</v>
      </c>
      <c r="AT22" s="118">
        <f t="shared" ref="AT22" si="229">IF(AL22="CV",1,0)</f>
        <v>0</v>
      </c>
      <c r="AU22" s="38">
        <f t="shared" si="13"/>
        <v>0</v>
      </c>
      <c r="AV22" s="35"/>
      <c r="AW22" s="36"/>
      <c r="AX22" s="37"/>
      <c r="AY22" s="22">
        <f t="shared" si="14"/>
        <v>0</v>
      </c>
      <c r="AZ22" s="105">
        <f t="shared" ref="AZ22" si="230">AY22+AY23</f>
        <v>0</v>
      </c>
      <c r="BA22" s="105">
        <f t="shared" ref="BA22" si="231">IF(OR(AX21="",AV22=""),0,MOD(AV22-AX21,1))</f>
        <v>0</v>
      </c>
      <c r="BB22" s="22">
        <f t="shared" si="1"/>
        <v>0</v>
      </c>
      <c r="BC22" s="134">
        <f t="shared" ref="BC22" si="232">BB22+BB23</f>
        <v>0</v>
      </c>
      <c r="BD22" s="116">
        <f t="shared" ref="BD22:BD69" si="233">IF(AND(WEEKDAY($A22,2)&lt;7,AW22="CP"),1,0)</f>
        <v>0</v>
      </c>
      <c r="BE22" s="118">
        <f t="shared" ref="BE22" si="234">IF(AW22="CV",1,0)</f>
        <v>0</v>
      </c>
      <c r="BF22" s="38">
        <f t="shared" si="15"/>
        <v>0</v>
      </c>
      <c r="BG22" s="35"/>
      <c r="BH22" s="36"/>
      <c r="BI22" s="37"/>
      <c r="BJ22" s="22">
        <f t="shared" si="16"/>
        <v>0</v>
      </c>
      <c r="BK22" s="105">
        <f t="shared" ref="BK22" si="235">BJ22+BJ23</f>
        <v>0</v>
      </c>
      <c r="BL22" s="105">
        <f t="shared" ref="BL22" si="236">IF(OR(BI21="",BG22=""),0,MOD(BG22-BI21,1))</f>
        <v>0</v>
      </c>
      <c r="BM22" s="22">
        <f t="shared" si="2"/>
        <v>0</v>
      </c>
      <c r="BN22" s="134">
        <f t="shared" ref="BN22" si="237">BM22+BM23</f>
        <v>0</v>
      </c>
      <c r="BO22" s="116">
        <f t="shared" ref="BO22:BO69" si="238">IF(AND(WEEKDAY($A22,2)&lt;7,BH22="CP"),1,0)</f>
        <v>0</v>
      </c>
      <c r="BP22" s="133">
        <f t="shared" ref="BP22" si="239">IF(BH22="CV",1,0)</f>
        <v>0</v>
      </c>
      <c r="BQ22" s="12">
        <f t="shared" si="17"/>
        <v>0</v>
      </c>
      <c r="BR22" s="47"/>
    </row>
    <row r="23" spans="1:70" ht="15.75" thickBot="1">
      <c r="A23" s="157"/>
      <c r="B23" s="145"/>
      <c r="C23" s="147"/>
      <c r="D23" s="39"/>
      <c r="E23" s="84"/>
      <c r="F23" s="41"/>
      <c r="G23" s="23">
        <f t="shared" si="3"/>
        <v>0</v>
      </c>
      <c r="H23" s="121"/>
      <c r="I23" s="106"/>
      <c r="J23" s="22">
        <f t="shared" si="4"/>
        <v>0</v>
      </c>
      <c r="K23" s="123"/>
      <c r="L23" s="117"/>
      <c r="M23" s="119"/>
      <c r="N23" s="42">
        <f t="shared" si="5"/>
        <v>0</v>
      </c>
      <c r="O23" s="39"/>
      <c r="P23" s="40"/>
      <c r="Q23" s="41"/>
      <c r="R23" s="23">
        <f t="shared" si="6"/>
        <v>0</v>
      </c>
      <c r="S23" s="121"/>
      <c r="T23" s="106"/>
      <c r="U23" s="22">
        <f t="shared" si="7"/>
        <v>0</v>
      </c>
      <c r="V23" s="123"/>
      <c r="W23" s="117"/>
      <c r="X23" s="119"/>
      <c r="Y23" s="42">
        <f t="shared" si="8"/>
        <v>0</v>
      </c>
      <c r="Z23" s="39"/>
      <c r="AA23" s="40"/>
      <c r="AB23" s="41"/>
      <c r="AC23" s="22">
        <f t="shared" si="9"/>
        <v>0</v>
      </c>
      <c r="AD23" s="106"/>
      <c r="AE23" s="106"/>
      <c r="AF23" s="22">
        <f t="shared" si="10"/>
        <v>0</v>
      </c>
      <c r="AG23" s="135"/>
      <c r="AH23" s="117"/>
      <c r="AI23" s="119"/>
      <c r="AJ23" s="42">
        <f t="shared" si="11"/>
        <v>0</v>
      </c>
      <c r="AK23" s="39"/>
      <c r="AL23" s="40"/>
      <c r="AM23" s="41"/>
      <c r="AN23" s="22">
        <f t="shared" si="12"/>
        <v>0</v>
      </c>
      <c r="AO23" s="106"/>
      <c r="AP23" s="106"/>
      <c r="AQ23" s="22">
        <f t="shared" si="0"/>
        <v>0</v>
      </c>
      <c r="AR23" s="135"/>
      <c r="AS23" s="117"/>
      <c r="AT23" s="119"/>
      <c r="AU23" s="42">
        <f t="shared" si="13"/>
        <v>0</v>
      </c>
      <c r="AV23" s="39"/>
      <c r="AW23" s="40"/>
      <c r="AX23" s="41"/>
      <c r="AY23" s="22">
        <f t="shared" si="14"/>
        <v>0</v>
      </c>
      <c r="AZ23" s="106"/>
      <c r="BA23" s="106"/>
      <c r="BB23" s="22">
        <f t="shared" si="1"/>
        <v>0</v>
      </c>
      <c r="BC23" s="135"/>
      <c r="BD23" s="117"/>
      <c r="BE23" s="119"/>
      <c r="BF23" s="42">
        <f t="shared" si="15"/>
        <v>0</v>
      </c>
      <c r="BG23" s="39"/>
      <c r="BH23" s="40"/>
      <c r="BI23" s="41"/>
      <c r="BJ23" s="22">
        <f t="shared" si="16"/>
        <v>0</v>
      </c>
      <c r="BK23" s="106"/>
      <c r="BL23" s="106"/>
      <c r="BM23" s="22">
        <f t="shared" si="2"/>
        <v>0</v>
      </c>
      <c r="BN23" s="135"/>
      <c r="BO23" s="117"/>
      <c r="BP23" s="133"/>
      <c r="BQ23" s="12">
        <f t="shared" si="17"/>
        <v>0</v>
      </c>
      <c r="BR23" s="48"/>
    </row>
    <row r="24" spans="1:70" ht="15.75" thickBot="1">
      <c r="A24" s="157">
        <f>A22+1</f>
        <v>41647</v>
      </c>
      <c r="B24" s="144" t="str">
        <f t="shared" ref="B24" si="240">UPPER(TEXT(A24,"jjj"))</f>
        <v>MAR</v>
      </c>
      <c r="C24" s="146" t="str">
        <f t="shared" ref="C24" si="241">UPPER(TEXT(A24,"jj mmm"))</f>
        <v>09 JANV</v>
      </c>
      <c r="D24" s="35"/>
      <c r="E24" s="83"/>
      <c r="F24" s="37"/>
      <c r="G24" s="22">
        <f t="shared" si="3"/>
        <v>0</v>
      </c>
      <c r="H24" s="120">
        <f t="shared" ref="H24" si="242">G24+G25</f>
        <v>0</v>
      </c>
      <c r="I24" s="105">
        <f t="shared" ref="I24" si="243">IF(OR(F23="",D24=""),0,MOD(D24-F23,1))</f>
        <v>0</v>
      </c>
      <c r="J24" s="22">
        <f t="shared" si="4"/>
        <v>0</v>
      </c>
      <c r="K24" s="122">
        <f t="shared" ref="K24" si="244">J24+J25</f>
        <v>0</v>
      </c>
      <c r="L24" s="116">
        <f t="shared" ref="L24:L69" si="245">IF(AND(WEEKDAY($A24,2)&lt;7,E24="CP"),1,0)</f>
        <v>0</v>
      </c>
      <c r="M24" s="118">
        <f t="shared" ref="M24" si="246">IF(E24="CV",1,0)</f>
        <v>0</v>
      </c>
      <c r="N24" s="38">
        <f t="shared" si="5"/>
        <v>0</v>
      </c>
      <c r="O24" s="35"/>
      <c r="P24" s="36"/>
      <c r="Q24" s="37"/>
      <c r="R24" s="22">
        <f t="shared" si="6"/>
        <v>0</v>
      </c>
      <c r="S24" s="120">
        <f t="shared" ref="S24" si="247">R24+R25</f>
        <v>0</v>
      </c>
      <c r="T24" s="105">
        <f t="shared" ref="T24" si="248">IF(OR(Q23="",O24=""),0,MOD(O24-Q23,1))</f>
        <v>0</v>
      </c>
      <c r="U24" s="22">
        <f t="shared" si="7"/>
        <v>0</v>
      </c>
      <c r="V24" s="122">
        <f t="shared" ref="V24" si="249">U24+U25</f>
        <v>0</v>
      </c>
      <c r="W24" s="116">
        <f t="shared" ref="W24:W69" si="250">IF(AND(WEEKDAY($A24,2)&lt;7,P24="CP"),1,0)</f>
        <v>0</v>
      </c>
      <c r="X24" s="118">
        <f t="shared" ref="X24" si="251">IF(P24="CV",1,0)</f>
        <v>0</v>
      </c>
      <c r="Y24" s="38">
        <f t="shared" si="8"/>
        <v>0</v>
      </c>
      <c r="Z24" s="35"/>
      <c r="AA24" s="36"/>
      <c r="AB24" s="37"/>
      <c r="AC24" s="22">
        <f t="shared" si="9"/>
        <v>0</v>
      </c>
      <c r="AD24" s="105">
        <f t="shared" ref="AD24" si="252">AC24+AC25</f>
        <v>0</v>
      </c>
      <c r="AE24" s="105">
        <f t="shared" ref="AE24" si="253">IF(OR(AB23="",Z24=""),0,MOD(Z24-AB23,1))</f>
        <v>0</v>
      </c>
      <c r="AF24" s="22">
        <f t="shared" si="10"/>
        <v>0</v>
      </c>
      <c r="AG24" s="134">
        <f t="shared" ref="AG24" si="254">AF24+AF25</f>
        <v>0</v>
      </c>
      <c r="AH24" s="116">
        <f t="shared" ref="AH24:AH69" si="255">IF(AND(WEEKDAY($A24,2)&lt;7,AA24="CP"),1,0)</f>
        <v>0</v>
      </c>
      <c r="AI24" s="118">
        <f t="shared" ref="AI24" si="256">IF(AA24="CV",1,0)</f>
        <v>0</v>
      </c>
      <c r="AJ24" s="38">
        <f t="shared" si="11"/>
        <v>0</v>
      </c>
      <c r="AK24" s="35"/>
      <c r="AL24" s="36"/>
      <c r="AM24" s="37"/>
      <c r="AN24" s="22">
        <f t="shared" si="12"/>
        <v>0</v>
      </c>
      <c r="AO24" s="105">
        <f t="shared" ref="AO24" si="257">AN24+AN25</f>
        <v>0</v>
      </c>
      <c r="AP24" s="105">
        <f t="shared" ref="AP24" si="258">IF(OR(AM23="",AK24=""),0,MOD(AK24-AM23,1))</f>
        <v>0</v>
      </c>
      <c r="AQ24" s="22">
        <f t="shared" si="0"/>
        <v>0</v>
      </c>
      <c r="AR24" s="134">
        <f t="shared" ref="AR24" si="259">AQ24+AQ25</f>
        <v>0</v>
      </c>
      <c r="AS24" s="116">
        <f t="shared" ref="AS24:AS69" si="260">IF(AND(WEEKDAY($A24,2)&lt;7,AL24="CP"),1,0)</f>
        <v>0</v>
      </c>
      <c r="AT24" s="118">
        <f t="shared" ref="AT24" si="261">IF(AL24="CV",1,0)</f>
        <v>0</v>
      </c>
      <c r="AU24" s="38">
        <f t="shared" si="13"/>
        <v>0</v>
      </c>
      <c r="AV24" s="35"/>
      <c r="AW24" s="36"/>
      <c r="AX24" s="37"/>
      <c r="AY24" s="22">
        <f t="shared" si="14"/>
        <v>0</v>
      </c>
      <c r="AZ24" s="105">
        <f t="shared" ref="AZ24" si="262">AY24+AY25</f>
        <v>0</v>
      </c>
      <c r="BA24" s="105">
        <f t="shared" ref="BA24" si="263">IF(OR(AX23="",AV24=""),0,MOD(AV24-AX23,1))</f>
        <v>0</v>
      </c>
      <c r="BB24" s="22">
        <f t="shared" si="1"/>
        <v>0</v>
      </c>
      <c r="BC24" s="134">
        <f t="shared" ref="BC24" si="264">BB24+BB25</f>
        <v>0</v>
      </c>
      <c r="BD24" s="116">
        <f t="shared" ref="BD24:BD69" si="265">IF(AND(WEEKDAY($A24,2)&lt;7,AW24="CP"),1,0)</f>
        <v>0</v>
      </c>
      <c r="BE24" s="118">
        <f t="shared" ref="BE24" si="266">IF(AW24="CV",1,0)</f>
        <v>0</v>
      </c>
      <c r="BF24" s="38">
        <f t="shared" si="15"/>
        <v>0</v>
      </c>
      <c r="BG24" s="35"/>
      <c r="BH24" s="36"/>
      <c r="BI24" s="37"/>
      <c r="BJ24" s="22">
        <f t="shared" si="16"/>
        <v>0</v>
      </c>
      <c r="BK24" s="105">
        <f t="shared" ref="BK24" si="267">BJ24+BJ25</f>
        <v>0</v>
      </c>
      <c r="BL24" s="105">
        <f t="shared" ref="BL24" si="268">IF(OR(BI23="",BG24=""),0,MOD(BG24-BI23,1))</f>
        <v>0</v>
      </c>
      <c r="BM24" s="22">
        <f t="shared" si="2"/>
        <v>0</v>
      </c>
      <c r="BN24" s="134">
        <f t="shared" ref="BN24" si="269">BM24+BM25</f>
        <v>0</v>
      </c>
      <c r="BO24" s="116">
        <f t="shared" ref="BO24:BO69" si="270">IF(AND(WEEKDAY($A24,2)&lt;7,BH24="CP"),1,0)</f>
        <v>0</v>
      </c>
      <c r="BP24" s="133">
        <f t="shared" ref="BP24" si="271">IF(BH24="CV",1,0)</f>
        <v>0</v>
      </c>
      <c r="BQ24" s="12">
        <f t="shared" si="17"/>
        <v>0</v>
      </c>
      <c r="BR24" s="47"/>
    </row>
    <row r="25" spans="1:70" ht="15.75" thickBot="1">
      <c r="A25" s="157"/>
      <c r="B25" s="145"/>
      <c r="C25" s="147"/>
      <c r="D25" s="39"/>
      <c r="E25" s="84"/>
      <c r="F25" s="41"/>
      <c r="G25" s="23">
        <f t="shared" si="3"/>
        <v>0</v>
      </c>
      <c r="H25" s="121"/>
      <c r="I25" s="106"/>
      <c r="J25" s="22">
        <f t="shared" si="4"/>
        <v>0</v>
      </c>
      <c r="K25" s="123"/>
      <c r="L25" s="117"/>
      <c r="M25" s="119"/>
      <c r="N25" s="42">
        <f t="shared" si="5"/>
        <v>0</v>
      </c>
      <c r="O25" s="39"/>
      <c r="P25" s="40"/>
      <c r="Q25" s="41"/>
      <c r="R25" s="23">
        <f t="shared" si="6"/>
        <v>0</v>
      </c>
      <c r="S25" s="121"/>
      <c r="T25" s="106"/>
      <c r="U25" s="22">
        <f t="shared" si="7"/>
        <v>0</v>
      </c>
      <c r="V25" s="123"/>
      <c r="W25" s="117"/>
      <c r="X25" s="119"/>
      <c r="Y25" s="42">
        <f t="shared" si="8"/>
        <v>0</v>
      </c>
      <c r="Z25" s="39"/>
      <c r="AA25" s="40"/>
      <c r="AB25" s="41"/>
      <c r="AC25" s="22">
        <f t="shared" si="9"/>
        <v>0</v>
      </c>
      <c r="AD25" s="106"/>
      <c r="AE25" s="106"/>
      <c r="AF25" s="22">
        <f t="shared" si="10"/>
        <v>0</v>
      </c>
      <c r="AG25" s="135"/>
      <c r="AH25" s="117"/>
      <c r="AI25" s="119"/>
      <c r="AJ25" s="42">
        <f t="shared" si="11"/>
        <v>0</v>
      </c>
      <c r="AK25" s="39"/>
      <c r="AL25" s="40"/>
      <c r="AM25" s="41"/>
      <c r="AN25" s="22">
        <f t="shared" si="12"/>
        <v>0</v>
      </c>
      <c r="AO25" s="106"/>
      <c r="AP25" s="106"/>
      <c r="AQ25" s="22">
        <f t="shared" si="0"/>
        <v>0</v>
      </c>
      <c r="AR25" s="135"/>
      <c r="AS25" s="117"/>
      <c r="AT25" s="119"/>
      <c r="AU25" s="42">
        <f t="shared" si="13"/>
        <v>0</v>
      </c>
      <c r="AV25" s="39"/>
      <c r="AW25" s="40"/>
      <c r="AX25" s="41"/>
      <c r="AY25" s="22">
        <f t="shared" si="14"/>
        <v>0</v>
      </c>
      <c r="AZ25" s="106"/>
      <c r="BA25" s="106"/>
      <c r="BB25" s="22">
        <f t="shared" si="1"/>
        <v>0</v>
      </c>
      <c r="BC25" s="135"/>
      <c r="BD25" s="117"/>
      <c r="BE25" s="119"/>
      <c r="BF25" s="42">
        <f t="shared" si="15"/>
        <v>0</v>
      </c>
      <c r="BG25" s="39"/>
      <c r="BH25" s="40"/>
      <c r="BI25" s="41"/>
      <c r="BJ25" s="22">
        <f t="shared" si="16"/>
        <v>0</v>
      </c>
      <c r="BK25" s="106"/>
      <c r="BL25" s="106"/>
      <c r="BM25" s="22">
        <f t="shared" si="2"/>
        <v>0</v>
      </c>
      <c r="BN25" s="135"/>
      <c r="BO25" s="117"/>
      <c r="BP25" s="133"/>
      <c r="BQ25" s="12">
        <f t="shared" si="17"/>
        <v>0</v>
      </c>
      <c r="BR25" s="48"/>
    </row>
    <row r="26" spans="1:70" ht="15.75" thickBot="1">
      <c r="A26" s="157">
        <f>A24+1</f>
        <v>41648</v>
      </c>
      <c r="B26" s="144" t="str">
        <f t="shared" ref="B26" si="272">UPPER(TEXT(A26,"jjj"))</f>
        <v>MER</v>
      </c>
      <c r="C26" s="146" t="str">
        <f t="shared" ref="C26" si="273">UPPER(TEXT(A26,"jj mmm"))</f>
        <v>10 JANV</v>
      </c>
      <c r="D26" s="35"/>
      <c r="E26" s="83"/>
      <c r="F26" s="37"/>
      <c r="G26" s="22">
        <f t="shared" si="3"/>
        <v>0</v>
      </c>
      <c r="H26" s="120">
        <f t="shared" ref="H26" si="274">G26+G27</f>
        <v>0</v>
      </c>
      <c r="I26" s="105">
        <f t="shared" ref="I26" si="275">IF(OR(F25="",D26=""),0,MOD(D26-F25,1))</f>
        <v>0</v>
      </c>
      <c r="J26" s="22">
        <f t="shared" si="4"/>
        <v>0</v>
      </c>
      <c r="K26" s="122">
        <f t="shared" ref="K26" si="276">J26+J27</f>
        <v>0</v>
      </c>
      <c r="L26" s="116">
        <f t="shared" ref="L26:L69" si="277">IF(AND(WEEKDAY($A26,2)&lt;7,E26="CP"),1,0)</f>
        <v>0</v>
      </c>
      <c r="M26" s="118">
        <f t="shared" ref="M26" si="278">IF(E26="CV",1,0)</f>
        <v>0</v>
      </c>
      <c r="N26" s="38">
        <f t="shared" si="5"/>
        <v>0</v>
      </c>
      <c r="O26" s="35"/>
      <c r="P26" s="36"/>
      <c r="Q26" s="37"/>
      <c r="R26" s="22">
        <f t="shared" si="6"/>
        <v>0</v>
      </c>
      <c r="S26" s="120">
        <f t="shared" ref="S26" si="279">R26+R27</f>
        <v>0</v>
      </c>
      <c r="T26" s="105">
        <f t="shared" ref="T26" si="280">IF(OR(Q25="",O26=""),0,MOD(O26-Q25,1))</f>
        <v>0</v>
      </c>
      <c r="U26" s="22">
        <f t="shared" si="7"/>
        <v>0</v>
      </c>
      <c r="V26" s="122">
        <f t="shared" ref="V26" si="281">U26+U27</f>
        <v>0</v>
      </c>
      <c r="W26" s="116">
        <f t="shared" ref="W26:W69" si="282">IF(AND(WEEKDAY($A26,2)&lt;7,P26="CP"),1,0)</f>
        <v>0</v>
      </c>
      <c r="X26" s="118">
        <f t="shared" ref="X26" si="283">IF(P26="CV",1,0)</f>
        <v>0</v>
      </c>
      <c r="Y26" s="38">
        <f t="shared" si="8"/>
        <v>0</v>
      </c>
      <c r="Z26" s="35"/>
      <c r="AA26" s="36"/>
      <c r="AB26" s="37"/>
      <c r="AC26" s="22">
        <f t="shared" si="9"/>
        <v>0</v>
      </c>
      <c r="AD26" s="105">
        <f t="shared" ref="AD26" si="284">AC26+AC27</f>
        <v>0</v>
      </c>
      <c r="AE26" s="105">
        <f t="shared" ref="AE26" si="285">IF(OR(AB25="",Z26=""),0,MOD(Z26-AB25,1))</f>
        <v>0</v>
      </c>
      <c r="AF26" s="22">
        <f t="shared" si="10"/>
        <v>0</v>
      </c>
      <c r="AG26" s="134">
        <f t="shared" ref="AG26" si="286">AF26+AF27</f>
        <v>0</v>
      </c>
      <c r="AH26" s="116">
        <f t="shared" ref="AH26:AH69" si="287">IF(AND(WEEKDAY($A26,2)&lt;7,AA26="CP"),1,0)</f>
        <v>0</v>
      </c>
      <c r="AI26" s="118">
        <f t="shared" ref="AI26" si="288">IF(AA26="CV",1,0)</f>
        <v>0</v>
      </c>
      <c r="AJ26" s="38">
        <f t="shared" si="11"/>
        <v>0</v>
      </c>
      <c r="AK26" s="35"/>
      <c r="AL26" s="36"/>
      <c r="AM26" s="37"/>
      <c r="AN26" s="22">
        <f t="shared" si="12"/>
        <v>0</v>
      </c>
      <c r="AO26" s="105">
        <f t="shared" ref="AO26" si="289">AN26+AN27</f>
        <v>0</v>
      </c>
      <c r="AP26" s="105">
        <f t="shared" ref="AP26" si="290">IF(OR(AM25="",AK26=""),0,MOD(AK26-AM25,1))</f>
        <v>0</v>
      </c>
      <c r="AQ26" s="22">
        <f t="shared" si="0"/>
        <v>0</v>
      </c>
      <c r="AR26" s="134">
        <f t="shared" ref="AR26" si="291">AQ26+AQ27</f>
        <v>0</v>
      </c>
      <c r="AS26" s="116">
        <f t="shared" ref="AS26:AS69" si="292">IF(AND(WEEKDAY($A26,2)&lt;7,AL26="CP"),1,0)</f>
        <v>0</v>
      </c>
      <c r="AT26" s="118">
        <f t="shared" ref="AT26" si="293">IF(AL26="CV",1,0)</f>
        <v>0</v>
      </c>
      <c r="AU26" s="38">
        <f t="shared" si="13"/>
        <v>0</v>
      </c>
      <c r="AV26" s="35"/>
      <c r="AW26" s="36"/>
      <c r="AX26" s="37"/>
      <c r="AY26" s="22">
        <f t="shared" si="14"/>
        <v>0</v>
      </c>
      <c r="AZ26" s="105">
        <f t="shared" ref="AZ26" si="294">AY26+AY27</f>
        <v>0</v>
      </c>
      <c r="BA26" s="105">
        <f t="shared" ref="BA26" si="295">IF(OR(AX25="",AV26=""),0,MOD(AV26-AX25,1))</f>
        <v>0</v>
      </c>
      <c r="BB26" s="22">
        <f t="shared" si="1"/>
        <v>0</v>
      </c>
      <c r="BC26" s="134">
        <f t="shared" ref="BC26" si="296">BB26+BB27</f>
        <v>0</v>
      </c>
      <c r="BD26" s="116">
        <f t="shared" ref="BD26:BD69" si="297">IF(AND(WEEKDAY($A26,2)&lt;7,AW26="CP"),1,0)</f>
        <v>0</v>
      </c>
      <c r="BE26" s="118">
        <f t="shared" ref="BE26" si="298">IF(AW26="CV",1,0)</f>
        <v>0</v>
      </c>
      <c r="BF26" s="38">
        <f t="shared" si="15"/>
        <v>0</v>
      </c>
      <c r="BG26" s="35"/>
      <c r="BH26" s="36"/>
      <c r="BI26" s="37"/>
      <c r="BJ26" s="22">
        <f t="shared" si="16"/>
        <v>0</v>
      </c>
      <c r="BK26" s="105">
        <f t="shared" ref="BK26" si="299">BJ26+BJ27</f>
        <v>0</v>
      </c>
      <c r="BL26" s="105">
        <f t="shared" ref="BL26" si="300">IF(OR(BI25="",BG26=""),0,MOD(BG26-BI25,1))</f>
        <v>0</v>
      </c>
      <c r="BM26" s="22">
        <f t="shared" si="2"/>
        <v>0</v>
      </c>
      <c r="BN26" s="134">
        <f t="shared" ref="BN26" si="301">BM26+BM27</f>
        <v>0</v>
      </c>
      <c r="BO26" s="116">
        <f t="shared" ref="BO26:BO69" si="302">IF(AND(WEEKDAY($A26,2)&lt;7,BH26="CP"),1,0)</f>
        <v>0</v>
      </c>
      <c r="BP26" s="133">
        <f t="shared" ref="BP26" si="303">IF(BH26="CV",1,0)</f>
        <v>0</v>
      </c>
      <c r="BQ26" s="12">
        <f t="shared" si="17"/>
        <v>0</v>
      </c>
      <c r="BR26" s="47"/>
    </row>
    <row r="27" spans="1:70" ht="15.75" thickBot="1">
      <c r="A27" s="157"/>
      <c r="B27" s="145"/>
      <c r="C27" s="147"/>
      <c r="D27" s="39"/>
      <c r="E27" s="84"/>
      <c r="F27" s="41"/>
      <c r="G27" s="23">
        <f t="shared" si="3"/>
        <v>0</v>
      </c>
      <c r="H27" s="121"/>
      <c r="I27" s="106"/>
      <c r="J27" s="22">
        <f t="shared" si="4"/>
        <v>0</v>
      </c>
      <c r="K27" s="123"/>
      <c r="L27" s="117"/>
      <c r="M27" s="119"/>
      <c r="N27" s="42">
        <f t="shared" si="5"/>
        <v>0</v>
      </c>
      <c r="O27" s="39"/>
      <c r="P27" s="40"/>
      <c r="Q27" s="41"/>
      <c r="R27" s="23">
        <f t="shared" si="6"/>
        <v>0</v>
      </c>
      <c r="S27" s="121"/>
      <c r="T27" s="106"/>
      <c r="U27" s="22">
        <f t="shared" si="7"/>
        <v>0</v>
      </c>
      <c r="V27" s="123"/>
      <c r="W27" s="117"/>
      <c r="X27" s="119"/>
      <c r="Y27" s="42">
        <f t="shared" si="8"/>
        <v>0</v>
      </c>
      <c r="Z27" s="39"/>
      <c r="AA27" s="40"/>
      <c r="AB27" s="41"/>
      <c r="AC27" s="22">
        <f t="shared" si="9"/>
        <v>0</v>
      </c>
      <c r="AD27" s="106"/>
      <c r="AE27" s="106"/>
      <c r="AF27" s="22">
        <f t="shared" si="10"/>
        <v>0</v>
      </c>
      <c r="AG27" s="135"/>
      <c r="AH27" s="117"/>
      <c r="AI27" s="119"/>
      <c r="AJ27" s="42">
        <f t="shared" si="11"/>
        <v>0</v>
      </c>
      <c r="AK27" s="39"/>
      <c r="AL27" s="40"/>
      <c r="AM27" s="41"/>
      <c r="AN27" s="22">
        <f t="shared" si="12"/>
        <v>0</v>
      </c>
      <c r="AO27" s="106"/>
      <c r="AP27" s="106"/>
      <c r="AQ27" s="22">
        <f t="shared" si="0"/>
        <v>0</v>
      </c>
      <c r="AR27" s="135"/>
      <c r="AS27" s="117"/>
      <c r="AT27" s="119"/>
      <c r="AU27" s="42">
        <f t="shared" si="13"/>
        <v>0</v>
      </c>
      <c r="AV27" s="39"/>
      <c r="AW27" s="40"/>
      <c r="AX27" s="41"/>
      <c r="AY27" s="22">
        <f t="shared" si="14"/>
        <v>0</v>
      </c>
      <c r="AZ27" s="106"/>
      <c r="BA27" s="106"/>
      <c r="BB27" s="22">
        <f t="shared" si="1"/>
        <v>0</v>
      </c>
      <c r="BC27" s="135"/>
      <c r="BD27" s="117"/>
      <c r="BE27" s="119"/>
      <c r="BF27" s="42">
        <f t="shared" si="15"/>
        <v>0</v>
      </c>
      <c r="BG27" s="39"/>
      <c r="BH27" s="40"/>
      <c r="BI27" s="41"/>
      <c r="BJ27" s="22">
        <f t="shared" si="16"/>
        <v>0</v>
      </c>
      <c r="BK27" s="106"/>
      <c r="BL27" s="106"/>
      <c r="BM27" s="22">
        <f t="shared" si="2"/>
        <v>0</v>
      </c>
      <c r="BN27" s="135"/>
      <c r="BO27" s="117"/>
      <c r="BP27" s="133"/>
      <c r="BQ27" s="12">
        <f t="shared" si="17"/>
        <v>0</v>
      </c>
      <c r="BR27" s="48"/>
    </row>
    <row r="28" spans="1:70" ht="15.75" thickBot="1">
      <c r="A28" s="157">
        <f>A26+1</f>
        <v>41649</v>
      </c>
      <c r="B28" s="144" t="str">
        <f t="shared" ref="B28" si="304">UPPER(TEXT(A28,"jjj"))</f>
        <v>JEU</v>
      </c>
      <c r="C28" s="146" t="str">
        <f t="shared" ref="C28" si="305">UPPER(TEXT(A28,"jj mmm"))</f>
        <v>11 JANV</v>
      </c>
      <c r="D28" s="35"/>
      <c r="E28" s="83"/>
      <c r="F28" s="37"/>
      <c r="G28" s="22">
        <f t="shared" si="3"/>
        <v>0</v>
      </c>
      <c r="H28" s="120">
        <f t="shared" ref="H28" si="306">G28+G29</f>
        <v>0</v>
      </c>
      <c r="I28" s="105">
        <f>IF(OR(F27="",D28=""),0,MOD(D28-F27,1))</f>
        <v>0</v>
      </c>
      <c r="J28" s="22">
        <f t="shared" si="4"/>
        <v>0</v>
      </c>
      <c r="K28" s="122">
        <f t="shared" ref="K28" si="307">J28+J29</f>
        <v>0</v>
      </c>
      <c r="L28" s="116">
        <f t="shared" ref="L28:L69" si="308">IF(AND(WEEKDAY($A28,2)&lt;7,E28="CP"),1,0)</f>
        <v>0</v>
      </c>
      <c r="M28" s="118">
        <f t="shared" ref="M28" si="309">IF(E28="CV",1,0)</f>
        <v>0</v>
      </c>
      <c r="N28" s="38">
        <f t="shared" si="5"/>
        <v>0</v>
      </c>
      <c r="O28" s="35"/>
      <c r="P28" s="36"/>
      <c r="Q28" s="37"/>
      <c r="R28" s="22">
        <f t="shared" si="6"/>
        <v>0</v>
      </c>
      <c r="S28" s="120">
        <f t="shared" ref="S28" si="310">R28+R29</f>
        <v>0</v>
      </c>
      <c r="T28" s="105">
        <f>IF(OR(Q27="",O28=""),0,MOD(O28-Q27,1))</f>
        <v>0</v>
      </c>
      <c r="U28" s="22">
        <f t="shared" si="7"/>
        <v>0</v>
      </c>
      <c r="V28" s="122">
        <f t="shared" ref="V28" si="311">U28+U29</f>
        <v>0</v>
      </c>
      <c r="W28" s="116">
        <f t="shared" ref="W28:W69" si="312">IF(AND(WEEKDAY($A28,2)&lt;7,P28="CP"),1,0)</f>
        <v>0</v>
      </c>
      <c r="X28" s="118">
        <f t="shared" ref="X28" si="313">IF(P28="CV",1,0)</f>
        <v>0</v>
      </c>
      <c r="Y28" s="38">
        <f t="shared" si="8"/>
        <v>0</v>
      </c>
      <c r="Z28" s="35"/>
      <c r="AA28" s="36"/>
      <c r="AB28" s="37"/>
      <c r="AC28" s="22">
        <f t="shared" si="9"/>
        <v>0</v>
      </c>
      <c r="AD28" s="105">
        <f t="shared" ref="AD28" si="314">AC28+AC29</f>
        <v>0</v>
      </c>
      <c r="AE28" s="105">
        <f>IF(OR(AB27="",Z28=""),0,MOD(Z28-AB27,1))</f>
        <v>0</v>
      </c>
      <c r="AF28" s="22">
        <f t="shared" si="10"/>
        <v>0</v>
      </c>
      <c r="AG28" s="134">
        <f t="shared" ref="AG28" si="315">AF28+AF29</f>
        <v>0</v>
      </c>
      <c r="AH28" s="116">
        <f t="shared" ref="AH28:AH69" si="316">IF(AND(WEEKDAY($A28,2)&lt;7,AA28="CP"),1,0)</f>
        <v>0</v>
      </c>
      <c r="AI28" s="118">
        <f t="shared" ref="AI28" si="317">IF(AA28="CV",1,0)</f>
        <v>0</v>
      </c>
      <c r="AJ28" s="38">
        <f t="shared" si="11"/>
        <v>0</v>
      </c>
      <c r="AK28" s="35"/>
      <c r="AL28" s="36"/>
      <c r="AM28" s="37"/>
      <c r="AN28" s="22">
        <f t="shared" si="12"/>
        <v>0</v>
      </c>
      <c r="AO28" s="105">
        <f t="shared" ref="AO28" si="318">AN28+AN29</f>
        <v>0</v>
      </c>
      <c r="AP28" s="105">
        <f>IF(OR(AM27="",AK28=""),0,MOD(AK28-AM27,1))</f>
        <v>0</v>
      </c>
      <c r="AQ28" s="22">
        <f t="shared" si="0"/>
        <v>0</v>
      </c>
      <c r="AR28" s="134">
        <f t="shared" ref="AR28" si="319">AQ28+AQ29</f>
        <v>0</v>
      </c>
      <c r="AS28" s="116">
        <f t="shared" ref="AS28:AS69" si="320">IF(AND(WEEKDAY($A28,2)&lt;7,AL28="CP"),1,0)</f>
        <v>0</v>
      </c>
      <c r="AT28" s="118">
        <f t="shared" ref="AT28" si="321">IF(AL28="CV",1,0)</f>
        <v>0</v>
      </c>
      <c r="AU28" s="38">
        <f t="shared" si="13"/>
        <v>0</v>
      </c>
      <c r="AV28" s="35"/>
      <c r="AW28" s="36"/>
      <c r="AX28" s="37"/>
      <c r="AY28" s="22">
        <f t="shared" si="14"/>
        <v>0</v>
      </c>
      <c r="AZ28" s="105">
        <f t="shared" ref="AZ28" si="322">AY28+AY29</f>
        <v>0</v>
      </c>
      <c r="BA28" s="105">
        <f>IF(OR(AX27="",AV28=""),0,MOD(AV28-AX27,1))</f>
        <v>0</v>
      </c>
      <c r="BB28" s="22">
        <f t="shared" si="1"/>
        <v>0</v>
      </c>
      <c r="BC28" s="134">
        <f t="shared" ref="BC28" si="323">BB28+BB29</f>
        <v>0</v>
      </c>
      <c r="BD28" s="116">
        <f t="shared" ref="BD28:BD69" si="324">IF(AND(WEEKDAY($A28,2)&lt;7,AW28="CP"),1,0)</f>
        <v>0</v>
      </c>
      <c r="BE28" s="118">
        <f t="shared" ref="BE28" si="325">IF(AW28="CV",1,0)</f>
        <v>0</v>
      </c>
      <c r="BF28" s="38">
        <f t="shared" si="15"/>
        <v>0</v>
      </c>
      <c r="BG28" s="35"/>
      <c r="BH28" s="36"/>
      <c r="BI28" s="37"/>
      <c r="BJ28" s="22">
        <f t="shared" si="16"/>
        <v>0</v>
      </c>
      <c r="BK28" s="105">
        <f t="shared" ref="BK28" si="326">BJ28+BJ29</f>
        <v>0</v>
      </c>
      <c r="BL28" s="105">
        <f>IF(OR(BI27="",BG28=""),0,MOD(BG28-BI27,1))</f>
        <v>0</v>
      </c>
      <c r="BM28" s="22">
        <f t="shared" si="2"/>
        <v>0</v>
      </c>
      <c r="BN28" s="134">
        <f t="shared" ref="BN28" si="327">BM28+BM29</f>
        <v>0</v>
      </c>
      <c r="BO28" s="116">
        <f t="shared" ref="BO28:BO69" si="328">IF(AND(WEEKDAY($A28,2)&lt;7,BH28="CP"),1,0)</f>
        <v>0</v>
      </c>
      <c r="BP28" s="133">
        <f t="shared" ref="BP28" si="329">IF(BH28="CV",1,0)</f>
        <v>0</v>
      </c>
      <c r="BQ28" s="12">
        <f t="shared" si="17"/>
        <v>0</v>
      </c>
      <c r="BR28" s="47"/>
    </row>
    <row r="29" spans="1:70" ht="15.75" thickBot="1">
      <c r="A29" s="157"/>
      <c r="B29" s="145"/>
      <c r="C29" s="147"/>
      <c r="D29" s="39"/>
      <c r="E29" s="84"/>
      <c r="F29" s="41"/>
      <c r="G29" s="23">
        <f t="shared" si="3"/>
        <v>0</v>
      </c>
      <c r="H29" s="121"/>
      <c r="I29" s="106"/>
      <c r="J29" s="22">
        <f t="shared" si="4"/>
        <v>0</v>
      </c>
      <c r="K29" s="123"/>
      <c r="L29" s="117"/>
      <c r="M29" s="119"/>
      <c r="N29" s="42">
        <f t="shared" si="5"/>
        <v>0</v>
      </c>
      <c r="O29" s="39"/>
      <c r="P29" s="40"/>
      <c r="Q29" s="41"/>
      <c r="R29" s="23">
        <f t="shared" si="6"/>
        <v>0</v>
      </c>
      <c r="S29" s="121"/>
      <c r="T29" s="106"/>
      <c r="U29" s="22">
        <f t="shared" si="7"/>
        <v>0</v>
      </c>
      <c r="V29" s="123"/>
      <c r="W29" s="117"/>
      <c r="X29" s="119"/>
      <c r="Y29" s="42">
        <f t="shared" si="8"/>
        <v>0</v>
      </c>
      <c r="Z29" s="39"/>
      <c r="AA29" s="40"/>
      <c r="AB29" s="41"/>
      <c r="AC29" s="22">
        <f t="shared" si="9"/>
        <v>0</v>
      </c>
      <c r="AD29" s="106"/>
      <c r="AE29" s="106"/>
      <c r="AF29" s="22">
        <f t="shared" si="10"/>
        <v>0</v>
      </c>
      <c r="AG29" s="135"/>
      <c r="AH29" s="117"/>
      <c r="AI29" s="119"/>
      <c r="AJ29" s="42">
        <f t="shared" si="11"/>
        <v>0</v>
      </c>
      <c r="AK29" s="39"/>
      <c r="AL29" s="40"/>
      <c r="AM29" s="41"/>
      <c r="AN29" s="22">
        <f t="shared" si="12"/>
        <v>0</v>
      </c>
      <c r="AO29" s="106"/>
      <c r="AP29" s="106"/>
      <c r="AQ29" s="22">
        <f t="shared" si="0"/>
        <v>0</v>
      </c>
      <c r="AR29" s="135"/>
      <c r="AS29" s="117"/>
      <c r="AT29" s="119"/>
      <c r="AU29" s="42">
        <f t="shared" si="13"/>
        <v>0</v>
      </c>
      <c r="AV29" s="39"/>
      <c r="AW29" s="40"/>
      <c r="AX29" s="41"/>
      <c r="AY29" s="22">
        <f t="shared" si="14"/>
        <v>0</v>
      </c>
      <c r="AZ29" s="106"/>
      <c r="BA29" s="106"/>
      <c r="BB29" s="22">
        <f t="shared" si="1"/>
        <v>0</v>
      </c>
      <c r="BC29" s="135"/>
      <c r="BD29" s="117"/>
      <c r="BE29" s="119"/>
      <c r="BF29" s="42">
        <f t="shared" si="15"/>
        <v>0</v>
      </c>
      <c r="BG29" s="39"/>
      <c r="BH29" s="40"/>
      <c r="BI29" s="41"/>
      <c r="BJ29" s="22">
        <f t="shared" si="16"/>
        <v>0</v>
      </c>
      <c r="BK29" s="106"/>
      <c r="BL29" s="106"/>
      <c r="BM29" s="22">
        <f t="shared" si="2"/>
        <v>0</v>
      </c>
      <c r="BN29" s="135"/>
      <c r="BO29" s="117"/>
      <c r="BP29" s="133"/>
      <c r="BQ29" s="12">
        <f t="shared" si="17"/>
        <v>0</v>
      </c>
      <c r="BR29" s="48"/>
    </row>
    <row r="30" spans="1:70" ht="15.75" thickBot="1">
      <c r="A30" s="157">
        <f>A28+1</f>
        <v>41650</v>
      </c>
      <c r="B30" s="144" t="str">
        <f t="shared" ref="B30" si="330">UPPER(TEXT(A30,"jjj"))</f>
        <v>VEN</v>
      </c>
      <c r="C30" s="146" t="str">
        <f t="shared" ref="C30" si="331">UPPER(TEXT(A30,"jj mmm"))</f>
        <v>12 JANV</v>
      </c>
      <c r="D30" s="35"/>
      <c r="E30" s="83"/>
      <c r="F30" s="37"/>
      <c r="G30" s="22">
        <f t="shared" si="3"/>
        <v>0</v>
      </c>
      <c r="H30" s="120">
        <f t="shared" ref="H30" si="332">G30+G31</f>
        <v>0</v>
      </c>
      <c r="I30" s="105">
        <f t="shared" ref="I30" si="333">IF(OR(F29="",D30=""),0,MOD(D30-F29,1))</f>
        <v>0</v>
      </c>
      <c r="J30" s="22">
        <f t="shared" si="4"/>
        <v>0</v>
      </c>
      <c r="K30" s="122">
        <f t="shared" ref="K30" si="334">J30+J31</f>
        <v>0</v>
      </c>
      <c r="L30" s="116">
        <f t="shared" ref="L30:L69" si="335">IF(AND(WEEKDAY($A30,2)&lt;7,E30="CP"),1,0)</f>
        <v>0</v>
      </c>
      <c r="M30" s="118">
        <f t="shared" ref="M30" si="336">IF(E30="CV",1,0)</f>
        <v>0</v>
      </c>
      <c r="N30" s="38">
        <f t="shared" si="5"/>
        <v>0</v>
      </c>
      <c r="O30" s="35"/>
      <c r="P30" s="36"/>
      <c r="Q30" s="37"/>
      <c r="R30" s="22">
        <f t="shared" si="6"/>
        <v>0</v>
      </c>
      <c r="S30" s="120">
        <f t="shared" ref="S30" si="337">R30+R31</f>
        <v>0</v>
      </c>
      <c r="T30" s="105">
        <f t="shared" ref="T30" si="338">IF(OR(Q29="",O30=""),0,MOD(O30-Q29,1))</f>
        <v>0</v>
      </c>
      <c r="U30" s="22">
        <f t="shared" si="7"/>
        <v>0</v>
      </c>
      <c r="V30" s="122">
        <f t="shared" ref="V30" si="339">U30+U31</f>
        <v>0</v>
      </c>
      <c r="W30" s="116">
        <f t="shared" ref="W30:W69" si="340">IF(AND(WEEKDAY($A30,2)&lt;7,P30="CP"),1,0)</f>
        <v>0</v>
      </c>
      <c r="X30" s="118">
        <f t="shared" ref="X30" si="341">IF(P30="CV",1,0)</f>
        <v>0</v>
      </c>
      <c r="Y30" s="38">
        <f t="shared" si="8"/>
        <v>0</v>
      </c>
      <c r="Z30" s="35"/>
      <c r="AA30" s="36"/>
      <c r="AB30" s="37"/>
      <c r="AC30" s="22">
        <f t="shared" si="9"/>
        <v>0</v>
      </c>
      <c r="AD30" s="105">
        <f t="shared" ref="AD30" si="342">AC30+AC31</f>
        <v>0</v>
      </c>
      <c r="AE30" s="105">
        <f t="shared" ref="AE30" si="343">IF(OR(AB29="",Z30=""),0,MOD(Z30-AB29,1))</f>
        <v>0</v>
      </c>
      <c r="AF30" s="22">
        <f t="shared" si="10"/>
        <v>0</v>
      </c>
      <c r="AG30" s="134">
        <f t="shared" ref="AG30" si="344">AF30+AF31</f>
        <v>0</v>
      </c>
      <c r="AH30" s="116">
        <f t="shared" ref="AH30:AH69" si="345">IF(AND(WEEKDAY($A30,2)&lt;7,AA30="CP"),1,0)</f>
        <v>0</v>
      </c>
      <c r="AI30" s="118">
        <f t="shared" ref="AI30" si="346">IF(AA30="CV",1,0)</f>
        <v>0</v>
      </c>
      <c r="AJ30" s="38">
        <f t="shared" si="11"/>
        <v>0</v>
      </c>
      <c r="AK30" s="35"/>
      <c r="AL30" s="36"/>
      <c r="AM30" s="37"/>
      <c r="AN30" s="22">
        <f t="shared" si="12"/>
        <v>0</v>
      </c>
      <c r="AO30" s="105">
        <f t="shared" ref="AO30" si="347">AN30+AN31</f>
        <v>0</v>
      </c>
      <c r="AP30" s="105">
        <f t="shared" ref="AP30" si="348">IF(OR(AM29="",AK30=""),0,MOD(AK30-AM29,1))</f>
        <v>0</v>
      </c>
      <c r="AQ30" s="22">
        <f t="shared" si="0"/>
        <v>0</v>
      </c>
      <c r="AR30" s="134">
        <f t="shared" ref="AR30" si="349">AQ30+AQ31</f>
        <v>0</v>
      </c>
      <c r="AS30" s="116">
        <f t="shared" ref="AS30:AS69" si="350">IF(AND(WEEKDAY($A30,2)&lt;7,AL30="CP"),1,0)</f>
        <v>0</v>
      </c>
      <c r="AT30" s="118">
        <f t="shared" ref="AT30" si="351">IF(AL30="CV",1,0)</f>
        <v>0</v>
      </c>
      <c r="AU30" s="38">
        <f t="shared" si="13"/>
        <v>0</v>
      </c>
      <c r="AV30" s="35"/>
      <c r="AW30" s="36"/>
      <c r="AX30" s="37"/>
      <c r="AY30" s="22">
        <f t="shared" si="14"/>
        <v>0</v>
      </c>
      <c r="AZ30" s="105">
        <f t="shared" ref="AZ30" si="352">AY30+AY31</f>
        <v>0</v>
      </c>
      <c r="BA30" s="105">
        <f t="shared" ref="BA30" si="353">IF(OR(AX29="",AV30=""),0,MOD(AV30-AX29,1))</f>
        <v>0</v>
      </c>
      <c r="BB30" s="22">
        <f t="shared" si="1"/>
        <v>0</v>
      </c>
      <c r="BC30" s="134">
        <f t="shared" ref="BC30" si="354">BB30+BB31</f>
        <v>0</v>
      </c>
      <c r="BD30" s="116">
        <f t="shared" ref="BD30:BD69" si="355">IF(AND(WEEKDAY($A30,2)&lt;7,AW30="CP"),1,0)</f>
        <v>0</v>
      </c>
      <c r="BE30" s="118">
        <f t="shared" ref="BE30" si="356">IF(AW30="CV",1,0)</f>
        <v>0</v>
      </c>
      <c r="BF30" s="38">
        <f t="shared" si="15"/>
        <v>0</v>
      </c>
      <c r="BG30" s="35"/>
      <c r="BH30" s="36"/>
      <c r="BI30" s="37"/>
      <c r="BJ30" s="22">
        <f t="shared" si="16"/>
        <v>0</v>
      </c>
      <c r="BK30" s="105">
        <f t="shared" ref="BK30" si="357">BJ30+BJ31</f>
        <v>0</v>
      </c>
      <c r="BL30" s="105">
        <f t="shared" ref="BL30" si="358">IF(OR(BI29="",BG30=""),0,MOD(BG30-BI29,1))</f>
        <v>0</v>
      </c>
      <c r="BM30" s="22">
        <f t="shared" si="2"/>
        <v>0</v>
      </c>
      <c r="BN30" s="134">
        <f t="shared" ref="BN30" si="359">BM30+BM31</f>
        <v>0</v>
      </c>
      <c r="BO30" s="116">
        <f t="shared" ref="BO30:BO69" si="360">IF(AND(WEEKDAY($A30,2)&lt;7,BH30="CP"),1,0)</f>
        <v>0</v>
      </c>
      <c r="BP30" s="133">
        <f t="shared" ref="BP30" si="361">IF(BH30="CV",1,0)</f>
        <v>0</v>
      </c>
      <c r="BQ30" s="12">
        <f t="shared" si="17"/>
        <v>0</v>
      </c>
      <c r="BR30" s="47"/>
    </row>
    <row r="31" spans="1:70" ht="15.75" thickBot="1">
      <c r="A31" s="157"/>
      <c r="B31" s="145"/>
      <c r="C31" s="147"/>
      <c r="D31" s="39"/>
      <c r="E31" s="84"/>
      <c r="F31" s="41"/>
      <c r="G31" s="23">
        <f t="shared" si="3"/>
        <v>0</v>
      </c>
      <c r="H31" s="121"/>
      <c r="I31" s="106"/>
      <c r="J31" s="22">
        <f t="shared" si="4"/>
        <v>0</v>
      </c>
      <c r="K31" s="123"/>
      <c r="L31" s="117"/>
      <c r="M31" s="119"/>
      <c r="N31" s="42">
        <f t="shared" si="5"/>
        <v>0</v>
      </c>
      <c r="O31" s="39"/>
      <c r="P31" s="40"/>
      <c r="Q31" s="41"/>
      <c r="R31" s="23">
        <f t="shared" si="6"/>
        <v>0</v>
      </c>
      <c r="S31" s="121"/>
      <c r="T31" s="106"/>
      <c r="U31" s="22">
        <f t="shared" si="7"/>
        <v>0</v>
      </c>
      <c r="V31" s="123"/>
      <c r="W31" s="117"/>
      <c r="X31" s="119"/>
      <c r="Y31" s="42">
        <f t="shared" si="8"/>
        <v>0</v>
      </c>
      <c r="Z31" s="39"/>
      <c r="AA31" s="40"/>
      <c r="AB31" s="41"/>
      <c r="AC31" s="22">
        <f t="shared" si="9"/>
        <v>0</v>
      </c>
      <c r="AD31" s="106"/>
      <c r="AE31" s="106"/>
      <c r="AF31" s="22">
        <f t="shared" si="10"/>
        <v>0</v>
      </c>
      <c r="AG31" s="135"/>
      <c r="AH31" s="117"/>
      <c r="AI31" s="119"/>
      <c r="AJ31" s="42">
        <f t="shared" si="11"/>
        <v>0</v>
      </c>
      <c r="AK31" s="39"/>
      <c r="AL31" s="40"/>
      <c r="AM31" s="41"/>
      <c r="AN31" s="22">
        <f t="shared" si="12"/>
        <v>0</v>
      </c>
      <c r="AO31" s="106"/>
      <c r="AP31" s="106"/>
      <c r="AQ31" s="22">
        <f t="shared" si="0"/>
        <v>0</v>
      </c>
      <c r="AR31" s="135"/>
      <c r="AS31" s="117"/>
      <c r="AT31" s="119"/>
      <c r="AU31" s="42">
        <f t="shared" si="13"/>
        <v>0</v>
      </c>
      <c r="AV31" s="39"/>
      <c r="AW31" s="40"/>
      <c r="AX31" s="41"/>
      <c r="AY31" s="22">
        <f t="shared" si="14"/>
        <v>0</v>
      </c>
      <c r="AZ31" s="106"/>
      <c r="BA31" s="106"/>
      <c r="BB31" s="22">
        <f t="shared" si="1"/>
        <v>0</v>
      </c>
      <c r="BC31" s="135"/>
      <c r="BD31" s="117"/>
      <c r="BE31" s="119"/>
      <c r="BF31" s="42">
        <f t="shared" si="15"/>
        <v>0</v>
      </c>
      <c r="BG31" s="39"/>
      <c r="BH31" s="40"/>
      <c r="BI31" s="41"/>
      <c r="BJ31" s="22">
        <f t="shared" si="16"/>
        <v>0</v>
      </c>
      <c r="BK31" s="106"/>
      <c r="BL31" s="106"/>
      <c r="BM31" s="22">
        <f t="shared" si="2"/>
        <v>0</v>
      </c>
      <c r="BN31" s="135"/>
      <c r="BO31" s="117"/>
      <c r="BP31" s="133"/>
      <c r="BQ31" s="12">
        <f t="shared" si="17"/>
        <v>0</v>
      </c>
      <c r="BR31" s="48"/>
    </row>
    <row r="32" spans="1:70" ht="15.75" thickBot="1">
      <c r="A32" s="157">
        <f>A30+1</f>
        <v>41651</v>
      </c>
      <c r="B32" s="144" t="str">
        <f t="shared" ref="B32" si="362">UPPER(TEXT(A32,"jjj"))</f>
        <v>SAM</v>
      </c>
      <c r="C32" s="146" t="str">
        <f t="shared" ref="C32" si="363">UPPER(TEXT(A32,"jj mmm"))</f>
        <v>13 JANV</v>
      </c>
      <c r="D32" s="35"/>
      <c r="E32" s="83"/>
      <c r="F32" s="37"/>
      <c r="G32" s="22">
        <f t="shared" si="3"/>
        <v>0</v>
      </c>
      <c r="H32" s="120">
        <f t="shared" ref="H32" si="364">G32+G33</f>
        <v>0</v>
      </c>
      <c r="I32" s="105">
        <f t="shared" ref="I32" si="365">IF(OR(F31="",D32=""),0,MOD(D32-F31,1))</f>
        <v>0</v>
      </c>
      <c r="J32" s="22">
        <f t="shared" si="4"/>
        <v>0</v>
      </c>
      <c r="K32" s="122">
        <f t="shared" ref="K32" si="366">J32+J33</f>
        <v>0</v>
      </c>
      <c r="L32" s="116">
        <f t="shared" ref="L32:L69" si="367">IF(AND(WEEKDAY($A32,2)&lt;7,E32="CP"),1,0)</f>
        <v>0</v>
      </c>
      <c r="M32" s="118">
        <f t="shared" ref="M32" si="368">IF(E32="CV",1,0)</f>
        <v>0</v>
      </c>
      <c r="N32" s="38">
        <f t="shared" si="5"/>
        <v>0</v>
      </c>
      <c r="O32" s="35"/>
      <c r="P32" s="36"/>
      <c r="Q32" s="37"/>
      <c r="R32" s="22">
        <f t="shared" si="6"/>
        <v>0</v>
      </c>
      <c r="S32" s="120">
        <f t="shared" ref="S32" si="369">R32+R33</f>
        <v>0</v>
      </c>
      <c r="T32" s="105">
        <f t="shared" ref="T32" si="370">IF(OR(Q31="",O32=""),0,MOD(O32-Q31,1))</f>
        <v>0</v>
      </c>
      <c r="U32" s="22">
        <f t="shared" si="7"/>
        <v>0</v>
      </c>
      <c r="V32" s="122">
        <f t="shared" ref="V32" si="371">U32+U33</f>
        <v>0</v>
      </c>
      <c r="W32" s="116">
        <f t="shared" ref="W32:W69" si="372">IF(AND(WEEKDAY($A32,2)&lt;7,P32="CP"),1,0)</f>
        <v>0</v>
      </c>
      <c r="X32" s="118">
        <f t="shared" ref="X32" si="373">IF(P32="CV",1,0)</f>
        <v>0</v>
      </c>
      <c r="Y32" s="38">
        <f t="shared" si="8"/>
        <v>0</v>
      </c>
      <c r="Z32" s="35"/>
      <c r="AA32" s="36"/>
      <c r="AB32" s="37"/>
      <c r="AC32" s="22">
        <f t="shared" si="9"/>
        <v>0</v>
      </c>
      <c r="AD32" s="105">
        <f t="shared" ref="AD32" si="374">AC32+AC33</f>
        <v>0</v>
      </c>
      <c r="AE32" s="105">
        <f t="shared" ref="AE32" si="375">IF(OR(AB31="",Z32=""),0,MOD(Z32-AB31,1))</f>
        <v>0</v>
      </c>
      <c r="AF32" s="22">
        <f t="shared" si="10"/>
        <v>0</v>
      </c>
      <c r="AG32" s="134">
        <f t="shared" ref="AG32" si="376">AF32+AF33</f>
        <v>0</v>
      </c>
      <c r="AH32" s="116">
        <f t="shared" ref="AH32:AH69" si="377">IF(AND(WEEKDAY($A32,2)&lt;7,AA32="CP"),1,0)</f>
        <v>0</v>
      </c>
      <c r="AI32" s="118">
        <f t="shared" ref="AI32" si="378">IF(AA32="CV",1,0)</f>
        <v>0</v>
      </c>
      <c r="AJ32" s="38">
        <f t="shared" si="11"/>
        <v>0</v>
      </c>
      <c r="AK32" s="35"/>
      <c r="AL32" s="36"/>
      <c r="AM32" s="37"/>
      <c r="AN32" s="22">
        <f t="shared" si="12"/>
        <v>0</v>
      </c>
      <c r="AO32" s="105">
        <f t="shared" ref="AO32" si="379">AN32+AN33</f>
        <v>0</v>
      </c>
      <c r="AP32" s="105">
        <f t="shared" ref="AP32" si="380">IF(OR(AM31="",AK32=""),0,MOD(AK32-AM31,1))</f>
        <v>0</v>
      </c>
      <c r="AQ32" s="22">
        <f t="shared" si="0"/>
        <v>0</v>
      </c>
      <c r="AR32" s="134">
        <f t="shared" ref="AR32" si="381">AQ32+AQ33</f>
        <v>0</v>
      </c>
      <c r="AS32" s="116">
        <f t="shared" ref="AS32:AS69" si="382">IF(AND(WEEKDAY($A32,2)&lt;7,AL32="CP"),1,0)</f>
        <v>0</v>
      </c>
      <c r="AT32" s="118">
        <f t="shared" ref="AT32" si="383">IF(AL32="CV",1,0)</f>
        <v>0</v>
      </c>
      <c r="AU32" s="38">
        <f t="shared" si="13"/>
        <v>0</v>
      </c>
      <c r="AV32" s="35"/>
      <c r="AW32" s="36"/>
      <c r="AX32" s="37"/>
      <c r="AY32" s="22">
        <f t="shared" si="14"/>
        <v>0</v>
      </c>
      <c r="AZ32" s="105">
        <f t="shared" ref="AZ32" si="384">AY32+AY33</f>
        <v>0</v>
      </c>
      <c r="BA32" s="105">
        <f t="shared" ref="BA32" si="385">IF(OR(AX31="",AV32=""),0,MOD(AV32-AX31,1))</f>
        <v>0</v>
      </c>
      <c r="BB32" s="22">
        <f t="shared" si="1"/>
        <v>0</v>
      </c>
      <c r="BC32" s="134">
        <f t="shared" ref="BC32" si="386">BB32+BB33</f>
        <v>0</v>
      </c>
      <c r="BD32" s="116">
        <f t="shared" ref="BD32:BD69" si="387">IF(AND(WEEKDAY($A32,2)&lt;7,AW32="CP"),1,0)</f>
        <v>0</v>
      </c>
      <c r="BE32" s="118">
        <f t="shared" ref="BE32" si="388">IF(AW32="CV",1,0)</f>
        <v>0</v>
      </c>
      <c r="BF32" s="38">
        <f t="shared" si="15"/>
        <v>0</v>
      </c>
      <c r="BG32" s="35"/>
      <c r="BH32" s="36"/>
      <c r="BI32" s="37"/>
      <c r="BJ32" s="22">
        <f t="shared" si="16"/>
        <v>0</v>
      </c>
      <c r="BK32" s="105">
        <f t="shared" ref="BK32" si="389">BJ32+BJ33</f>
        <v>0</v>
      </c>
      <c r="BL32" s="105">
        <f t="shared" ref="BL32" si="390">IF(OR(BI31="",BG32=""),0,MOD(BG32-BI31,1))</f>
        <v>0</v>
      </c>
      <c r="BM32" s="22">
        <f t="shared" si="2"/>
        <v>0</v>
      </c>
      <c r="BN32" s="134">
        <f t="shared" ref="BN32" si="391">BM32+BM33</f>
        <v>0</v>
      </c>
      <c r="BO32" s="116">
        <f t="shared" ref="BO32:BO69" si="392">IF(AND(WEEKDAY($A32,2)&lt;7,BH32="CP"),1,0)</f>
        <v>0</v>
      </c>
      <c r="BP32" s="133">
        <f t="shared" ref="BP32" si="393">IF(BH32="CV",1,0)</f>
        <v>0</v>
      </c>
      <c r="BQ32" s="12">
        <f t="shared" si="17"/>
        <v>0</v>
      </c>
      <c r="BR32" s="47"/>
    </row>
    <row r="33" spans="1:70" ht="15.75" thickBot="1">
      <c r="A33" s="157"/>
      <c r="B33" s="145"/>
      <c r="C33" s="147"/>
      <c r="D33" s="39"/>
      <c r="E33" s="84"/>
      <c r="F33" s="41"/>
      <c r="G33" s="23">
        <f t="shared" si="3"/>
        <v>0</v>
      </c>
      <c r="H33" s="121"/>
      <c r="I33" s="106"/>
      <c r="J33" s="22">
        <f t="shared" si="4"/>
        <v>0</v>
      </c>
      <c r="K33" s="123"/>
      <c r="L33" s="117"/>
      <c r="M33" s="119"/>
      <c r="N33" s="42">
        <f t="shared" si="5"/>
        <v>0</v>
      </c>
      <c r="O33" s="39"/>
      <c r="P33" s="40"/>
      <c r="Q33" s="41"/>
      <c r="R33" s="23">
        <f t="shared" si="6"/>
        <v>0</v>
      </c>
      <c r="S33" s="121"/>
      <c r="T33" s="106"/>
      <c r="U33" s="22">
        <f t="shared" si="7"/>
        <v>0</v>
      </c>
      <c r="V33" s="123"/>
      <c r="W33" s="117"/>
      <c r="X33" s="119"/>
      <c r="Y33" s="42">
        <f t="shared" si="8"/>
        <v>0</v>
      </c>
      <c r="Z33" s="39"/>
      <c r="AA33" s="40"/>
      <c r="AB33" s="41"/>
      <c r="AC33" s="22">
        <f t="shared" si="9"/>
        <v>0</v>
      </c>
      <c r="AD33" s="106"/>
      <c r="AE33" s="106"/>
      <c r="AF33" s="22">
        <f t="shared" si="10"/>
        <v>0</v>
      </c>
      <c r="AG33" s="135"/>
      <c r="AH33" s="117"/>
      <c r="AI33" s="119"/>
      <c r="AJ33" s="42">
        <f t="shared" si="11"/>
        <v>0</v>
      </c>
      <c r="AK33" s="39"/>
      <c r="AL33" s="40"/>
      <c r="AM33" s="41"/>
      <c r="AN33" s="22">
        <f t="shared" si="12"/>
        <v>0</v>
      </c>
      <c r="AO33" s="106"/>
      <c r="AP33" s="106"/>
      <c r="AQ33" s="22">
        <f t="shared" si="0"/>
        <v>0</v>
      </c>
      <c r="AR33" s="135"/>
      <c r="AS33" s="117"/>
      <c r="AT33" s="119"/>
      <c r="AU33" s="42">
        <f t="shared" si="13"/>
        <v>0</v>
      </c>
      <c r="AV33" s="39"/>
      <c r="AW33" s="40"/>
      <c r="AX33" s="41"/>
      <c r="AY33" s="22">
        <f t="shared" si="14"/>
        <v>0</v>
      </c>
      <c r="AZ33" s="106"/>
      <c r="BA33" s="106"/>
      <c r="BB33" s="22">
        <f t="shared" si="1"/>
        <v>0</v>
      </c>
      <c r="BC33" s="135"/>
      <c r="BD33" s="117"/>
      <c r="BE33" s="119"/>
      <c r="BF33" s="42">
        <f t="shared" si="15"/>
        <v>0</v>
      </c>
      <c r="BG33" s="39"/>
      <c r="BH33" s="40"/>
      <c r="BI33" s="41"/>
      <c r="BJ33" s="22">
        <f t="shared" si="16"/>
        <v>0</v>
      </c>
      <c r="BK33" s="106"/>
      <c r="BL33" s="106"/>
      <c r="BM33" s="22">
        <f t="shared" si="2"/>
        <v>0</v>
      </c>
      <c r="BN33" s="135"/>
      <c r="BO33" s="117"/>
      <c r="BP33" s="133"/>
      <c r="BQ33" s="12">
        <f t="shared" si="17"/>
        <v>0</v>
      </c>
      <c r="BR33" s="48"/>
    </row>
    <row r="34" spans="1:70" ht="15.75" thickBot="1">
      <c r="A34" s="157">
        <f>A32+1</f>
        <v>41652</v>
      </c>
      <c r="B34" s="144" t="str">
        <f t="shared" ref="B34" si="394">UPPER(TEXT(A34,"jjj"))</f>
        <v>DIM</v>
      </c>
      <c r="C34" s="146" t="str">
        <f t="shared" ref="C34" si="395">UPPER(TEXT(A34,"jj mmm"))</f>
        <v>14 JANV</v>
      </c>
      <c r="D34" s="35"/>
      <c r="E34" s="83"/>
      <c r="F34" s="37"/>
      <c r="G34" s="22">
        <f t="shared" si="3"/>
        <v>0</v>
      </c>
      <c r="H34" s="120">
        <f t="shared" ref="H34" si="396">G34+G35</f>
        <v>0</v>
      </c>
      <c r="I34" s="105">
        <f t="shared" ref="I34" si="397">IF(OR(F33="",D34=""),0,MOD(D34-F33,1))</f>
        <v>0</v>
      </c>
      <c r="J34" s="22">
        <f t="shared" si="4"/>
        <v>0</v>
      </c>
      <c r="K34" s="122">
        <f t="shared" ref="K34" si="398">J34+J35</f>
        <v>0</v>
      </c>
      <c r="L34" s="116">
        <f t="shared" ref="L34:L69" si="399">IF(AND(WEEKDAY($A34,2)&lt;7,E34="CP"),1,0)</f>
        <v>0</v>
      </c>
      <c r="M34" s="118">
        <f t="shared" ref="M34" si="400">IF(E34="CV",1,0)</f>
        <v>0</v>
      </c>
      <c r="N34" s="38">
        <f t="shared" si="5"/>
        <v>0</v>
      </c>
      <c r="O34" s="35"/>
      <c r="P34" s="36"/>
      <c r="Q34" s="37"/>
      <c r="R34" s="22">
        <f t="shared" si="6"/>
        <v>0</v>
      </c>
      <c r="S34" s="120">
        <f t="shared" ref="S34" si="401">R34+R35</f>
        <v>0</v>
      </c>
      <c r="T34" s="105">
        <f t="shared" ref="T34" si="402">IF(OR(Q33="",O34=""),0,MOD(O34-Q33,1))</f>
        <v>0</v>
      </c>
      <c r="U34" s="22">
        <f t="shared" si="7"/>
        <v>0</v>
      </c>
      <c r="V34" s="122">
        <f t="shared" ref="V34" si="403">U34+U35</f>
        <v>0</v>
      </c>
      <c r="W34" s="116">
        <f t="shared" ref="W34:W69" si="404">IF(AND(WEEKDAY($A34,2)&lt;7,P34="CP"),1,0)</f>
        <v>0</v>
      </c>
      <c r="X34" s="118">
        <f t="shared" ref="X34" si="405">IF(P34="CV",1,0)</f>
        <v>0</v>
      </c>
      <c r="Y34" s="38">
        <f t="shared" si="8"/>
        <v>0</v>
      </c>
      <c r="Z34" s="35"/>
      <c r="AA34" s="36"/>
      <c r="AB34" s="37"/>
      <c r="AC34" s="22">
        <f t="shared" si="9"/>
        <v>0</v>
      </c>
      <c r="AD34" s="105">
        <f t="shared" ref="AD34" si="406">AC34+AC35</f>
        <v>0</v>
      </c>
      <c r="AE34" s="105">
        <f t="shared" ref="AE34" si="407">IF(OR(AB33="",Z34=""),0,MOD(Z34-AB33,1))</f>
        <v>0</v>
      </c>
      <c r="AF34" s="22">
        <f t="shared" si="10"/>
        <v>0</v>
      </c>
      <c r="AG34" s="134">
        <f t="shared" ref="AG34" si="408">AF34+AF35</f>
        <v>0</v>
      </c>
      <c r="AH34" s="116">
        <f t="shared" ref="AH34:AH69" si="409">IF(AND(WEEKDAY($A34,2)&lt;7,AA34="CP"),1,0)</f>
        <v>0</v>
      </c>
      <c r="AI34" s="118">
        <f t="shared" ref="AI34" si="410">IF(AA34="CV",1,0)</f>
        <v>0</v>
      </c>
      <c r="AJ34" s="38">
        <f t="shared" si="11"/>
        <v>0</v>
      </c>
      <c r="AK34" s="35"/>
      <c r="AL34" s="36"/>
      <c r="AM34" s="37"/>
      <c r="AN34" s="22">
        <f t="shared" si="12"/>
        <v>0</v>
      </c>
      <c r="AO34" s="105">
        <f t="shared" ref="AO34" si="411">AN34+AN35</f>
        <v>0</v>
      </c>
      <c r="AP34" s="105">
        <f t="shared" ref="AP34" si="412">IF(OR(AM33="",AK34=""),0,MOD(AK34-AM33,1))</f>
        <v>0</v>
      </c>
      <c r="AQ34" s="22">
        <f t="shared" si="0"/>
        <v>0</v>
      </c>
      <c r="AR34" s="134">
        <f t="shared" ref="AR34" si="413">AQ34+AQ35</f>
        <v>0</v>
      </c>
      <c r="AS34" s="116">
        <f t="shared" ref="AS34:AS69" si="414">IF(AND(WEEKDAY($A34,2)&lt;7,AL34="CP"),1,0)</f>
        <v>0</v>
      </c>
      <c r="AT34" s="118">
        <f t="shared" ref="AT34" si="415">IF(AL34="CV",1,0)</f>
        <v>0</v>
      </c>
      <c r="AU34" s="38">
        <f t="shared" si="13"/>
        <v>0</v>
      </c>
      <c r="AV34" s="35"/>
      <c r="AW34" s="36"/>
      <c r="AX34" s="37"/>
      <c r="AY34" s="22">
        <f t="shared" si="14"/>
        <v>0</v>
      </c>
      <c r="AZ34" s="105">
        <f t="shared" ref="AZ34" si="416">AY34+AY35</f>
        <v>0</v>
      </c>
      <c r="BA34" s="105">
        <f t="shared" ref="BA34" si="417">IF(OR(AX33="",AV34=""),0,MOD(AV34-AX33,1))</f>
        <v>0</v>
      </c>
      <c r="BB34" s="22">
        <f t="shared" si="1"/>
        <v>0</v>
      </c>
      <c r="BC34" s="134">
        <f t="shared" ref="BC34" si="418">BB34+BB35</f>
        <v>0</v>
      </c>
      <c r="BD34" s="116">
        <f t="shared" ref="BD34:BD69" si="419">IF(AND(WEEKDAY($A34,2)&lt;7,AW34="CP"),1,0)</f>
        <v>0</v>
      </c>
      <c r="BE34" s="118">
        <f t="shared" ref="BE34" si="420">IF(AW34="CV",1,0)</f>
        <v>0</v>
      </c>
      <c r="BF34" s="38">
        <f t="shared" si="15"/>
        <v>0</v>
      </c>
      <c r="BG34" s="35"/>
      <c r="BH34" s="36"/>
      <c r="BI34" s="37"/>
      <c r="BJ34" s="22">
        <f t="shared" si="16"/>
        <v>0</v>
      </c>
      <c r="BK34" s="105">
        <f t="shared" ref="BK34" si="421">BJ34+BJ35</f>
        <v>0</v>
      </c>
      <c r="BL34" s="105">
        <f t="shared" ref="BL34" si="422">IF(OR(BI33="",BG34=""),0,MOD(BG34-BI33,1))</f>
        <v>0</v>
      </c>
      <c r="BM34" s="22">
        <f t="shared" si="2"/>
        <v>0</v>
      </c>
      <c r="BN34" s="134">
        <f t="shared" ref="BN34" si="423">BM34+BM35</f>
        <v>0</v>
      </c>
      <c r="BO34" s="116">
        <f t="shared" ref="BO34:BO69" si="424">IF(AND(WEEKDAY($A34,2)&lt;7,BH34="CP"),1,0)</f>
        <v>0</v>
      </c>
      <c r="BP34" s="133">
        <f t="shared" ref="BP34" si="425">IF(BH34="CV",1,0)</f>
        <v>0</v>
      </c>
      <c r="BQ34" s="12">
        <f t="shared" si="17"/>
        <v>0</v>
      </c>
      <c r="BR34" s="47"/>
    </row>
    <row r="35" spans="1:70" ht="15.75" thickBot="1">
      <c r="A35" s="157"/>
      <c r="B35" s="145"/>
      <c r="C35" s="147"/>
      <c r="D35" s="39"/>
      <c r="E35" s="84"/>
      <c r="F35" s="41"/>
      <c r="G35" s="23">
        <f t="shared" si="3"/>
        <v>0</v>
      </c>
      <c r="H35" s="121"/>
      <c r="I35" s="106"/>
      <c r="J35" s="22">
        <f t="shared" si="4"/>
        <v>0</v>
      </c>
      <c r="K35" s="123"/>
      <c r="L35" s="117"/>
      <c r="M35" s="119"/>
      <c r="N35" s="42">
        <f t="shared" si="5"/>
        <v>0</v>
      </c>
      <c r="O35" s="39"/>
      <c r="P35" s="40"/>
      <c r="Q35" s="41"/>
      <c r="R35" s="23">
        <f t="shared" si="6"/>
        <v>0</v>
      </c>
      <c r="S35" s="121"/>
      <c r="T35" s="106"/>
      <c r="U35" s="22">
        <f t="shared" si="7"/>
        <v>0</v>
      </c>
      <c r="V35" s="123"/>
      <c r="W35" s="117"/>
      <c r="X35" s="119"/>
      <c r="Y35" s="42">
        <f t="shared" si="8"/>
        <v>0</v>
      </c>
      <c r="Z35" s="39"/>
      <c r="AA35" s="40"/>
      <c r="AB35" s="41"/>
      <c r="AC35" s="22">
        <f t="shared" si="9"/>
        <v>0</v>
      </c>
      <c r="AD35" s="106"/>
      <c r="AE35" s="106"/>
      <c r="AF35" s="22">
        <f t="shared" si="10"/>
        <v>0</v>
      </c>
      <c r="AG35" s="135"/>
      <c r="AH35" s="117"/>
      <c r="AI35" s="119"/>
      <c r="AJ35" s="42">
        <f t="shared" si="11"/>
        <v>0</v>
      </c>
      <c r="AK35" s="39"/>
      <c r="AL35" s="40"/>
      <c r="AM35" s="41"/>
      <c r="AN35" s="22">
        <f t="shared" si="12"/>
        <v>0</v>
      </c>
      <c r="AO35" s="106"/>
      <c r="AP35" s="106"/>
      <c r="AQ35" s="22">
        <f t="shared" si="0"/>
        <v>0</v>
      </c>
      <c r="AR35" s="135"/>
      <c r="AS35" s="117"/>
      <c r="AT35" s="119"/>
      <c r="AU35" s="42">
        <f t="shared" si="13"/>
        <v>0</v>
      </c>
      <c r="AV35" s="39"/>
      <c r="AW35" s="40"/>
      <c r="AX35" s="41"/>
      <c r="AY35" s="22">
        <f t="shared" si="14"/>
        <v>0</v>
      </c>
      <c r="AZ35" s="106"/>
      <c r="BA35" s="106"/>
      <c r="BB35" s="22">
        <f t="shared" si="1"/>
        <v>0</v>
      </c>
      <c r="BC35" s="135"/>
      <c r="BD35" s="117"/>
      <c r="BE35" s="119"/>
      <c r="BF35" s="42">
        <f t="shared" si="15"/>
        <v>0</v>
      </c>
      <c r="BG35" s="39"/>
      <c r="BH35" s="40"/>
      <c r="BI35" s="41"/>
      <c r="BJ35" s="22">
        <f t="shared" si="16"/>
        <v>0</v>
      </c>
      <c r="BK35" s="106"/>
      <c r="BL35" s="106"/>
      <c r="BM35" s="22">
        <f t="shared" si="2"/>
        <v>0</v>
      </c>
      <c r="BN35" s="135"/>
      <c r="BO35" s="117"/>
      <c r="BP35" s="133"/>
      <c r="BQ35" s="12">
        <f t="shared" si="17"/>
        <v>0</v>
      </c>
      <c r="BR35" s="48"/>
    </row>
    <row r="36" spans="1:70" ht="15.75" thickBot="1">
      <c r="A36" s="157">
        <f>A34+1</f>
        <v>41653</v>
      </c>
      <c r="B36" s="144" t="str">
        <f t="shared" ref="B36" si="426">UPPER(TEXT(A36,"jjj"))</f>
        <v>LUN</v>
      </c>
      <c r="C36" s="146" t="str">
        <f t="shared" ref="C36" si="427">UPPER(TEXT(A36,"jj mmm"))</f>
        <v>15 JANV</v>
      </c>
      <c r="D36" s="35"/>
      <c r="E36" s="83"/>
      <c r="F36" s="37"/>
      <c r="G36" s="22">
        <f t="shared" si="3"/>
        <v>0</v>
      </c>
      <c r="H36" s="120">
        <f t="shared" ref="H36" si="428">G36+G37</f>
        <v>0</v>
      </c>
      <c r="I36" s="105">
        <f t="shared" ref="I36" si="429">IF(OR(F35="",D36=""),0,MOD(D36-F35,1))</f>
        <v>0</v>
      </c>
      <c r="J36" s="22">
        <f t="shared" si="4"/>
        <v>0</v>
      </c>
      <c r="K36" s="122">
        <f t="shared" ref="K36" si="430">J36+J37</f>
        <v>0</v>
      </c>
      <c r="L36" s="116">
        <f t="shared" ref="L36:L69" si="431">IF(AND(WEEKDAY($A36,2)&lt;7,E36="CP"),1,0)</f>
        <v>0</v>
      </c>
      <c r="M36" s="118">
        <f t="shared" ref="M36" si="432">IF(E36="CV",1,0)</f>
        <v>0</v>
      </c>
      <c r="N36" s="38">
        <f t="shared" si="5"/>
        <v>0</v>
      </c>
      <c r="O36" s="35"/>
      <c r="P36" s="36"/>
      <c r="Q36" s="37"/>
      <c r="R36" s="22">
        <f t="shared" si="6"/>
        <v>0</v>
      </c>
      <c r="S36" s="120">
        <f t="shared" ref="S36" si="433">R36+R37</f>
        <v>0</v>
      </c>
      <c r="T36" s="105">
        <f t="shared" ref="T36" si="434">IF(OR(Q35="",O36=""),0,MOD(O36-Q35,1))</f>
        <v>0</v>
      </c>
      <c r="U36" s="22">
        <f t="shared" si="7"/>
        <v>0</v>
      </c>
      <c r="V36" s="122">
        <f t="shared" ref="V36" si="435">U36+U37</f>
        <v>0</v>
      </c>
      <c r="W36" s="116">
        <f t="shared" ref="W36:W69" si="436">IF(AND(WEEKDAY($A36,2)&lt;7,P36="CP"),1,0)</f>
        <v>0</v>
      </c>
      <c r="X36" s="118">
        <f t="shared" ref="X36" si="437">IF(P36="CV",1,0)</f>
        <v>0</v>
      </c>
      <c r="Y36" s="38">
        <f t="shared" si="8"/>
        <v>0</v>
      </c>
      <c r="Z36" s="35"/>
      <c r="AA36" s="36"/>
      <c r="AB36" s="37"/>
      <c r="AC36" s="22">
        <f t="shared" si="9"/>
        <v>0</v>
      </c>
      <c r="AD36" s="105">
        <f t="shared" ref="AD36" si="438">AC36+AC37</f>
        <v>0</v>
      </c>
      <c r="AE36" s="105">
        <f t="shared" ref="AE36" si="439">IF(OR(AB35="",Z36=""),0,MOD(Z36-AB35,1))</f>
        <v>0</v>
      </c>
      <c r="AF36" s="22">
        <f t="shared" si="10"/>
        <v>0</v>
      </c>
      <c r="AG36" s="134">
        <f t="shared" ref="AG36" si="440">AF36+AF37</f>
        <v>0</v>
      </c>
      <c r="AH36" s="116">
        <f t="shared" ref="AH36:AH69" si="441">IF(AND(WEEKDAY($A36,2)&lt;7,AA36="CP"),1,0)</f>
        <v>0</v>
      </c>
      <c r="AI36" s="118">
        <f t="shared" ref="AI36" si="442">IF(AA36="CV",1,0)</f>
        <v>0</v>
      </c>
      <c r="AJ36" s="38">
        <f t="shared" si="11"/>
        <v>0</v>
      </c>
      <c r="AK36" s="35"/>
      <c r="AL36" s="36"/>
      <c r="AM36" s="37"/>
      <c r="AN36" s="22">
        <f t="shared" si="12"/>
        <v>0</v>
      </c>
      <c r="AO36" s="105">
        <f t="shared" ref="AO36" si="443">AN36+AN37</f>
        <v>0</v>
      </c>
      <c r="AP36" s="105">
        <f t="shared" ref="AP36" si="444">IF(OR(AM35="",AK36=""),0,MOD(AK36-AM35,1))</f>
        <v>0</v>
      </c>
      <c r="AQ36" s="22">
        <f t="shared" si="0"/>
        <v>0</v>
      </c>
      <c r="AR36" s="134">
        <f t="shared" ref="AR36" si="445">AQ36+AQ37</f>
        <v>0</v>
      </c>
      <c r="AS36" s="116">
        <f t="shared" ref="AS36:AS69" si="446">IF(AND(WEEKDAY($A36,2)&lt;7,AL36="CP"),1,0)</f>
        <v>0</v>
      </c>
      <c r="AT36" s="118">
        <f t="shared" ref="AT36" si="447">IF(AL36="CV",1,0)</f>
        <v>0</v>
      </c>
      <c r="AU36" s="38">
        <f t="shared" si="13"/>
        <v>0</v>
      </c>
      <c r="AV36" s="35"/>
      <c r="AW36" s="36"/>
      <c r="AX36" s="37"/>
      <c r="AY36" s="22">
        <f t="shared" si="14"/>
        <v>0</v>
      </c>
      <c r="AZ36" s="105">
        <f t="shared" ref="AZ36" si="448">AY36+AY37</f>
        <v>0</v>
      </c>
      <c r="BA36" s="105">
        <f t="shared" ref="BA36" si="449">IF(OR(AX35="",AV36=""),0,MOD(AV36-AX35,1))</f>
        <v>0</v>
      </c>
      <c r="BB36" s="22">
        <f t="shared" si="1"/>
        <v>0</v>
      </c>
      <c r="BC36" s="134">
        <f t="shared" ref="BC36" si="450">BB36+BB37</f>
        <v>0</v>
      </c>
      <c r="BD36" s="116">
        <f t="shared" ref="BD36:BD69" si="451">IF(AND(WEEKDAY($A36,2)&lt;7,AW36="CP"),1,0)</f>
        <v>0</v>
      </c>
      <c r="BE36" s="118">
        <f t="shared" ref="BE36" si="452">IF(AW36="CV",1,0)</f>
        <v>0</v>
      </c>
      <c r="BF36" s="38">
        <f t="shared" si="15"/>
        <v>0</v>
      </c>
      <c r="BG36" s="35"/>
      <c r="BH36" s="36"/>
      <c r="BI36" s="37"/>
      <c r="BJ36" s="22">
        <f t="shared" si="16"/>
        <v>0</v>
      </c>
      <c r="BK36" s="105">
        <f t="shared" ref="BK36" si="453">BJ36+BJ37</f>
        <v>0</v>
      </c>
      <c r="BL36" s="105">
        <f t="shared" ref="BL36" si="454">IF(OR(BI35="",BG36=""),0,MOD(BG36-BI35,1))</f>
        <v>0</v>
      </c>
      <c r="BM36" s="22">
        <f t="shared" si="2"/>
        <v>0</v>
      </c>
      <c r="BN36" s="134">
        <f t="shared" ref="BN36" si="455">BM36+BM37</f>
        <v>0</v>
      </c>
      <c r="BO36" s="116">
        <f t="shared" ref="BO36:BO69" si="456">IF(AND(WEEKDAY($A36,2)&lt;7,BH36="CP"),1,0)</f>
        <v>0</v>
      </c>
      <c r="BP36" s="133">
        <f t="shared" ref="BP36" si="457">IF(BH36="CV",1,0)</f>
        <v>0</v>
      </c>
      <c r="BQ36" s="12">
        <f t="shared" si="17"/>
        <v>0</v>
      </c>
      <c r="BR36" s="47"/>
    </row>
    <row r="37" spans="1:70" ht="15.75" thickBot="1">
      <c r="A37" s="157"/>
      <c r="B37" s="145"/>
      <c r="C37" s="147"/>
      <c r="D37" s="39"/>
      <c r="E37" s="84"/>
      <c r="F37" s="41"/>
      <c r="G37" s="23">
        <f t="shared" si="3"/>
        <v>0</v>
      </c>
      <c r="H37" s="121"/>
      <c r="I37" s="106"/>
      <c r="J37" s="22">
        <f t="shared" si="4"/>
        <v>0</v>
      </c>
      <c r="K37" s="123"/>
      <c r="L37" s="117"/>
      <c r="M37" s="119"/>
      <c r="N37" s="42">
        <f t="shared" si="5"/>
        <v>0</v>
      </c>
      <c r="O37" s="39"/>
      <c r="P37" s="40"/>
      <c r="Q37" s="41"/>
      <c r="R37" s="23">
        <f t="shared" si="6"/>
        <v>0</v>
      </c>
      <c r="S37" s="121"/>
      <c r="T37" s="106"/>
      <c r="U37" s="22">
        <f t="shared" si="7"/>
        <v>0</v>
      </c>
      <c r="V37" s="123"/>
      <c r="W37" s="117"/>
      <c r="X37" s="119"/>
      <c r="Y37" s="42">
        <f t="shared" si="8"/>
        <v>0</v>
      </c>
      <c r="Z37" s="39"/>
      <c r="AA37" s="40"/>
      <c r="AB37" s="41"/>
      <c r="AC37" s="22">
        <f t="shared" si="9"/>
        <v>0</v>
      </c>
      <c r="AD37" s="106"/>
      <c r="AE37" s="106"/>
      <c r="AF37" s="22">
        <f t="shared" si="10"/>
        <v>0</v>
      </c>
      <c r="AG37" s="135"/>
      <c r="AH37" s="117"/>
      <c r="AI37" s="119"/>
      <c r="AJ37" s="42">
        <f t="shared" si="11"/>
        <v>0</v>
      </c>
      <c r="AK37" s="39"/>
      <c r="AL37" s="40"/>
      <c r="AM37" s="41"/>
      <c r="AN37" s="22">
        <f t="shared" si="12"/>
        <v>0</v>
      </c>
      <c r="AO37" s="106"/>
      <c r="AP37" s="106"/>
      <c r="AQ37" s="22">
        <f t="shared" si="0"/>
        <v>0</v>
      </c>
      <c r="AR37" s="135"/>
      <c r="AS37" s="117"/>
      <c r="AT37" s="119"/>
      <c r="AU37" s="42">
        <f t="shared" si="13"/>
        <v>0</v>
      </c>
      <c r="AV37" s="39"/>
      <c r="AW37" s="40"/>
      <c r="AX37" s="41"/>
      <c r="AY37" s="22">
        <f t="shared" si="14"/>
        <v>0</v>
      </c>
      <c r="AZ37" s="106"/>
      <c r="BA37" s="106"/>
      <c r="BB37" s="22">
        <f t="shared" si="1"/>
        <v>0</v>
      </c>
      <c r="BC37" s="135"/>
      <c r="BD37" s="117"/>
      <c r="BE37" s="119"/>
      <c r="BF37" s="42">
        <f t="shared" si="15"/>
        <v>0</v>
      </c>
      <c r="BG37" s="39"/>
      <c r="BH37" s="40"/>
      <c r="BI37" s="41"/>
      <c r="BJ37" s="22">
        <f t="shared" si="16"/>
        <v>0</v>
      </c>
      <c r="BK37" s="106"/>
      <c r="BL37" s="106"/>
      <c r="BM37" s="22">
        <f t="shared" si="2"/>
        <v>0</v>
      </c>
      <c r="BN37" s="135"/>
      <c r="BO37" s="117"/>
      <c r="BP37" s="133"/>
      <c r="BQ37" s="12">
        <f t="shared" si="17"/>
        <v>0</v>
      </c>
      <c r="BR37" s="48"/>
    </row>
    <row r="38" spans="1:70" ht="15.75" thickBot="1">
      <c r="A38" s="157">
        <f>A36+1</f>
        <v>41654</v>
      </c>
      <c r="B38" s="144" t="str">
        <f t="shared" ref="B38" si="458">UPPER(TEXT(A38,"jjj"))</f>
        <v>MAR</v>
      </c>
      <c r="C38" s="146" t="str">
        <f t="shared" ref="C38" si="459">UPPER(TEXT(A38,"jj mmm"))</f>
        <v>16 JANV</v>
      </c>
      <c r="D38" s="35"/>
      <c r="E38" s="83"/>
      <c r="F38" s="37"/>
      <c r="G38" s="22">
        <f t="shared" si="3"/>
        <v>0</v>
      </c>
      <c r="H38" s="120">
        <f t="shared" ref="H38" si="460">G38+G39</f>
        <v>0</v>
      </c>
      <c r="I38" s="105">
        <f t="shared" ref="I38" si="461">IF(OR(F37="",D38=""),0,MOD(D38-F37,1))</f>
        <v>0</v>
      </c>
      <c r="J38" s="22">
        <f t="shared" si="4"/>
        <v>0</v>
      </c>
      <c r="K38" s="122">
        <f t="shared" ref="K38" si="462">J38+J39</f>
        <v>0</v>
      </c>
      <c r="L38" s="116">
        <f t="shared" ref="L38:L69" si="463">IF(AND(WEEKDAY($A38,2)&lt;7,E38="CP"),1,0)</f>
        <v>0</v>
      </c>
      <c r="M38" s="118">
        <f t="shared" ref="M38" si="464">IF(E38="CV",1,0)</f>
        <v>0</v>
      </c>
      <c r="N38" s="38">
        <f t="shared" si="5"/>
        <v>0</v>
      </c>
      <c r="O38" s="35"/>
      <c r="P38" s="36"/>
      <c r="Q38" s="37"/>
      <c r="R38" s="22">
        <f t="shared" si="6"/>
        <v>0</v>
      </c>
      <c r="S38" s="120">
        <f t="shared" ref="S38" si="465">R38+R39</f>
        <v>0</v>
      </c>
      <c r="T38" s="105">
        <f t="shared" ref="T38" si="466">IF(OR(Q37="",O38=""),0,MOD(O38-Q37,1))</f>
        <v>0</v>
      </c>
      <c r="U38" s="22">
        <f t="shared" si="7"/>
        <v>0</v>
      </c>
      <c r="V38" s="122">
        <f t="shared" ref="V38" si="467">U38+U39</f>
        <v>0</v>
      </c>
      <c r="W38" s="116">
        <f t="shared" ref="W38:W69" si="468">IF(AND(WEEKDAY($A38,2)&lt;7,P38="CP"),1,0)</f>
        <v>0</v>
      </c>
      <c r="X38" s="118">
        <f t="shared" ref="X38" si="469">IF(P38="CV",1,0)</f>
        <v>0</v>
      </c>
      <c r="Y38" s="38">
        <f t="shared" si="8"/>
        <v>0</v>
      </c>
      <c r="Z38" s="35"/>
      <c r="AA38" s="36"/>
      <c r="AB38" s="37"/>
      <c r="AC38" s="22">
        <f t="shared" si="9"/>
        <v>0</v>
      </c>
      <c r="AD38" s="105">
        <f t="shared" ref="AD38" si="470">AC38+AC39</f>
        <v>0</v>
      </c>
      <c r="AE38" s="105">
        <f t="shared" ref="AE38" si="471">IF(OR(AB37="",Z38=""),0,MOD(Z38-AB37,1))</f>
        <v>0</v>
      </c>
      <c r="AF38" s="22">
        <f t="shared" si="10"/>
        <v>0</v>
      </c>
      <c r="AG38" s="134">
        <f t="shared" ref="AG38" si="472">AF38+AF39</f>
        <v>0</v>
      </c>
      <c r="AH38" s="116">
        <f t="shared" ref="AH38:AH69" si="473">IF(AND(WEEKDAY($A38,2)&lt;7,AA38="CP"),1,0)</f>
        <v>0</v>
      </c>
      <c r="AI38" s="118">
        <f t="shared" ref="AI38" si="474">IF(AA38="CV",1,0)</f>
        <v>0</v>
      </c>
      <c r="AJ38" s="38">
        <f t="shared" si="11"/>
        <v>0</v>
      </c>
      <c r="AK38" s="35"/>
      <c r="AL38" s="36"/>
      <c r="AM38" s="37"/>
      <c r="AN38" s="22">
        <f t="shared" si="12"/>
        <v>0</v>
      </c>
      <c r="AO38" s="105">
        <f t="shared" ref="AO38" si="475">AN38+AN39</f>
        <v>0</v>
      </c>
      <c r="AP38" s="105">
        <f t="shared" ref="AP38" si="476">IF(OR(AM37="",AK38=""),0,MOD(AK38-AM37,1))</f>
        <v>0</v>
      </c>
      <c r="AQ38" s="22">
        <f t="shared" si="0"/>
        <v>0</v>
      </c>
      <c r="AR38" s="134">
        <f t="shared" ref="AR38" si="477">AQ38+AQ39</f>
        <v>0</v>
      </c>
      <c r="AS38" s="116">
        <f t="shared" ref="AS38:AS69" si="478">IF(AND(WEEKDAY($A38,2)&lt;7,AL38="CP"),1,0)</f>
        <v>0</v>
      </c>
      <c r="AT38" s="118">
        <f t="shared" ref="AT38" si="479">IF(AL38="CV",1,0)</f>
        <v>0</v>
      </c>
      <c r="AU38" s="38">
        <f t="shared" si="13"/>
        <v>0</v>
      </c>
      <c r="AV38" s="35"/>
      <c r="AW38" s="36"/>
      <c r="AX38" s="37"/>
      <c r="AY38" s="22">
        <f t="shared" si="14"/>
        <v>0</v>
      </c>
      <c r="AZ38" s="105">
        <f t="shared" ref="AZ38" si="480">AY38+AY39</f>
        <v>0</v>
      </c>
      <c r="BA38" s="105">
        <f t="shared" ref="BA38" si="481">IF(OR(AX37="",AV38=""),0,MOD(AV38-AX37,1))</f>
        <v>0</v>
      </c>
      <c r="BB38" s="22">
        <f t="shared" si="1"/>
        <v>0</v>
      </c>
      <c r="BC38" s="134">
        <f t="shared" ref="BC38" si="482">BB38+BB39</f>
        <v>0</v>
      </c>
      <c r="BD38" s="116">
        <f t="shared" ref="BD38:BD69" si="483">IF(AND(WEEKDAY($A38,2)&lt;7,AW38="CP"),1,0)</f>
        <v>0</v>
      </c>
      <c r="BE38" s="118">
        <f t="shared" ref="BE38" si="484">IF(AW38="CV",1,0)</f>
        <v>0</v>
      </c>
      <c r="BF38" s="38">
        <f t="shared" si="15"/>
        <v>0</v>
      </c>
      <c r="BG38" s="35"/>
      <c r="BH38" s="36"/>
      <c r="BI38" s="37"/>
      <c r="BJ38" s="22">
        <f t="shared" si="16"/>
        <v>0</v>
      </c>
      <c r="BK38" s="105">
        <f t="shared" ref="BK38" si="485">BJ38+BJ39</f>
        <v>0</v>
      </c>
      <c r="BL38" s="105">
        <f t="shared" ref="BL38" si="486">IF(OR(BI37="",BG38=""),0,MOD(BG38-BI37,1))</f>
        <v>0</v>
      </c>
      <c r="BM38" s="22">
        <f t="shared" si="2"/>
        <v>0</v>
      </c>
      <c r="BN38" s="134">
        <f t="shared" ref="BN38" si="487">BM38+BM39</f>
        <v>0</v>
      </c>
      <c r="BO38" s="116">
        <f t="shared" ref="BO38:BO69" si="488">IF(AND(WEEKDAY($A38,2)&lt;7,BH38="CP"),1,0)</f>
        <v>0</v>
      </c>
      <c r="BP38" s="133">
        <f t="shared" ref="BP38" si="489">IF(BH38="CV",1,0)</f>
        <v>0</v>
      </c>
      <c r="BQ38" s="12">
        <f t="shared" si="17"/>
        <v>0</v>
      </c>
      <c r="BR38" s="47"/>
    </row>
    <row r="39" spans="1:70" ht="15.75" thickBot="1">
      <c r="A39" s="157"/>
      <c r="B39" s="145"/>
      <c r="C39" s="147"/>
      <c r="D39" s="39"/>
      <c r="E39" s="84"/>
      <c r="F39" s="41"/>
      <c r="G39" s="23">
        <f t="shared" si="3"/>
        <v>0</v>
      </c>
      <c r="H39" s="121"/>
      <c r="I39" s="106"/>
      <c r="J39" s="22">
        <f t="shared" si="4"/>
        <v>0</v>
      </c>
      <c r="K39" s="123"/>
      <c r="L39" s="117"/>
      <c r="M39" s="119"/>
      <c r="N39" s="42">
        <f t="shared" si="5"/>
        <v>0</v>
      </c>
      <c r="O39" s="39"/>
      <c r="P39" s="40"/>
      <c r="Q39" s="41"/>
      <c r="R39" s="23">
        <f t="shared" si="6"/>
        <v>0</v>
      </c>
      <c r="S39" s="121"/>
      <c r="T39" s="106"/>
      <c r="U39" s="22">
        <f t="shared" si="7"/>
        <v>0</v>
      </c>
      <c r="V39" s="123"/>
      <c r="W39" s="117"/>
      <c r="X39" s="119"/>
      <c r="Y39" s="42">
        <f t="shared" si="8"/>
        <v>0</v>
      </c>
      <c r="Z39" s="39"/>
      <c r="AA39" s="40"/>
      <c r="AB39" s="41"/>
      <c r="AC39" s="22">
        <f t="shared" si="9"/>
        <v>0</v>
      </c>
      <c r="AD39" s="106"/>
      <c r="AE39" s="106"/>
      <c r="AF39" s="22">
        <f t="shared" si="10"/>
        <v>0</v>
      </c>
      <c r="AG39" s="135"/>
      <c r="AH39" s="117"/>
      <c r="AI39" s="119"/>
      <c r="AJ39" s="42">
        <f t="shared" si="11"/>
        <v>0</v>
      </c>
      <c r="AK39" s="39"/>
      <c r="AL39" s="40"/>
      <c r="AM39" s="41"/>
      <c r="AN39" s="22">
        <f t="shared" si="12"/>
        <v>0</v>
      </c>
      <c r="AO39" s="106"/>
      <c r="AP39" s="106"/>
      <c r="AQ39" s="22">
        <f t="shared" si="0"/>
        <v>0</v>
      </c>
      <c r="AR39" s="135"/>
      <c r="AS39" s="117"/>
      <c r="AT39" s="119"/>
      <c r="AU39" s="42">
        <f t="shared" si="13"/>
        <v>0</v>
      </c>
      <c r="AV39" s="39"/>
      <c r="AW39" s="40"/>
      <c r="AX39" s="41"/>
      <c r="AY39" s="22">
        <f t="shared" si="14"/>
        <v>0</v>
      </c>
      <c r="AZ39" s="106"/>
      <c r="BA39" s="106"/>
      <c r="BB39" s="22">
        <f t="shared" si="1"/>
        <v>0</v>
      </c>
      <c r="BC39" s="135"/>
      <c r="BD39" s="117"/>
      <c r="BE39" s="119"/>
      <c r="BF39" s="42">
        <f t="shared" si="15"/>
        <v>0</v>
      </c>
      <c r="BG39" s="39"/>
      <c r="BH39" s="40"/>
      <c r="BI39" s="41"/>
      <c r="BJ39" s="22">
        <f t="shared" si="16"/>
        <v>0</v>
      </c>
      <c r="BK39" s="106"/>
      <c r="BL39" s="106"/>
      <c r="BM39" s="22">
        <f t="shared" si="2"/>
        <v>0</v>
      </c>
      <c r="BN39" s="135"/>
      <c r="BO39" s="117"/>
      <c r="BP39" s="133"/>
      <c r="BQ39" s="12">
        <f t="shared" si="17"/>
        <v>0</v>
      </c>
      <c r="BR39" s="48"/>
    </row>
    <row r="40" spans="1:70" ht="15.75" thickBot="1">
      <c r="A40" s="157">
        <f>A38+1</f>
        <v>41655</v>
      </c>
      <c r="B40" s="144" t="str">
        <f t="shared" ref="B40" si="490">UPPER(TEXT(A40,"jjj"))</f>
        <v>MER</v>
      </c>
      <c r="C40" s="146" t="str">
        <f t="shared" ref="C40" si="491">UPPER(TEXT(A40,"jj mmm"))</f>
        <v>17 JANV</v>
      </c>
      <c r="D40" s="35"/>
      <c r="E40" s="83"/>
      <c r="F40" s="37"/>
      <c r="G40" s="22">
        <f t="shared" si="3"/>
        <v>0</v>
      </c>
      <c r="H40" s="120">
        <f>G40+G41</f>
        <v>0</v>
      </c>
      <c r="I40" s="105">
        <f t="shared" ref="I40" si="492">IF(OR(F39="",D40=""),0,MOD(D40-F39,1))</f>
        <v>0</v>
      </c>
      <c r="J40" s="22">
        <f t="shared" si="4"/>
        <v>0</v>
      </c>
      <c r="K40" s="122">
        <f t="shared" ref="K40" si="493">J40+J41</f>
        <v>0</v>
      </c>
      <c r="L40" s="116">
        <f t="shared" ref="L40:L69" si="494">IF(AND(WEEKDAY($A40,2)&lt;7,E40="CP"),1,0)</f>
        <v>0</v>
      </c>
      <c r="M40" s="118">
        <f t="shared" ref="M40" si="495">IF(E40="CV",1,0)</f>
        <v>0</v>
      </c>
      <c r="N40" s="38">
        <f t="shared" si="5"/>
        <v>0</v>
      </c>
      <c r="O40" s="35"/>
      <c r="P40" s="36"/>
      <c r="Q40" s="37"/>
      <c r="R40" s="22">
        <f t="shared" si="6"/>
        <v>0</v>
      </c>
      <c r="S40" s="120">
        <f>R40+R41</f>
        <v>0</v>
      </c>
      <c r="T40" s="105">
        <f t="shared" ref="T40" si="496">IF(OR(Q39="",O40=""),0,MOD(O40-Q39,1))</f>
        <v>0</v>
      </c>
      <c r="U40" s="22">
        <f t="shared" si="7"/>
        <v>0</v>
      </c>
      <c r="V40" s="122">
        <f t="shared" ref="V40" si="497">U40+U41</f>
        <v>0</v>
      </c>
      <c r="W40" s="116">
        <f t="shared" ref="W40:W69" si="498">IF(AND(WEEKDAY($A40,2)&lt;7,P40="CP"),1,0)</f>
        <v>0</v>
      </c>
      <c r="X40" s="118">
        <f t="shared" ref="X40" si="499">IF(P40="CV",1,0)</f>
        <v>0</v>
      </c>
      <c r="Y40" s="38">
        <f t="shared" si="8"/>
        <v>0</v>
      </c>
      <c r="Z40" s="35"/>
      <c r="AA40" s="36"/>
      <c r="AB40" s="37"/>
      <c r="AC40" s="22">
        <f t="shared" si="9"/>
        <v>0</v>
      </c>
      <c r="AD40" s="105">
        <f t="shared" ref="AD40" si="500">AC40+AC41</f>
        <v>0</v>
      </c>
      <c r="AE40" s="105">
        <f t="shared" ref="AE40" si="501">IF(OR(AB39="",Z40=""),0,MOD(Z40-AB39,1))</f>
        <v>0</v>
      </c>
      <c r="AF40" s="22">
        <f t="shared" si="10"/>
        <v>0</v>
      </c>
      <c r="AG40" s="134">
        <f t="shared" ref="AG40" si="502">AF40+AF41</f>
        <v>0</v>
      </c>
      <c r="AH40" s="116">
        <f t="shared" ref="AH40:AH69" si="503">IF(AND(WEEKDAY($A40,2)&lt;7,AA40="CP"),1,0)</f>
        <v>0</v>
      </c>
      <c r="AI40" s="118">
        <f t="shared" ref="AI40" si="504">IF(AA40="CV",1,0)</f>
        <v>0</v>
      </c>
      <c r="AJ40" s="38">
        <f t="shared" si="11"/>
        <v>0</v>
      </c>
      <c r="AK40" s="35"/>
      <c r="AL40" s="36"/>
      <c r="AM40" s="37"/>
      <c r="AN40" s="22">
        <f t="shared" si="12"/>
        <v>0</v>
      </c>
      <c r="AO40" s="105">
        <f t="shared" ref="AO40" si="505">AN40+AN41</f>
        <v>0</v>
      </c>
      <c r="AP40" s="105">
        <f t="shared" ref="AP40" si="506">IF(OR(AM39="",AK40=""),0,MOD(AK40-AM39,1))</f>
        <v>0</v>
      </c>
      <c r="AQ40" s="22">
        <f t="shared" si="0"/>
        <v>0</v>
      </c>
      <c r="AR40" s="134">
        <f t="shared" ref="AR40" si="507">AQ40+AQ41</f>
        <v>0</v>
      </c>
      <c r="AS40" s="116">
        <f t="shared" ref="AS40:AS69" si="508">IF(AND(WEEKDAY($A40,2)&lt;7,AL40="CP"),1,0)</f>
        <v>0</v>
      </c>
      <c r="AT40" s="118">
        <f t="shared" ref="AT40" si="509">IF(AL40="CV",1,0)</f>
        <v>0</v>
      </c>
      <c r="AU40" s="38">
        <f t="shared" si="13"/>
        <v>0</v>
      </c>
      <c r="AV40" s="35"/>
      <c r="AW40" s="36"/>
      <c r="AX40" s="37"/>
      <c r="AY40" s="22">
        <f t="shared" si="14"/>
        <v>0</v>
      </c>
      <c r="AZ40" s="105">
        <f t="shared" ref="AZ40" si="510">AY40+AY41</f>
        <v>0</v>
      </c>
      <c r="BA40" s="105">
        <f t="shared" ref="BA40" si="511">IF(OR(AX39="",AV40=""),0,MOD(AV40-AX39,1))</f>
        <v>0</v>
      </c>
      <c r="BB40" s="22">
        <f t="shared" si="1"/>
        <v>0</v>
      </c>
      <c r="BC40" s="134">
        <f t="shared" ref="BC40" si="512">BB40+BB41</f>
        <v>0</v>
      </c>
      <c r="BD40" s="116">
        <f t="shared" ref="BD40:BD69" si="513">IF(AND(WEEKDAY($A40,2)&lt;7,AW40="CP"),1,0)</f>
        <v>0</v>
      </c>
      <c r="BE40" s="118">
        <f t="shared" ref="BE40" si="514">IF(AW40="CV",1,0)</f>
        <v>0</v>
      </c>
      <c r="BF40" s="38">
        <f t="shared" si="15"/>
        <v>0</v>
      </c>
      <c r="BG40" s="35"/>
      <c r="BH40" s="36"/>
      <c r="BI40" s="37"/>
      <c r="BJ40" s="22">
        <f t="shared" si="16"/>
        <v>0</v>
      </c>
      <c r="BK40" s="105">
        <f t="shared" ref="BK40" si="515">BJ40+BJ41</f>
        <v>0</v>
      </c>
      <c r="BL40" s="105">
        <f t="shared" ref="BL40" si="516">IF(OR(BI39="",BG40=""),0,MOD(BG40-BI39,1))</f>
        <v>0</v>
      </c>
      <c r="BM40" s="22">
        <f t="shared" si="2"/>
        <v>0</v>
      </c>
      <c r="BN40" s="134">
        <f t="shared" ref="BN40" si="517">BM40+BM41</f>
        <v>0</v>
      </c>
      <c r="BO40" s="116">
        <f t="shared" ref="BO40:BO69" si="518">IF(AND(WEEKDAY($A40,2)&lt;7,BH40="CP"),1,0)</f>
        <v>0</v>
      </c>
      <c r="BP40" s="133">
        <f t="shared" ref="BP40" si="519">IF(BH40="CV",1,0)</f>
        <v>0</v>
      </c>
      <c r="BQ40" s="12">
        <f t="shared" si="17"/>
        <v>0</v>
      </c>
      <c r="BR40" s="47"/>
    </row>
    <row r="41" spans="1:70" ht="15.75" thickBot="1">
      <c r="A41" s="157"/>
      <c r="B41" s="145"/>
      <c r="C41" s="147"/>
      <c r="D41" s="39"/>
      <c r="E41" s="84"/>
      <c r="F41" s="41"/>
      <c r="G41" s="23">
        <f t="shared" si="3"/>
        <v>0</v>
      </c>
      <c r="H41" s="121"/>
      <c r="I41" s="106"/>
      <c r="J41" s="22">
        <f t="shared" si="4"/>
        <v>0</v>
      </c>
      <c r="K41" s="123"/>
      <c r="L41" s="117"/>
      <c r="M41" s="119"/>
      <c r="N41" s="42">
        <f t="shared" si="5"/>
        <v>0</v>
      </c>
      <c r="O41" s="39"/>
      <c r="P41" s="40"/>
      <c r="Q41" s="41"/>
      <c r="R41" s="23">
        <f t="shared" si="6"/>
        <v>0</v>
      </c>
      <c r="S41" s="121"/>
      <c r="T41" s="106"/>
      <c r="U41" s="22">
        <f t="shared" si="7"/>
        <v>0</v>
      </c>
      <c r="V41" s="123"/>
      <c r="W41" s="117"/>
      <c r="X41" s="119"/>
      <c r="Y41" s="42">
        <f t="shared" si="8"/>
        <v>0</v>
      </c>
      <c r="Z41" s="39"/>
      <c r="AA41" s="40"/>
      <c r="AB41" s="41"/>
      <c r="AC41" s="22">
        <f t="shared" si="9"/>
        <v>0</v>
      </c>
      <c r="AD41" s="106"/>
      <c r="AE41" s="106"/>
      <c r="AF41" s="22">
        <f t="shared" si="10"/>
        <v>0</v>
      </c>
      <c r="AG41" s="135"/>
      <c r="AH41" s="117"/>
      <c r="AI41" s="119"/>
      <c r="AJ41" s="42">
        <f t="shared" si="11"/>
        <v>0</v>
      </c>
      <c r="AK41" s="39"/>
      <c r="AL41" s="40"/>
      <c r="AM41" s="41"/>
      <c r="AN41" s="22">
        <f t="shared" si="12"/>
        <v>0</v>
      </c>
      <c r="AO41" s="106"/>
      <c r="AP41" s="106"/>
      <c r="AQ41" s="22">
        <f t="shared" si="0"/>
        <v>0</v>
      </c>
      <c r="AR41" s="135"/>
      <c r="AS41" s="117"/>
      <c r="AT41" s="119"/>
      <c r="AU41" s="42">
        <f t="shared" si="13"/>
        <v>0</v>
      </c>
      <c r="AV41" s="39"/>
      <c r="AW41" s="40"/>
      <c r="AX41" s="41"/>
      <c r="AY41" s="22">
        <f t="shared" si="14"/>
        <v>0</v>
      </c>
      <c r="AZ41" s="106"/>
      <c r="BA41" s="106"/>
      <c r="BB41" s="22">
        <f t="shared" si="1"/>
        <v>0</v>
      </c>
      <c r="BC41" s="135"/>
      <c r="BD41" s="117"/>
      <c r="BE41" s="119"/>
      <c r="BF41" s="42">
        <f t="shared" si="15"/>
        <v>0</v>
      </c>
      <c r="BG41" s="39"/>
      <c r="BH41" s="40"/>
      <c r="BI41" s="41"/>
      <c r="BJ41" s="22">
        <f t="shared" si="16"/>
        <v>0</v>
      </c>
      <c r="BK41" s="106"/>
      <c r="BL41" s="106"/>
      <c r="BM41" s="22">
        <f t="shared" si="2"/>
        <v>0</v>
      </c>
      <c r="BN41" s="135"/>
      <c r="BO41" s="117"/>
      <c r="BP41" s="133"/>
      <c r="BQ41" s="12">
        <f t="shared" si="17"/>
        <v>0</v>
      </c>
      <c r="BR41" s="48"/>
    </row>
    <row r="42" spans="1:70" ht="15.75" thickBot="1">
      <c r="A42" s="157">
        <f>A40+1</f>
        <v>41656</v>
      </c>
      <c r="B42" s="144" t="str">
        <f t="shared" ref="B42" si="520">UPPER(TEXT(A42,"jjj"))</f>
        <v>JEU</v>
      </c>
      <c r="C42" s="146" t="str">
        <f t="shared" ref="C42" si="521">UPPER(TEXT(A42,"jj mmm"))</f>
        <v>18 JANV</v>
      </c>
      <c r="D42" s="35"/>
      <c r="E42" s="83"/>
      <c r="F42" s="37"/>
      <c r="G42" s="22">
        <f t="shared" si="3"/>
        <v>0</v>
      </c>
      <c r="H42" s="120">
        <f t="shared" ref="H42" si="522">G42+G43</f>
        <v>0</v>
      </c>
      <c r="I42" s="105">
        <f t="shared" ref="I42" si="523">IF(OR(F41="",D42=""),0,MOD(D42-F41,1))</f>
        <v>0</v>
      </c>
      <c r="J42" s="22">
        <f t="shared" si="4"/>
        <v>0</v>
      </c>
      <c r="K42" s="122">
        <f t="shared" ref="K42" si="524">J42+J43</f>
        <v>0</v>
      </c>
      <c r="L42" s="116">
        <f t="shared" ref="L42:L69" si="525">IF(AND(WEEKDAY($A42,2)&lt;7,E42="CP"),1,0)</f>
        <v>0</v>
      </c>
      <c r="M42" s="118">
        <f t="shared" ref="M42" si="526">IF(E42="CV",1,0)</f>
        <v>0</v>
      </c>
      <c r="N42" s="38">
        <f t="shared" si="5"/>
        <v>0</v>
      </c>
      <c r="O42" s="35"/>
      <c r="P42" s="36"/>
      <c r="Q42" s="37"/>
      <c r="R42" s="22">
        <f t="shared" si="6"/>
        <v>0</v>
      </c>
      <c r="S42" s="120">
        <f t="shared" ref="S42" si="527">R42+R43</f>
        <v>0</v>
      </c>
      <c r="T42" s="105">
        <f t="shared" ref="T42" si="528">IF(OR(Q41="",O42=""),0,MOD(O42-Q41,1))</f>
        <v>0</v>
      </c>
      <c r="U42" s="22">
        <f t="shared" si="7"/>
        <v>0</v>
      </c>
      <c r="V42" s="122">
        <f t="shared" ref="V42" si="529">U42+U43</f>
        <v>0</v>
      </c>
      <c r="W42" s="116">
        <f t="shared" ref="W42:W69" si="530">IF(AND(WEEKDAY($A42,2)&lt;7,P42="CP"),1,0)</f>
        <v>0</v>
      </c>
      <c r="X42" s="118">
        <f t="shared" ref="X42" si="531">IF(P42="CV",1,0)</f>
        <v>0</v>
      </c>
      <c r="Y42" s="38">
        <f t="shared" si="8"/>
        <v>0</v>
      </c>
      <c r="Z42" s="35"/>
      <c r="AA42" s="36"/>
      <c r="AB42" s="37"/>
      <c r="AC42" s="22">
        <f t="shared" si="9"/>
        <v>0</v>
      </c>
      <c r="AD42" s="105">
        <f t="shared" ref="AD42" si="532">AC42+AC43</f>
        <v>0</v>
      </c>
      <c r="AE42" s="105">
        <f t="shared" ref="AE42" si="533">IF(OR(AB41="",Z42=""),0,MOD(Z42-AB41,1))</f>
        <v>0</v>
      </c>
      <c r="AF42" s="22">
        <f t="shared" si="10"/>
        <v>0</v>
      </c>
      <c r="AG42" s="134">
        <f t="shared" ref="AG42" si="534">AF42+AF43</f>
        <v>0</v>
      </c>
      <c r="AH42" s="116">
        <f t="shared" ref="AH42:AH69" si="535">IF(AND(WEEKDAY($A42,2)&lt;7,AA42="CP"),1,0)</f>
        <v>0</v>
      </c>
      <c r="AI42" s="118">
        <f t="shared" ref="AI42" si="536">IF(AA42="CV",1,0)</f>
        <v>0</v>
      </c>
      <c r="AJ42" s="38">
        <f t="shared" si="11"/>
        <v>0</v>
      </c>
      <c r="AK42" s="35"/>
      <c r="AL42" s="36"/>
      <c r="AM42" s="37"/>
      <c r="AN42" s="22">
        <f t="shared" si="12"/>
        <v>0</v>
      </c>
      <c r="AO42" s="105">
        <f t="shared" ref="AO42" si="537">AN42+AN43</f>
        <v>0</v>
      </c>
      <c r="AP42" s="105">
        <f t="shared" ref="AP42" si="538">IF(OR(AM41="",AK42=""),0,MOD(AK42-AM41,1))</f>
        <v>0</v>
      </c>
      <c r="AQ42" s="22">
        <f t="shared" si="0"/>
        <v>0</v>
      </c>
      <c r="AR42" s="134">
        <f t="shared" ref="AR42" si="539">AQ42+AQ43</f>
        <v>0</v>
      </c>
      <c r="AS42" s="116">
        <f t="shared" ref="AS42:AS69" si="540">IF(AND(WEEKDAY($A42,2)&lt;7,AL42="CP"),1,0)</f>
        <v>0</v>
      </c>
      <c r="AT42" s="118">
        <f t="shared" ref="AT42" si="541">IF(AL42="CV",1,0)</f>
        <v>0</v>
      </c>
      <c r="AU42" s="38">
        <f t="shared" si="13"/>
        <v>0</v>
      </c>
      <c r="AV42" s="35"/>
      <c r="AW42" s="36"/>
      <c r="AX42" s="37"/>
      <c r="AY42" s="22">
        <f t="shared" si="14"/>
        <v>0</v>
      </c>
      <c r="AZ42" s="105">
        <f t="shared" ref="AZ42" si="542">AY42+AY43</f>
        <v>0</v>
      </c>
      <c r="BA42" s="105">
        <f t="shared" ref="BA42" si="543">IF(OR(AX41="",AV42=""),0,MOD(AV42-AX41,1))</f>
        <v>0</v>
      </c>
      <c r="BB42" s="22">
        <f t="shared" si="1"/>
        <v>0</v>
      </c>
      <c r="BC42" s="134">
        <f t="shared" ref="BC42" si="544">BB42+BB43</f>
        <v>0</v>
      </c>
      <c r="BD42" s="116">
        <f t="shared" ref="BD42:BD69" si="545">IF(AND(WEEKDAY($A42,2)&lt;7,AW42="CP"),1,0)</f>
        <v>0</v>
      </c>
      <c r="BE42" s="118">
        <f t="shared" ref="BE42" si="546">IF(AW42="CV",1,0)</f>
        <v>0</v>
      </c>
      <c r="BF42" s="38">
        <f t="shared" si="15"/>
        <v>0</v>
      </c>
      <c r="BG42" s="35"/>
      <c r="BH42" s="36"/>
      <c r="BI42" s="37"/>
      <c r="BJ42" s="22">
        <f t="shared" si="16"/>
        <v>0</v>
      </c>
      <c r="BK42" s="105">
        <f t="shared" ref="BK42" si="547">BJ42+BJ43</f>
        <v>0</v>
      </c>
      <c r="BL42" s="105">
        <f t="shared" ref="BL42" si="548">IF(OR(BI41="",BG42=""),0,MOD(BG42-BI41,1))</f>
        <v>0</v>
      </c>
      <c r="BM42" s="22">
        <f t="shared" si="2"/>
        <v>0</v>
      </c>
      <c r="BN42" s="134">
        <f t="shared" ref="BN42" si="549">BM42+BM43</f>
        <v>0</v>
      </c>
      <c r="BO42" s="116">
        <f t="shared" ref="BO42:BO69" si="550">IF(AND(WEEKDAY($A42,2)&lt;7,BH42="CP"),1,0)</f>
        <v>0</v>
      </c>
      <c r="BP42" s="133">
        <f t="shared" ref="BP42" si="551">IF(BH42="CV",1,0)</f>
        <v>0</v>
      </c>
      <c r="BQ42" s="12">
        <f t="shared" si="17"/>
        <v>0</v>
      </c>
      <c r="BR42" s="47"/>
    </row>
    <row r="43" spans="1:70" ht="15.75" thickBot="1">
      <c r="A43" s="157"/>
      <c r="B43" s="145"/>
      <c r="C43" s="147"/>
      <c r="D43" s="39"/>
      <c r="E43" s="84"/>
      <c r="F43" s="41"/>
      <c r="G43" s="23">
        <f t="shared" si="3"/>
        <v>0</v>
      </c>
      <c r="H43" s="121"/>
      <c r="I43" s="106"/>
      <c r="J43" s="22">
        <f t="shared" si="4"/>
        <v>0</v>
      </c>
      <c r="K43" s="123"/>
      <c r="L43" s="117"/>
      <c r="M43" s="119"/>
      <c r="N43" s="42">
        <f t="shared" si="5"/>
        <v>0</v>
      </c>
      <c r="O43" s="39"/>
      <c r="P43" s="40"/>
      <c r="Q43" s="41"/>
      <c r="R43" s="23">
        <f t="shared" si="6"/>
        <v>0</v>
      </c>
      <c r="S43" s="121"/>
      <c r="T43" s="106"/>
      <c r="U43" s="22">
        <f t="shared" si="7"/>
        <v>0</v>
      </c>
      <c r="V43" s="123"/>
      <c r="W43" s="117"/>
      <c r="X43" s="119"/>
      <c r="Y43" s="42">
        <f t="shared" si="8"/>
        <v>0</v>
      </c>
      <c r="Z43" s="39"/>
      <c r="AA43" s="40"/>
      <c r="AB43" s="41"/>
      <c r="AC43" s="22">
        <f t="shared" si="9"/>
        <v>0</v>
      </c>
      <c r="AD43" s="106"/>
      <c r="AE43" s="106"/>
      <c r="AF43" s="22">
        <f t="shared" si="10"/>
        <v>0</v>
      </c>
      <c r="AG43" s="135"/>
      <c r="AH43" s="117"/>
      <c r="AI43" s="119"/>
      <c r="AJ43" s="42">
        <f t="shared" si="11"/>
        <v>0</v>
      </c>
      <c r="AK43" s="39"/>
      <c r="AL43" s="40"/>
      <c r="AM43" s="41"/>
      <c r="AN43" s="22">
        <f t="shared" si="12"/>
        <v>0</v>
      </c>
      <c r="AO43" s="106"/>
      <c r="AP43" s="106"/>
      <c r="AQ43" s="22">
        <f t="shared" si="0"/>
        <v>0</v>
      </c>
      <c r="AR43" s="135"/>
      <c r="AS43" s="117"/>
      <c r="AT43" s="119"/>
      <c r="AU43" s="42">
        <f t="shared" si="13"/>
        <v>0</v>
      </c>
      <c r="AV43" s="39"/>
      <c r="AW43" s="40"/>
      <c r="AX43" s="41"/>
      <c r="AY43" s="22">
        <f t="shared" si="14"/>
        <v>0</v>
      </c>
      <c r="AZ43" s="106"/>
      <c r="BA43" s="106"/>
      <c r="BB43" s="22">
        <f t="shared" si="1"/>
        <v>0</v>
      </c>
      <c r="BC43" s="135"/>
      <c r="BD43" s="117"/>
      <c r="BE43" s="119"/>
      <c r="BF43" s="42">
        <f t="shared" si="15"/>
        <v>0</v>
      </c>
      <c r="BG43" s="39"/>
      <c r="BH43" s="40"/>
      <c r="BI43" s="41"/>
      <c r="BJ43" s="22">
        <f t="shared" si="16"/>
        <v>0</v>
      </c>
      <c r="BK43" s="106"/>
      <c r="BL43" s="106"/>
      <c r="BM43" s="22">
        <f t="shared" si="2"/>
        <v>0</v>
      </c>
      <c r="BN43" s="135"/>
      <c r="BO43" s="117"/>
      <c r="BP43" s="133"/>
      <c r="BQ43" s="12">
        <f t="shared" si="17"/>
        <v>0</v>
      </c>
      <c r="BR43" s="48"/>
    </row>
    <row r="44" spans="1:70" ht="15.75" thickBot="1">
      <c r="A44" s="157">
        <f>A42+1</f>
        <v>41657</v>
      </c>
      <c r="B44" s="144" t="str">
        <f t="shared" ref="B44" si="552">UPPER(TEXT(A44,"jjj"))</f>
        <v>VEN</v>
      </c>
      <c r="C44" s="146" t="str">
        <f t="shared" ref="C44" si="553">UPPER(TEXT(A44,"jj mmm"))</f>
        <v>19 JANV</v>
      </c>
      <c r="D44" s="35"/>
      <c r="E44" s="83"/>
      <c r="F44" s="37"/>
      <c r="G44" s="22">
        <f t="shared" si="3"/>
        <v>0</v>
      </c>
      <c r="H44" s="120">
        <f t="shared" ref="H44" si="554">G44+G45</f>
        <v>0</v>
      </c>
      <c r="I44" s="105">
        <f t="shared" ref="I44:I68" si="555">IF(OR(F43="",D44=""),0,MOD(D44-F43,1))</f>
        <v>0</v>
      </c>
      <c r="J44" s="22">
        <f t="shared" si="4"/>
        <v>0</v>
      </c>
      <c r="K44" s="122">
        <f t="shared" ref="K44" si="556">J44+J45</f>
        <v>0</v>
      </c>
      <c r="L44" s="116">
        <f t="shared" ref="L44:L69" si="557">IF(AND(WEEKDAY($A44,2)&lt;7,E44="CP"),1,0)</f>
        <v>0</v>
      </c>
      <c r="M44" s="118">
        <f t="shared" ref="M44" si="558">IF(E44="CV",1,0)</f>
        <v>0</v>
      </c>
      <c r="N44" s="38">
        <f t="shared" si="5"/>
        <v>0</v>
      </c>
      <c r="O44" s="35"/>
      <c r="P44" s="36"/>
      <c r="Q44" s="37"/>
      <c r="R44" s="22">
        <f t="shared" si="6"/>
        <v>0</v>
      </c>
      <c r="S44" s="120">
        <f t="shared" ref="S44" si="559">R44+R45</f>
        <v>0</v>
      </c>
      <c r="T44" s="105">
        <f t="shared" ref="T44:T68" si="560">IF(OR(Q43="",O44=""),0,MOD(O44-Q43,1))</f>
        <v>0</v>
      </c>
      <c r="U44" s="22">
        <f t="shared" si="7"/>
        <v>0</v>
      </c>
      <c r="V44" s="122">
        <f t="shared" ref="V44" si="561">U44+U45</f>
        <v>0</v>
      </c>
      <c r="W44" s="116">
        <f t="shared" ref="W44:W69" si="562">IF(AND(WEEKDAY($A44,2)&lt;7,P44="CP"),1,0)</f>
        <v>0</v>
      </c>
      <c r="X44" s="118">
        <f t="shared" ref="X44" si="563">IF(P44="CV",1,0)</f>
        <v>0</v>
      </c>
      <c r="Y44" s="38">
        <f t="shared" si="8"/>
        <v>0</v>
      </c>
      <c r="Z44" s="35"/>
      <c r="AA44" s="36"/>
      <c r="AB44" s="37"/>
      <c r="AC44" s="22">
        <f t="shared" si="9"/>
        <v>0</v>
      </c>
      <c r="AD44" s="105">
        <f t="shared" ref="AD44" si="564">AC44+AC45</f>
        <v>0</v>
      </c>
      <c r="AE44" s="105">
        <f t="shared" ref="AE44:AE68" si="565">IF(OR(AB43="",Z44=""),0,MOD(Z44-AB43,1))</f>
        <v>0</v>
      </c>
      <c r="AF44" s="22">
        <f t="shared" si="10"/>
        <v>0</v>
      </c>
      <c r="AG44" s="134">
        <f t="shared" ref="AG44" si="566">AF44+AF45</f>
        <v>0</v>
      </c>
      <c r="AH44" s="116">
        <f t="shared" ref="AH44:AH69" si="567">IF(AND(WEEKDAY($A44,2)&lt;7,AA44="CP"),1,0)</f>
        <v>0</v>
      </c>
      <c r="AI44" s="118">
        <f t="shared" ref="AI44" si="568">IF(AA44="CV",1,0)</f>
        <v>0</v>
      </c>
      <c r="AJ44" s="38">
        <f t="shared" si="11"/>
        <v>0</v>
      </c>
      <c r="AK44" s="35"/>
      <c r="AL44" s="36"/>
      <c r="AM44" s="37"/>
      <c r="AN44" s="22">
        <f t="shared" si="12"/>
        <v>0</v>
      </c>
      <c r="AO44" s="105">
        <f t="shared" ref="AO44" si="569">AN44+AN45</f>
        <v>0</v>
      </c>
      <c r="AP44" s="105">
        <f t="shared" ref="AP44:AP68" si="570">IF(OR(AM43="",AK44=""),0,MOD(AK44-AM43,1))</f>
        <v>0</v>
      </c>
      <c r="AQ44" s="22">
        <f t="shared" si="0"/>
        <v>0</v>
      </c>
      <c r="AR44" s="134">
        <f t="shared" ref="AR44" si="571">AQ44+AQ45</f>
        <v>0</v>
      </c>
      <c r="AS44" s="116">
        <f t="shared" ref="AS44:AS69" si="572">IF(AND(WEEKDAY($A44,2)&lt;7,AL44="CP"),1,0)</f>
        <v>0</v>
      </c>
      <c r="AT44" s="118">
        <f t="shared" ref="AT44" si="573">IF(AL44="CV",1,0)</f>
        <v>0</v>
      </c>
      <c r="AU44" s="38">
        <f t="shared" si="13"/>
        <v>0</v>
      </c>
      <c r="AV44" s="35"/>
      <c r="AW44" s="36"/>
      <c r="AX44" s="37"/>
      <c r="AY44" s="22">
        <f t="shared" si="14"/>
        <v>0</v>
      </c>
      <c r="AZ44" s="105">
        <f t="shared" ref="AZ44" si="574">AY44+AY45</f>
        <v>0</v>
      </c>
      <c r="BA44" s="105">
        <f t="shared" ref="BA44:BA68" si="575">IF(OR(AX43="",AV44=""),0,MOD(AV44-AX43,1))</f>
        <v>0</v>
      </c>
      <c r="BB44" s="22">
        <f t="shared" si="1"/>
        <v>0</v>
      </c>
      <c r="BC44" s="134">
        <f t="shared" ref="BC44" si="576">BB44+BB45</f>
        <v>0</v>
      </c>
      <c r="BD44" s="116">
        <f t="shared" ref="BD44:BD69" si="577">IF(AND(WEEKDAY($A44,2)&lt;7,AW44="CP"),1,0)</f>
        <v>0</v>
      </c>
      <c r="BE44" s="118">
        <f t="shared" ref="BE44" si="578">IF(AW44="CV",1,0)</f>
        <v>0</v>
      </c>
      <c r="BF44" s="38">
        <f t="shared" si="15"/>
        <v>0</v>
      </c>
      <c r="BG44" s="35"/>
      <c r="BH44" s="36"/>
      <c r="BI44" s="37"/>
      <c r="BJ44" s="22">
        <f t="shared" si="16"/>
        <v>0</v>
      </c>
      <c r="BK44" s="105">
        <f t="shared" ref="BK44" si="579">BJ44+BJ45</f>
        <v>0</v>
      </c>
      <c r="BL44" s="105">
        <f t="shared" ref="BL44:BL68" si="580">IF(OR(BI43="",BG44=""),0,MOD(BG44-BI43,1))</f>
        <v>0</v>
      </c>
      <c r="BM44" s="22">
        <f t="shared" si="2"/>
        <v>0</v>
      </c>
      <c r="BN44" s="134">
        <f t="shared" ref="BN44" si="581">BM44+BM45</f>
        <v>0</v>
      </c>
      <c r="BO44" s="116">
        <f t="shared" ref="BO44:BO69" si="582">IF(AND(WEEKDAY($A44,2)&lt;7,BH44="CP"),1,0)</f>
        <v>0</v>
      </c>
      <c r="BP44" s="133">
        <f t="shared" ref="BP44" si="583">IF(BH44="CV",1,0)</f>
        <v>0</v>
      </c>
      <c r="BQ44" s="12">
        <f t="shared" si="17"/>
        <v>0</v>
      </c>
      <c r="BR44" s="47"/>
    </row>
    <row r="45" spans="1:70" ht="15.75" thickBot="1">
      <c r="A45" s="157"/>
      <c r="B45" s="145"/>
      <c r="C45" s="147"/>
      <c r="D45" s="39"/>
      <c r="E45" s="84"/>
      <c r="F45" s="41"/>
      <c r="G45" s="23">
        <f t="shared" si="3"/>
        <v>0</v>
      </c>
      <c r="H45" s="121"/>
      <c r="I45" s="106"/>
      <c r="J45" s="22">
        <f t="shared" si="4"/>
        <v>0</v>
      </c>
      <c r="K45" s="123"/>
      <c r="L45" s="117"/>
      <c r="M45" s="119"/>
      <c r="N45" s="42">
        <f t="shared" si="5"/>
        <v>0</v>
      </c>
      <c r="O45" s="39"/>
      <c r="P45" s="40"/>
      <c r="Q45" s="41"/>
      <c r="R45" s="23">
        <f t="shared" si="6"/>
        <v>0</v>
      </c>
      <c r="S45" s="121"/>
      <c r="T45" s="106"/>
      <c r="U45" s="22">
        <f t="shared" si="7"/>
        <v>0</v>
      </c>
      <c r="V45" s="123"/>
      <c r="W45" s="117"/>
      <c r="X45" s="119"/>
      <c r="Y45" s="42">
        <f t="shared" si="8"/>
        <v>0</v>
      </c>
      <c r="Z45" s="39"/>
      <c r="AA45" s="40"/>
      <c r="AB45" s="41"/>
      <c r="AC45" s="22">
        <f t="shared" si="9"/>
        <v>0</v>
      </c>
      <c r="AD45" s="106"/>
      <c r="AE45" s="106"/>
      <c r="AF45" s="22">
        <f t="shared" si="10"/>
        <v>0</v>
      </c>
      <c r="AG45" s="135"/>
      <c r="AH45" s="117"/>
      <c r="AI45" s="119"/>
      <c r="AJ45" s="42">
        <f t="shared" si="11"/>
        <v>0</v>
      </c>
      <c r="AK45" s="39"/>
      <c r="AL45" s="40"/>
      <c r="AM45" s="41"/>
      <c r="AN45" s="22">
        <f t="shared" si="12"/>
        <v>0</v>
      </c>
      <c r="AO45" s="106"/>
      <c r="AP45" s="106"/>
      <c r="AQ45" s="22">
        <f t="shared" si="0"/>
        <v>0</v>
      </c>
      <c r="AR45" s="135"/>
      <c r="AS45" s="117"/>
      <c r="AT45" s="119"/>
      <c r="AU45" s="42">
        <f t="shared" si="13"/>
        <v>0</v>
      </c>
      <c r="AV45" s="39"/>
      <c r="AW45" s="40"/>
      <c r="AX45" s="41"/>
      <c r="AY45" s="22">
        <f t="shared" si="14"/>
        <v>0</v>
      </c>
      <c r="AZ45" s="106"/>
      <c r="BA45" s="106"/>
      <c r="BB45" s="22">
        <f t="shared" si="1"/>
        <v>0</v>
      </c>
      <c r="BC45" s="135"/>
      <c r="BD45" s="117"/>
      <c r="BE45" s="119"/>
      <c r="BF45" s="42">
        <f t="shared" si="15"/>
        <v>0</v>
      </c>
      <c r="BG45" s="39"/>
      <c r="BH45" s="40"/>
      <c r="BI45" s="41"/>
      <c r="BJ45" s="22">
        <f t="shared" si="16"/>
        <v>0</v>
      </c>
      <c r="BK45" s="106"/>
      <c r="BL45" s="106"/>
      <c r="BM45" s="22">
        <f t="shared" si="2"/>
        <v>0</v>
      </c>
      <c r="BN45" s="135"/>
      <c r="BO45" s="117"/>
      <c r="BP45" s="133"/>
      <c r="BQ45" s="12">
        <f t="shared" si="17"/>
        <v>0</v>
      </c>
      <c r="BR45" s="48"/>
    </row>
    <row r="46" spans="1:70" ht="15.75" thickBot="1">
      <c r="A46" s="157">
        <f>A44+1</f>
        <v>41658</v>
      </c>
      <c r="B46" s="144" t="str">
        <f t="shared" ref="B46" si="584">UPPER(TEXT(A46,"jjj"))</f>
        <v>SAM</v>
      </c>
      <c r="C46" s="146" t="str">
        <f t="shared" ref="C46" si="585">UPPER(TEXT(A46,"jj mmm"))</f>
        <v>20 JANV</v>
      </c>
      <c r="D46" s="35"/>
      <c r="E46" s="83"/>
      <c r="F46" s="37"/>
      <c r="G46" s="22">
        <f t="shared" si="3"/>
        <v>0</v>
      </c>
      <c r="H46" s="120">
        <f t="shared" ref="H46" si="586">G46+G47</f>
        <v>0</v>
      </c>
      <c r="I46" s="105">
        <f t="shared" si="555"/>
        <v>0</v>
      </c>
      <c r="J46" s="22">
        <f t="shared" si="4"/>
        <v>0</v>
      </c>
      <c r="K46" s="122">
        <f t="shared" ref="K46" si="587">J46+J47</f>
        <v>0</v>
      </c>
      <c r="L46" s="116">
        <f t="shared" ref="L46:L69" si="588">IF(AND(WEEKDAY($A46,2)&lt;7,E46="CP"),1,0)</f>
        <v>0</v>
      </c>
      <c r="M46" s="118">
        <f t="shared" ref="M46" si="589">IF(E46="CV",1,0)</f>
        <v>0</v>
      </c>
      <c r="N46" s="38">
        <f t="shared" si="5"/>
        <v>0</v>
      </c>
      <c r="O46" s="35"/>
      <c r="P46" s="36"/>
      <c r="Q46" s="37"/>
      <c r="R46" s="22">
        <f t="shared" si="6"/>
        <v>0</v>
      </c>
      <c r="S46" s="120">
        <f t="shared" ref="S46" si="590">R46+R47</f>
        <v>0</v>
      </c>
      <c r="T46" s="105">
        <f t="shared" si="560"/>
        <v>0</v>
      </c>
      <c r="U46" s="22">
        <f t="shared" si="7"/>
        <v>0</v>
      </c>
      <c r="V46" s="122">
        <f t="shared" ref="V46" si="591">U46+U47</f>
        <v>0</v>
      </c>
      <c r="W46" s="116">
        <f t="shared" ref="W46:W69" si="592">IF(AND(WEEKDAY($A46,2)&lt;7,P46="CP"),1,0)</f>
        <v>0</v>
      </c>
      <c r="X46" s="118">
        <f t="shared" ref="X46" si="593">IF(P46="CV",1,0)</f>
        <v>0</v>
      </c>
      <c r="Y46" s="38">
        <f t="shared" si="8"/>
        <v>0</v>
      </c>
      <c r="Z46" s="35"/>
      <c r="AA46" s="36"/>
      <c r="AB46" s="37"/>
      <c r="AC46" s="22">
        <f t="shared" si="9"/>
        <v>0</v>
      </c>
      <c r="AD46" s="105">
        <f t="shared" ref="AD46" si="594">AC46+AC47</f>
        <v>0</v>
      </c>
      <c r="AE46" s="105">
        <f t="shared" si="565"/>
        <v>0</v>
      </c>
      <c r="AF46" s="22">
        <f t="shared" si="10"/>
        <v>0</v>
      </c>
      <c r="AG46" s="134">
        <f t="shared" ref="AG46" si="595">AF46+AF47</f>
        <v>0</v>
      </c>
      <c r="AH46" s="116">
        <f t="shared" ref="AH46:AH69" si="596">IF(AND(WEEKDAY($A46,2)&lt;7,AA46="CP"),1,0)</f>
        <v>0</v>
      </c>
      <c r="AI46" s="118">
        <f t="shared" ref="AI46" si="597">IF(AA46="CV",1,0)</f>
        <v>0</v>
      </c>
      <c r="AJ46" s="38">
        <f t="shared" si="11"/>
        <v>0</v>
      </c>
      <c r="AK46" s="35"/>
      <c r="AL46" s="36"/>
      <c r="AM46" s="37"/>
      <c r="AN46" s="22">
        <f t="shared" si="12"/>
        <v>0</v>
      </c>
      <c r="AO46" s="105">
        <f t="shared" ref="AO46" si="598">AN46+AN47</f>
        <v>0</v>
      </c>
      <c r="AP46" s="105">
        <f t="shared" si="570"/>
        <v>0</v>
      </c>
      <c r="AQ46" s="22">
        <f t="shared" si="0"/>
        <v>0</v>
      </c>
      <c r="AR46" s="134">
        <f t="shared" ref="AR46" si="599">AQ46+AQ47</f>
        <v>0</v>
      </c>
      <c r="AS46" s="116">
        <f t="shared" ref="AS46:AS69" si="600">IF(AND(WEEKDAY($A46,2)&lt;7,AL46="CP"),1,0)</f>
        <v>0</v>
      </c>
      <c r="AT46" s="118">
        <f t="shared" ref="AT46" si="601">IF(AL46="CV",1,0)</f>
        <v>0</v>
      </c>
      <c r="AU46" s="38">
        <f t="shared" si="13"/>
        <v>0</v>
      </c>
      <c r="AV46" s="35"/>
      <c r="AW46" s="36"/>
      <c r="AX46" s="37"/>
      <c r="AY46" s="22">
        <f t="shared" si="14"/>
        <v>0</v>
      </c>
      <c r="AZ46" s="105">
        <f t="shared" ref="AZ46" si="602">AY46+AY47</f>
        <v>0</v>
      </c>
      <c r="BA46" s="105">
        <f t="shared" si="575"/>
        <v>0</v>
      </c>
      <c r="BB46" s="22">
        <f t="shared" si="1"/>
        <v>0</v>
      </c>
      <c r="BC46" s="134">
        <f t="shared" ref="BC46" si="603">BB46+BB47</f>
        <v>0</v>
      </c>
      <c r="BD46" s="116">
        <f t="shared" ref="BD46:BD69" si="604">IF(AND(WEEKDAY($A46,2)&lt;7,AW46="CP"),1,0)</f>
        <v>0</v>
      </c>
      <c r="BE46" s="118">
        <f t="shared" ref="BE46" si="605">IF(AW46="CV",1,0)</f>
        <v>0</v>
      </c>
      <c r="BF46" s="38">
        <f t="shared" si="15"/>
        <v>0</v>
      </c>
      <c r="BG46" s="35"/>
      <c r="BH46" s="36"/>
      <c r="BI46" s="37"/>
      <c r="BJ46" s="22">
        <f t="shared" si="16"/>
        <v>0</v>
      </c>
      <c r="BK46" s="105">
        <f t="shared" ref="BK46" si="606">BJ46+BJ47</f>
        <v>0</v>
      </c>
      <c r="BL46" s="105">
        <f t="shared" si="580"/>
        <v>0</v>
      </c>
      <c r="BM46" s="22">
        <f t="shared" si="2"/>
        <v>0</v>
      </c>
      <c r="BN46" s="134">
        <f t="shared" ref="BN46" si="607">BM46+BM47</f>
        <v>0</v>
      </c>
      <c r="BO46" s="116">
        <f t="shared" ref="BO46:BO69" si="608">IF(AND(WEEKDAY($A46,2)&lt;7,BH46="CP"),1,0)</f>
        <v>0</v>
      </c>
      <c r="BP46" s="133">
        <f t="shared" ref="BP46" si="609">IF(BH46="CV",1,0)</f>
        <v>0</v>
      </c>
      <c r="BQ46" s="12">
        <f t="shared" si="17"/>
        <v>0</v>
      </c>
      <c r="BR46" s="47"/>
    </row>
    <row r="47" spans="1:70" ht="15.75" thickBot="1">
      <c r="A47" s="157"/>
      <c r="B47" s="145"/>
      <c r="C47" s="147"/>
      <c r="D47" s="39"/>
      <c r="E47" s="84"/>
      <c r="F47" s="41"/>
      <c r="G47" s="23">
        <f t="shared" si="3"/>
        <v>0</v>
      </c>
      <c r="H47" s="121"/>
      <c r="I47" s="106"/>
      <c r="J47" s="22">
        <f t="shared" si="4"/>
        <v>0</v>
      </c>
      <c r="K47" s="123"/>
      <c r="L47" s="117"/>
      <c r="M47" s="119"/>
      <c r="N47" s="42">
        <f t="shared" si="5"/>
        <v>0</v>
      </c>
      <c r="O47" s="39"/>
      <c r="P47" s="40"/>
      <c r="Q47" s="41"/>
      <c r="R47" s="23">
        <f t="shared" si="6"/>
        <v>0</v>
      </c>
      <c r="S47" s="121"/>
      <c r="T47" s="106"/>
      <c r="U47" s="22">
        <f t="shared" si="7"/>
        <v>0</v>
      </c>
      <c r="V47" s="123"/>
      <c r="W47" s="117"/>
      <c r="X47" s="119"/>
      <c r="Y47" s="42">
        <f t="shared" si="8"/>
        <v>0</v>
      </c>
      <c r="Z47" s="39"/>
      <c r="AA47" s="40"/>
      <c r="AB47" s="41"/>
      <c r="AC47" s="22">
        <f t="shared" si="9"/>
        <v>0</v>
      </c>
      <c r="AD47" s="106"/>
      <c r="AE47" s="106"/>
      <c r="AF47" s="22">
        <f t="shared" si="10"/>
        <v>0</v>
      </c>
      <c r="AG47" s="135"/>
      <c r="AH47" s="117"/>
      <c r="AI47" s="119"/>
      <c r="AJ47" s="42">
        <f t="shared" si="11"/>
        <v>0</v>
      </c>
      <c r="AK47" s="39"/>
      <c r="AL47" s="40"/>
      <c r="AM47" s="41"/>
      <c r="AN47" s="22">
        <f t="shared" si="12"/>
        <v>0</v>
      </c>
      <c r="AO47" s="106"/>
      <c r="AP47" s="106"/>
      <c r="AQ47" s="22">
        <f t="shared" si="0"/>
        <v>0</v>
      </c>
      <c r="AR47" s="135"/>
      <c r="AS47" s="117"/>
      <c r="AT47" s="119"/>
      <c r="AU47" s="42">
        <f t="shared" si="13"/>
        <v>0</v>
      </c>
      <c r="AV47" s="39"/>
      <c r="AW47" s="40"/>
      <c r="AX47" s="41"/>
      <c r="AY47" s="22">
        <f t="shared" si="14"/>
        <v>0</v>
      </c>
      <c r="AZ47" s="106"/>
      <c r="BA47" s="106"/>
      <c r="BB47" s="22">
        <f t="shared" si="1"/>
        <v>0</v>
      </c>
      <c r="BC47" s="135"/>
      <c r="BD47" s="117"/>
      <c r="BE47" s="119"/>
      <c r="BF47" s="42">
        <f t="shared" si="15"/>
        <v>0</v>
      </c>
      <c r="BG47" s="39"/>
      <c r="BH47" s="40"/>
      <c r="BI47" s="41"/>
      <c r="BJ47" s="22">
        <f t="shared" si="16"/>
        <v>0</v>
      </c>
      <c r="BK47" s="106"/>
      <c r="BL47" s="106"/>
      <c r="BM47" s="22">
        <f t="shared" si="2"/>
        <v>0</v>
      </c>
      <c r="BN47" s="135"/>
      <c r="BO47" s="117"/>
      <c r="BP47" s="133"/>
      <c r="BQ47" s="12">
        <f t="shared" si="17"/>
        <v>0</v>
      </c>
      <c r="BR47" s="48"/>
    </row>
    <row r="48" spans="1:70" ht="15.75" thickBot="1">
      <c r="A48" s="157">
        <f>A46+1</f>
        <v>41659</v>
      </c>
      <c r="B48" s="144" t="str">
        <f t="shared" ref="B48" si="610">UPPER(TEXT(A48,"jjj"))</f>
        <v>DIM</v>
      </c>
      <c r="C48" s="146" t="str">
        <f t="shared" ref="C48" si="611">UPPER(TEXT(A48,"jj mmm"))</f>
        <v>21 JANV</v>
      </c>
      <c r="D48" s="35"/>
      <c r="E48" s="83"/>
      <c r="F48" s="37"/>
      <c r="G48" s="22">
        <f t="shared" si="3"/>
        <v>0</v>
      </c>
      <c r="H48" s="120">
        <f t="shared" ref="H48" si="612">G48+G49</f>
        <v>0</v>
      </c>
      <c r="I48" s="105">
        <f t="shared" si="555"/>
        <v>0</v>
      </c>
      <c r="J48" s="22">
        <f t="shared" si="4"/>
        <v>0</v>
      </c>
      <c r="K48" s="122">
        <f t="shared" ref="K48" si="613">J48+J49</f>
        <v>0</v>
      </c>
      <c r="L48" s="116">
        <f t="shared" ref="L48:L69" si="614">IF(AND(WEEKDAY($A48,2)&lt;7,E48="CP"),1,0)</f>
        <v>0</v>
      </c>
      <c r="M48" s="118">
        <f t="shared" ref="M48" si="615">IF(E48="CV",1,0)</f>
        <v>0</v>
      </c>
      <c r="N48" s="38">
        <f t="shared" si="5"/>
        <v>0</v>
      </c>
      <c r="O48" s="35"/>
      <c r="P48" s="36"/>
      <c r="Q48" s="37"/>
      <c r="R48" s="22">
        <f t="shared" si="6"/>
        <v>0</v>
      </c>
      <c r="S48" s="120">
        <f t="shared" ref="S48" si="616">R48+R49</f>
        <v>0</v>
      </c>
      <c r="T48" s="105">
        <f t="shared" si="560"/>
        <v>0</v>
      </c>
      <c r="U48" s="22">
        <f t="shared" si="7"/>
        <v>0</v>
      </c>
      <c r="V48" s="122">
        <f t="shared" ref="V48" si="617">U48+U49</f>
        <v>0</v>
      </c>
      <c r="W48" s="116">
        <f t="shared" ref="W48:W69" si="618">IF(AND(WEEKDAY($A48,2)&lt;7,P48="CP"),1,0)</f>
        <v>0</v>
      </c>
      <c r="X48" s="118">
        <f t="shared" ref="X48" si="619">IF(P48="CV",1,0)</f>
        <v>0</v>
      </c>
      <c r="Y48" s="38">
        <f t="shared" si="8"/>
        <v>0</v>
      </c>
      <c r="Z48" s="35"/>
      <c r="AA48" s="36"/>
      <c r="AB48" s="37"/>
      <c r="AC48" s="22">
        <f t="shared" si="9"/>
        <v>0</v>
      </c>
      <c r="AD48" s="105">
        <f t="shared" ref="AD48" si="620">AC48+AC49</f>
        <v>0</v>
      </c>
      <c r="AE48" s="105">
        <f t="shared" si="565"/>
        <v>0</v>
      </c>
      <c r="AF48" s="22">
        <f t="shared" si="10"/>
        <v>0</v>
      </c>
      <c r="AG48" s="134">
        <f t="shared" ref="AG48" si="621">AF48+AF49</f>
        <v>0</v>
      </c>
      <c r="AH48" s="116">
        <f t="shared" ref="AH48:AH69" si="622">IF(AND(WEEKDAY($A48,2)&lt;7,AA48="CP"),1,0)</f>
        <v>0</v>
      </c>
      <c r="AI48" s="118">
        <f t="shared" ref="AI48" si="623">IF(AA48="CV",1,0)</f>
        <v>0</v>
      </c>
      <c r="AJ48" s="38">
        <f t="shared" si="11"/>
        <v>0</v>
      </c>
      <c r="AK48" s="35"/>
      <c r="AL48" s="36"/>
      <c r="AM48" s="37"/>
      <c r="AN48" s="22">
        <f t="shared" si="12"/>
        <v>0</v>
      </c>
      <c r="AO48" s="105">
        <f t="shared" ref="AO48" si="624">AN48+AN49</f>
        <v>0</v>
      </c>
      <c r="AP48" s="105">
        <f t="shared" si="570"/>
        <v>0</v>
      </c>
      <c r="AQ48" s="22">
        <f t="shared" si="0"/>
        <v>0</v>
      </c>
      <c r="AR48" s="134">
        <f t="shared" ref="AR48" si="625">AQ48+AQ49</f>
        <v>0</v>
      </c>
      <c r="AS48" s="116">
        <f t="shared" ref="AS48:AS69" si="626">IF(AND(WEEKDAY($A48,2)&lt;7,AL48="CP"),1,0)</f>
        <v>0</v>
      </c>
      <c r="AT48" s="118">
        <f t="shared" ref="AT48" si="627">IF(AL48="CV",1,0)</f>
        <v>0</v>
      </c>
      <c r="AU48" s="38">
        <f t="shared" si="13"/>
        <v>0</v>
      </c>
      <c r="AV48" s="35"/>
      <c r="AW48" s="36"/>
      <c r="AX48" s="37"/>
      <c r="AY48" s="22">
        <f t="shared" si="14"/>
        <v>0</v>
      </c>
      <c r="AZ48" s="105">
        <f t="shared" ref="AZ48" si="628">AY48+AY49</f>
        <v>0</v>
      </c>
      <c r="BA48" s="105">
        <f t="shared" si="575"/>
        <v>0</v>
      </c>
      <c r="BB48" s="22">
        <f t="shared" si="1"/>
        <v>0</v>
      </c>
      <c r="BC48" s="134">
        <f t="shared" ref="BC48" si="629">BB48+BB49</f>
        <v>0</v>
      </c>
      <c r="BD48" s="116">
        <f t="shared" ref="BD48:BD69" si="630">IF(AND(WEEKDAY($A48,2)&lt;7,AW48="CP"),1,0)</f>
        <v>0</v>
      </c>
      <c r="BE48" s="118">
        <f t="shared" ref="BE48" si="631">IF(AW48="CV",1,0)</f>
        <v>0</v>
      </c>
      <c r="BF48" s="38">
        <f t="shared" si="15"/>
        <v>0</v>
      </c>
      <c r="BG48" s="35"/>
      <c r="BH48" s="36"/>
      <c r="BI48" s="37"/>
      <c r="BJ48" s="22">
        <f t="shared" si="16"/>
        <v>0</v>
      </c>
      <c r="BK48" s="105">
        <f t="shared" ref="BK48" si="632">BJ48+BJ49</f>
        <v>0</v>
      </c>
      <c r="BL48" s="105">
        <f t="shared" si="580"/>
        <v>0</v>
      </c>
      <c r="BM48" s="22">
        <f t="shared" si="2"/>
        <v>0</v>
      </c>
      <c r="BN48" s="134">
        <f t="shared" ref="BN48" si="633">BM48+BM49</f>
        <v>0</v>
      </c>
      <c r="BO48" s="116">
        <f t="shared" ref="BO48:BO69" si="634">IF(AND(WEEKDAY($A48,2)&lt;7,BH48="CP"),1,0)</f>
        <v>0</v>
      </c>
      <c r="BP48" s="133">
        <f t="shared" ref="BP48" si="635">IF(BH48="CV",1,0)</f>
        <v>0</v>
      </c>
      <c r="BQ48" s="12">
        <f t="shared" si="17"/>
        <v>0</v>
      </c>
      <c r="BR48" s="47"/>
    </row>
    <row r="49" spans="1:70" ht="15.75" thickBot="1">
      <c r="A49" s="157"/>
      <c r="B49" s="145"/>
      <c r="C49" s="147"/>
      <c r="D49" s="39"/>
      <c r="E49" s="84"/>
      <c r="F49" s="41"/>
      <c r="G49" s="23">
        <f t="shared" si="3"/>
        <v>0</v>
      </c>
      <c r="H49" s="121"/>
      <c r="I49" s="106"/>
      <c r="J49" s="22">
        <f t="shared" si="4"/>
        <v>0</v>
      </c>
      <c r="K49" s="123"/>
      <c r="L49" s="117"/>
      <c r="M49" s="119"/>
      <c r="N49" s="42">
        <f t="shared" si="5"/>
        <v>0</v>
      </c>
      <c r="O49" s="39"/>
      <c r="P49" s="40"/>
      <c r="Q49" s="41"/>
      <c r="R49" s="23">
        <f t="shared" si="6"/>
        <v>0</v>
      </c>
      <c r="S49" s="121"/>
      <c r="T49" s="106"/>
      <c r="U49" s="22">
        <f t="shared" si="7"/>
        <v>0</v>
      </c>
      <c r="V49" s="123"/>
      <c r="W49" s="117"/>
      <c r="X49" s="119"/>
      <c r="Y49" s="42">
        <f t="shared" si="8"/>
        <v>0</v>
      </c>
      <c r="Z49" s="39"/>
      <c r="AA49" s="40"/>
      <c r="AB49" s="41"/>
      <c r="AC49" s="22">
        <f t="shared" si="9"/>
        <v>0</v>
      </c>
      <c r="AD49" s="106"/>
      <c r="AE49" s="106"/>
      <c r="AF49" s="22">
        <f t="shared" si="10"/>
        <v>0</v>
      </c>
      <c r="AG49" s="135"/>
      <c r="AH49" s="117"/>
      <c r="AI49" s="119"/>
      <c r="AJ49" s="42">
        <f t="shared" si="11"/>
        <v>0</v>
      </c>
      <c r="AK49" s="39"/>
      <c r="AL49" s="40"/>
      <c r="AM49" s="41"/>
      <c r="AN49" s="22">
        <f t="shared" si="12"/>
        <v>0</v>
      </c>
      <c r="AO49" s="106"/>
      <c r="AP49" s="106"/>
      <c r="AQ49" s="22">
        <f t="shared" si="0"/>
        <v>0</v>
      </c>
      <c r="AR49" s="135"/>
      <c r="AS49" s="117"/>
      <c r="AT49" s="119"/>
      <c r="AU49" s="42">
        <f t="shared" si="13"/>
        <v>0</v>
      </c>
      <c r="AV49" s="39"/>
      <c r="AW49" s="40"/>
      <c r="AX49" s="41"/>
      <c r="AY49" s="22">
        <f t="shared" si="14"/>
        <v>0</v>
      </c>
      <c r="AZ49" s="106"/>
      <c r="BA49" s="106"/>
      <c r="BB49" s="22">
        <f t="shared" si="1"/>
        <v>0</v>
      </c>
      <c r="BC49" s="135"/>
      <c r="BD49" s="117"/>
      <c r="BE49" s="119"/>
      <c r="BF49" s="42">
        <f t="shared" si="15"/>
        <v>0</v>
      </c>
      <c r="BG49" s="39"/>
      <c r="BH49" s="40"/>
      <c r="BI49" s="41"/>
      <c r="BJ49" s="22">
        <f t="shared" si="16"/>
        <v>0</v>
      </c>
      <c r="BK49" s="106"/>
      <c r="BL49" s="106"/>
      <c r="BM49" s="22">
        <f t="shared" si="2"/>
        <v>0</v>
      </c>
      <c r="BN49" s="135"/>
      <c r="BO49" s="117"/>
      <c r="BP49" s="133"/>
      <c r="BQ49" s="12">
        <f t="shared" si="17"/>
        <v>0</v>
      </c>
      <c r="BR49" s="48"/>
    </row>
    <row r="50" spans="1:70" ht="15.75" thickBot="1">
      <c r="A50" s="157">
        <f>A48+1</f>
        <v>41660</v>
      </c>
      <c r="B50" s="144" t="str">
        <f t="shared" ref="B50" si="636">UPPER(TEXT(A50,"jjj"))</f>
        <v>LUN</v>
      </c>
      <c r="C50" s="146" t="str">
        <f t="shared" ref="C50" si="637">UPPER(TEXT(A50,"jj mmm"))</f>
        <v>22 JANV</v>
      </c>
      <c r="D50" s="35"/>
      <c r="E50" s="83"/>
      <c r="F50" s="37"/>
      <c r="G50" s="22">
        <f t="shared" si="3"/>
        <v>0</v>
      </c>
      <c r="H50" s="120">
        <f t="shared" ref="H50" si="638">G50+G51</f>
        <v>0</v>
      </c>
      <c r="I50" s="105">
        <f t="shared" si="555"/>
        <v>0</v>
      </c>
      <c r="J50" s="22">
        <f t="shared" si="4"/>
        <v>0</v>
      </c>
      <c r="K50" s="122">
        <f t="shared" ref="K50" si="639">J50+J51</f>
        <v>0</v>
      </c>
      <c r="L50" s="116">
        <f t="shared" ref="L50:L69" si="640">IF(AND(WEEKDAY($A50,2)&lt;7,E50="CP"),1,0)</f>
        <v>0</v>
      </c>
      <c r="M50" s="118">
        <f t="shared" ref="M50" si="641">IF(E50="CV",1,0)</f>
        <v>0</v>
      </c>
      <c r="N50" s="38">
        <f t="shared" si="5"/>
        <v>0</v>
      </c>
      <c r="O50" s="35"/>
      <c r="P50" s="36"/>
      <c r="Q50" s="37"/>
      <c r="R50" s="22">
        <f t="shared" si="6"/>
        <v>0</v>
      </c>
      <c r="S50" s="120">
        <f t="shared" ref="S50" si="642">R50+R51</f>
        <v>0</v>
      </c>
      <c r="T50" s="105">
        <f t="shared" si="560"/>
        <v>0</v>
      </c>
      <c r="U50" s="22">
        <f t="shared" si="7"/>
        <v>0</v>
      </c>
      <c r="V50" s="122">
        <f t="shared" ref="V50" si="643">U50+U51</f>
        <v>0</v>
      </c>
      <c r="W50" s="116">
        <f t="shared" ref="W50:W69" si="644">IF(AND(WEEKDAY($A50,2)&lt;7,P50="CP"),1,0)</f>
        <v>0</v>
      </c>
      <c r="X50" s="118">
        <f t="shared" ref="X50" si="645">IF(P50="CV",1,0)</f>
        <v>0</v>
      </c>
      <c r="Y50" s="38">
        <f t="shared" si="8"/>
        <v>0</v>
      </c>
      <c r="Z50" s="35"/>
      <c r="AA50" s="36"/>
      <c r="AB50" s="37"/>
      <c r="AC50" s="22">
        <f t="shared" si="9"/>
        <v>0</v>
      </c>
      <c r="AD50" s="105">
        <f t="shared" ref="AD50" si="646">AC50+AC51</f>
        <v>0</v>
      </c>
      <c r="AE50" s="105">
        <f t="shared" si="565"/>
        <v>0</v>
      </c>
      <c r="AF50" s="22">
        <f t="shared" si="10"/>
        <v>0</v>
      </c>
      <c r="AG50" s="134">
        <f t="shared" ref="AG50" si="647">AF50+AF51</f>
        <v>0</v>
      </c>
      <c r="AH50" s="116">
        <f t="shared" ref="AH50:AH69" si="648">IF(AND(WEEKDAY($A50,2)&lt;7,AA50="CP"),1,0)</f>
        <v>0</v>
      </c>
      <c r="AI50" s="118">
        <f t="shared" ref="AI50" si="649">IF(AA50="CV",1,0)</f>
        <v>0</v>
      </c>
      <c r="AJ50" s="38">
        <f t="shared" si="11"/>
        <v>0</v>
      </c>
      <c r="AK50" s="35"/>
      <c r="AL50" s="36"/>
      <c r="AM50" s="37"/>
      <c r="AN50" s="22">
        <f t="shared" si="12"/>
        <v>0</v>
      </c>
      <c r="AO50" s="105">
        <f t="shared" ref="AO50" si="650">AN50+AN51</f>
        <v>0</v>
      </c>
      <c r="AP50" s="105">
        <f t="shared" si="570"/>
        <v>0</v>
      </c>
      <c r="AQ50" s="22">
        <f t="shared" si="0"/>
        <v>0</v>
      </c>
      <c r="AR50" s="134">
        <f t="shared" ref="AR50" si="651">AQ50+AQ51</f>
        <v>0</v>
      </c>
      <c r="AS50" s="116">
        <f t="shared" ref="AS50:AS69" si="652">IF(AND(WEEKDAY($A50,2)&lt;7,AL50="CP"),1,0)</f>
        <v>0</v>
      </c>
      <c r="AT50" s="118">
        <f t="shared" ref="AT50" si="653">IF(AL50="CV",1,0)</f>
        <v>0</v>
      </c>
      <c r="AU50" s="38">
        <f t="shared" si="13"/>
        <v>0</v>
      </c>
      <c r="AV50" s="35"/>
      <c r="AW50" s="36"/>
      <c r="AX50" s="37"/>
      <c r="AY50" s="22">
        <f t="shared" si="14"/>
        <v>0</v>
      </c>
      <c r="AZ50" s="105">
        <f t="shared" ref="AZ50" si="654">AY50+AY51</f>
        <v>0</v>
      </c>
      <c r="BA50" s="105">
        <f t="shared" si="575"/>
        <v>0</v>
      </c>
      <c r="BB50" s="22">
        <f t="shared" si="1"/>
        <v>0</v>
      </c>
      <c r="BC50" s="134">
        <f t="shared" ref="BC50" si="655">BB50+BB51</f>
        <v>0</v>
      </c>
      <c r="BD50" s="116">
        <f t="shared" ref="BD50:BD69" si="656">IF(AND(WEEKDAY($A50,2)&lt;7,AW50="CP"),1,0)</f>
        <v>0</v>
      </c>
      <c r="BE50" s="118">
        <f t="shared" ref="BE50" si="657">IF(AW50="CV",1,0)</f>
        <v>0</v>
      </c>
      <c r="BF50" s="38">
        <f t="shared" si="15"/>
        <v>0</v>
      </c>
      <c r="BG50" s="35"/>
      <c r="BH50" s="36"/>
      <c r="BI50" s="37"/>
      <c r="BJ50" s="22">
        <f t="shared" si="16"/>
        <v>0</v>
      </c>
      <c r="BK50" s="105">
        <f t="shared" ref="BK50" si="658">BJ50+BJ51</f>
        <v>0</v>
      </c>
      <c r="BL50" s="105">
        <f t="shared" si="580"/>
        <v>0</v>
      </c>
      <c r="BM50" s="22">
        <f t="shared" si="2"/>
        <v>0</v>
      </c>
      <c r="BN50" s="134">
        <f t="shared" ref="BN50" si="659">BM50+BM51</f>
        <v>0</v>
      </c>
      <c r="BO50" s="116">
        <f t="shared" ref="BO50:BO69" si="660">IF(AND(WEEKDAY($A50,2)&lt;7,BH50="CP"),1,0)</f>
        <v>0</v>
      </c>
      <c r="BP50" s="133">
        <f t="shared" ref="BP50" si="661">IF(BH50="CV",1,0)</f>
        <v>0</v>
      </c>
      <c r="BQ50" s="12">
        <f t="shared" si="17"/>
        <v>0</v>
      </c>
      <c r="BR50" s="47"/>
    </row>
    <row r="51" spans="1:70" ht="15.75" thickBot="1">
      <c r="A51" s="157"/>
      <c r="B51" s="145"/>
      <c r="C51" s="147"/>
      <c r="D51" s="39"/>
      <c r="E51" s="84"/>
      <c r="F51" s="41"/>
      <c r="G51" s="23">
        <f t="shared" si="3"/>
        <v>0</v>
      </c>
      <c r="H51" s="121"/>
      <c r="I51" s="106"/>
      <c r="J51" s="22">
        <f t="shared" si="4"/>
        <v>0</v>
      </c>
      <c r="K51" s="123"/>
      <c r="L51" s="117"/>
      <c r="M51" s="119"/>
      <c r="N51" s="42">
        <f t="shared" si="5"/>
        <v>0</v>
      </c>
      <c r="O51" s="39"/>
      <c r="P51" s="40"/>
      <c r="Q51" s="41"/>
      <c r="R51" s="23">
        <f t="shared" si="6"/>
        <v>0</v>
      </c>
      <c r="S51" s="121"/>
      <c r="T51" s="106"/>
      <c r="U51" s="22">
        <f t="shared" si="7"/>
        <v>0</v>
      </c>
      <c r="V51" s="123"/>
      <c r="W51" s="117"/>
      <c r="X51" s="119"/>
      <c r="Y51" s="42">
        <f t="shared" si="8"/>
        <v>0</v>
      </c>
      <c r="Z51" s="39"/>
      <c r="AA51" s="40"/>
      <c r="AB51" s="41"/>
      <c r="AC51" s="22">
        <f t="shared" si="9"/>
        <v>0</v>
      </c>
      <c r="AD51" s="106"/>
      <c r="AE51" s="106"/>
      <c r="AF51" s="22">
        <f t="shared" si="10"/>
        <v>0</v>
      </c>
      <c r="AG51" s="135"/>
      <c r="AH51" s="117"/>
      <c r="AI51" s="119"/>
      <c r="AJ51" s="42">
        <f t="shared" si="11"/>
        <v>0</v>
      </c>
      <c r="AK51" s="39"/>
      <c r="AL51" s="40"/>
      <c r="AM51" s="41"/>
      <c r="AN51" s="22">
        <f t="shared" si="12"/>
        <v>0</v>
      </c>
      <c r="AO51" s="106"/>
      <c r="AP51" s="106"/>
      <c r="AQ51" s="22">
        <f t="shared" si="0"/>
        <v>0</v>
      </c>
      <c r="AR51" s="135"/>
      <c r="AS51" s="117"/>
      <c r="AT51" s="119"/>
      <c r="AU51" s="42">
        <f t="shared" si="13"/>
        <v>0</v>
      </c>
      <c r="AV51" s="39"/>
      <c r="AW51" s="40"/>
      <c r="AX51" s="41"/>
      <c r="AY51" s="22">
        <f t="shared" si="14"/>
        <v>0</v>
      </c>
      <c r="AZ51" s="106"/>
      <c r="BA51" s="106"/>
      <c r="BB51" s="22">
        <f t="shared" si="1"/>
        <v>0</v>
      </c>
      <c r="BC51" s="135"/>
      <c r="BD51" s="117"/>
      <c r="BE51" s="119"/>
      <c r="BF51" s="42">
        <f t="shared" si="15"/>
        <v>0</v>
      </c>
      <c r="BG51" s="39"/>
      <c r="BH51" s="40"/>
      <c r="BI51" s="41"/>
      <c r="BJ51" s="22">
        <f t="shared" si="16"/>
        <v>0</v>
      </c>
      <c r="BK51" s="106"/>
      <c r="BL51" s="106"/>
      <c r="BM51" s="22">
        <f t="shared" si="2"/>
        <v>0</v>
      </c>
      <c r="BN51" s="135"/>
      <c r="BO51" s="117"/>
      <c r="BP51" s="133"/>
      <c r="BQ51" s="12">
        <f t="shared" si="17"/>
        <v>0</v>
      </c>
      <c r="BR51" s="48"/>
    </row>
    <row r="52" spans="1:70" ht="15.75" thickBot="1">
      <c r="A52" s="157">
        <f>A50+1</f>
        <v>41661</v>
      </c>
      <c r="B52" s="144" t="str">
        <f t="shared" ref="B52" si="662">UPPER(TEXT(A52,"jjj"))</f>
        <v>MAR</v>
      </c>
      <c r="C52" s="146" t="str">
        <f t="shared" ref="C52" si="663">UPPER(TEXT(A52,"jj mmm"))</f>
        <v>23 JANV</v>
      </c>
      <c r="D52" s="35"/>
      <c r="E52" s="83"/>
      <c r="F52" s="37"/>
      <c r="G52" s="22">
        <f t="shared" si="3"/>
        <v>0</v>
      </c>
      <c r="H52" s="120">
        <f t="shared" ref="H52" si="664">G52+G53</f>
        <v>0</v>
      </c>
      <c r="I52" s="105">
        <f t="shared" si="555"/>
        <v>0</v>
      </c>
      <c r="J52" s="22">
        <f t="shared" si="4"/>
        <v>0</v>
      </c>
      <c r="K52" s="122">
        <f t="shared" ref="K52" si="665">J52+J53</f>
        <v>0</v>
      </c>
      <c r="L52" s="116">
        <f t="shared" ref="L52:L69" si="666">IF(AND(WEEKDAY($A52,2)&lt;7,E52="CP"),1,0)</f>
        <v>0</v>
      </c>
      <c r="M52" s="118">
        <f t="shared" ref="M52" si="667">IF(E52="CV",1,0)</f>
        <v>0</v>
      </c>
      <c r="N52" s="38">
        <f t="shared" si="5"/>
        <v>0</v>
      </c>
      <c r="O52" s="35"/>
      <c r="P52" s="36"/>
      <c r="Q52" s="37"/>
      <c r="R52" s="22">
        <f t="shared" si="6"/>
        <v>0</v>
      </c>
      <c r="S52" s="120">
        <f t="shared" ref="S52" si="668">R52+R53</f>
        <v>0</v>
      </c>
      <c r="T52" s="105">
        <f t="shared" si="560"/>
        <v>0</v>
      </c>
      <c r="U52" s="22">
        <f t="shared" si="7"/>
        <v>0</v>
      </c>
      <c r="V52" s="122">
        <f t="shared" ref="V52" si="669">U52+U53</f>
        <v>0</v>
      </c>
      <c r="W52" s="116">
        <f t="shared" ref="W52:W69" si="670">IF(AND(WEEKDAY($A52,2)&lt;7,P52="CP"),1,0)</f>
        <v>0</v>
      </c>
      <c r="X52" s="118">
        <f t="shared" ref="X52" si="671">IF(P52="CV",1,0)</f>
        <v>0</v>
      </c>
      <c r="Y52" s="38">
        <f t="shared" si="8"/>
        <v>0</v>
      </c>
      <c r="Z52" s="35"/>
      <c r="AA52" s="36"/>
      <c r="AB52" s="37"/>
      <c r="AC52" s="22">
        <f t="shared" si="9"/>
        <v>0</v>
      </c>
      <c r="AD52" s="105">
        <f t="shared" ref="AD52" si="672">AC52+AC53</f>
        <v>0</v>
      </c>
      <c r="AE52" s="105">
        <f t="shared" si="565"/>
        <v>0</v>
      </c>
      <c r="AF52" s="22">
        <f t="shared" si="10"/>
        <v>0</v>
      </c>
      <c r="AG52" s="134">
        <f t="shared" ref="AG52" si="673">AF52+AF53</f>
        <v>0</v>
      </c>
      <c r="AH52" s="116">
        <f t="shared" ref="AH52:AH69" si="674">IF(AND(WEEKDAY($A52,2)&lt;7,AA52="CP"),1,0)</f>
        <v>0</v>
      </c>
      <c r="AI52" s="118">
        <f t="shared" ref="AI52" si="675">IF(AA52="CV",1,0)</f>
        <v>0</v>
      </c>
      <c r="AJ52" s="38">
        <f t="shared" si="11"/>
        <v>0</v>
      </c>
      <c r="AK52" s="35"/>
      <c r="AL52" s="36"/>
      <c r="AM52" s="37"/>
      <c r="AN52" s="22">
        <f t="shared" si="12"/>
        <v>0</v>
      </c>
      <c r="AO52" s="105">
        <f t="shared" ref="AO52" si="676">AN52+AN53</f>
        <v>0</v>
      </c>
      <c r="AP52" s="105">
        <f t="shared" si="570"/>
        <v>0</v>
      </c>
      <c r="AQ52" s="22">
        <f t="shared" si="0"/>
        <v>0</v>
      </c>
      <c r="AR52" s="134">
        <f t="shared" ref="AR52" si="677">AQ52+AQ53</f>
        <v>0</v>
      </c>
      <c r="AS52" s="116">
        <f t="shared" ref="AS52:AS69" si="678">IF(AND(WEEKDAY($A52,2)&lt;7,AL52="CP"),1,0)</f>
        <v>0</v>
      </c>
      <c r="AT52" s="118">
        <f t="shared" ref="AT52" si="679">IF(AL52="CV",1,0)</f>
        <v>0</v>
      </c>
      <c r="AU52" s="38">
        <f t="shared" si="13"/>
        <v>0</v>
      </c>
      <c r="AV52" s="35"/>
      <c r="AW52" s="36"/>
      <c r="AX52" s="37"/>
      <c r="AY52" s="22">
        <f t="shared" si="14"/>
        <v>0</v>
      </c>
      <c r="AZ52" s="105">
        <f t="shared" ref="AZ52" si="680">AY52+AY53</f>
        <v>0</v>
      </c>
      <c r="BA52" s="105">
        <f t="shared" si="575"/>
        <v>0</v>
      </c>
      <c r="BB52" s="22">
        <f t="shared" si="1"/>
        <v>0</v>
      </c>
      <c r="BC52" s="134">
        <f t="shared" ref="BC52" si="681">BB52+BB53</f>
        <v>0</v>
      </c>
      <c r="BD52" s="116">
        <f t="shared" ref="BD52:BD69" si="682">IF(AND(WEEKDAY($A52,2)&lt;7,AW52="CP"),1,0)</f>
        <v>0</v>
      </c>
      <c r="BE52" s="118">
        <f t="shared" ref="BE52" si="683">IF(AW52="CV",1,0)</f>
        <v>0</v>
      </c>
      <c r="BF52" s="38">
        <f t="shared" si="15"/>
        <v>0</v>
      </c>
      <c r="BG52" s="35"/>
      <c r="BH52" s="36"/>
      <c r="BI52" s="37"/>
      <c r="BJ52" s="22">
        <f t="shared" si="16"/>
        <v>0</v>
      </c>
      <c r="BK52" s="105">
        <f t="shared" ref="BK52" si="684">BJ52+BJ53</f>
        <v>0</v>
      </c>
      <c r="BL52" s="105">
        <f t="shared" si="580"/>
        <v>0</v>
      </c>
      <c r="BM52" s="22">
        <f t="shared" si="2"/>
        <v>0</v>
      </c>
      <c r="BN52" s="134">
        <f t="shared" ref="BN52" si="685">BM52+BM53</f>
        <v>0</v>
      </c>
      <c r="BO52" s="116">
        <f t="shared" ref="BO52:BO69" si="686">IF(AND(WEEKDAY($A52,2)&lt;7,BH52="CP"),1,0)</f>
        <v>0</v>
      </c>
      <c r="BP52" s="133">
        <f t="shared" ref="BP52" si="687">IF(BH52="CV",1,0)</f>
        <v>0</v>
      </c>
      <c r="BQ52" s="12">
        <f t="shared" si="17"/>
        <v>0</v>
      </c>
      <c r="BR52" s="47"/>
    </row>
    <row r="53" spans="1:70" ht="15.75" thickBot="1">
      <c r="A53" s="157"/>
      <c r="B53" s="145"/>
      <c r="C53" s="147"/>
      <c r="D53" s="39"/>
      <c r="E53" s="84"/>
      <c r="F53" s="41"/>
      <c r="G53" s="23">
        <f t="shared" si="3"/>
        <v>0</v>
      </c>
      <c r="H53" s="121"/>
      <c r="I53" s="106"/>
      <c r="J53" s="22">
        <f t="shared" si="4"/>
        <v>0</v>
      </c>
      <c r="K53" s="123"/>
      <c r="L53" s="117"/>
      <c r="M53" s="119"/>
      <c r="N53" s="42">
        <f t="shared" si="5"/>
        <v>0</v>
      </c>
      <c r="O53" s="39"/>
      <c r="P53" s="40"/>
      <c r="Q53" s="41"/>
      <c r="R53" s="23">
        <f t="shared" si="6"/>
        <v>0</v>
      </c>
      <c r="S53" s="121"/>
      <c r="T53" s="106"/>
      <c r="U53" s="22">
        <f t="shared" si="7"/>
        <v>0</v>
      </c>
      <c r="V53" s="123"/>
      <c r="W53" s="117"/>
      <c r="X53" s="119"/>
      <c r="Y53" s="42">
        <f t="shared" si="8"/>
        <v>0</v>
      </c>
      <c r="Z53" s="39"/>
      <c r="AA53" s="40"/>
      <c r="AB53" s="41"/>
      <c r="AC53" s="22">
        <f t="shared" si="9"/>
        <v>0</v>
      </c>
      <c r="AD53" s="106"/>
      <c r="AE53" s="106"/>
      <c r="AF53" s="22">
        <f t="shared" si="10"/>
        <v>0</v>
      </c>
      <c r="AG53" s="135"/>
      <c r="AH53" s="117"/>
      <c r="AI53" s="119"/>
      <c r="AJ53" s="42">
        <f t="shared" si="11"/>
        <v>0</v>
      </c>
      <c r="AK53" s="39"/>
      <c r="AL53" s="40"/>
      <c r="AM53" s="41"/>
      <c r="AN53" s="22">
        <f t="shared" si="12"/>
        <v>0</v>
      </c>
      <c r="AO53" s="106"/>
      <c r="AP53" s="106"/>
      <c r="AQ53" s="22">
        <f t="shared" si="0"/>
        <v>0</v>
      </c>
      <c r="AR53" s="135"/>
      <c r="AS53" s="117"/>
      <c r="AT53" s="119"/>
      <c r="AU53" s="42">
        <f t="shared" si="13"/>
        <v>0</v>
      </c>
      <c r="AV53" s="39"/>
      <c r="AW53" s="40"/>
      <c r="AX53" s="41"/>
      <c r="AY53" s="22">
        <f t="shared" si="14"/>
        <v>0</v>
      </c>
      <c r="AZ53" s="106"/>
      <c r="BA53" s="106"/>
      <c r="BB53" s="22">
        <f t="shared" si="1"/>
        <v>0</v>
      </c>
      <c r="BC53" s="135"/>
      <c r="BD53" s="117"/>
      <c r="BE53" s="119"/>
      <c r="BF53" s="42">
        <f t="shared" si="15"/>
        <v>0</v>
      </c>
      <c r="BG53" s="39"/>
      <c r="BH53" s="40"/>
      <c r="BI53" s="41"/>
      <c r="BJ53" s="22">
        <f t="shared" si="16"/>
        <v>0</v>
      </c>
      <c r="BK53" s="106"/>
      <c r="BL53" s="106"/>
      <c r="BM53" s="22">
        <f t="shared" si="2"/>
        <v>0</v>
      </c>
      <c r="BN53" s="135"/>
      <c r="BO53" s="117"/>
      <c r="BP53" s="133"/>
      <c r="BQ53" s="12">
        <f t="shared" si="17"/>
        <v>0</v>
      </c>
      <c r="BR53" s="48"/>
    </row>
    <row r="54" spans="1:70" ht="15.75" thickBot="1">
      <c r="A54" s="157">
        <f>A52+1</f>
        <v>41662</v>
      </c>
      <c r="B54" s="144" t="str">
        <f t="shared" ref="B54" si="688">UPPER(TEXT(A54,"jjj"))</f>
        <v>MER</v>
      </c>
      <c r="C54" s="146" t="str">
        <f t="shared" ref="C54" si="689">UPPER(TEXT(A54,"jj mmm"))</f>
        <v>24 JANV</v>
      </c>
      <c r="D54" s="35"/>
      <c r="E54" s="83"/>
      <c r="F54" s="37"/>
      <c r="G54" s="22">
        <f t="shared" si="3"/>
        <v>0</v>
      </c>
      <c r="H54" s="120">
        <f t="shared" ref="H54" si="690">G54+G55</f>
        <v>0</v>
      </c>
      <c r="I54" s="105">
        <f t="shared" si="555"/>
        <v>0</v>
      </c>
      <c r="J54" s="22">
        <f t="shared" si="4"/>
        <v>0</v>
      </c>
      <c r="K54" s="122">
        <f t="shared" ref="K54" si="691">J54+J55</f>
        <v>0</v>
      </c>
      <c r="L54" s="116">
        <f t="shared" ref="L54:L69" si="692">IF(AND(WEEKDAY($A54,2)&lt;7,E54="CP"),1,0)</f>
        <v>0</v>
      </c>
      <c r="M54" s="118">
        <f t="shared" ref="M54" si="693">IF(E54="CV",1,0)</f>
        <v>0</v>
      </c>
      <c r="N54" s="38">
        <f t="shared" si="5"/>
        <v>0</v>
      </c>
      <c r="O54" s="35"/>
      <c r="P54" s="36"/>
      <c r="Q54" s="37"/>
      <c r="R54" s="22">
        <f t="shared" si="6"/>
        <v>0</v>
      </c>
      <c r="S54" s="120">
        <f t="shared" ref="S54" si="694">R54+R55</f>
        <v>0</v>
      </c>
      <c r="T54" s="105">
        <f t="shared" si="560"/>
        <v>0</v>
      </c>
      <c r="U54" s="22">
        <f t="shared" si="7"/>
        <v>0</v>
      </c>
      <c r="V54" s="122">
        <f t="shared" ref="V54" si="695">U54+U55</f>
        <v>0</v>
      </c>
      <c r="W54" s="116">
        <f t="shared" ref="W54:W69" si="696">IF(AND(WEEKDAY($A54,2)&lt;7,P54="CP"),1,0)</f>
        <v>0</v>
      </c>
      <c r="X54" s="118">
        <f t="shared" ref="X54" si="697">IF(P54="CV",1,0)</f>
        <v>0</v>
      </c>
      <c r="Y54" s="38">
        <f t="shared" si="8"/>
        <v>0</v>
      </c>
      <c r="Z54" s="35"/>
      <c r="AA54" s="36"/>
      <c r="AB54" s="37"/>
      <c r="AC54" s="22">
        <f t="shared" si="9"/>
        <v>0</v>
      </c>
      <c r="AD54" s="105">
        <f t="shared" ref="AD54" si="698">AC54+AC55</f>
        <v>0</v>
      </c>
      <c r="AE54" s="105">
        <f t="shared" si="565"/>
        <v>0</v>
      </c>
      <c r="AF54" s="22">
        <f t="shared" si="10"/>
        <v>0</v>
      </c>
      <c r="AG54" s="134">
        <f t="shared" ref="AG54" si="699">AF54+AF55</f>
        <v>0</v>
      </c>
      <c r="AH54" s="116">
        <f t="shared" ref="AH54:AH69" si="700">IF(AND(WEEKDAY($A54,2)&lt;7,AA54="CP"),1,0)</f>
        <v>0</v>
      </c>
      <c r="AI54" s="118">
        <f t="shared" ref="AI54" si="701">IF(AA54="CV",1,0)</f>
        <v>0</v>
      </c>
      <c r="AJ54" s="38">
        <f t="shared" si="11"/>
        <v>0</v>
      </c>
      <c r="AK54" s="35"/>
      <c r="AL54" s="36"/>
      <c r="AM54" s="37"/>
      <c r="AN54" s="22">
        <f t="shared" si="12"/>
        <v>0</v>
      </c>
      <c r="AO54" s="105">
        <f t="shared" ref="AO54" si="702">AN54+AN55</f>
        <v>0</v>
      </c>
      <c r="AP54" s="105">
        <f t="shared" si="570"/>
        <v>0</v>
      </c>
      <c r="AQ54" s="22">
        <f t="shared" si="0"/>
        <v>0</v>
      </c>
      <c r="AR54" s="134">
        <f t="shared" ref="AR54" si="703">AQ54+AQ55</f>
        <v>0</v>
      </c>
      <c r="AS54" s="116">
        <f t="shared" ref="AS54:AS69" si="704">IF(AND(WEEKDAY($A54,2)&lt;7,AL54="CP"),1,0)</f>
        <v>0</v>
      </c>
      <c r="AT54" s="118">
        <f t="shared" ref="AT54" si="705">IF(AL54="CV",1,0)</f>
        <v>0</v>
      </c>
      <c r="AU54" s="38">
        <f t="shared" si="13"/>
        <v>0</v>
      </c>
      <c r="AV54" s="35"/>
      <c r="AW54" s="36"/>
      <c r="AX54" s="37"/>
      <c r="AY54" s="22">
        <f t="shared" si="14"/>
        <v>0</v>
      </c>
      <c r="AZ54" s="105">
        <f t="shared" ref="AZ54" si="706">AY54+AY55</f>
        <v>0</v>
      </c>
      <c r="BA54" s="105">
        <f t="shared" si="575"/>
        <v>0</v>
      </c>
      <c r="BB54" s="22">
        <f t="shared" si="1"/>
        <v>0</v>
      </c>
      <c r="BC54" s="134">
        <f t="shared" ref="BC54" si="707">BB54+BB55</f>
        <v>0</v>
      </c>
      <c r="BD54" s="116">
        <f t="shared" ref="BD54:BD69" si="708">IF(AND(WEEKDAY($A54,2)&lt;7,AW54="CP"),1,0)</f>
        <v>0</v>
      </c>
      <c r="BE54" s="118">
        <f t="shared" ref="BE54" si="709">IF(AW54="CV",1,0)</f>
        <v>0</v>
      </c>
      <c r="BF54" s="38">
        <f t="shared" si="15"/>
        <v>0</v>
      </c>
      <c r="BG54" s="35"/>
      <c r="BH54" s="36"/>
      <c r="BI54" s="37"/>
      <c r="BJ54" s="22">
        <f t="shared" si="16"/>
        <v>0</v>
      </c>
      <c r="BK54" s="105">
        <f t="shared" ref="BK54" si="710">BJ54+BJ55</f>
        <v>0</v>
      </c>
      <c r="BL54" s="105">
        <f t="shared" si="580"/>
        <v>0</v>
      </c>
      <c r="BM54" s="22">
        <f t="shared" si="2"/>
        <v>0</v>
      </c>
      <c r="BN54" s="134">
        <f t="shared" ref="BN54" si="711">BM54+BM55</f>
        <v>0</v>
      </c>
      <c r="BO54" s="116">
        <f t="shared" ref="BO54:BO69" si="712">IF(AND(WEEKDAY($A54,2)&lt;7,BH54="CP"),1,0)</f>
        <v>0</v>
      </c>
      <c r="BP54" s="133">
        <f t="shared" ref="BP54" si="713">IF(BH54="CV",1,0)</f>
        <v>0</v>
      </c>
      <c r="BQ54" s="12">
        <f t="shared" si="17"/>
        <v>0</v>
      </c>
      <c r="BR54" s="47"/>
    </row>
    <row r="55" spans="1:70" ht="15.75" thickBot="1">
      <c r="A55" s="157"/>
      <c r="B55" s="145"/>
      <c r="C55" s="147"/>
      <c r="D55" s="39"/>
      <c r="E55" s="84"/>
      <c r="F55" s="41"/>
      <c r="G55" s="23">
        <f t="shared" si="3"/>
        <v>0</v>
      </c>
      <c r="H55" s="121"/>
      <c r="I55" s="106"/>
      <c r="J55" s="22">
        <f t="shared" si="4"/>
        <v>0</v>
      </c>
      <c r="K55" s="123"/>
      <c r="L55" s="117"/>
      <c r="M55" s="119"/>
      <c r="N55" s="42">
        <f t="shared" si="5"/>
        <v>0</v>
      </c>
      <c r="O55" s="39"/>
      <c r="P55" s="40"/>
      <c r="Q55" s="41"/>
      <c r="R55" s="23">
        <f t="shared" si="6"/>
        <v>0</v>
      </c>
      <c r="S55" s="121"/>
      <c r="T55" s="106"/>
      <c r="U55" s="22">
        <f t="shared" si="7"/>
        <v>0</v>
      </c>
      <c r="V55" s="123"/>
      <c r="W55" s="117"/>
      <c r="X55" s="119"/>
      <c r="Y55" s="42">
        <f t="shared" si="8"/>
        <v>0</v>
      </c>
      <c r="Z55" s="39"/>
      <c r="AA55" s="40"/>
      <c r="AB55" s="41"/>
      <c r="AC55" s="22">
        <f t="shared" si="9"/>
        <v>0</v>
      </c>
      <c r="AD55" s="106"/>
      <c r="AE55" s="106"/>
      <c r="AF55" s="22">
        <f t="shared" si="10"/>
        <v>0</v>
      </c>
      <c r="AG55" s="135"/>
      <c r="AH55" s="117"/>
      <c r="AI55" s="119"/>
      <c r="AJ55" s="42">
        <f t="shared" si="11"/>
        <v>0</v>
      </c>
      <c r="AK55" s="39"/>
      <c r="AL55" s="40"/>
      <c r="AM55" s="41"/>
      <c r="AN55" s="22">
        <f t="shared" si="12"/>
        <v>0</v>
      </c>
      <c r="AO55" s="106"/>
      <c r="AP55" s="106"/>
      <c r="AQ55" s="22">
        <f t="shared" si="0"/>
        <v>0</v>
      </c>
      <c r="AR55" s="135"/>
      <c r="AS55" s="117"/>
      <c r="AT55" s="119"/>
      <c r="AU55" s="42">
        <f t="shared" si="13"/>
        <v>0</v>
      </c>
      <c r="AV55" s="39"/>
      <c r="AW55" s="40"/>
      <c r="AX55" s="41"/>
      <c r="AY55" s="22">
        <f t="shared" si="14"/>
        <v>0</v>
      </c>
      <c r="AZ55" s="106"/>
      <c r="BA55" s="106"/>
      <c r="BB55" s="22">
        <f t="shared" si="1"/>
        <v>0</v>
      </c>
      <c r="BC55" s="135"/>
      <c r="BD55" s="117"/>
      <c r="BE55" s="119"/>
      <c r="BF55" s="42">
        <f t="shared" si="15"/>
        <v>0</v>
      </c>
      <c r="BG55" s="39"/>
      <c r="BH55" s="40"/>
      <c r="BI55" s="41"/>
      <c r="BJ55" s="22">
        <f t="shared" si="16"/>
        <v>0</v>
      </c>
      <c r="BK55" s="106"/>
      <c r="BL55" s="106"/>
      <c r="BM55" s="22">
        <f t="shared" si="2"/>
        <v>0</v>
      </c>
      <c r="BN55" s="135"/>
      <c r="BO55" s="117"/>
      <c r="BP55" s="133"/>
      <c r="BQ55" s="12">
        <f t="shared" si="17"/>
        <v>0</v>
      </c>
      <c r="BR55" s="48"/>
    </row>
    <row r="56" spans="1:70" ht="15.75" thickBot="1">
      <c r="A56" s="157">
        <f>A54+1</f>
        <v>41663</v>
      </c>
      <c r="B56" s="144" t="str">
        <f t="shared" ref="B56" si="714">UPPER(TEXT(A56,"jjj"))</f>
        <v>JEU</v>
      </c>
      <c r="C56" s="146" t="str">
        <f t="shared" ref="C56" si="715">UPPER(TEXT(A56,"jj mmm"))</f>
        <v>25 JANV</v>
      </c>
      <c r="D56" s="35"/>
      <c r="E56" s="83"/>
      <c r="F56" s="37"/>
      <c r="G56" s="22">
        <f t="shared" si="3"/>
        <v>0</v>
      </c>
      <c r="H56" s="120">
        <f t="shared" ref="H56" si="716">G56+G57</f>
        <v>0</v>
      </c>
      <c r="I56" s="105">
        <f t="shared" si="555"/>
        <v>0</v>
      </c>
      <c r="J56" s="22">
        <f t="shared" si="4"/>
        <v>0</v>
      </c>
      <c r="K56" s="122">
        <f t="shared" ref="K56" si="717">J56+J57</f>
        <v>0</v>
      </c>
      <c r="L56" s="116">
        <f t="shared" ref="L56:L69" si="718">IF(AND(WEEKDAY($A56,2)&lt;7,E56="CP"),1,0)</f>
        <v>0</v>
      </c>
      <c r="M56" s="118">
        <f t="shared" ref="M56" si="719">IF(E56="CV",1,0)</f>
        <v>0</v>
      </c>
      <c r="N56" s="38">
        <f t="shared" si="5"/>
        <v>0</v>
      </c>
      <c r="O56" s="35"/>
      <c r="P56" s="36"/>
      <c r="Q56" s="37"/>
      <c r="R56" s="22">
        <f t="shared" si="6"/>
        <v>0</v>
      </c>
      <c r="S56" s="120">
        <f t="shared" ref="S56" si="720">R56+R57</f>
        <v>0</v>
      </c>
      <c r="T56" s="105">
        <f t="shared" si="560"/>
        <v>0</v>
      </c>
      <c r="U56" s="22">
        <f t="shared" si="7"/>
        <v>0</v>
      </c>
      <c r="V56" s="122">
        <f t="shared" ref="V56" si="721">U56+U57</f>
        <v>0</v>
      </c>
      <c r="W56" s="116">
        <f t="shared" ref="W56:W69" si="722">IF(AND(WEEKDAY($A56,2)&lt;7,P56="CP"),1,0)</f>
        <v>0</v>
      </c>
      <c r="X56" s="118">
        <f t="shared" ref="X56" si="723">IF(P56="CV",1,0)</f>
        <v>0</v>
      </c>
      <c r="Y56" s="38">
        <f t="shared" si="8"/>
        <v>0</v>
      </c>
      <c r="Z56" s="35"/>
      <c r="AA56" s="36"/>
      <c r="AB56" s="37"/>
      <c r="AC56" s="22">
        <f t="shared" si="9"/>
        <v>0</v>
      </c>
      <c r="AD56" s="105">
        <f t="shared" ref="AD56" si="724">AC56+AC57</f>
        <v>0</v>
      </c>
      <c r="AE56" s="105">
        <f t="shared" si="565"/>
        <v>0</v>
      </c>
      <c r="AF56" s="22">
        <f t="shared" si="10"/>
        <v>0</v>
      </c>
      <c r="AG56" s="134">
        <f t="shared" ref="AG56" si="725">AF56+AF57</f>
        <v>0</v>
      </c>
      <c r="AH56" s="116">
        <f t="shared" ref="AH56:AH69" si="726">IF(AND(WEEKDAY($A56,2)&lt;7,AA56="CP"),1,0)</f>
        <v>0</v>
      </c>
      <c r="AI56" s="118">
        <f t="shared" ref="AI56" si="727">IF(AA56="CV",1,0)</f>
        <v>0</v>
      </c>
      <c r="AJ56" s="38">
        <f t="shared" si="11"/>
        <v>0</v>
      </c>
      <c r="AK56" s="35"/>
      <c r="AL56" s="36"/>
      <c r="AM56" s="37"/>
      <c r="AN56" s="22">
        <f t="shared" si="12"/>
        <v>0</v>
      </c>
      <c r="AO56" s="105">
        <f t="shared" ref="AO56" si="728">AN56+AN57</f>
        <v>0</v>
      </c>
      <c r="AP56" s="105">
        <f t="shared" si="570"/>
        <v>0</v>
      </c>
      <c r="AQ56" s="22">
        <f t="shared" si="0"/>
        <v>0</v>
      </c>
      <c r="AR56" s="134">
        <f t="shared" ref="AR56" si="729">AQ56+AQ57</f>
        <v>0</v>
      </c>
      <c r="AS56" s="116">
        <f t="shared" ref="AS56:AS69" si="730">IF(AND(WEEKDAY($A56,2)&lt;7,AL56="CP"),1,0)</f>
        <v>0</v>
      </c>
      <c r="AT56" s="118">
        <f t="shared" ref="AT56" si="731">IF(AL56="CV",1,0)</f>
        <v>0</v>
      </c>
      <c r="AU56" s="38">
        <f t="shared" si="13"/>
        <v>0</v>
      </c>
      <c r="AV56" s="35"/>
      <c r="AW56" s="36"/>
      <c r="AX56" s="37"/>
      <c r="AY56" s="22">
        <f t="shared" si="14"/>
        <v>0</v>
      </c>
      <c r="AZ56" s="105">
        <f t="shared" ref="AZ56" si="732">AY56+AY57</f>
        <v>0</v>
      </c>
      <c r="BA56" s="105">
        <f t="shared" si="575"/>
        <v>0</v>
      </c>
      <c r="BB56" s="22">
        <f t="shared" si="1"/>
        <v>0</v>
      </c>
      <c r="BC56" s="134">
        <f t="shared" ref="BC56" si="733">BB56+BB57</f>
        <v>0</v>
      </c>
      <c r="BD56" s="116">
        <f t="shared" ref="BD56:BD69" si="734">IF(AND(WEEKDAY($A56,2)&lt;7,AW56="CP"),1,0)</f>
        <v>0</v>
      </c>
      <c r="BE56" s="118">
        <f t="shared" ref="BE56" si="735">IF(AW56="CV",1,0)</f>
        <v>0</v>
      </c>
      <c r="BF56" s="38">
        <f t="shared" si="15"/>
        <v>0</v>
      </c>
      <c r="BG56" s="35"/>
      <c r="BH56" s="36"/>
      <c r="BI56" s="37"/>
      <c r="BJ56" s="22">
        <f t="shared" si="16"/>
        <v>0</v>
      </c>
      <c r="BK56" s="105">
        <f t="shared" ref="BK56" si="736">BJ56+BJ57</f>
        <v>0</v>
      </c>
      <c r="BL56" s="105">
        <f t="shared" si="580"/>
        <v>0</v>
      </c>
      <c r="BM56" s="22">
        <f t="shared" si="2"/>
        <v>0</v>
      </c>
      <c r="BN56" s="134">
        <f t="shared" ref="BN56" si="737">BM56+BM57</f>
        <v>0</v>
      </c>
      <c r="BO56" s="116">
        <f t="shared" ref="BO56:BO69" si="738">IF(AND(WEEKDAY($A56,2)&lt;7,BH56="CP"),1,0)</f>
        <v>0</v>
      </c>
      <c r="BP56" s="133">
        <f t="shared" ref="BP56" si="739">IF(BH56="CV",1,0)</f>
        <v>0</v>
      </c>
      <c r="BQ56" s="12">
        <f t="shared" si="17"/>
        <v>0</v>
      </c>
      <c r="BR56" s="47"/>
    </row>
    <row r="57" spans="1:70" ht="15.75" thickBot="1">
      <c r="A57" s="157"/>
      <c r="B57" s="145"/>
      <c r="C57" s="147"/>
      <c r="D57" s="39"/>
      <c r="E57" s="84"/>
      <c r="F57" s="41"/>
      <c r="G57" s="23">
        <f t="shared" si="3"/>
        <v>0</v>
      </c>
      <c r="H57" s="121"/>
      <c r="I57" s="106"/>
      <c r="J57" s="22">
        <f t="shared" si="4"/>
        <v>0</v>
      </c>
      <c r="K57" s="123"/>
      <c r="L57" s="117"/>
      <c r="M57" s="119"/>
      <c r="N57" s="42">
        <f t="shared" si="5"/>
        <v>0</v>
      </c>
      <c r="O57" s="39"/>
      <c r="P57" s="40"/>
      <c r="Q57" s="41"/>
      <c r="R57" s="23">
        <f t="shared" si="6"/>
        <v>0</v>
      </c>
      <c r="S57" s="121"/>
      <c r="T57" s="106"/>
      <c r="U57" s="22">
        <f t="shared" si="7"/>
        <v>0</v>
      </c>
      <c r="V57" s="123"/>
      <c r="W57" s="117"/>
      <c r="X57" s="119"/>
      <c r="Y57" s="42">
        <f t="shared" si="8"/>
        <v>0</v>
      </c>
      <c r="Z57" s="39"/>
      <c r="AA57" s="40"/>
      <c r="AB57" s="41"/>
      <c r="AC57" s="22">
        <f t="shared" si="9"/>
        <v>0</v>
      </c>
      <c r="AD57" s="106"/>
      <c r="AE57" s="106"/>
      <c r="AF57" s="22">
        <f t="shared" si="10"/>
        <v>0</v>
      </c>
      <c r="AG57" s="135"/>
      <c r="AH57" s="117"/>
      <c r="AI57" s="119"/>
      <c r="AJ57" s="42">
        <f t="shared" si="11"/>
        <v>0</v>
      </c>
      <c r="AK57" s="39"/>
      <c r="AL57" s="40"/>
      <c r="AM57" s="41"/>
      <c r="AN57" s="22">
        <f t="shared" si="12"/>
        <v>0</v>
      </c>
      <c r="AO57" s="106"/>
      <c r="AP57" s="106"/>
      <c r="AQ57" s="22">
        <f t="shared" si="0"/>
        <v>0</v>
      </c>
      <c r="AR57" s="135"/>
      <c r="AS57" s="117"/>
      <c r="AT57" s="119"/>
      <c r="AU57" s="42">
        <f t="shared" si="13"/>
        <v>0</v>
      </c>
      <c r="AV57" s="39"/>
      <c r="AW57" s="40"/>
      <c r="AX57" s="41"/>
      <c r="AY57" s="22">
        <f t="shared" si="14"/>
        <v>0</v>
      </c>
      <c r="AZ57" s="106"/>
      <c r="BA57" s="106"/>
      <c r="BB57" s="22">
        <f t="shared" si="1"/>
        <v>0</v>
      </c>
      <c r="BC57" s="135"/>
      <c r="BD57" s="117"/>
      <c r="BE57" s="119"/>
      <c r="BF57" s="42">
        <f t="shared" si="15"/>
        <v>0</v>
      </c>
      <c r="BG57" s="39"/>
      <c r="BH57" s="40"/>
      <c r="BI57" s="41"/>
      <c r="BJ57" s="22">
        <f t="shared" si="16"/>
        <v>0</v>
      </c>
      <c r="BK57" s="106"/>
      <c r="BL57" s="106"/>
      <c r="BM57" s="22">
        <f t="shared" si="2"/>
        <v>0</v>
      </c>
      <c r="BN57" s="135"/>
      <c r="BO57" s="117"/>
      <c r="BP57" s="133"/>
      <c r="BQ57" s="12">
        <f t="shared" si="17"/>
        <v>0</v>
      </c>
      <c r="BR57" s="48"/>
    </row>
    <row r="58" spans="1:70" ht="15.75" thickBot="1">
      <c r="A58" s="157">
        <f>A56+1</f>
        <v>41664</v>
      </c>
      <c r="B58" s="144" t="str">
        <f t="shared" ref="B58" si="740">UPPER(TEXT(A58,"jjj"))</f>
        <v>VEN</v>
      </c>
      <c r="C58" s="146" t="str">
        <f t="shared" ref="C58" si="741">UPPER(TEXT(A58,"jj mmm"))</f>
        <v>26 JANV</v>
      </c>
      <c r="D58" s="35"/>
      <c r="E58" s="83"/>
      <c r="F58" s="37"/>
      <c r="G58" s="22">
        <f t="shared" si="3"/>
        <v>0</v>
      </c>
      <c r="H58" s="120">
        <f t="shared" ref="H58" si="742">G58+G59</f>
        <v>0</v>
      </c>
      <c r="I58" s="105">
        <f t="shared" si="555"/>
        <v>0</v>
      </c>
      <c r="J58" s="22">
        <f t="shared" si="4"/>
        <v>0</v>
      </c>
      <c r="K58" s="122">
        <f t="shared" ref="K58" si="743">J58+J59</f>
        <v>0</v>
      </c>
      <c r="L58" s="116">
        <f t="shared" ref="L58:L69" si="744">IF(AND(WEEKDAY($A58,2)&lt;7,E58="CP"),1,0)</f>
        <v>0</v>
      </c>
      <c r="M58" s="118">
        <f t="shared" ref="M58" si="745">IF(E58="CV",1,0)</f>
        <v>0</v>
      </c>
      <c r="N58" s="38">
        <f t="shared" si="5"/>
        <v>0</v>
      </c>
      <c r="O58" s="35"/>
      <c r="P58" s="36"/>
      <c r="Q58" s="37"/>
      <c r="R58" s="22">
        <f t="shared" si="6"/>
        <v>0</v>
      </c>
      <c r="S58" s="120">
        <f t="shared" ref="S58" si="746">R58+R59</f>
        <v>0</v>
      </c>
      <c r="T58" s="105">
        <f t="shared" si="560"/>
        <v>0</v>
      </c>
      <c r="U58" s="22">
        <f t="shared" si="7"/>
        <v>0</v>
      </c>
      <c r="V58" s="122">
        <f t="shared" ref="V58" si="747">U58+U59</f>
        <v>0</v>
      </c>
      <c r="W58" s="116">
        <f t="shared" ref="W58:W69" si="748">IF(AND(WEEKDAY($A58,2)&lt;7,P58="CP"),1,0)</f>
        <v>0</v>
      </c>
      <c r="X58" s="118">
        <f t="shared" ref="X58" si="749">IF(P58="CV",1,0)</f>
        <v>0</v>
      </c>
      <c r="Y58" s="38">
        <f t="shared" si="8"/>
        <v>0</v>
      </c>
      <c r="Z58" s="35"/>
      <c r="AA58" s="36"/>
      <c r="AB58" s="37"/>
      <c r="AC58" s="22">
        <f t="shared" si="9"/>
        <v>0</v>
      </c>
      <c r="AD58" s="105">
        <f t="shared" ref="AD58" si="750">AC58+AC59</f>
        <v>0</v>
      </c>
      <c r="AE58" s="105">
        <f t="shared" si="565"/>
        <v>0</v>
      </c>
      <c r="AF58" s="22">
        <f t="shared" si="10"/>
        <v>0</v>
      </c>
      <c r="AG58" s="134">
        <f t="shared" ref="AG58" si="751">AF58+AF59</f>
        <v>0</v>
      </c>
      <c r="AH58" s="116">
        <f t="shared" ref="AH58:AH69" si="752">IF(AND(WEEKDAY($A58,2)&lt;7,AA58="CP"),1,0)</f>
        <v>0</v>
      </c>
      <c r="AI58" s="118">
        <f t="shared" ref="AI58" si="753">IF(AA58="CV",1,0)</f>
        <v>0</v>
      </c>
      <c r="AJ58" s="38">
        <f t="shared" si="11"/>
        <v>0</v>
      </c>
      <c r="AK58" s="35"/>
      <c r="AL58" s="36"/>
      <c r="AM58" s="37"/>
      <c r="AN58" s="22">
        <f t="shared" si="12"/>
        <v>0</v>
      </c>
      <c r="AO58" s="105">
        <f t="shared" ref="AO58" si="754">AN58+AN59</f>
        <v>0</v>
      </c>
      <c r="AP58" s="105">
        <f t="shared" si="570"/>
        <v>0</v>
      </c>
      <c r="AQ58" s="22">
        <f t="shared" si="0"/>
        <v>0</v>
      </c>
      <c r="AR58" s="134">
        <f t="shared" ref="AR58" si="755">AQ58+AQ59</f>
        <v>0</v>
      </c>
      <c r="AS58" s="116">
        <f t="shared" ref="AS58:AS69" si="756">IF(AND(WEEKDAY($A58,2)&lt;7,AL58="CP"),1,0)</f>
        <v>0</v>
      </c>
      <c r="AT58" s="118">
        <f t="shared" ref="AT58" si="757">IF(AL58="CV",1,0)</f>
        <v>0</v>
      </c>
      <c r="AU58" s="38">
        <f t="shared" si="13"/>
        <v>0</v>
      </c>
      <c r="AV58" s="35"/>
      <c r="AW58" s="36"/>
      <c r="AX58" s="37"/>
      <c r="AY58" s="22">
        <f t="shared" si="14"/>
        <v>0</v>
      </c>
      <c r="AZ58" s="105">
        <f t="shared" ref="AZ58" si="758">AY58+AY59</f>
        <v>0</v>
      </c>
      <c r="BA58" s="105">
        <f t="shared" si="575"/>
        <v>0</v>
      </c>
      <c r="BB58" s="22">
        <f t="shared" si="1"/>
        <v>0</v>
      </c>
      <c r="BC58" s="134">
        <f t="shared" ref="BC58" si="759">BB58+BB59</f>
        <v>0</v>
      </c>
      <c r="BD58" s="116">
        <f t="shared" ref="BD58:BD69" si="760">IF(AND(WEEKDAY($A58,2)&lt;7,AW58="CP"),1,0)</f>
        <v>0</v>
      </c>
      <c r="BE58" s="118">
        <f t="shared" ref="BE58" si="761">IF(AW58="CV",1,0)</f>
        <v>0</v>
      </c>
      <c r="BF58" s="38">
        <f t="shared" si="15"/>
        <v>0</v>
      </c>
      <c r="BG58" s="35"/>
      <c r="BH58" s="36"/>
      <c r="BI58" s="37"/>
      <c r="BJ58" s="22">
        <f t="shared" si="16"/>
        <v>0</v>
      </c>
      <c r="BK58" s="105">
        <f t="shared" ref="BK58" si="762">BJ58+BJ59</f>
        <v>0</v>
      </c>
      <c r="BL58" s="105">
        <f t="shared" si="580"/>
        <v>0</v>
      </c>
      <c r="BM58" s="22">
        <f t="shared" si="2"/>
        <v>0</v>
      </c>
      <c r="BN58" s="134">
        <f t="shared" ref="BN58" si="763">BM58+BM59</f>
        <v>0</v>
      </c>
      <c r="BO58" s="116">
        <f t="shared" ref="BO58:BO69" si="764">IF(AND(WEEKDAY($A58,2)&lt;7,BH58="CP"),1,0)</f>
        <v>0</v>
      </c>
      <c r="BP58" s="133">
        <f t="shared" ref="BP58" si="765">IF(BH58="CV",1,0)</f>
        <v>0</v>
      </c>
      <c r="BQ58" s="12">
        <f t="shared" si="17"/>
        <v>0</v>
      </c>
      <c r="BR58" s="47"/>
    </row>
    <row r="59" spans="1:70" ht="15.75" thickBot="1">
      <c r="A59" s="157"/>
      <c r="B59" s="145"/>
      <c r="C59" s="147"/>
      <c r="D59" s="39"/>
      <c r="E59" s="84"/>
      <c r="F59" s="41"/>
      <c r="G59" s="23">
        <f t="shared" si="3"/>
        <v>0</v>
      </c>
      <c r="H59" s="121"/>
      <c r="I59" s="106"/>
      <c r="J59" s="22">
        <f t="shared" si="4"/>
        <v>0</v>
      </c>
      <c r="K59" s="123"/>
      <c r="L59" s="117"/>
      <c r="M59" s="119"/>
      <c r="N59" s="42">
        <f t="shared" si="5"/>
        <v>0</v>
      </c>
      <c r="O59" s="39"/>
      <c r="P59" s="40"/>
      <c r="Q59" s="41"/>
      <c r="R59" s="23">
        <f t="shared" si="6"/>
        <v>0</v>
      </c>
      <c r="S59" s="121"/>
      <c r="T59" s="106"/>
      <c r="U59" s="22">
        <f t="shared" si="7"/>
        <v>0</v>
      </c>
      <c r="V59" s="123"/>
      <c r="W59" s="117"/>
      <c r="X59" s="119"/>
      <c r="Y59" s="42">
        <f t="shared" si="8"/>
        <v>0</v>
      </c>
      <c r="Z59" s="39"/>
      <c r="AA59" s="40"/>
      <c r="AB59" s="41"/>
      <c r="AC59" s="22">
        <f t="shared" si="9"/>
        <v>0</v>
      </c>
      <c r="AD59" s="106"/>
      <c r="AE59" s="106"/>
      <c r="AF59" s="22">
        <f t="shared" si="10"/>
        <v>0</v>
      </c>
      <c r="AG59" s="135"/>
      <c r="AH59" s="117"/>
      <c r="AI59" s="119"/>
      <c r="AJ59" s="42">
        <f t="shared" si="11"/>
        <v>0</v>
      </c>
      <c r="AK59" s="39"/>
      <c r="AL59" s="40"/>
      <c r="AM59" s="41"/>
      <c r="AN59" s="22">
        <f t="shared" si="12"/>
        <v>0</v>
      </c>
      <c r="AO59" s="106"/>
      <c r="AP59" s="106"/>
      <c r="AQ59" s="22">
        <f t="shared" si="0"/>
        <v>0</v>
      </c>
      <c r="AR59" s="135"/>
      <c r="AS59" s="117"/>
      <c r="AT59" s="119"/>
      <c r="AU59" s="42">
        <f t="shared" si="13"/>
        <v>0</v>
      </c>
      <c r="AV59" s="39"/>
      <c r="AW59" s="40"/>
      <c r="AX59" s="41"/>
      <c r="AY59" s="22">
        <f t="shared" si="14"/>
        <v>0</v>
      </c>
      <c r="AZ59" s="106"/>
      <c r="BA59" s="106"/>
      <c r="BB59" s="22">
        <f t="shared" si="1"/>
        <v>0</v>
      </c>
      <c r="BC59" s="135"/>
      <c r="BD59" s="117"/>
      <c r="BE59" s="119"/>
      <c r="BF59" s="42">
        <f t="shared" si="15"/>
        <v>0</v>
      </c>
      <c r="BG59" s="39"/>
      <c r="BH59" s="40"/>
      <c r="BI59" s="41"/>
      <c r="BJ59" s="22">
        <f t="shared" si="16"/>
        <v>0</v>
      </c>
      <c r="BK59" s="106"/>
      <c r="BL59" s="106"/>
      <c r="BM59" s="22">
        <f t="shared" si="2"/>
        <v>0</v>
      </c>
      <c r="BN59" s="135"/>
      <c r="BO59" s="117"/>
      <c r="BP59" s="133"/>
      <c r="BQ59" s="12">
        <f t="shared" si="17"/>
        <v>0</v>
      </c>
      <c r="BR59" s="48"/>
    </row>
    <row r="60" spans="1:70" ht="15.75" thickBot="1">
      <c r="A60" s="157">
        <f>A58+1</f>
        <v>41665</v>
      </c>
      <c r="B60" s="148" t="str">
        <f t="shared" ref="B60" si="766">UPPER(TEXT(A60,"jjj"))</f>
        <v>SAM</v>
      </c>
      <c r="C60" s="150" t="str">
        <f t="shared" ref="C60" si="767">UPPER(TEXT(A60,"jj mmm"))</f>
        <v>27 JANV</v>
      </c>
      <c r="D60" s="43"/>
      <c r="E60" s="85"/>
      <c r="F60" s="45"/>
      <c r="G60" s="24">
        <f t="shared" si="3"/>
        <v>0</v>
      </c>
      <c r="H60" s="120">
        <f t="shared" ref="H60" si="768">G60+G61</f>
        <v>0</v>
      </c>
      <c r="I60" s="105">
        <f t="shared" si="555"/>
        <v>0</v>
      </c>
      <c r="J60" s="22">
        <f t="shared" si="4"/>
        <v>0</v>
      </c>
      <c r="K60" s="124">
        <f t="shared" ref="K60" si="769">J60+J61</f>
        <v>0</v>
      </c>
      <c r="L60" s="116">
        <f t="shared" ref="L60:L69" si="770">IF(AND(WEEKDAY($A60,2)&lt;7,E60="CP"),1,0)</f>
        <v>0</v>
      </c>
      <c r="M60" s="127">
        <f t="shared" ref="M60" si="771">IF(E60="CV",1,0)</f>
        <v>0</v>
      </c>
      <c r="N60" s="31">
        <f t="shared" si="5"/>
        <v>0</v>
      </c>
      <c r="O60" s="43"/>
      <c r="P60" s="44"/>
      <c r="Q60" s="45"/>
      <c r="R60" s="24">
        <f t="shared" si="6"/>
        <v>0</v>
      </c>
      <c r="S60" s="120">
        <f t="shared" ref="S60" si="772">R60+R61</f>
        <v>0</v>
      </c>
      <c r="T60" s="105">
        <f t="shared" si="560"/>
        <v>0</v>
      </c>
      <c r="U60" s="22">
        <f t="shared" si="7"/>
        <v>0</v>
      </c>
      <c r="V60" s="124">
        <f t="shared" ref="V60" si="773">U60+U61</f>
        <v>0</v>
      </c>
      <c r="W60" s="116">
        <f t="shared" ref="W60:W69" si="774">IF(AND(WEEKDAY($A60,2)&lt;7,P60="CP"),1,0)</f>
        <v>0</v>
      </c>
      <c r="X60" s="127">
        <f t="shared" ref="X60" si="775">IF(P60="CV",1,0)</f>
        <v>0</v>
      </c>
      <c r="Y60" s="31">
        <f t="shared" si="8"/>
        <v>0</v>
      </c>
      <c r="Z60" s="43"/>
      <c r="AA60" s="44"/>
      <c r="AB60" s="45"/>
      <c r="AC60" s="22">
        <f t="shared" si="9"/>
        <v>0</v>
      </c>
      <c r="AD60" s="105">
        <f t="shared" ref="AD60" si="776">AC60+AC61</f>
        <v>0</v>
      </c>
      <c r="AE60" s="105">
        <f t="shared" si="565"/>
        <v>0</v>
      </c>
      <c r="AF60" s="22">
        <f t="shared" si="10"/>
        <v>0</v>
      </c>
      <c r="AG60" s="134">
        <f t="shared" ref="AG60" si="777">AF60+AF61</f>
        <v>0</v>
      </c>
      <c r="AH60" s="116">
        <f t="shared" ref="AH60:AH69" si="778">IF(AND(WEEKDAY($A60,2)&lt;7,AA60="CP"),1,0)</f>
        <v>0</v>
      </c>
      <c r="AI60" s="127">
        <f t="shared" ref="AI60" si="779">IF(AA60="CV",1,0)</f>
        <v>0</v>
      </c>
      <c r="AJ60" s="31">
        <f t="shared" si="11"/>
        <v>0</v>
      </c>
      <c r="AK60" s="43"/>
      <c r="AL60" s="44"/>
      <c r="AM60" s="45"/>
      <c r="AN60" s="22">
        <f t="shared" si="12"/>
        <v>0</v>
      </c>
      <c r="AO60" s="105">
        <f t="shared" ref="AO60" si="780">AN60+AN61</f>
        <v>0</v>
      </c>
      <c r="AP60" s="105">
        <f t="shared" si="570"/>
        <v>0</v>
      </c>
      <c r="AQ60" s="22">
        <f t="shared" si="0"/>
        <v>0</v>
      </c>
      <c r="AR60" s="134">
        <f t="shared" ref="AR60" si="781">AQ60+AQ61</f>
        <v>0</v>
      </c>
      <c r="AS60" s="116">
        <f t="shared" ref="AS60:AS69" si="782">IF(AND(WEEKDAY($A60,2)&lt;7,AL60="CP"),1,0)</f>
        <v>0</v>
      </c>
      <c r="AT60" s="127">
        <f t="shared" ref="AT60" si="783">IF(AL60="CV",1,0)</f>
        <v>0</v>
      </c>
      <c r="AU60" s="31">
        <f t="shared" si="13"/>
        <v>0</v>
      </c>
      <c r="AV60" s="43"/>
      <c r="AW60" s="44"/>
      <c r="AX60" s="45"/>
      <c r="AY60" s="22">
        <f t="shared" si="14"/>
        <v>0</v>
      </c>
      <c r="AZ60" s="105">
        <f t="shared" ref="AZ60" si="784">AY60+AY61</f>
        <v>0</v>
      </c>
      <c r="BA60" s="105">
        <f t="shared" si="575"/>
        <v>0</v>
      </c>
      <c r="BB60" s="22">
        <f t="shared" si="1"/>
        <v>0</v>
      </c>
      <c r="BC60" s="134">
        <f t="shared" ref="BC60" si="785">BB60+BB61</f>
        <v>0</v>
      </c>
      <c r="BD60" s="116">
        <f t="shared" ref="BD60:BD69" si="786">IF(AND(WEEKDAY($A60,2)&lt;7,AW60="CP"),1,0)</f>
        <v>0</v>
      </c>
      <c r="BE60" s="127">
        <f t="shared" ref="BE60" si="787">IF(AW60="CV",1,0)</f>
        <v>0</v>
      </c>
      <c r="BF60" s="31">
        <f t="shared" si="15"/>
        <v>0</v>
      </c>
      <c r="BG60" s="43"/>
      <c r="BH60" s="44"/>
      <c r="BI60" s="45"/>
      <c r="BJ60" s="22">
        <f t="shared" si="16"/>
        <v>0</v>
      </c>
      <c r="BK60" s="105">
        <f t="shared" ref="BK60" si="788">BJ60+BJ61</f>
        <v>0</v>
      </c>
      <c r="BL60" s="105">
        <f t="shared" si="580"/>
        <v>0</v>
      </c>
      <c r="BM60" s="22">
        <f t="shared" si="2"/>
        <v>0</v>
      </c>
      <c r="BN60" s="134">
        <f t="shared" ref="BN60" si="789">BM60+BM61</f>
        <v>0</v>
      </c>
      <c r="BO60" s="116">
        <f t="shared" ref="BO60:BO69" si="790">IF(AND(WEEKDAY($A60,2)&lt;7,BH60="CP"),1,0)</f>
        <v>0</v>
      </c>
      <c r="BP60" s="133">
        <f t="shared" ref="BP60" si="791">IF(BH60="CV",1,0)</f>
        <v>0</v>
      </c>
      <c r="BQ60" s="12">
        <f t="shared" si="17"/>
        <v>0</v>
      </c>
      <c r="BR60" s="47"/>
    </row>
    <row r="61" spans="1:70" ht="15.75" thickBot="1">
      <c r="A61" s="157"/>
      <c r="B61" s="149"/>
      <c r="C61" s="151"/>
      <c r="D61" s="32"/>
      <c r="E61" s="86"/>
      <c r="F61" s="34"/>
      <c r="G61" s="21">
        <f t="shared" si="3"/>
        <v>0</v>
      </c>
      <c r="H61" s="121"/>
      <c r="I61" s="106"/>
      <c r="J61" s="22">
        <f t="shared" si="4"/>
        <v>0</v>
      </c>
      <c r="K61" s="125"/>
      <c r="L61" s="117"/>
      <c r="M61" s="127"/>
      <c r="N61" s="31">
        <f t="shared" si="5"/>
        <v>0</v>
      </c>
      <c r="O61" s="32"/>
      <c r="P61" s="33"/>
      <c r="Q61" s="34"/>
      <c r="R61" s="21">
        <f t="shared" si="6"/>
        <v>0</v>
      </c>
      <c r="S61" s="121"/>
      <c r="T61" s="106"/>
      <c r="U61" s="22">
        <f t="shared" si="7"/>
        <v>0</v>
      </c>
      <c r="V61" s="125"/>
      <c r="W61" s="117"/>
      <c r="X61" s="127"/>
      <c r="Y61" s="31">
        <f t="shared" si="8"/>
        <v>0</v>
      </c>
      <c r="Z61" s="32"/>
      <c r="AA61" s="33"/>
      <c r="AB61" s="34"/>
      <c r="AC61" s="22">
        <f t="shared" si="9"/>
        <v>0</v>
      </c>
      <c r="AD61" s="106"/>
      <c r="AE61" s="106"/>
      <c r="AF61" s="22">
        <f t="shared" si="10"/>
        <v>0</v>
      </c>
      <c r="AG61" s="135"/>
      <c r="AH61" s="117"/>
      <c r="AI61" s="127"/>
      <c r="AJ61" s="31">
        <f t="shared" si="11"/>
        <v>0</v>
      </c>
      <c r="AK61" s="32"/>
      <c r="AL61" s="33"/>
      <c r="AM61" s="34"/>
      <c r="AN61" s="22">
        <f t="shared" si="12"/>
        <v>0</v>
      </c>
      <c r="AO61" s="106"/>
      <c r="AP61" s="106"/>
      <c r="AQ61" s="22">
        <f t="shared" si="0"/>
        <v>0</v>
      </c>
      <c r="AR61" s="135"/>
      <c r="AS61" s="117"/>
      <c r="AT61" s="127"/>
      <c r="AU61" s="31">
        <f t="shared" si="13"/>
        <v>0</v>
      </c>
      <c r="AV61" s="32"/>
      <c r="AW61" s="33"/>
      <c r="AX61" s="34"/>
      <c r="AY61" s="22">
        <f t="shared" si="14"/>
        <v>0</v>
      </c>
      <c r="AZ61" s="106"/>
      <c r="BA61" s="106"/>
      <c r="BB61" s="22">
        <f t="shared" si="1"/>
        <v>0</v>
      </c>
      <c r="BC61" s="135"/>
      <c r="BD61" s="117"/>
      <c r="BE61" s="127"/>
      <c r="BF61" s="31">
        <f t="shared" si="15"/>
        <v>0</v>
      </c>
      <c r="BG61" s="32"/>
      <c r="BH61" s="33"/>
      <c r="BI61" s="34"/>
      <c r="BJ61" s="22">
        <f t="shared" si="16"/>
        <v>0</v>
      </c>
      <c r="BK61" s="106"/>
      <c r="BL61" s="106"/>
      <c r="BM61" s="22">
        <f t="shared" si="2"/>
        <v>0</v>
      </c>
      <c r="BN61" s="135"/>
      <c r="BO61" s="117"/>
      <c r="BP61" s="133"/>
      <c r="BQ61" s="12">
        <f t="shared" si="17"/>
        <v>0</v>
      </c>
      <c r="BR61" s="48"/>
    </row>
    <row r="62" spans="1:70" ht="15.75" thickBot="1">
      <c r="A62" s="157">
        <f>A60+1</f>
        <v>41666</v>
      </c>
      <c r="B62" s="144" t="str">
        <f t="shared" ref="B62" si="792">UPPER(TEXT(A62,"jjj"))</f>
        <v>DIM</v>
      </c>
      <c r="C62" s="146" t="str">
        <f t="shared" ref="C62" si="793">UPPER(TEXT(A62,"jj mmm"))</f>
        <v>28 JANV</v>
      </c>
      <c r="D62" s="35"/>
      <c r="E62" s="83"/>
      <c r="F62" s="37"/>
      <c r="G62" s="22">
        <f t="shared" si="3"/>
        <v>0</v>
      </c>
      <c r="H62" s="120">
        <f t="shared" ref="H62" si="794">G62+G63</f>
        <v>0</v>
      </c>
      <c r="I62" s="105">
        <f t="shared" si="555"/>
        <v>0</v>
      </c>
      <c r="J62" s="22">
        <f t="shared" si="4"/>
        <v>0</v>
      </c>
      <c r="K62" s="122">
        <f t="shared" ref="K62" si="795">J62+J63</f>
        <v>0</v>
      </c>
      <c r="L62" s="116">
        <f t="shared" ref="L62:L69" si="796">IF(AND(WEEKDAY($A62,2)&lt;7,E62="CP"),1,0)</f>
        <v>0</v>
      </c>
      <c r="M62" s="118">
        <f t="shared" ref="M62" si="797">IF(E62="CV",1,0)</f>
        <v>0</v>
      </c>
      <c r="N62" s="38">
        <f t="shared" si="5"/>
        <v>0</v>
      </c>
      <c r="O62" s="35"/>
      <c r="P62" s="36"/>
      <c r="Q62" s="37"/>
      <c r="R62" s="22">
        <f t="shared" si="6"/>
        <v>0</v>
      </c>
      <c r="S62" s="120">
        <f t="shared" ref="S62" si="798">R62+R63</f>
        <v>0</v>
      </c>
      <c r="T62" s="105">
        <f t="shared" si="560"/>
        <v>0</v>
      </c>
      <c r="U62" s="22">
        <f t="shared" si="7"/>
        <v>0</v>
      </c>
      <c r="V62" s="122">
        <f t="shared" ref="V62" si="799">U62+U63</f>
        <v>0</v>
      </c>
      <c r="W62" s="116">
        <f t="shared" ref="W62:W69" si="800">IF(AND(WEEKDAY($A62,2)&lt;7,P62="CP"),1,0)</f>
        <v>0</v>
      </c>
      <c r="X62" s="118">
        <f t="shared" ref="X62" si="801">IF(P62="CV",1,0)</f>
        <v>0</v>
      </c>
      <c r="Y62" s="38">
        <f t="shared" si="8"/>
        <v>0</v>
      </c>
      <c r="Z62" s="35"/>
      <c r="AA62" s="36"/>
      <c r="AB62" s="37"/>
      <c r="AC62" s="22">
        <f t="shared" si="9"/>
        <v>0</v>
      </c>
      <c r="AD62" s="105">
        <f t="shared" ref="AD62" si="802">AC62+AC63</f>
        <v>0</v>
      </c>
      <c r="AE62" s="105">
        <f t="shared" si="565"/>
        <v>0</v>
      </c>
      <c r="AF62" s="22">
        <f t="shared" si="10"/>
        <v>0</v>
      </c>
      <c r="AG62" s="134">
        <f>AF62+AF63</f>
        <v>0</v>
      </c>
      <c r="AH62" s="116">
        <f t="shared" ref="AH62:AH69" si="803">IF(AND(WEEKDAY($A62,2)&lt;7,AA62="CP"),1,0)</f>
        <v>0</v>
      </c>
      <c r="AI62" s="118">
        <f t="shared" ref="AI62" si="804">IF(AA62="CV",1,0)</f>
        <v>0</v>
      </c>
      <c r="AJ62" s="38">
        <f t="shared" si="11"/>
        <v>0</v>
      </c>
      <c r="AK62" s="35"/>
      <c r="AL62" s="36"/>
      <c r="AM62" s="37"/>
      <c r="AN62" s="22">
        <f t="shared" si="12"/>
        <v>0</v>
      </c>
      <c r="AO62" s="105">
        <f>AN62+AN63</f>
        <v>0</v>
      </c>
      <c r="AP62" s="105">
        <f t="shared" si="570"/>
        <v>0</v>
      </c>
      <c r="AQ62" s="22">
        <f t="shared" si="0"/>
        <v>0</v>
      </c>
      <c r="AR62" s="134">
        <f>AQ62+AQ63</f>
        <v>0</v>
      </c>
      <c r="AS62" s="116">
        <f t="shared" ref="AS62:AS69" si="805">IF(AND(WEEKDAY($A62,2)&lt;7,AL62="CP"),1,0)</f>
        <v>0</v>
      </c>
      <c r="AT62" s="118">
        <f t="shared" ref="AT62" si="806">IF(AL62="CV",1,0)</f>
        <v>0</v>
      </c>
      <c r="AU62" s="38">
        <f t="shared" si="13"/>
        <v>0</v>
      </c>
      <c r="AV62" s="35"/>
      <c r="AW62" s="36"/>
      <c r="AX62" s="37"/>
      <c r="AY62" s="22">
        <f t="shared" si="14"/>
        <v>0</v>
      </c>
      <c r="AZ62" s="105">
        <f>AY62+AY63</f>
        <v>0</v>
      </c>
      <c r="BA62" s="105">
        <f t="shared" si="575"/>
        <v>0</v>
      </c>
      <c r="BB62" s="22">
        <f t="shared" si="1"/>
        <v>0</v>
      </c>
      <c r="BC62" s="134">
        <f>BB62+BB63</f>
        <v>0</v>
      </c>
      <c r="BD62" s="116">
        <f t="shared" ref="BD62:BD69" si="807">IF(AND(WEEKDAY($A62,2)&lt;7,AW62="CP"),1,0)</f>
        <v>0</v>
      </c>
      <c r="BE62" s="118">
        <f t="shared" ref="BE62" si="808">IF(AW62="CV",1,0)</f>
        <v>0</v>
      </c>
      <c r="BF62" s="38">
        <f t="shared" si="15"/>
        <v>0</v>
      </c>
      <c r="BG62" s="35"/>
      <c r="BH62" s="36"/>
      <c r="BI62" s="37"/>
      <c r="BJ62" s="22">
        <f t="shared" si="16"/>
        <v>0</v>
      </c>
      <c r="BK62" s="105">
        <f>BJ62+BJ63</f>
        <v>0</v>
      </c>
      <c r="BL62" s="105">
        <f t="shared" si="580"/>
        <v>0</v>
      </c>
      <c r="BM62" s="22">
        <f t="shared" si="2"/>
        <v>0</v>
      </c>
      <c r="BN62" s="134">
        <f>BM62+BM63</f>
        <v>0</v>
      </c>
      <c r="BO62" s="116">
        <f t="shared" ref="BO62:BO69" si="809">IF(AND(WEEKDAY($A62,2)&lt;7,BH62="CP"),1,0)</f>
        <v>0</v>
      </c>
      <c r="BP62" s="133">
        <f t="shared" ref="BP62" si="810">IF(BH62="CV",1,0)</f>
        <v>0</v>
      </c>
      <c r="BQ62" s="12">
        <f t="shared" si="17"/>
        <v>0</v>
      </c>
      <c r="BR62" s="47"/>
    </row>
    <row r="63" spans="1:70" ht="15.75" thickBot="1">
      <c r="A63" s="157"/>
      <c r="B63" s="145"/>
      <c r="C63" s="147"/>
      <c r="D63" s="39"/>
      <c r="E63" s="84"/>
      <c r="F63" s="41"/>
      <c r="G63" s="23">
        <f t="shared" si="3"/>
        <v>0</v>
      </c>
      <c r="H63" s="121"/>
      <c r="I63" s="106"/>
      <c r="J63" s="22">
        <f t="shared" si="4"/>
        <v>0</v>
      </c>
      <c r="K63" s="123"/>
      <c r="L63" s="117"/>
      <c r="M63" s="119"/>
      <c r="N63" s="42">
        <f t="shared" si="5"/>
        <v>0</v>
      </c>
      <c r="O63" s="39"/>
      <c r="P63" s="40"/>
      <c r="Q63" s="41"/>
      <c r="R63" s="23">
        <f t="shared" si="6"/>
        <v>0</v>
      </c>
      <c r="S63" s="121"/>
      <c r="T63" s="106"/>
      <c r="U63" s="22">
        <f t="shared" si="7"/>
        <v>0</v>
      </c>
      <c r="V63" s="123"/>
      <c r="W63" s="117"/>
      <c r="X63" s="119"/>
      <c r="Y63" s="42">
        <f t="shared" si="8"/>
        <v>0</v>
      </c>
      <c r="Z63" s="39"/>
      <c r="AA63" s="40"/>
      <c r="AB63" s="41"/>
      <c r="AC63" s="22">
        <f t="shared" si="9"/>
        <v>0</v>
      </c>
      <c r="AD63" s="106"/>
      <c r="AE63" s="106"/>
      <c r="AF63" s="22">
        <f t="shared" si="10"/>
        <v>0</v>
      </c>
      <c r="AG63" s="135"/>
      <c r="AH63" s="117"/>
      <c r="AI63" s="119"/>
      <c r="AJ63" s="42">
        <f t="shared" si="11"/>
        <v>0</v>
      </c>
      <c r="AK63" s="39"/>
      <c r="AL63" s="40"/>
      <c r="AM63" s="41"/>
      <c r="AN63" s="22">
        <f t="shared" si="12"/>
        <v>0</v>
      </c>
      <c r="AO63" s="106"/>
      <c r="AP63" s="106"/>
      <c r="AQ63" s="22">
        <f t="shared" si="0"/>
        <v>0</v>
      </c>
      <c r="AR63" s="135"/>
      <c r="AS63" s="117"/>
      <c r="AT63" s="119"/>
      <c r="AU63" s="42">
        <f t="shared" si="13"/>
        <v>0</v>
      </c>
      <c r="AV63" s="39"/>
      <c r="AW63" s="40"/>
      <c r="AX63" s="41"/>
      <c r="AY63" s="22">
        <f t="shared" si="14"/>
        <v>0</v>
      </c>
      <c r="AZ63" s="106"/>
      <c r="BA63" s="106"/>
      <c r="BB63" s="22">
        <f t="shared" si="1"/>
        <v>0</v>
      </c>
      <c r="BC63" s="135"/>
      <c r="BD63" s="117"/>
      <c r="BE63" s="119"/>
      <c r="BF63" s="42">
        <f t="shared" si="15"/>
        <v>0</v>
      </c>
      <c r="BG63" s="39"/>
      <c r="BH63" s="40"/>
      <c r="BI63" s="41"/>
      <c r="BJ63" s="22">
        <f t="shared" si="16"/>
        <v>0</v>
      </c>
      <c r="BK63" s="106"/>
      <c r="BL63" s="106"/>
      <c r="BM63" s="22">
        <f t="shared" si="2"/>
        <v>0</v>
      </c>
      <c r="BN63" s="135"/>
      <c r="BO63" s="117"/>
      <c r="BP63" s="133"/>
      <c r="BQ63" s="12">
        <f t="shared" si="17"/>
        <v>0</v>
      </c>
      <c r="BR63" s="48"/>
    </row>
    <row r="64" spans="1:70" ht="15.75" thickBot="1">
      <c r="A64" s="157">
        <f>A62+1</f>
        <v>41667</v>
      </c>
      <c r="B64" s="144" t="str">
        <f t="shared" ref="B64" si="811">UPPER(TEXT(A64,"jjj"))</f>
        <v>LUN</v>
      </c>
      <c r="C64" s="146" t="str">
        <f t="shared" ref="C64" si="812">UPPER(TEXT(A64,"jj mmm"))</f>
        <v>29 JANV</v>
      </c>
      <c r="D64" s="35"/>
      <c r="E64" s="83"/>
      <c r="F64" s="37"/>
      <c r="G64" s="22">
        <f t="shared" si="3"/>
        <v>0</v>
      </c>
      <c r="H64" s="120">
        <f t="shared" ref="H64" si="813">G64+G65</f>
        <v>0</v>
      </c>
      <c r="I64" s="105">
        <f t="shared" si="555"/>
        <v>0</v>
      </c>
      <c r="J64" s="22">
        <f t="shared" si="4"/>
        <v>0</v>
      </c>
      <c r="K64" s="122">
        <f t="shared" ref="K64" si="814">J64+J65</f>
        <v>0</v>
      </c>
      <c r="L64" s="116">
        <f t="shared" ref="L64:L69" si="815">IF(AND(WEEKDAY($A64,2)&lt;7,E64="CP"),1,0)</f>
        <v>0</v>
      </c>
      <c r="M64" s="118">
        <f t="shared" ref="M64" si="816">IF(E64="CV",1,0)</f>
        <v>0</v>
      </c>
      <c r="N64" s="38">
        <f t="shared" si="5"/>
        <v>0</v>
      </c>
      <c r="O64" s="35"/>
      <c r="P64" s="36"/>
      <c r="Q64" s="37"/>
      <c r="R64" s="22">
        <f t="shared" si="6"/>
        <v>0</v>
      </c>
      <c r="S64" s="120">
        <f t="shared" ref="S64" si="817">R64+R65</f>
        <v>0</v>
      </c>
      <c r="T64" s="105">
        <f t="shared" si="560"/>
        <v>0</v>
      </c>
      <c r="U64" s="22">
        <f t="shared" si="7"/>
        <v>0</v>
      </c>
      <c r="V64" s="122">
        <f t="shared" ref="V64" si="818">U64+U65</f>
        <v>0</v>
      </c>
      <c r="W64" s="116">
        <f t="shared" ref="W64:W69" si="819">IF(AND(WEEKDAY($A64,2)&lt;7,P64="CP"),1,0)</f>
        <v>0</v>
      </c>
      <c r="X64" s="118">
        <f t="shared" ref="X64" si="820">IF(P64="CV",1,0)</f>
        <v>0</v>
      </c>
      <c r="Y64" s="38">
        <f t="shared" si="8"/>
        <v>0</v>
      </c>
      <c r="Z64" s="35"/>
      <c r="AA64" s="36"/>
      <c r="AB64" s="37"/>
      <c r="AC64" s="22">
        <f t="shared" si="9"/>
        <v>0</v>
      </c>
      <c r="AD64" s="105">
        <f t="shared" ref="AD64" si="821">AC64+AC65</f>
        <v>0</v>
      </c>
      <c r="AE64" s="105">
        <f t="shared" si="565"/>
        <v>0</v>
      </c>
      <c r="AF64" s="22">
        <f t="shared" si="10"/>
        <v>0</v>
      </c>
      <c r="AG64" s="134">
        <f t="shared" ref="AG64" si="822">AF64+AF65</f>
        <v>0</v>
      </c>
      <c r="AH64" s="116">
        <f t="shared" ref="AH64:AH69" si="823">IF(AND(WEEKDAY($A64,2)&lt;7,AA64="CP"),1,0)</f>
        <v>0</v>
      </c>
      <c r="AI64" s="118">
        <f t="shared" ref="AI64" si="824">IF(AA64="CV",1,0)</f>
        <v>0</v>
      </c>
      <c r="AJ64" s="38">
        <f t="shared" si="11"/>
        <v>0</v>
      </c>
      <c r="AK64" s="35"/>
      <c r="AL64" s="36"/>
      <c r="AM64" s="37"/>
      <c r="AN64" s="22">
        <f t="shared" si="12"/>
        <v>0</v>
      </c>
      <c r="AO64" s="105">
        <f t="shared" ref="AO64" si="825">AN64+AN65</f>
        <v>0</v>
      </c>
      <c r="AP64" s="105">
        <f t="shared" si="570"/>
        <v>0</v>
      </c>
      <c r="AQ64" s="22">
        <f t="shared" ref="AQ64:AQ69" si="826">IF(AN64=0,0,IF(MOD($F64&lt;$A$3,1),0,MOD($F64-$A$3,1)))</f>
        <v>0</v>
      </c>
      <c r="AR64" s="134">
        <f t="shared" ref="AR64" si="827">AQ64+AQ65</f>
        <v>0</v>
      </c>
      <c r="AS64" s="116">
        <f t="shared" ref="AS64:AS69" si="828">IF(AND(WEEKDAY($A64,2)&lt;7,AL64="CP"),1,0)</f>
        <v>0</v>
      </c>
      <c r="AT64" s="118">
        <f t="shared" ref="AT64" si="829">IF(AL64="CV",1,0)</f>
        <v>0</v>
      </c>
      <c r="AU64" s="38">
        <f t="shared" si="13"/>
        <v>0</v>
      </c>
      <c r="AV64" s="35"/>
      <c r="AW64" s="36"/>
      <c r="AX64" s="37"/>
      <c r="AY64" s="22">
        <f t="shared" si="14"/>
        <v>0</v>
      </c>
      <c r="AZ64" s="105">
        <f t="shared" ref="AZ64" si="830">AY64+AY65</f>
        <v>0</v>
      </c>
      <c r="BA64" s="105">
        <f t="shared" si="575"/>
        <v>0</v>
      </c>
      <c r="BB64" s="22">
        <f t="shared" ref="BB64:BB69" si="831">IF(AY64=0,0,IF(MOD($F64&lt;$A$3,1),0,MOD($F64-$A$3,1)))</f>
        <v>0</v>
      </c>
      <c r="BC64" s="134">
        <f t="shared" ref="BC64" si="832">BB64+BB65</f>
        <v>0</v>
      </c>
      <c r="BD64" s="116">
        <f t="shared" ref="BD64:BD69" si="833">IF(AND(WEEKDAY($A64,2)&lt;7,AW64="CP"),1,0)</f>
        <v>0</v>
      </c>
      <c r="BE64" s="118">
        <f t="shared" ref="BE64" si="834">IF(AW64="CV",1,0)</f>
        <v>0</v>
      </c>
      <c r="BF64" s="38">
        <f t="shared" si="15"/>
        <v>0</v>
      </c>
      <c r="BG64" s="35"/>
      <c r="BH64" s="36"/>
      <c r="BI64" s="37"/>
      <c r="BJ64" s="22">
        <f t="shared" si="16"/>
        <v>0</v>
      </c>
      <c r="BK64" s="105">
        <f t="shared" ref="BK64" si="835">BJ64+BJ65</f>
        <v>0</v>
      </c>
      <c r="BL64" s="105">
        <f t="shared" si="580"/>
        <v>0</v>
      </c>
      <c r="BM64" s="22">
        <f t="shared" ref="BM64:BM69" si="836">IF(BJ64=0,0,IF(MOD($F64&lt;$A$3,1),0,MOD($F64-$A$3,1)))</f>
        <v>0</v>
      </c>
      <c r="BN64" s="134">
        <f t="shared" ref="BN64" si="837">BM64+BM65</f>
        <v>0</v>
      </c>
      <c r="BO64" s="116">
        <f t="shared" ref="BO64:BO69" si="838">IF(AND(WEEKDAY($A64,2)&lt;7,BH64="CP"),1,0)</f>
        <v>0</v>
      </c>
      <c r="BP64" s="133">
        <f t="shared" ref="BP64" si="839">IF(BH64="CV",1,0)</f>
        <v>0</v>
      </c>
      <c r="BQ64" s="12">
        <f t="shared" si="17"/>
        <v>0</v>
      </c>
      <c r="BR64" s="47"/>
    </row>
    <row r="65" spans="1:70" ht="15.75" thickBot="1">
      <c r="A65" s="157"/>
      <c r="B65" s="145"/>
      <c r="C65" s="147"/>
      <c r="D65" s="39"/>
      <c r="E65" s="84"/>
      <c r="F65" s="41"/>
      <c r="G65" s="23">
        <f t="shared" si="3"/>
        <v>0</v>
      </c>
      <c r="H65" s="121"/>
      <c r="I65" s="106"/>
      <c r="J65" s="22">
        <f t="shared" si="4"/>
        <v>0</v>
      </c>
      <c r="K65" s="123"/>
      <c r="L65" s="117"/>
      <c r="M65" s="119"/>
      <c r="N65" s="42">
        <f t="shared" si="5"/>
        <v>0</v>
      </c>
      <c r="O65" s="39"/>
      <c r="P65" s="40"/>
      <c r="Q65" s="41"/>
      <c r="R65" s="23">
        <f t="shared" si="6"/>
        <v>0</v>
      </c>
      <c r="S65" s="121"/>
      <c r="T65" s="106"/>
      <c r="U65" s="22">
        <f t="shared" si="7"/>
        <v>0</v>
      </c>
      <c r="V65" s="123"/>
      <c r="W65" s="117"/>
      <c r="X65" s="119"/>
      <c r="Y65" s="42">
        <f t="shared" si="8"/>
        <v>0</v>
      </c>
      <c r="Z65" s="39"/>
      <c r="AA65" s="40"/>
      <c r="AB65" s="41"/>
      <c r="AC65" s="22">
        <f t="shared" si="9"/>
        <v>0</v>
      </c>
      <c r="AD65" s="106"/>
      <c r="AE65" s="106"/>
      <c r="AF65" s="22">
        <f t="shared" si="10"/>
        <v>0</v>
      </c>
      <c r="AG65" s="135"/>
      <c r="AH65" s="117"/>
      <c r="AI65" s="119"/>
      <c r="AJ65" s="42">
        <f t="shared" si="11"/>
        <v>0</v>
      </c>
      <c r="AK65" s="39"/>
      <c r="AL65" s="40"/>
      <c r="AM65" s="41"/>
      <c r="AN65" s="22">
        <f t="shared" si="12"/>
        <v>0</v>
      </c>
      <c r="AO65" s="106"/>
      <c r="AP65" s="106"/>
      <c r="AQ65" s="22">
        <f t="shared" si="826"/>
        <v>0</v>
      </c>
      <c r="AR65" s="135"/>
      <c r="AS65" s="117"/>
      <c r="AT65" s="119"/>
      <c r="AU65" s="42">
        <f t="shared" si="13"/>
        <v>0</v>
      </c>
      <c r="AV65" s="39"/>
      <c r="AW65" s="40"/>
      <c r="AX65" s="41"/>
      <c r="AY65" s="22">
        <f t="shared" si="14"/>
        <v>0</v>
      </c>
      <c r="AZ65" s="106"/>
      <c r="BA65" s="106"/>
      <c r="BB65" s="22">
        <f t="shared" si="831"/>
        <v>0</v>
      </c>
      <c r="BC65" s="135"/>
      <c r="BD65" s="117"/>
      <c r="BE65" s="119"/>
      <c r="BF65" s="42">
        <f t="shared" si="15"/>
        <v>0</v>
      </c>
      <c r="BG65" s="39"/>
      <c r="BH65" s="40"/>
      <c r="BI65" s="41"/>
      <c r="BJ65" s="22">
        <f t="shared" si="16"/>
        <v>0</v>
      </c>
      <c r="BK65" s="106"/>
      <c r="BL65" s="106"/>
      <c r="BM65" s="22">
        <f t="shared" si="836"/>
        <v>0</v>
      </c>
      <c r="BN65" s="135"/>
      <c r="BO65" s="117"/>
      <c r="BP65" s="133"/>
      <c r="BQ65" s="12">
        <f t="shared" si="17"/>
        <v>0</v>
      </c>
      <c r="BR65" s="48"/>
    </row>
    <row r="66" spans="1:70" ht="15.75" thickBot="1">
      <c r="A66" s="157">
        <f>A64+1</f>
        <v>41668</v>
      </c>
      <c r="B66" s="144" t="str">
        <f t="shared" ref="B66" si="840">UPPER(TEXT(A66,"jjj"))</f>
        <v>MAR</v>
      </c>
      <c r="C66" s="146" t="str">
        <f t="shared" ref="C66" si="841">UPPER(TEXT(A66,"jj mmm"))</f>
        <v>30 JANV</v>
      </c>
      <c r="D66" s="35"/>
      <c r="E66" s="83"/>
      <c r="F66" s="37"/>
      <c r="G66" s="22">
        <f t="shared" si="3"/>
        <v>0</v>
      </c>
      <c r="H66" s="120">
        <f t="shared" ref="H66" si="842">G66+G67</f>
        <v>0</v>
      </c>
      <c r="I66" s="105">
        <f t="shared" si="555"/>
        <v>0</v>
      </c>
      <c r="J66" s="22">
        <f t="shared" si="4"/>
        <v>0</v>
      </c>
      <c r="K66" s="122">
        <f t="shared" ref="K66" si="843">J66+J67</f>
        <v>0</v>
      </c>
      <c r="L66" s="116">
        <f t="shared" ref="L66:L69" si="844">IF(AND(WEEKDAY($A66,2)&lt;7,E66="CP"),1,0)</f>
        <v>0</v>
      </c>
      <c r="M66" s="118">
        <f t="shared" ref="M66" si="845">IF(E66="CV",1,0)</f>
        <v>0</v>
      </c>
      <c r="N66" s="38">
        <f t="shared" si="5"/>
        <v>0</v>
      </c>
      <c r="O66" s="35"/>
      <c r="P66" s="36"/>
      <c r="Q66" s="37"/>
      <c r="R66" s="22">
        <f t="shared" si="6"/>
        <v>0</v>
      </c>
      <c r="S66" s="120">
        <f t="shared" ref="S66" si="846">R66+R67</f>
        <v>0</v>
      </c>
      <c r="T66" s="105">
        <f t="shared" si="560"/>
        <v>0</v>
      </c>
      <c r="U66" s="22">
        <f t="shared" si="7"/>
        <v>0</v>
      </c>
      <c r="V66" s="122">
        <f t="shared" ref="V66" si="847">U66+U67</f>
        <v>0</v>
      </c>
      <c r="W66" s="116">
        <f t="shared" ref="W66:W69" si="848">IF(AND(WEEKDAY($A66,2)&lt;7,P66="CP"),1,0)</f>
        <v>0</v>
      </c>
      <c r="X66" s="118">
        <f t="shared" ref="X66" si="849">IF(P66="CV",1,0)</f>
        <v>0</v>
      </c>
      <c r="Y66" s="38">
        <f t="shared" si="8"/>
        <v>0</v>
      </c>
      <c r="Z66" s="35"/>
      <c r="AA66" s="36"/>
      <c r="AB66" s="37"/>
      <c r="AC66" s="22">
        <f t="shared" si="9"/>
        <v>0</v>
      </c>
      <c r="AD66" s="105">
        <f t="shared" ref="AD66" si="850">AC66+AC67</f>
        <v>0</v>
      </c>
      <c r="AE66" s="105">
        <f t="shared" si="565"/>
        <v>0</v>
      </c>
      <c r="AF66" s="22">
        <f t="shared" si="10"/>
        <v>0</v>
      </c>
      <c r="AG66" s="134">
        <f t="shared" ref="AG66" si="851">AF66+AF67</f>
        <v>0</v>
      </c>
      <c r="AH66" s="116">
        <f t="shared" ref="AH66:AH69" si="852">IF(AND(WEEKDAY($A66,2)&lt;7,AA66="CP"),1,0)</f>
        <v>0</v>
      </c>
      <c r="AI66" s="118">
        <f t="shared" ref="AI66" si="853">IF(AA66="CV",1,0)</f>
        <v>0</v>
      </c>
      <c r="AJ66" s="38">
        <f t="shared" si="11"/>
        <v>0</v>
      </c>
      <c r="AK66" s="35"/>
      <c r="AL66" s="36"/>
      <c r="AM66" s="37"/>
      <c r="AN66" s="22">
        <f t="shared" si="12"/>
        <v>0</v>
      </c>
      <c r="AO66" s="105">
        <f t="shared" ref="AO66" si="854">AN66+AN67</f>
        <v>0</v>
      </c>
      <c r="AP66" s="105">
        <f t="shared" si="570"/>
        <v>0</v>
      </c>
      <c r="AQ66" s="22">
        <f t="shared" si="826"/>
        <v>0</v>
      </c>
      <c r="AR66" s="134">
        <f t="shared" ref="AR66" si="855">AQ66+AQ67</f>
        <v>0</v>
      </c>
      <c r="AS66" s="116">
        <f t="shared" ref="AS66:AS69" si="856">IF(AND(WEEKDAY($A66,2)&lt;7,AL66="CP"),1,0)</f>
        <v>0</v>
      </c>
      <c r="AT66" s="118">
        <f t="shared" ref="AT66" si="857">IF(AL66="CV",1,0)</f>
        <v>0</v>
      </c>
      <c r="AU66" s="38">
        <f t="shared" si="13"/>
        <v>0</v>
      </c>
      <c r="AV66" s="35"/>
      <c r="AW66" s="36"/>
      <c r="AX66" s="37"/>
      <c r="AY66" s="22">
        <f t="shared" si="14"/>
        <v>0</v>
      </c>
      <c r="AZ66" s="105">
        <f t="shared" ref="AZ66" si="858">AY66+AY67</f>
        <v>0</v>
      </c>
      <c r="BA66" s="105">
        <f t="shared" si="575"/>
        <v>0</v>
      </c>
      <c r="BB66" s="22">
        <f t="shared" si="831"/>
        <v>0</v>
      </c>
      <c r="BC66" s="134">
        <f t="shared" ref="BC66" si="859">BB66+BB67</f>
        <v>0</v>
      </c>
      <c r="BD66" s="116">
        <f t="shared" ref="BD66:BD69" si="860">IF(AND(WEEKDAY($A66,2)&lt;7,AW66="CP"),1,0)</f>
        <v>0</v>
      </c>
      <c r="BE66" s="118">
        <f t="shared" ref="BE66" si="861">IF(AW66="CV",1,0)</f>
        <v>0</v>
      </c>
      <c r="BF66" s="38">
        <f t="shared" si="15"/>
        <v>0</v>
      </c>
      <c r="BG66" s="35"/>
      <c r="BH66" s="36"/>
      <c r="BI66" s="37"/>
      <c r="BJ66" s="22">
        <f t="shared" si="16"/>
        <v>0</v>
      </c>
      <c r="BK66" s="105">
        <f t="shared" ref="BK66" si="862">BJ66+BJ67</f>
        <v>0</v>
      </c>
      <c r="BL66" s="105">
        <f t="shared" si="580"/>
        <v>0</v>
      </c>
      <c r="BM66" s="22">
        <f t="shared" si="836"/>
        <v>0</v>
      </c>
      <c r="BN66" s="134">
        <f t="shared" ref="BN66" si="863">BM66+BM67</f>
        <v>0</v>
      </c>
      <c r="BO66" s="116">
        <f t="shared" ref="BO66:BO69" si="864">IF(AND(WEEKDAY($A66,2)&lt;7,BH66="CP"),1,0)</f>
        <v>0</v>
      </c>
      <c r="BP66" s="133">
        <f t="shared" ref="BP66" si="865">IF(BH66="CV",1,0)</f>
        <v>0</v>
      </c>
      <c r="BQ66" s="12">
        <f t="shared" si="17"/>
        <v>0</v>
      </c>
      <c r="BR66" s="47"/>
    </row>
    <row r="67" spans="1:70" ht="15.75" thickBot="1">
      <c r="A67" s="157"/>
      <c r="B67" s="145"/>
      <c r="C67" s="147"/>
      <c r="D67" s="39"/>
      <c r="E67" s="84"/>
      <c r="F67" s="41"/>
      <c r="G67" s="23">
        <f t="shared" si="3"/>
        <v>0</v>
      </c>
      <c r="H67" s="121"/>
      <c r="I67" s="106"/>
      <c r="J67" s="22">
        <f t="shared" si="4"/>
        <v>0</v>
      </c>
      <c r="K67" s="123"/>
      <c r="L67" s="117"/>
      <c r="M67" s="119"/>
      <c r="N67" s="42">
        <f t="shared" si="5"/>
        <v>0</v>
      </c>
      <c r="O67" s="39"/>
      <c r="P67" s="40"/>
      <c r="Q67" s="41"/>
      <c r="R67" s="23">
        <f t="shared" si="6"/>
        <v>0</v>
      </c>
      <c r="S67" s="121"/>
      <c r="T67" s="106"/>
      <c r="U67" s="22">
        <f t="shared" si="7"/>
        <v>0</v>
      </c>
      <c r="V67" s="123"/>
      <c r="W67" s="117"/>
      <c r="X67" s="119"/>
      <c r="Y67" s="42">
        <f t="shared" si="8"/>
        <v>0</v>
      </c>
      <c r="Z67" s="39"/>
      <c r="AA67" s="40"/>
      <c r="AB67" s="41"/>
      <c r="AC67" s="22">
        <f t="shared" si="9"/>
        <v>0</v>
      </c>
      <c r="AD67" s="106"/>
      <c r="AE67" s="106"/>
      <c r="AF67" s="22">
        <f t="shared" si="10"/>
        <v>0</v>
      </c>
      <c r="AG67" s="135"/>
      <c r="AH67" s="117"/>
      <c r="AI67" s="119"/>
      <c r="AJ67" s="42">
        <f t="shared" si="11"/>
        <v>0</v>
      </c>
      <c r="AK67" s="39"/>
      <c r="AL67" s="40"/>
      <c r="AM67" s="41"/>
      <c r="AN67" s="22">
        <f t="shared" si="12"/>
        <v>0</v>
      </c>
      <c r="AO67" s="106"/>
      <c r="AP67" s="106"/>
      <c r="AQ67" s="22">
        <f t="shared" si="826"/>
        <v>0</v>
      </c>
      <c r="AR67" s="135"/>
      <c r="AS67" s="117"/>
      <c r="AT67" s="119"/>
      <c r="AU67" s="42">
        <f t="shared" si="13"/>
        <v>0</v>
      </c>
      <c r="AV67" s="39"/>
      <c r="AW67" s="40"/>
      <c r="AX67" s="41"/>
      <c r="AY67" s="22">
        <f t="shared" si="14"/>
        <v>0</v>
      </c>
      <c r="AZ67" s="106"/>
      <c r="BA67" s="106"/>
      <c r="BB67" s="22">
        <f t="shared" si="831"/>
        <v>0</v>
      </c>
      <c r="BC67" s="135"/>
      <c r="BD67" s="117"/>
      <c r="BE67" s="119"/>
      <c r="BF67" s="42">
        <f t="shared" si="15"/>
        <v>0</v>
      </c>
      <c r="BG67" s="39"/>
      <c r="BH67" s="40"/>
      <c r="BI67" s="41"/>
      <c r="BJ67" s="22">
        <f t="shared" si="16"/>
        <v>0</v>
      </c>
      <c r="BK67" s="106"/>
      <c r="BL67" s="106"/>
      <c r="BM67" s="22">
        <f t="shared" si="836"/>
        <v>0</v>
      </c>
      <c r="BN67" s="135"/>
      <c r="BO67" s="117"/>
      <c r="BP67" s="133"/>
      <c r="BQ67" s="12">
        <f t="shared" si="17"/>
        <v>0</v>
      </c>
      <c r="BR67" s="48"/>
    </row>
    <row r="68" spans="1:70" ht="15.75" thickBot="1">
      <c r="A68" s="157">
        <f t="shared" ref="A68" si="866">A66+1</f>
        <v>41669</v>
      </c>
      <c r="B68" s="144" t="str">
        <f t="shared" ref="B68" si="867">UPPER(TEXT(A68,"jjj"))</f>
        <v>MER</v>
      </c>
      <c r="C68" s="146" t="str">
        <f t="shared" ref="C68" si="868">UPPER(TEXT(A68,"jj mmm"))</f>
        <v>31 JANV</v>
      </c>
      <c r="D68" s="35"/>
      <c r="E68" s="83"/>
      <c r="F68" s="37"/>
      <c r="G68" s="22">
        <f t="shared" si="3"/>
        <v>0</v>
      </c>
      <c r="H68" s="120">
        <f t="shared" ref="H68" si="869">G68+G69</f>
        <v>0</v>
      </c>
      <c r="I68" s="105">
        <f t="shared" si="555"/>
        <v>0</v>
      </c>
      <c r="J68" s="22">
        <f t="shared" si="4"/>
        <v>0</v>
      </c>
      <c r="K68" s="122">
        <f t="shared" ref="K68" si="870">J68+J69</f>
        <v>0</v>
      </c>
      <c r="L68" s="116">
        <f t="shared" ref="L68:L69" si="871">IF(AND(WEEKDAY($A68,2)&lt;7,E68="CP"),1,0)</f>
        <v>0</v>
      </c>
      <c r="M68" s="118">
        <f t="shared" ref="M68" si="872">IF(E68="CV",1,0)</f>
        <v>0</v>
      </c>
      <c r="N68" s="38">
        <f t="shared" si="5"/>
        <v>0</v>
      </c>
      <c r="O68" s="35"/>
      <c r="P68" s="36"/>
      <c r="Q68" s="37"/>
      <c r="R68" s="22">
        <f t="shared" si="6"/>
        <v>0</v>
      </c>
      <c r="S68" s="120">
        <f t="shared" ref="S68" si="873">R68+R69</f>
        <v>0</v>
      </c>
      <c r="T68" s="105">
        <f t="shared" si="560"/>
        <v>0</v>
      </c>
      <c r="U68" s="22">
        <f t="shared" si="7"/>
        <v>0</v>
      </c>
      <c r="V68" s="122">
        <f t="shared" ref="V68" si="874">U68+U69</f>
        <v>0</v>
      </c>
      <c r="W68" s="116">
        <f t="shared" ref="W68:W69" si="875">IF(AND(WEEKDAY($A68,2)&lt;7,P68="CP"),1,0)</f>
        <v>0</v>
      </c>
      <c r="X68" s="118">
        <f t="shared" ref="X68" si="876">IF(P68="CV",1,0)</f>
        <v>0</v>
      </c>
      <c r="Y68" s="38">
        <f t="shared" si="8"/>
        <v>0</v>
      </c>
      <c r="Z68" s="35"/>
      <c r="AA68" s="36"/>
      <c r="AB68" s="37"/>
      <c r="AC68" s="22">
        <f t="shared" si="9"/>
        <v>0</v>
      </c>
      <c r="AD68" s="105">
        <f t="shared" ref="AD68" si="877">AC68+AC69</f>
        <v>0</v>
      </c>
      <c r="AE68" s="105">
        <f t="shared" si="565"/>
        <v>0</v>
      </c>
      <c r="AF68" s="22">
        <f t="shared" si="10"/>
        <v>0</v>
      </c>
      <c r="AG68" s="134">
        <f t="shared" ref="AG68" si="878">AF68+AF69</f>
        <v>0</v>
      </c>
      <c r="AH68" s="116">
        <f t="shared" ref="AH68:AH69" si="879">IF(AND(WEEKDAY($A68,2)&lt;7,AA68="CP"),1,0)</f>
        <v>0</v>
      </c>
      <c r="AI68" s="118">
        <f t="shared" ref="AI68" si="880">IF(AA68="CV",1,0)</f>
        <v>0</v>
      </c>
      <c r="AJ68" s="38">
        <f t="shared" si="11"/>
        <v>0</v>
      </c>
      <c r="AK68" s="35"/>
      <c r="AL68" s="36"/>
      <c r="AM68" s="37"/>
      <c r="AN68" s="22">
        <f t="shared" si="12"/>
        <v>0</v>
      </c>
      <c r="AO68" s="105">
        <f t="shared" ref="AO68" si="881">AN68+AN69</f>
        <v>0</v>
      </c>
      <c r="AP68" s="105">
        <f t="shared" si="570"/>
        <v>0</v>
      </c>
      <c r="AQ68" s="22">
        <f t="shared" si="826"/>
        <v>0</v>
      </c>
      <c r="AR68" s="134">
        <f t="shared" ref="AR68" si="882">AQ68+AQ69</f>
        <v>0</v>
      </c>
      <c r="AS68" s="116">
        <f t="shared" ref="AS68:AS69" si="883">IF(AND(WEEKDAY($A68,2)&lt;7,AL68="CP"),1,0)</f>
        <v>0</v>
      </c>
      <c r="AT68" s="118">
        <f t="shared" ref="AT68" si="884">IF(AL68="CV",1,0)</f>
        <v>0</v>
      </c>
      <c r="AU68" s="38">
        <f t="shared" si="13"/>
        <v>0</v>
      </c>
      <c r="AV68" s="35"/>
      <c r="AW68" s="36"/>
      <c r="AX68" s="37"/>
      <c r="AY68" s="22">
        <f t="shared" si="14"/>
        <v>0</v>
      </c>
      <c r="AZ68" s="105">
        <f t="shared" ref="AZ68" si="885">AY68+AY69</f>
        <v>0</v>
      </c>
      <c r="BA68" s="105">
        <f t="shared" si="575"/>
        <v>0</v>
      </c>
      <c r="BB68" s="22">
        <f t="shared" si="831"/>
        <v>0</v>
      </c>
      <c r="BC68" s="134">
        <f t="shared" ref="BC68" si="886">BB68+BB69</f>
        <v>0</v>
      </c>
      <c r="BD68" s="116">
        <f t="shared" ref="BD68:BD69" si="887">IF(AND(WEEKDAY($A68,2)&lt;7,AW68="CP"),1,0)</f>
        <v>0</v>
      </c>
      <c r="BE68" s="118">
        <f t="shared" ref="BE68" si="888">IF(AW68="CV",1,0)</f>
        <v>0</v>
      </c>
      <c r="BF68" s="38">
        <f t="shared" si="15"/>
        <v>0</v>
      </c>
      <c r="BG68" s="35"/>
      <c r="BH68" s="36"/>
      <c r="BI68" s="37"/>
      <c r="BJ68" s="22">
        <f t="shared" si="16"/>
        <v>0</v>
      </c>
      <c r="BK68" s="105">
        <f t="shared" ref="BK68" si="889">BJ68+BJ69</f>
        <v>0</v>
      </c>
      <c r="BL68" s="105">
        <f t="shared" si="580"/>
        <v>0</v>
      </c>
      <c r="BM68" s="22">
        <f t="shared" si="836"/>
        <v>0</v>
      </c>
      <c r="BN68" s="134">
        <f t="shared" ref="BN68" si="890">BM68+BM69</f>
        <v>0</v>
      </c>
      <c r="BO68" s="116">
        <f t="shared" ref="BO68:BO69" si="891">IF(AND(WEEKDAY($A68,2)&lt;7,BH68="CP"),1,0)</f>
        <v>0</v>
      </c>
      <c r="BP68" s="133">
        <f t="shared" ref="BP68" si="892">IF(BH68="CV",1,0)</f>
        <v>0</v>
      </c>
      <c r="BQ68" s="12">
        <f t="shared" si="17"/>
        <v>0</v>
      </c>
      <c r="BR68" s="47"/>
    </row>
    <row r="69" spans="1:70" ht="15.75" thickBot="1">
      <c r="A69" s="157"/>
      <c r="B69" s="145"/>
      <c r="C69" s="147"/>
      <c r="D69" s="39"/>
      <c r="E69" s="84"/>
      <c r="F69" s="41"/>
      <c r="G69" s="23">
        <f t="shared" si="3"/>
        <v>0</v>
      </c>
      <c r="H69" s="121"/>
      <c r="I69" s="106"/>
      <c r="J69" s="22">
        <f t="shared" si="4"/>
        <v>0</v>
      </c>
      <c r="K69" s="123"/>
      <c r="L69" s="117"/>
      <c r="M69" s="119"/>
      <c r="N69" s="42">
        <f t="shared" si="5"/>
        <v>0</v>
      </c>
      <c r="O69" s="39"/>
      <c r="P69" s="40"/>
      <c r="Q69" s="41"/>
      <c r="R69" s="23">
        <f t="shared" si="6"/>
        <v>0</v>
      </c>
      <c r="S69" s="121"/>
      <c r="T69" s="106"/>
      <c r="U69" s="22">
        <f t="shared" si="7"/>
        <v>0</v>
      </c>
      <c r="V69" s="123"/>
      <c r="W69" s="117"/>
      <c r="X69" s="119"/>
      <c r="Y69" s="42">
        <f t="shared" si="8"/>
        <v>0</v>
      </c>
      <c r="Z69" s="39"/>
      <c r="AA69" s="40"/>
      <c r="AB69" s="41"/>
      <c r="AC69" s="23">
        <f>MOD(AB69-Z69,1)</f>
        <v>0</v>
      </c>
      <c r="AD69" s="106"/>
      <c r="AE69" s="106"/>
      <c r="AF69" s="22">
        <f t="shared" si="10"/>
        <v>0</v>
      </c>
      <c r="AG69" s="135"/>
      <c r="AH69" s="117"/>
      <c r="AI69" s="119"/>
      <c r="AJ69" s="42">
        <f t="shared" si="11"/>
        <v>0</v>
      </c>
      <c r="AK69" s="39"/>
      <c r="AL69" s="40"/>
      <c r="AM69" s="41"/>
      <c r="AN69" s="22">
        <f t="shared" si="12"/>
        <v>0</v>
      </c>
      <c r="AO69" s="106"/>
      <c r="AP69" s="106"/>
      <c r="AQ69" s="22">
        <f t="shared" si="826"/>
        <v>0</v>
      </c>
      <c r="AR69" s="135"/>
      <c r="AS69" s="117"/>
      <c r="AT69" s="119"/>
      <c r="AU69" s="42">
        <f t="shared" si="13"/>
        <v>0</v>
      </c>
      <c r="AV69" s="39"/>
      <c r="AW69" s="40"/>
      <c r="AX69" s="41"/>
      <c r="AY69" s="22">
        <f t="shared" si="14"/>
        <v>0</v>
      </c>
      <c r="AZ69" s="106"/>
      <c r="BA69" s="106"/>
      <c r="BB69" s="22">
        <f t="shared" si="831"/>
        <v>0</v>
      </c>
      <c r="BC69" s="135"/>
      <c r="BD69" s="117"/>
      <c r="BE69" s="119"/>
      <c r="BF69" s="42">
        <f t="shared" si="15"/>
        <v>0</v>
      </c>
      <c r="BG69" s="39"/>
      <c r="BH69" s="40"/>
      <c r="BI69" s="41"/>
      <c r="BJ69" s="22">
        <f t="shared" si="16"/>
        <v>0</v>
      </c>
      <c r="BK69" s="106"/>
      <c r="BL69" s="106"/>
      <c r="BM69" s="22">
        <f t="shared" si="836"/>
        <v>0</v>
      </c>
      <c r="BN69" s="135"/>
      <c r="BO69" s="117"/>
      <c r="BP69" s="143"/>
      <c r="BQ69" s="13">
        <f t="shared" si="17"/>
        <v>0</v>
      </c>
      <c r="BR69" s="48"/>
    </row>
    <row r="70" spans="1:70" ht="15.75">
      <c r="D70" s="142" t="s">
        <v>10</v>
      </c>
      <c r="E70" s="142"/>
      <c r="F70" s="142"/>
      <c r="G70" s="49">
        <f>SUM(G8:G68)</f>
        <v>0</v>
      </c>
      <c r="H70" s="51">
        <f>SUM(H8:H69)</f>
        <v>0</v>
      </c>
      <c r="I70" s="51"/>
      <c r="J70" s="51">
        <f t="shared" ref="J70:K70" si="893">SUM(J8:J69)</f>
        <v>0</v>
      </c>
      <c r="K70" s="51">
        <f t="shared" si="893"/>
        <v>0</v>
      </c>
      <c r="L70" s="46">
        <f>SUM(L8:L68)</f>
        <v>0</v>
      </c>
      <c r="M70" s="46">
        <f>SUM(M8:M68)</f>
        <v>0</v>
      </c>
      <c r="N70" s="46">
        <f>SUM(N8:N68)</f>
        <v>0</v>
      </c>
      <c r="O70" s="142" t="s">
        <v>10</v>
      </c>
      <c r="P70" s="142"/>
      <c r="Q70" s="142"/>
      <c r="R70" s="49">
        <f>SUM(R8:R68)</f>
        <v>0</v>
      </c>
      <c r="S70" s="51">
        <f>SUM(S8:S69)</f>
        <v>0</v>
      </c>
      <c r="T70" s="51"/>
      <c r="U70" s="51">
        <f t="shared" ref="U70:V70" si="894">SUM(U8:U69)</f>
        <v>0</v>
      </c>
      <c r="V70" s="51">
        <f t="shared" si="894"/>
        <v>0</v>
      </c>
      <c r="W70" s="46">
        <f>SUM(W8:W68)</f>
        <v>0</v>
      </c>
      <c r="X70" s="46">
        <f>SUM(X8:X68)</f>
        <v>0</v>
      </c>
      <c r="Y70" s="46">
        <f>SUM(Y8:Y68)</f>
        <v>0</v>
      </c>
      <c r="Z70" s="142" t="s">
        <v>10</v>
      </c>
      <c r="AA70" s="142"/>
      <c r="AB70" s="142"/>
      <c r="AC70" s="49">
        <f>SUM(AC8:AC68)</f>
        <v>0</v>
      </c>
      <c r="AD70" s="51">
        <f>SUM(AD8:AD69)</f>
        <v>0</v>
      </c>
      <c r="AE70" s="51"/>
      <c r="AF70" s="51">
        <f t="shared" ref="AF70" si="895">SUM(AF8:AF69)</f>
        <v>0</v>
      </c>
      <c r="AG70" s="51">
        <f t="shared" ref="AG70" si="896">SUM(AG8:AG69)</f>
        <v>0</v>
      </c>
      <c r="AH70" s="50">
        <f>SUM(AH8:AH68)</f>
        <v>0</v>
      </c>
      <c r="AI70" s="50">
        <f>SUM(AI8:AI68)</f>
        <v>0</v>
      </c>
      <c r="AJ70" s="50">
        <f>SUM(AJ8:AJ68)</f>
        <v>0</v>
      </c>
      <c r="AK70" s="142" t="s">
        <v>10</v>
      </c>
      <c r="AL70" s="142"/>
      <c r="AM70" s="142"/>
      <c r="AN70" s="49">
        <f>SUM(AN8:AN68)</f>
        <v>0</v>
      </c>
      <c r="AO70" s="51">
        <f>SUM(AO8:AO69)</f>
        <v>0</v>
      </c>
      <c r="AP70" s="51"/>
      <c r="AQ70" s="51">
        <f t="shared" ref="AQ70" si="897">SUM(AQ8:AQ69)</f>
        <v>0</v>
      </c>
      <c r="AR70" s="51">
        <f t="shared" ref="AR70" si="898">SUM(AR8:AR69)</f>
        <v>0</v>
      </c>
      <c r="AS70" s="50">
        <f>SUM(AS8:AS68)</f>
        <v>0</v>
      </c>
      <c r="AT70" s="50">
        <f>SUM(AT8:AT68)</f>
        <v>0</v>
      </c>
      <c r="AU70" s="50">
        <f>SUM(AU8:AU68)</f>
        <v>0</v>
      </c>
      <c r="AV70" s="142" t="s">
        <v>10</v>
      </c>
      <c r="AW70" s="142"/>
      <c r="AX70" s="142"/>
      <c r="AY70" s="49">
        <f>SUM(AY8:AY68)</f>
        <v>0</v>
      </c>
      <c r="AZ70" s="51">
        <f>SUM(AZ8:AZ69)</f>
        <v>0</v>
      </c>
      <c r="BA70" s="51"/>
      <c r="BB70" s="51">
        <f t="shared" ref="BB70" si="899">SUM(BB8:BB69)</f>
        <v>0</v>
      </c>
      <c r="BC70" s="51">
        <f t="shared" ref="BC70" si="900">SUM(BC8:BC69)</f>
        <v>0</v>
      </c>
      <c r="BD70" s="50">
        <f>SUM(BD8:BD68)</f>
        <v>0</v>
      </c>
      <c r="BE70" s="50">
        <f>SUM(BE8:BE68)</f>
        <v>0</v>
      </c>
      <c r="BF70" s="50">
        <f>SUM(BF8:BF68)</f>
        <v>0</v>
      </c>
      <c r="BG70" s="142" t="s">
        <v>10</v>
      </c>
      <c r="BH70" s="142"/>
      <c r="BI70" s="142"/>
      <c r="BJ70" s="49">
        <f>SUM(BJ8:BJ68)</f>
        <v>0</v>
      </c>
      <c r="BK70" s="51">
        <f>SUM(BK8:BK69)</f>
        <v>0</v>
      </c>
      <c r="BL70" s="51"/>
      <c r="BM70" s="51">
        <f t="shared" ref="BM70" si="901">SUM(BM8:BM69)</f>
        <v>0</v>
      </c>
      <c r="BN70" s="51">
        <f t="shared" ref="BN70" si="902">SUM(BN8:BN69)</f>
        <v>0</v>
      </c>
      <c r="BO70" s="4">
        <f>SUM(BO8:BO68)</f>
        <v>0</v>
      </c>
      <c r="BP70" s="4">
        <f>SUM(BP8:BP68)</f>
        <v>0</v>
      </c>
      <c r="BQ70" s="4">
        <f>SUM(BQ8:BQ68)</f>
        <v>0</v>
      </c>
    </row>
    <row r="71" spans="1:70" ht="15.75" thickBot="1">
      <c r="H71" s="26"/>
      <c r="I71" s="26"/>
      <c r="K71" s="26"/>
      <c r="S71" s="26"/>
      <c r="T71" s="26"/>
      <c r="V71" s="26"/>
    </row>
    <row r="72" spans="1:70">
      <c r="D72" s="128" t="s">
        <v>34</v>
      </c>
      <c r="E72" s="129"/>
      <c r="F72" s="129"/>
      <c r="G72" s="129"/>
      <c r="H72" s="130" t="str">
        <f>D6</f>
        <v>CHRISTELLE</v>
      </c>
      <c r="I72" s="130"/>
      <c r="J72" s="130"/>
      <c r="K72" s="131"/>
      <c r="O72" s="128" t="s">
        <v>34</v>
      </c>
      <c r="P72" s="129"/>
      <c r="Q72" s="129"/>
      <c r="R72" s="129"/>
      <c r="S72" s="130" t="str">
        <f>O6</f>
        <v>NOEMIE</v>
      </c>
      <c r="T72" s="130"/>
      <c r="U72" s="130"/>
      <c r="V72" s="131"/>
      <c r="Z72" s="128" t="s">
        <v>34</v>
      </c>
      <c r="AA72" s="129"/>
      <c r="AB72" s="129"/>
      <c r="AC72" s="129"/>
      <c r="AD72" s="130" t="str">
        <f>Z6</f>
        <v>LAURIANNE</v>
      </c>
      <c r="AE72" s="130"/>
      <c r="AF72" s="130"/>
      <c r="AG72" s="131"/>
      <c r="AK72" s="128" t="s">
        <v>34</v>
      </c>
      <c r="AL72" s="129"/>
      <c r="AM72" s="129"/>
      <c r="AN72" s="129"/>
      <c r="AO72" s="130" t="str">
        <f>AK6</f>
        <v>JULIE</v>
      </c>
      <c r="AP72" s="130"/>
      <c r="AQ72" s="130"/>
      <c r="AR72" s="131"/>
      <c r="AV72" s="128" t="s">
        <v>34</v>
      </c>
      <c r="AW72" s="129"/>
      <c r="AX72" s="129"/>
      <c r="AY72" s="129"/>
      <c r="AZ72" s="130" t="str">
        <f>AV6</f>
        <v>SYLVIE</v>
      </c>
      <c r="BA72" s="130"/>
      <c r="BB72" s="130"/>
      <c r="BC72" s="131"/>
    </row>
    <row r="73" spans="1:70">
      <c r="D73" s="107" t="s">
        <v>11</v>
      </c>
      <c r="E73" s="108"/>
      <c r="F73" s="109"/>
      <c r="G73" s="55"/>
      <c r="H73" s="55" t="s">
        <v>12</v>
      </c>
      <c r="I73" s="55"/>
      <c r="J73" s="55"/>
      <c r="K73" s="56" t="s">
        <v>13</v>
      </c>
      <c r="O73" s="107" t="s">
        <v>11</v>
      </c>
      <c r="P73" s="108"/>
      <c r="Q73" s="109"/>
      <c r="R73" s="55"/>
      <c r="S73" s="55" t="s">
        <v>12</v>
      </c>
      <c r="T73" s="55"/>
      <c r="U73" s="55"/>
      <c r="V73" s="56" t="s">
        <v>13</v>
      </c>
      <c r="Z73" s="107" t="s">
        <v>11</v>
      </c>
      <c r="AA73" s="108"/>
      <c r="AB73" s="109"/>
      <c r="AC73" s="55"/>
      <c r="AD73" s="55" t="s">
        <v>12</v>
      </c>
      <c r="AE73" s="55"/>
      <c r="AF73" s="55"/>
      <c r="AG73" s="56" t="s">
        <v>13</v>
      </c>
      <c r="AK73" s="107" t="s">
        <v>11</v>
      </c>
      <c r="AL73" s="108"/>
      <c r="AM73" s="109"/>
      <c r="AN73" s="55"/>
      <c r="AO73" s="55" t="s">
        <v>12</v>
      </c>
      <c r="AP73" s="55"/>
      <c r="AQ73" s="55"/>
      <c r="AR73" s="56" t="s">
        <v>13</v>
      </c>
      <c r="AV73" s="107" t="s">
        <v>11</v>
      </c>
      <c r="AW73" s="108"/>
      <c r="AX73" s="109"/>
      <c r="AY73" s="55"/>
      <c r="AZ73" s="55" t="s">
        <v>12</v>
      </c>
      <c r="BA73" s="55"/>
      <c r="BB73" s="55"/>
      <c r="BC73" s="56" t="s">
        <v>13</v>
      </c>
    </row>
    <row r="74" spans="1:70">
      <c r="D74" s="110"/>
      <c r="E74" s="111"/>
      <c r="F74" s="112"/>
      <c r="G74" s="53"/>
      <c r="H74" s="54"/>
      <c r="I74" s="54"/>
      <c r="J74" s="53"/>
      <c r="K74" s="57"/>
      <c r="O74" s="110"/>
      <c r="P74" s="111"/>
      <c r="Q74" s="112"/>
      <c r="R74" s="53"/>
      <c r="S74" s="54"/>
      <c r="T74" s="54"/>
      <c r="U74" s="53"/>
      <c r="V74" s="57"/>
      <c r="Z74" s="110"/>
      <c r="AA74" s="111"/>
      <c r="AB74" s="112"/>
      <c r="AC74" s="53"/>
      <c r="AD74" s="54"/>
      <c r="AE74" s="54"/>
      <c r="AF74" s="53"/>
      <c r="AG74" s="57"/>
      <c r="AK74" s="110"/>
      <c r="AL74" s="111"/>
      <c r="AM74" s="112"/>
      <c r="AN74" s="53"/>
      <c r="AO74" s="54"/>
      <c r="AP74" s="54"/>
      <c r="AQ74" s="53"/>
      <c r="AR74" s="57"/>
      <c r="AV74" s="110"/>
      <c r="AW74" s="111"/>
      <c r="AX74" s="112"/>
      <c r="AY74" s="53"/>
      <c r="AZ74" s="54"/>
      <c r="BA74" s="54"/>
      <c r="BB74" s="53"/>
      <c r="BC74" s="57"/>
    </row>
    <row r="75" spans="1:70">
      <c r="D75" s="107" t="s">
        <v>15</v>
      </c>
      <c r="E75" s="108"/>
      <c r="F75" s="109"/>
      <c r="G75" s="55"/>
      <c r="H75" s="55" t="s">
        <v>12</v>
      </c>
      <c r="I75" s="55"/>
      <c r="J75" s="55"/>
      <c r="K75" s="56" t="s">
        <v>13</v>
      </c>
      <c r="O75" s="107" t="s">
        <v>15</v>
      </c>
      <c r="P75" s="108"/>
      <c r="Q75" s="109"/>
      <c r="R75" s="55"/>
      <c r="S75" s="55" t="s">
        <v>12</v>
      </c>
      <c r="T75" s="55"/>
      <c r="U75" s="55"/>
      <c r="V75" s="56" t="s">
        <v>13</v>
      </c>
      <c r="Z75" s="107" t="s">
        <v>15</v>
      </c>
      <c r="AA75" s="108"/>
      <c r="AB75" s="109"/>
      <c r="AC75" s="55"/>
      <c r="AD75" s="55" t="s">
        <v>12</v>
      </c>
      <c r="AE75" s="55"/>
      <c r="AF75" s="55"/>
      <c r="AG75" s="56" t="s">
        <v>13</v>
      </c>
      <c r="AK75" s="107" t="s">
        <v>15</v>
      </c>
      <c r="AL75" s="108"/>
      <c r="AM75" s="109"/>
      <c r="AN75" s="55"/>
      <c r="AO75" s="55" t="s">
        <v>12</v>
      </c>
      <c r="AP75" s="55"/>
      <c r="AQ75" s="55"/>
      <c r="AR75" s="56" t="s">
        <v>13</v>
      </c>
      <c r="AV75" s="107" t="s">
        <v>15</v>
      </c>
      <c r="AW75" s="108"/>
      <c r="AX75" s="109"/>
      <c r="AY75" s="55"/>
      <c r="AZ75" s="55" t="s">
        <v>12</v>
      </c>
      <c r="BA75" s="55"/>
      <c r="BB75" s="55"/>
      <c r="BC75" s="56" t="s">
        <v>13</v>
      </c>
    </row>
    <row r="76" spans="1:70">
      <c r="D76" s="110"/>
      <c r="E76" s="111"/>
      <c r="F76" s="112"/>
      <c r="G76" s="53"/>
      <c r="H76" s="54"/>
      <c r="I76" s="54"/>
      <c r="J76" s="53"/>
      <c r="K76" s="57"/>
      <c r="O76" s="110"/>
      <c r="P76" s="111"/>
      <c r="Q76" s="112"/>
      <c r="R76" s="53"/>
      <c r="S76" s="54"/>
      <c r="T76" s="54"/>
      <c r="U76" s="53"/>
      <c r="V76" s="57"/>
      <c r="Z76" s="110"/>
      <c r="AA76" s="111"/>
      <c r="AB76" s="112"/>
      <c r="AC76" s="53"/>
      <c r="AD76" s="54"/>
      <c r="AE76" s="54"/>
      <c r="AF76" s="53"/>
      <c r="AG76" s="57"/>
      <c r="AK76" s="110"/>
      <c r="AL76" s="111"/>
      <c r="AM76" s="112"/>
      <c r="AN76" s="53"/>
      <c r="AO76" s="54"/>
      <c r="AP76" s="54"/>
      <c r="AQ76" s="53"/>
      <c r="AR76" s="57"/>
      <c r="AV76" s="110"/>
      <c r="AW76" s="111"/>
      <c r="AX76" s="112"/>
      <c r="AY76" s="53"/>
      <c r="AZ76" s="54"/>
      <c r="BA76" s="54"/>
      <c r="BB76" s="53"/>
      <c r="BC76" s="57"/>
    </row>
    <row r="77" spans="1:70">
      <c r="D77" s="107" t="s">
        <v>0</v>
      </c>
      <c r="E77" s="108"/>
      <c r="F77" s="109"/>
      <c r="G77" s="55"/>
      <c r="H77" s="55" t="s">
        <v>12</v>
      </c>
      <c r="I77" s="55"/>
      <c r="J77" s="55"/>
      <c r="K77" s="56" t="s">
        <v>13</v>
      </c>
      <c r="O77" s="107" t="s">
        <v>0</v>
      </c>
      <c r="P77" s="108"/>
      <c r="Q77" s="109"/>
      <c r="R77" s="55"/>
      <c r="S77" s="55" t="s">
        <v>12</v>
      </c>
      <c r="T77" s="55"/>
      <c r="U77" s="55"/>
      <c r="V77" s="56" t="s">
        <v>13</v>
      </c>
      <c r="Z77" s="107" t="s">
        <v>0</v>
      </c>
      <c r="AA77" s="108"/>
      <c r="AB77" s="109"/>
      <c r="AC77" s="55"/>
      <c r="AD77" s="55" t="s">
        <v>12</v>
      </c>
      <c r="AE77" s="55"/>
      <c r="AF77" s="55"/>
      <c r="AG77" s="56" t="s">
        <v>13</v>
      </c>
      <c r="AK77" s="107" t="s">
        <v>0</v>
      </c>
      <c r="AL77" s="108"/>
      <c r="AM77" s="109"/>
      <c r="AN77" s="55"/>
      <c r="AO77" s="55" t="s">
        <v>12</v>
      </c>
      <c r="AP77" s="55"/>
      <c r="AQ77" s="55"/>
      <c r="AR77" s="56" t="s">
        <v>13</v>
      </c>
      <c r="AV77" s="107" t="s">
        <v>0</v>
      </c>
      <c r="AW77" s="108"/>
      <c r="AX77" s="109"/>
      <c r="AY77" s="55"/>
      <c r="AZ77" s="55" t="s">
        <v>12</v>
      </c>
      <c r="BA77" s="55"/>
      <c r="BB77" s="55"/>
      <c r="BC77" s="56" t="s">
        <v>13</v>
      </c>
    </row>
    <row r="78" spans="1:70">
      <c r="D78" s="110"/>
      <c r="E78" s="111"/>
      <c r="F78" s="112"/>
      <c r="G78" s="53"/>
      <c r="H78" s="54"/>
      <c r="I78" s="54"/>
      <c r="J78" s="53"/>
      <c r="K78" s="57"/>
      <c r="O78" s="110"/>
      <c r="P78" s="111"/>
      <c r="Q78" s="112"/>
      <c r="R78" s="53"/>
      <c r="S78" s="54"/>
      <c r="T78" s="54"/>
      <c r="U78" s="53"/>
      <c r="V78" s="57"/>
      <c r="Z78" s="110"/>
      <c r="AA78" s="111"/>
      <c r="AB78" s="112"/>
      <c r="AC78" s="53"/>
      <c r="AD78" s="54"/>
      <c r="AE78" s="54"/>
      <c r="AF78" s="53"/>
      <c r="AG78" s="57"/>
      <c r="AK78" s="110"/>
      <c r="AL78" s="111"/>
      <c r="AM78" s="112"/>
      <c r="AN78" s="53"/>
      <c r="AO78" s="54"/>
      <c r="AP78" s="54"/>
      <c r="AQ78" s="53"/>
      <c r="AR78" s="57"/>
      <c r="AV78" s="110"/>
      <c r="AW78" s="111"/>
      <c r="AX78" s="112"/>
      <c r="AY78" s="53"/>
      <c r="AZ78" s="54"/>
      <c r="BA78" s="54"/>
      <c r="BB78" s="53"/>
      <c r="BC78" s="57"/>
    </row>
    <row r="79" spans="1:70">
      <c r="D79" s="107" t="s">
        <v>1</v>
      </c>
      <c r="E79" s="108"/>
      <c r="F79" s="109"/>
      <c r="G79" s="55"/>
      <c r="H79" s="55" t="s">
        <v>12</v>
      </c>
      <c r="I79" s="55"/>
      <c r="J79" s="55"/>
      <c r="K79" s="56" t="s">
        <v>13</v>
      </c>
      <c r="O79" s="107" t="s">
        <v>1</v>
      </c>
      <c r="P79" s="108"/>
      <c r="Q79" s="109"/>
      <c r="R79" s="55"/>
      <c r="S79" s="55" t="s">
        <v>12</v>
      </c>
      <c r="T79" s="55"/>
      <c r="U79" s="55"/>
      <c r="V79" s="56" t="s">
        <v>13</v>
      </c>
      <c r="Z79" s="107" t="s">
        <v>1</v>
      </c>
      <c r="AA79" s="108"/>
      <c r="AB79" s="109"/>
      <c r="AC79" s="55"/>
      <c r="AD79" s="55" t="s">
        <v>12</v>
      </c>
      <c r="AE79" s="55"/>
      <c r="AF79" s="55"/>
      <c r="AG79" s="56" t="s">
        <v>13</v>
      </c>
      <c r="AK79" s="107" t="s">
        <v>1</v>
      </c>
      <c r="AL79" s="108"/>
      <c r="AM79" s="109"/>
      <c r="AN79" s="55"/>
      <c r="AO79" s="55" t="s">
        <v>12</v>
      </c>
      <c r="AP79" s="55"/>
      <c r="AQ79" s="55"/>
      <c r="AR79" s="56" t="s">
        <v>13</v>
      </c>
      <c r="AV79" s="107" t="s">
        <v>1</v>
      </c>
      <c r="AW79" s="108"/>
      <c r="AX79" s="109"/>
      <c r="AY79" s="55"/>
      <c r="AZ79" s="55" t="s">
        <v>12</v>
      </c>
      <c r="BA79" s="55"/>
      <c r="BB79" s="55"/>
      <c r="BC79" s="56" t="s">
        <v>13</v>
      </c>
    </row>
    <row r="80" spans="1:70">
      <c r="D80" s="110"/>
      <c r="E80" s="111"/>
      <c r="F80" s="112"/>
      <c r="G80" s="53"/>
      <c r="H80" s="54"/>
      <c r="I80" s="54"/>
      <c r="J80" s="53"/>
      <c r="K80" s="57"/>
      <c r="O80" s="110"/>
      <c r="P80" s="111"/>
      <c r="Q80" s="112"/>
      <c r="R80" s="53"/>
      <c r="S80" s="54"/>
      <c r="T80" s="54"/>
      <c r="U80" s="53"/>
      <c r="V80" s="57"/>
      <c r="Z80" s="110"/>
      <c r="AA80" s="111"/>
      <c r="AB80" s="112"/>
      <c r="AC80" s="53"/>
      <c r="AD80" s="54"/>
      <c r="AE80" s="54"/>
      <c r="AF80" s="53"/>
      <c r="AG80" s="57"/>
      <c r="AK80" s="110"/>
      <c r="AL80" s="111"/>
      <c r="AM80" s="112"/>
      <c r="AN80" s="53"/>
      <c r="AO80" s="54"/>
      <c r="AP80" s="54"/>
      <c r="AQ80" s="53"/>
      <c r="AR80" s="57"/>
      <c r="AV80" s="110"/>
      <c r="AW80" s="111"/>
      <c r="AX80" s="112"/>
      <c r="AY80" s="53"/>
      <c r="AZ80" s="54"/>
      <c r="BA80" s="54"/>
      <c r="BB80" s="53"/>
      <c r="BC80" s="57"/>
    </row>
    <row r="81" spans="4:55">
      <c r="D81" s="107" t="s">
        <v>14</v>
      </c>
      <c r="E81" s="108"/>
      <c r="F81" s="109"/>
      <c r="G81" s="55"/>
      <c r="H81" s="55" t="s">
        <v>12</v>
      </c>
      <c r="I81" s="55"/>
      <c r="J81" s="55"/>
      <c r="K81" s="56" t="s">
        <v>13</v>
      </c>
      <c r="O81" s="107" t="s">
        <v>14</v>
      </c>
      <c r="P81" s="108"/>
      <c r="Q81" s="109"/>
      <c r="R81" s="55"/>
      <c r="S81" s="55" t="s">
        <v>12</v>
      </c>
      <c r="T81" s="55"/>
      <c r="U81" s="55"/>
      <c r="V81" s="56" t="s">
        <v>13</v>
      </c>
      <c r="Z81" s="107" t="s">
        <v>14</v>
      </c>
      <c r="AA81" s="108"/>
      <c r="AB81" s="109"/>
      <c r="AC81" s="55"/>
      <c r="AD81" s="55" t="s">
        <v>12</v>
      </c>
      <c r="AE81" s="55"/>
      <c r="AF81" s="55"/>
      <c r="AG81" s="56" t="s">
        <v>13</v>
      </c>
      <c r="AK81" s="107" t="s">
        <v>14</v>
      </c>
      <c r="AL81" s="108"/>
      <c r="AM81" s="109"/>
      <c r="AN81" s="55"/>
      <c r="AO81" s="55" t="s">
        <v>12</v>
      </c>
      <c r="AP81" s="55"/>
      <c r="AQ81" s="55"/>
      <c r="AR81" s="56" t="s">
        <v>13</v>
      </c>
      <c r="AV81" s="107" t="s">
        <v>14</v>
      </c>
      <c r="AW81" s="108"/>
      <c r="AX81" s="109"/>
      <c r="AY81" s="55"/>
      <c r="AZ81" s="55" t="s">
        <v>12</v>
      </c>
      <c r="BA81" s="55"/>
      <c r="BB81" s="55"/>
      <c r="BC81" s="56" t="s">
        <v>13</v>
      </c>
    </row>
    <row r="82" spans="4:55" ht="15.75" thickBot="1">
      <c r="D82" s="113"/>
      <c r="E82" s="114"/>
      <c r="F82" s="115"/>
      <c r="G82" s="58"/>
      <c r="H82" s="59"/>
      <c r="I82" s="59"/>
      <c r="J82" s="58"/>
      <c r="K82" s="60"/>
      <c r="O82" s="113"/>
      <c r="P82" s="114"/>
      <c r="Q82" s="115"/>
      <c r="R82" s="58"/>
      <c r="S82" s="59"/>
      <c r="T82" s="59"/>
      <c r="U82" s="58"/>
      <c r="V82" s="60"/>
      <c r="Z82" s="113"/>
      <c r="AA82" s="114"/>
      <c r="AB82" s="115"/>
      <c r="AC82" s="58"/>
      <c r="AD82" s="59"/>
      <c r="AE82" s="59"/>
      <c r="AF82" s="58"/>
      <c r="AG82" s="60"/>
      <c r="AK82" s="113"/>
      <c r="AL82" s="114"/>
      <c r="AM82" s="115"/>
      <c r="AN82" s="58"/>
      <c r="AO82" s="59"/>
      <c r="AP82" s="59"/>
      <c r="AQ82" s="58"/>
      <c r="AR82" s="60"/>
      <c r="AV82" s="113"/>
      <c r="AW82" s="114"/>
      <c r="AX82" s="115"/>
      <c r="AY82" s="58"/>
      <c r="AZ82" s="59"/>
      <c r="BA82" s="59"/>
      <c r="BB82" s="58"/>
      <c r="BC82" s="60"/>
    </row>
  </sheetData>
  <mergeCells count="1074">
    <mergeCell ref="Z5:AG5"/>
    <mergeCell ref="AK5:AR5"/>
    <mergeCell ref="AV5:BC5"/>
    <mergeCell ref="BG5:BN5"/>
    <mergeCell ref="A36:A37"/>
    <mergeCell ref="A56:A57"/>
    <mergeCell ref="A58:A59"/>
    <mergeCell ref="A60:A61"/>
    <mergeCell ref="A62:A63"/>
    <mergeCell ref="A64:A65"/>
    <mergeCell ref="A66:A67"/>
    <mergeCell ref="A68:A69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D6:K6"/>
    <mergeCell ref="O6:V6"/>
    <mergeCell ref="Z6:AG6"/>
    <mergeCell ref="AO8:AO9"/>
    <mergeCell ref="AR8:AR9"/>
    <mergeCell ref="AS8:AS9"/>
    <mergeCell ref="S8:S9"/>
    <mergeCell ref="V8:V9"/>
    <mergeCell ref="X8:X9"/>
    <mergeCell ref="A20:A21"/>
    <mergeCell ref="A22:A23"/>
    <mergeCell ref="A24:A25"/>
    <mergeCell ref="A26:A27"/>
    <mergeCell ref="A28:A29"/>
    <mergeCell ref="A30:A31"/>
    <mergeCell ref="A32:A33"/>
    <mergeCell ref="A34:A35"/>
    <mergeCell ref="A8:A9"/>
    <mergeCell ref="A10:A11"/>
    <mergeCell ref="A12:A13"/>
    <mergeCell ref="A14:A15"/>
    <mergeCell ref="A16:A17"/>
    <mergeCell ref="A18:A19"/>
    <mergeCell ref="B8:B9"/>
    <mergeCell ref="C8:C9"/>
    <mergeCell ref="H8:H9"/>
    <mergeCell ref="B10:B11"/>
    <mergeCell ref="C10:C11"/>
    <mergeCell ref="H10:H11"/>
    <mergeCell ref="B16:B17"/>
    <mergeCell ref="C16:C17"/>
    <mergeCell ref="H16:H17"/>
    <mergeCell ref="B18:B19"/>
    <mergeCell ref="C18:C19"/>
    <mergeCell ref="H18:H19"/>
    <mergeCell ref="B12:B13"/>
    <mergeCell ref="C12:C13"/>
    <mergeCell ref="H12:H13"/>
    <mergeCell ref="C24:C25"/>
    <mergeCell ref="H24:H25"/>
    <mergeCell ref="B24:B25"/>
    <mergeCell ref="B32:B33"/>
    <mergeCell ref="BP10:BP11"/>
    <mergeCell ref="AD8:AD9"/>
    <mergeCell ref="AG8:AG9"/>
    <mergeCell ref="W10:W11"/>
    <mergeCell ref="X10:X11"/>
    <mergeCell ref="AD10:AD11"/>
    <mergeCell ref="AG10:AG11"/>
    <mergeCell ref="AH10:AH11"/>
    <mergeCell ref="AK6:AR6"/>
    <mergeCell ref="BO8:BO9"/>
    <mergeCell ref="AO10:AO11"/>
    <mergeCell ref="AR10:AR11"/>
    <mergeCell ref="AS10:AS11"/>
    <mergeCell ref="AT10:AT11"/>
    <mergeCell ref="AZ10:AZ11"/>
    <mergeCell ref="BC10:BC11"/>
    <mergeCell ref="AV6:BC6"/>
    <mergeCell ref="BG6:BN6"/>
    <mergeCell ref="AT8:AT9"/>
    <mergeCell ref="AI10:AI11"/>
    <mergeCell ref="BP8:BP9"/>
    <mergeCell ref="BK8:BK9"/>
    <mergeCell ref="BN8:BN9"/>
    <mergeCell ref="BK10:BK11"/>
    <mergeCell ref="BN10:BN11"/>
    <mergeCell ref="BO10:BO11"/>
    <mergeCell ref="W8:W9"/>
    <mergeCell ref="K12:K13"/>
    <mergeCell ref="L12:L13"/>
    <mergeCell ref="M12:M13"/>
    <mergeCell ref="BO12:BO13"/>
    <mergeCell ref="K10:K11"/>
    <mergeCell ref="L10:L11"/>
    <mergeCell ref="M10:M11"/>
    <mergeCell ref="S10:S11"/>
    <mergeCell ref="V10:V11"/>
    <mergeCell ref="AZ8:AZ9"/>
    <mergeCell ref="BC8:BC9"/>
    <mergeCell ref="BD8:BD9"/>
    <mergeCell ref="BE8:BE9"/>
    <mergeCell ref="AH8:AH9"/>
    <mergeCell ref="AI8:AI9"/>
    <mergeCell ref="BD10:BD11"/>
    <mergeCell ref="BE10:BE11"/>
    <mergeCell ref="K8:K9"/>
    <mergeCell ref="L8:L9"/>
    <mergeCell ref="M8:M9"/>
    <mergeCell ref="W12:W13"/>
    <mergeCell ref="X12:X13"/>
    <mergeCell ref="AD12:AD13"/>
    <mergeCell ref="AG12:AG13"/>
    <mergeCell ref="AO12:AO13"/>
    <mergeCell ref="AR12:AR13"/>
    <mergeCell ref="AS12:AS13"/>
    <mergeCell ref="AT12:AT13"/>
    <mergeCell ref="AE10:AE11"/>
    <mergeCell ref="AE12:AE13"/>
    <mergeCell ref="AP10:AP11"/>
    <mergeCell ref="BP12:BP13"/>
    <mergeCell ref="B14:B15"/>
    <mergeCell ref="C14:C15"/>
    <mergeCell ref="H14:H15"/>
    <mergeCell ref="K14:K15"/>
    <mergeCell ref="L14:L15"/>
    <mergeCell ref="M14:M15"/>
    <mergeCell ref="S14:S15"/>
    <mergeCell ref="V14:V15"/>
    <mergeCell ref="AZ12:AZ13"/>
    <mergeCell ref="BC12:BC13"/>
    <mergeCell ref="BD12:BD13"/>
    <mergeCell ref="BE12:BE13"/>
    <mergeCell ref="BK12:BK13"/>
    <mergeCell ref="BN12:BN13"/>
    <mergeCell ref="AH12:AH13"/>
    <mergeCell ref="AI12:AI13"/>
    <mergeCell ref="S12:S13"/>
    <mergeCell ref="V12:V13"/>
    <mergeCell ref="BN14:BN15"/>
    <mergeCell ref="BO14:BO15"/>
    <mergeCell ref="BP14:BP15"/>
    <mergeCell ref="AO14:AO15"/>
    <mergeCell ref="AR14:AR15"/>
    <mergeCell ref="BD14:BD15"/>
    <mergeCell ref="BE14:BE15"/>
    <mergeCell ref="BK14:BK15"/>
    <mergeCell ref="W14:W15"/>
    <mergeCell ref="X14:X15"/>
    <mergeCell ref="AD14:AD15"/>
    <mergeCell ref="AG14:AG15"/>
    <mergeCell ref="AH14:AH15"/>
    <mergeCell ref="K18:K19"/>
    <mergeCell ref="L18:L19"/>
    <mergeCell ref="M18:M19"/>
    <mergeCell ref="S18:S19"/>
    <mergeCell ref="AI14:AI15"/>
    <mergeCell ref="AO16:AO17"/>
    <mergeCell ref="AR16:AR17"/>
    <mergeCell ref="AS16:AS17"/>
    <mergeCell ref="AT16:AT17"/>
    <mergeCell ref="AD16:AD17"/>
    <mergeCell ref="AS14:AS15"/>
    <mergeCell ref="AT14:AT15"/>
    <mergeCell ref="AZ14:AZ15"/>
    <mergeCell ref="BC14:BC15"/>
    <mergeCell ref="BO16:BO17"/>
    <mergeCell ref="BP16:BP17"/>
    <mergeCell ref="BC16:BC17"/>
    <mergeCell ref="BD16:BD17"/>
    <mergeCell ref="BE16:BE17"/>
    <mergeCell ref="BK16:BK17"/>
    <mergeCell ref="BN16:BN17"/>
    <mergeCell ref="AE14:AE15"/>
    <mergeCell ref="AZ16:AZ17"/>
    <mergeCell ref="AH16:AH17"/>
    <mergeCell ref="AI16:AI17"/>
    <mergeCell ref="AE16:AE17"/>
    <mergeCell ref="AE18:AE19"/>
    <mergeCell ref="AE20:AE21"/>
    <mergeCell ref="B20:B21"/>
    <mergeCell ref="C20:C21"/>
    <mergeCell ref="H20:H21"/>
    <mergeCell ref="K20:K21"/>
    <mergeCell ref="L20:L21"/>
    <mergeCell ref="M20:M21"/>
    <mergeCell ref="I20:I21"/>
    <mergeCell ref="BD18:BD19"/>
    <mergeCell ref="BE18:BE19"/>
    <mergeCell ref="BK18:BK19"/>
    <mergeCell ref="BN18:BN19"/>
    <mergeCell ref="BO18:BO19"/>
    <mergeCell ref="BP18:BP19"/>
    <mergeCell ref="BC18:BC19"/>
    <mergeCell ref="K16:K17"/>
    <mergeCell ref="L16:L17"/>
    <mergeCell ref="M16:M17"/>
    <mergeCell ref="BP20:BP21"/>
    <mergeCell ref="BC20:BC21"/>
    <mergeCell ref="BD20:BD21"/>
    <mergeCell ref="BE20:BE21"/>
    <mergeCell ref="BK20:BK21"/>
    <mergeCell ref="BN20:BN21"/>
    <mergeCell ref="I16:I17"/>
    <mergeCell ref="I18:I19"/>
    <mergeCell ref="AG16:AG17"/>
    <mergeCell ref="W18:W19"/>
    <mergeCell ref="X18:X19"/>
    <mergeCell ref="AD18:AD19"/>
    <mergeCell ref="B22:B23"/>
    <mergeCell ref="C22:C23"/>
    <mergeCell ref="H22:H23"/>
    <mergeCell ref="K22:K23"/>
    <mergeCell ref="L22:L23"/>
    <mergeCell ref="M22:M23"/>
    <mergeCell ref="S22:S23"/>
    <mergeCell ref="V22:V23"/>
    <mergeCell ref="BD22:BD23"/>
    <mergeCell ref="BE22:BE23"/>
    <mergeCell ref="BK22:BK23"/>
    <mergeCell ref="W22:W23"/>
    <mergeCell ref="AD22:AD23"/>
    <mergeCell ref="AG22:AG23"/>
    <mergeCell ref="AH22:AH23"/>
    <mergeCell ref="AI22:AI23"/>
    <mergeCell ref="AO18:AO19"/>
    <mergeCell ref="AR18:AR19"/>
    <mergeCell ref="AS18:AS19"/>
    <mergeCell ref="AT18:AT19"/>
    <mergeCell ref="AZ18:AZ19"/>
    <mergeCell ref="AI18:AI19"/>
    <mergeCell ref="AZ20:AZ21"/>
    <mergeCell ref="AH20:AH21"/>
    <mergeCell ref="AI20:AI21"/>
    <mergeCell ref="AO20:AO21"/>
    <mergeCell ref="AR20:AR21"/>
    <mergeCell ref="AS20:AS21"/>
    <mergeCell ref="AT20:AT21"/>
    <mergeCell ref="AG18:AG19"/>
    <mergeCell ref="AH18:AH19"/>
    <mergeCell ref="W20:W21"/>
    <mergeCell ref="BP24:BP25"/>
    <mergeCell ref="BC24:BC25"/>
    <mergeCell ref="BD24:BD25"/>
    <mergeCell ref="BE24:BE25"/>
    <mergeCell ref="BK24:BK25"/>
    <mergeCell ref="BN24:BN25"/>
    <mergeCell ref="AE22:AE23"/>
    <mergeCell ref="BP26:BP27"/>
    <mergeCell ref="BC26:BC27"/>
    <mergeCell ref="BO24:BO25"/>
    <mergeCell ref="BD26:BD27"/>
    <mergeCell ref="BE26:BE27"/>
    <mergeCell ref="BK26:BK27"/>
    <mergeCell ref="BN26:BN27"/>
    <mergeCell ref="BO26:BO27"/>
    <mergeCell ref="BO20:BO21"/>
    <mergeCell ref="I22:I23"/>
    <mergeCell ref="BN22:BN23"/>
    <mergeCell ref="BO22:BO23"/>
    <mergeCell ref="BP22:BP23"/>
    <mergeCell ref="AO22:AO23"/>
    <mergeCell ref="AR22:AR23"/>
    <mergeCell ref="AS22:AS23"/>
    <mergeCell ref="AT22:AT23"/>
    <mergeCell ref="AZ22:AZ23"/>
    <mergeCell ref="BC22:BC23"/>
    <mergeCell ref="X20:X21"/>
    <mergeCell ref="AD20:AD21"/>
    <mergeCell ref="AG20:AG21"/>
    <mergeCell ref="AZ24:AZ25"/>
    <mergeCell ref="AH24:AH25"/>
    <mergeCell ref="AI24:AI25"/>
    <mergeCell ref="AO26:AO27"/>
    <mergeCell ref="AR26:AR27"/>
    <mergeCell ref="AS26:AS27"/>
    <mergeCell ref="AT26:AT27"/>
    <mergeCell ref="AZ26:AZ27"/>
    <mergeCell ref="AG24:AG25"/>
    <mergeCell ref="W26:W27"/>
    <mergeCell ref="X26:X27"/>
    <mergeCell ref="AD26:AD27"/>
    <mergeCell ref="AG26:AG27"/>
    <mergeCell ref="AH26:AH27"/>
    <mergeCell ref="AI26:AI27"/>
    <mergeCell ref="AE24:AE25"/>
    <mergeCell ref="AO24:AO25"/>
    <mergeCell ref="AR24:AR25"/>
    <mergeCell ref="AS24:AS25"/>
    <mergeCell ref="AT24:AT25"/>
    <mergeCell ref="W24:W25"/>
    <mergeCell ref="X24:X25"/>
    <mergeCell ref="AD24:AD25"/>
    <mergeCell ref="B28:B29"/>
    <mergeCell ref="C28:C29"/>
    <mergeCell ref="H28:H29"/>
    <mergeCell ref="K28:K29"/>
    <mergeCell ref="L28:L29"/>
    <mergeCell ref="M28:M29"/>
    <mergeCell ref="B26:B27"/>
    <mergeCell ref="C26:C27"/>
    <mergeCell ref="H26:H27"/>
    <mergeCell ref="K26:K27"/>
    <mergeCell ref="L26:L27"/>
    <mergeCell ref="M26:M27"/>
    <mergeCell ref="S26:S27"/>
    <mergeCell ref="V26:V27"/>
    <mergeCell ref="AE26:AE27"/>
    <mergeCell ref="AE28:AE29"/>
    <mergeCell ref="K24:K25"/>
    <mergeCell ref="L24:L25"/>
    <mergeCell ref="M24:M25"/>
    <mergeCell ref="S24:S25"/>
    <mergeCell ref="V24:V25"/>
    <mergeCell ref="B30:B31"/>
    <mergeCell ref="C30:C31"/>
    <mergeCell ref="H30:H31"/>
    <mergeCell ref="K30:K31"/>
    <mergeCell ref="L30:L31"/>
    <mergeCell ref="M30:M31"/>
    <mergeCell ref="S30:S31"/>
    <mergeCell ref="V30:V31"/>
    <mergeCell ref="AZ28:AZ29"/>
    <mergeCell ref="BC28:BC29"/>
    <mergeCell ref="BD28:BD29"/>
    <mergeCell ref="BE28:BE29"/>
    <mergeCell ref="BK28:BK29"/>
    <mergeCell ref="BN28:BN29"/>
    <mergeCell ref="AH28:AH29"/>
    <mergeCell ref="AI28:AI29"/>
    <mergeCell ref="AO28:AO29"/>
    <mergeCell ref="AR28:AR29"/>
    <mergeCell ref="AS28:AS29"/>
    <mergeCell ref="AT28:AT29"/>
    <mergeCell ref="S28:S29"/>
    <mergeCell ref="BD30:BD31"/>
    <mergeCell ref="BE30:BE31"/>
    <mergeCell ref="BK30:BK31"/>
    <mergeCell ref="AD30:AD31"/>
    <mergeCell ref="AG30:AG31"/>
    <mergeCell ref="AH30:AH31"/>
    <mergeCell ref="AI30:AI31"/>
    <mergeCell ref="V28:V29"/>
    <mergeCell ref="W28:W29"/>
    <mergeCell ref="X28:X29"/>
    <mergeCell ref="AD28:AD29"/>
    <mergeCell ref="AE30:AE31"/>
    <mergeCell ref="BN30:BN31"/>
    <mergeCell ref="BO30:BO31"/>
    <mergeCell ref="BP30:BP31"/>
    <mergeCell ref="AO30:AO31"/>
    <mergeCell ref="AR30:AR31"/>
    <mergeCell ref="AS30:AS31"/>
    <mergeCell ref="AT30:AT31"/>
    <mergeCell ref="AZ30:AZ31"/>
    <mergeCell ref="BC30:BC31"/>
    <mergeCell ref="BP32:BP33"/>
    <mergeCell ref="BC32:BC33"/>
    <mergeCell ref="BD32:BD33"/>
    <mergeCell ref="BE32:BE33"/>
    <mergeCell ref="BK32:BK33"/>
    <mergeCell ref="BN32:BN33"/>
    <mergeCell ref="BO28:BO29"/>
    <mergeCell ref="BP28:BP29"/>
    <mergeCell ref="AG28:AG29"/>
    <mergeCell ref="C32:C33"/>
    <mergeCell ref="H32:H33"/>
    <mergeCell ref="K32:K33"/>
    <mergeCell ref="L32:L33"/>
    <mergeCell ref="M32:M33"/>
    <mergeCell ref="AZ32:AZ33"/>
    <mergeCell ref="AH32:AH33"/>
    <mergeCell ref="AI32:AI33"/>
    <mergeCell ref="AO34:AO35"/>
    <mergeCell ref="AR34:AR35"/>
    <mergeCell ref="AS34:AS35"/>
    <mergeCell ref="AT34:AT35"/>
    <mergeCell ref="AZ34:AZ35"/>
    <mergeCell ref="AG32:AG33"/>
    <mergeCell ref="W34:W35"/>
    <mergeCell ref="X34:X35"/>
    <mergeCell ref="AD34:AD35"/>
    <mergeCell ref="AG34:AG35"/>
    <mergeCell ref="AH34:AH35"/>
    <mergeCell ref="AI34:AI35"/>
    <mergeCell ref="AE32:AE33"/>
    <mergeCell ref="S32:S33"/>
    <mergeCell ref="T32:T33"/>
    <mergeCell ref="V32:V33"/>
    <mergeCell ref="AO32:AO33"/>
    <mergeCell ref="AR32:AR33"/>
    <mergeCell ref="AS32:AS33"/>
    <mergeCell ref="AT32:AT33"/>
    <mergeCell ref="AD32:AD33"/>
    <mergeCell ref="B36:B37"/>
    <mergeCell ref="C36:C37"/>
    <mergeCell ref="H36:H37"/>
    <mergeCell ref="K36:K37"/>
    <mergeCell ref="L36:L37"/>
    <mergeCell ref="M36:M37"/>
    <mergeCell ref="B34:B35"/>
    <mergeCell ref="C34:C35"/>
    <mergeCell ref="H34:H35"/>
    <mergeCell ref="K34:K35"/>
    <mergeCell ref="L34:L35"/>
    <mergeCell ref="M34:M35"/>
    <mergeCell ref="S34:S35"/>
    <mergeCell ref="V34:V35"/>
    <mergeCell ref="AE34:AE35"/>
    <mergeCell ref="AE36:AE37"/>
    <mergeCell ref="BD34:BD35"/>
    <mergeCell ref="BC34:BC35"/>
    <mergeCell ref="T36:T37"/>
    <mergeCell ref="BO36:BO37"/>
    <mergeCell ref="BP36:BP37"/>
    <mergeCell ref="B38:B39"/>
    <mergeCell ref="C38:C39"/>
    <mergeCell ref="H38:H39"/>
    <mergeCell ref="K38:K39"/>
    <mergeCell ref="L38:L39"/>
    <mergeCell ref="M38:M39"/>
    <mergeCell ref="S38:S39"/>
    <mergeCell ref="V38:V39"/>
    <mergeCell ref="AZ36:AZ37"/>
    <mergeCell ref="BC36:BC37"/>
    <mergeCell ref="BD36:BD37"/>
    <mergeCell ref="BE36:BE37"/>
    <mergeCell ref="BK36:BK37"/>
    <mergeCell ref="BN36:BN37"/>
    <mergeCell ref="AH36:AH37"/>
    <mergeCell ref="AI36:AI37"/>
    <mergeCell ref="AO36:AO37"/>
    <mergeCell ref="AR36:AR37"/>
    <mergeCell ref="AS36:AS37"/>
    <mergeCell ref="AT36:AT37"/>
    <mergeCell ref="S36:S37"/>
    <mergeCell ref="BD38:BD39"/>
    <mergeCell ref="BE38:BE39"/>
    <mergeCell ref="BK38:BK39"/>
    <mergeCell ref="AD38:AD39"/>
    <mergeCell ref="AG38:AG39"/>
    <mergeCell ref="V36:V37"/>
    <mergeCell ref="W36:W37"/>
    <mergeCell ref="X36:X37"/>
    <mergeCell ref="BN38:BN39"/>
    <mergeCell ref="BO38:BO39"/>
    <mergeCell ref="BP38:BP39"/>
    <mergeCell ref="AO38:AO39"/>
    <mergeCell ref="AR38:AR39"/>
    <mergeCell ref="AS38:AS39"/>
    <mergeCell ref="AT38:AT39"/>
    <mergeCell ref="AZ38:AZ39"/>
    <mergeCell ref="BC38:BC39"/>
    <mergeCell ref="BO40:BO41"/>
    <mergeCell ref="BP40:BP41"/>
    <mergeCell ref="BC40:BC41"/>
    <mergeCell ref="BD40:BD41"/>
    <mergeCell ref="BE40:BE41"/>
    <mergeCell ref="BK40:BK41"/>
    <mergeCell ref="BN40:BN41"/>
    <mergeCell ref="W32:W33"/>
    <mergeCell ref="X32:X33"/>
    <mergeCell ref="AD36:AD37"/>
    <mergeCell ref="AG36:AG37"/>
    <mergeCell ref="BE34:BE35"/>
    <mergeCell ref="BK34:BK35"/>
    <mergeCell ref="BN34:BN35"/>
    <mergeCell ref="BO34:BO35"/>
    <mergeCell ref="BP34:BP35"/>
    <mergeCell ref="BO32:BO33"/>
    <mergeCell ref="BE42:BE43"/>
    <mergeCell ref="BK42:BK43"/>
    <mergeCell ref="BN42:BN43"/>
    <mergeCell ref="BO42:BO43"/>
    <mergeCell ref="BP42:BP43"/>
    <mergeCell ref="BC42:BC43"/>
    <mergeCell ref="B40:B41"/>
    <mergeCell ref="C40:C41"/>
    <mergeCell ref="H40:H41"/>
    <mergeCell ref="K40:K41"/>
    <mergeCell ref="L40:L41"/>
    <mergeCell ref="M40:M41"/>
    <mergeCell ref="AZ40:AZ41"/>
    <mergeCell ref="AH40:AH41"/>
    <mergeCell ref="AI40:AI41"/>
    <mergeCell ref="AO42:AO43"/>
    <mergeCell ref="AR42:AR43"/>
    <mergeCell ref="AS42:AS43"/>
    <mergeCell ref="AT42:AT43"/>
    <mergeCell ref="AZ42:AZ43"/>
    <mergeCell ref="I40:I41"/>
    <mergeCell ref="I42:I43"/>
    <mergeCell ref="AG40:AG41"/>
    <mergeCell ref="W42:W43"/>
    <mergeCell ref="AD42:AD43"/>
    <mergeCell ref="AG42:AG43"/>
    <mergeCell ref="AH42:AH43"/>
    <mergeCell ref="AI42:AI43"/>
    <mergeCell ref="AO40:AO41"/>
    <mergeCell ref="AR40:AR41"/>
    <mergeCell ref="AS40:AS41"/>
    <mergeCell ref="AT40:AT41"/>
    <mergeCell ref="B44:B45"/>
    <mergeCell ref="C44:C45"/>
    <mergeCell ref="H44:H45"/>
    <mergeCell ref="K44:K45"/>
    <mergeCell ref="L44:L45"/>
    <mergeCell ref="M44:M45"/>
    <mergeCell ref="I44:I45"/>
    <mergeCell ref="B42:B43"/>
    <mergeCell ref="C42:C43"/>
    <mergeCell ref="H42:H43"/>
    <mergeCell ref="K42:K43"/>
    <mergeCell ref="L42:L43"/>
    <mergeCell ref="M42:M43"/>
    <mergeCell ref="S42:S43"/>
    <mergeCell ref="V42:V43"/>
    <mergeCell ref="AE42:AE43"/>
    <mergeCell ref="AE44:AE45"/>
    <mergeCell ref="BN46:BN47"/>
    <mergeCell ref="BO46:BO47"/>
    <mergeCell ref="BP46:BP47"/>
    <mergeCell ref="AO46:AO47"/>
    <mergeCell ref="AR46:AR47"/>
    <mergeCell ref="AS46:AS47"/>
    <mergeCell ref="AT46:AT47"/>
    <mergeCell ref="AZ46:AZ47"/>
    <mergeCell ref="BC46:BC47"/>
    <mergeCell ref="BO44:BO45"/>
    <mergeCell ref="BP44:BP45"/>
    <mergeCell ref="B46:B47"/>
    <mergeCell ref="C46:C47"/>
    <mergeCell ref="H46:H47"/>
    <mergeCell ref="K46:K47"/>
    <mergeCell ref="L46:L47"/>
    <mergeCell ref="M46:M47"/>
    <mergeCell ref="S46:S47"/>
    <mergeCell ref="V46:V47"/>
    <mergeCell ref="AZ44:AZ45"/>
    <mergeCell ref="BC44:BC45"/>
    <mergeCell ref="BD44:BD45"/>
    <mergeCell ref="BE44:BE45"/>
    <mergeCell ref="BK44:BK45"/>
    <mergeCell ref="BN44:BN45"/>
    <mergeCell ref="AH44:AH45"/>
    <mergeCell ref="AI44:AI45"/>
    <mergeCell ref="AO44:AO45"/>
    <mergeCell ref="AR44:AR45"/>
    <mergeCell ref="AS44:AS45"/>
    <mergeCell ref="AT44:AT45"/>
    <mergeCell ref="S44:S45"/>
    <mergeCell ref="BE46:BE47"/>
    <mergeCell ref="BK46:BK47"/>
    <mergeCell ref="AD46:AD47"/>
    <mergeCell ref="AG46:AG47"/>
    <mergeCell ref="AH46:AH47"/>
    <mergeCell ref="AI46:AI47"/>
    <mergeCell ref="AO48:AO49"/>
    <mergeCell ref="AR48:AR49"/>
    <mergeCell ref="AS48:AS49"/>
    <mergeCell ref="AT48:AT49"/>
    <mergeCell ref="AD48:AD49"/>
    <mergeCell ref="AH48:AH49"/>
    <mergeCell ref="AI48:AI49"/>
    <mergeCell ref="AP46:AP47"/>
    <mergeCell ref="AP48:AP49"/>
    <mergeCell ref="AE46:AE47"/>
    <mergeCell ref="AE48:AE49"/>
    <mergeCell ref="BA48:BA49"/>
    <mergeCell ref="AG48:AG49"/>
    <mergeCell ref="B48:B49"/>
    <mergeCell ref="BO48:BO49"/>
    <mergeCell ref="BP48:BP49"/>
    <mergeCell ref="BC48:BC49"/>
    <mergeCell ref="BD48:BD49"/>
    <mergeCell ref="BE48:BE49"/>
    <mergeCell ref="BK48:BK49"/>
    <mergeCell ref="BN48:BN49"/>
    <mergeCell ref="BD50:BD51"/>
    <mergeCell ref="BE50:BE51"/>
    <mergeCell ref="BK50:BK51"/>
    <mergeCell ref="BN50:BN51"/>
    <mergeCell ref="BO50:BO51"/>
    <mergeCell ref="BP50:BP51"/>
    <mergeCell ref="BC50:BC51"/>
    <mergeCell ref="C48:C49"/>
    <mergeCell ref="H48:H49"/>
    <mergeCell ref="K48:K49"/>
    <mergeCell ref="L48:L49"/>
    <mergeCell ref="M48:M49"/>
    <mergeCell ref="B50:B51"/>
    <mergeCell ref="C50:C51"/>
    <mergeCell ref="H50:H51"/>
    <mergeCell ref="K50:K51"/>
    <mergeCell ref="L50:L51"/>
    <mergeCell ref="M50:M51"/>
    <mergeCell ref="S50:S51"/>
    <mergeCell ref="V50:V51"/>
    <mergeCell ref="T50:T51"/>
    <mergeCell ref="T52:T53"/>
    <mergeCell ref="AO50:AO51"/>
    <mergeCell ref="AR50:AR51"/>
    <mergeCell ref="AS50:AS51"/>
    <mergeCell ref="AT50:AT51"/>
    <mergeCell ref="AZ50:AZ51"/>
    <mergeCell ref="W50:W51"/>
    <mergeCell ref="X50:X51"/>
    <mergeCell ref="AD50:AD51"/>
    <mergeCell ref="AG50:AG51"/>
    <mergeCell ref="AH50:AH51"/>
    <mergeCell ref="AI50:AI51"/>
    <mergeCell ref="BO52:BO53"/>
    <mergeCell ref="BP52:BP53"/>
    <mergeCell ref="B54:B55"/>
    <mergeCell ref="C54:C55"/>
    <mergeCell ref="H54:H55"/>
    <mergeCell ref="K54:K55"/>
    <mergeCell ref="L54:L55"/>
    <mergeCell ref="M54:M55"/>
    <mergeCell ref="S54:S55"/>
    <mergeCell ref="V54:V55"/>
    <mergeCell ref="AZ52:AZ53"/>
    <mergeCell ref="BC52:BC53"/>
    <mergeCell ref="BD52:BD53"/>
    <mergeCell ref="BE52:BE53"/>
    <mergeCell ref="BK52:BK53"/>
    <mergeCell ref="BN52:BN53"/>
    <mergeCell ref="AH52:AH53"/>
    <mergeCell ref="AI52:AI53"/>
    <mergeCell ref="AO52:AO53"/>
    <mergeCell ref="AR52:AR53"/>
    <mergeCell ref="AS52:AS53"/>
    <mergeCell ref="AT52:AT53"/>
    <mergeCell ref="S52:S53"/>
    <mergeCell ref="V52:V53"/>
    <mergeCell ref="W52:W53"/>
    <mergeCell ref="X52:X53"/>
    <mergeCell ref="AD52:AD53"/>
    <mergeCell ref="AG52:AG53"/>
    <mergeCell ref="B52:B53"/>
    <mergeCell ref="C52:C53"/>
    <mergeCell ref="H52:H53"/>
    <mergeCell ref="K52:K53"/>
    <mergeCell ref="BE54:BE55"/>
    <mergeCell ref="BK54:BK55"/>
    <mergeCell ref="AD54:AD55"/>
    <mergeCell ref="AG54:AG55"/>
    <mergeCell ref="AH54:AH55"/>
    <mergeCell ref="AI54:AI55"/>
    <mergeCell ref="AO56:AO57"/>
    <mergeCell ref="AR56:AR57"/>
    <mergeCell ref="AS56:AS57"/>
    <mergeCell ref="AT56:AT57"/>
    <mergeCell ref="AD56:AD57"/>
    <mergeCell ref="BA54:BA55"/>
    <mergeCell ref="BN54:BN55"/>
    <mergeCell ref="BO54:BO55"/>
    <mergeCell ref="BP54:BP55"/>
    <mergeCell ref="AO54:AO55"/>
    <mergeCell ref="AR54:AR55"/>
    <mergeCell ref="AS54:AS55"/>
    <mergeCell ref="AT54:AT55"/>
    <mergeCell ref="AZ54:AZ55"/>
    <mergeCell ref="BC54:BC55"/>
    <mergeCell ref="BL54:BL55"/>
    <mergeCell ref="BO56:BO57"/>
    <mergeCell ref="BP56:BP57"/>
    <mergeCell ref="BC56:BC57"/>
    <mergeCell ref="BD56:BD57"/>
    <mergeCell ref="BE56:BE57"/>
    <mergeCell ref="BK56:BK57"/>
    <mergeCell ref="BN56:BN57"/>
    <mergeCell ref="AG56:AG57"/>
    <mergeCell ref="BN58:BN59"/>
    <mergeCell ref="BO58:BO59"/>
    <mergeCell ref="BP58:BP59"/>
    <mergeCell ref="BC58:BC59"/>
    <mergeCell ref="BL56:BL57"/>
    <mergeCell ref="BL58:BL59"/>
    <mergeCell ref="C56:C57"/>
    <mergeCell ref="H56:H57"/>
    <mergeCell ref="K56:K57"/>
    <mergeCell ref="L56:L57"/>
    <mergeCell ref="M56:M57"/>
    <mergeCell ref="BA56:BA57"/>
    <mergeCell ref="BA58:BA59"/>
    <mergeCell ref="B58:B59"/>
    <mergeCell ref="C58:C59"/>
    <mergeCell ref="H58:H59"/>
    <mergeCell ref="K58:K59"/>
    <mergeCell ref="L58:L59"/>
    <mergeCell ref="M58:M59"/>
    <mergeCell ref="S58:S59"/>
    <mergeCell ref="V58:V59"/>
    <mergeCell ref="AZ56:AZ57"/>
    <mergeCell ref="AH56:AH57"/>
    <mergeCell ref="AI56:AI57"/>
    <mergeCell ref="AO58:AO59"/>
    <mergeCell ref="AR58:AR59"/>
    <mergeCell ref="AS58:AS59"/>
    <mergeCell ref="AT58:AT59"/>
    <mergeCell ref="AZ58:AZ59"/>
    <mergeCell ref="BL60:BL61"/>
    <mergeCell ref="B60:B61"/>
    <mergeCell ref="C60:C61"/>
    <mergeCell ref="H60:H61"/>
    <mergeCell ref="K60:K61"/>
    <mergeCell ref="L60:L61"/>
    <mergeCell ref="M60:M61"/>
    <mergeCell ref="W58:W59"/>
    <mergeCell ref="X58:X59"/>
    <mergeCell ref="AD58:AD59"/>
    <mergeCell ref="AG58:AG59"/>
    <mergeCell ref="AH58:AH59"/>
    <mergeCell ref="AI58:AI59"/>
    <mergeCell ref="B56:B57"/>
    <mergeCell ref="AP56:AP57"/>
    <mergeCell ref="AP58:AP59"/>
    <mergeCell ref="B62:B63"/>
    <mergeCell ref="C62:C63"/>
    <mergeCell ref="H62:H63"/>
    <mergeCell ref="K62:K63"/>
    <mergeCell ref="L62:L63"/>
    <mergeCell ref="M62:M63"/>
    <mergeCell ref="BC60:BC61"/>
    <mergeCell ref="BD60:BD61"/>
    <mergeCell ref="BD58:BD59"/>
    <mergeCell ref="BE58:BE59"/>
    <mergeCell ref="BK58:BK59"/>
    <mergeCell ref="B64:B65"/>
    <mergeCell ref="C64:C65"/>
    <mergeCell ref="H64:H65"/>
    <mergeCell ref="K64:K65"/>
    <mergeCell ref="L64:L65"/>
    <mergeCell ref="M64:M65"/>
    <mergeCell ref="I64:I65"/>
    <mergeCell ref="V66:V67"/>
    <mergeCell ref="AZ64:AZ65"/>
    <mergeCell ref="AE64:AE65"/>
    <mergeCell ref="AE66:AE67"/>
    <mergeCell ref="W62:W63"/>
    <mergeCell ref="X62:X63"/>
    <mergeCell ref="AD62:AD63"/>
    <mergeCell ref="AG62:AG63"/>
    <mergeCell ref="S64:S65"/>
    <mergeCell ref="V64:V65"/>
    <mergeCell ref="W64:W65"/>
    <mergeCell ref="X64:X65"/>
    <mergeCell ref="AD64:AD65"/>
    <mergeCell ref="AG64:AG65"/>
    <mergeCell ref="AO62:AO63"/>
    <mergeCell ref="AR62:AR63"/>
    <mergeCell ref="AS62:AS63"/>
    <mergeCell ref="AT62:AT63"/>
    <mergeCell ref="AZ62:AZ63"/>
    <mergeCell ref="AP64:AP65"/>
    <mergeCell ref="AP66:AP67"/>
    <mergeCell ref="T64:T65"/>
    <mergeCell ref="T66:T67"/>
    <mergeCell ref="B68:B69"/>
    <mergeCell ref="C68:C69"/>
    <mergeCell ref="H68:H69"/>
    <mergeCell ref="K68:K69"/>
    <mergeCell ref="L68:L69"/>
    <mergeCell ref="M68:M69"/>
    <mergeCell ref="BD66:BD67"/>
    <mergeCell ref="BE66:BE67"/>
    <mergeCell ref="BK66:BK67"/>
    <mergeCell ref="AO66:AO67"/>
    <mergeCell ref="AR66:AR67"/>
    <mergeCell ref="AS66:AS67"/>
    <mergeCell ref="AT66:AT67"/>
    <mergeCell ref="AZ66:AZ67"/>
    <mergeCell ref="BC66:BC67"/>
    <mergeCell ref="W66:W67"/>
    <mergeCell ref="X66:X67"/>
    <mergeCell ref="AD66:AD67"/>
    <mergeCell ref="AG66:AG67"/>
    <mergeCell ref="AH66:AH67"/>
    <mergeCell ref="AI66:AI67"/>
    <mergeCell ref="B66:B67"/>
    <mergeCell ref="C66:C67"/>
    <mergeCell ref="H66:H67"/>
    <mergeCell ref="D79:F80"/>
    <mergeCell ref="D81:F82"/>
    <mergeCell ref="D75:F76"/>
    <mergeCell ref="BR6:BR7"/>
    <mergeCell ref="D70:F70"/>
    <mergeCell ref="O70:Q70"/>
    <mergeCell ref="Z70:AB70"/>
    <mergeCell ref="AK70:AM70"/>
    <mergeCell ref="AV70:AX70"/>
    <mergeCell ref="BG70:BI70"/>
    <mergeCell ref="BO68:BO69"/>
    <mergeCell ref="BP68:BP69"/>
    <mergeCell ref="AZ68:AZ69"/>
    <mergeCell ref="BC68:BC69"/>
    <mergeCell ref="BD68:BD69"/>
    <mergeCell ref="BE68:BE69"/>
    <mergeCell ref="BK68:BK69"/>
    <mergeCell ref="BN68:BN69"/>
    <mergeCell ref="AH68:AH69"/>
    <mergeCell ref="BN64:BN65"/>
    <mergeCell ref="AH64:AH65"/>
    <mergeCell ref="AI64:AI65"/>
    <mergeCell ref="AO64:AO65"/>
    <mergeCell ref="AR64:AR65"/>
    <mergeCell ref="AS64:AS65"/>
    <mergeCell ref="BE60:BE61"/>
    <mergeCell ref="BK60:BK61"/>
    <mergeCell ref="BN60:BN61"/>
    <mergeCell ref="AH60:AH61"/>
    <mergeCell ref="AI60:AI61"/>
    <mergeCell ref="AO60:AO61"/>
    <mergeCell ref="AR60:AR61"/>
    <mergeCell ref="I12:I13"/>
    <mergeCell ref="I14:I15"/>
    <mergeCell ref="AT64:AT65"/>
    <mergeCell ref="AI68:AI69"/>
    <mergeCell ref="AO68:AO69"/>
    <mergeCell ref="AK79:AM80"/>
    <mergeCell ref="AK81:AM82"/>
    <mergeCell ref="AV73:AX74"/>
    <mergeCell ref="AV77:AX78"/>
    <mergeCell ref="AV79:AX80"/>
    <mergeCell ref="AV81:AX82"/>
    <mergeCell ref="Z73:AB74"/>
    <mergeCell ref="Z77:AB78"/>
    <mergeCell ref="Z79:AB80"/>
    <mergeCell ref="Z81:AB82"/>
    <mergeCell ref="Z75:AB76"/>
    <mergeCell ref="AK75:AM76"/>
    <mergeCell ref="AV75:AX76"/>
    <mergeCell ref="AS60:AS61"/>
    <mergeCell ref="AT60:AT61"/>
    <mergeCell ref="AD60:AD61"/>
    <mergeCell ref="AG60:AG61"/>
    <mergeCell ref="AP60:AP61"/>
    <mergeCell ref="L52:L53"/>
    <mergeCell ref="M52:M53"/>
    <mergeCell ref="V44:V45"/>
    <mergeCell ref="W44:W45"/>
    <mergeCell ref="X44:X45"/>
    <mergeCell ref="AD44:AD45"/>
    <mergeCell ref="AG44:AG45"/>
    <mergeCell ref="AH38:AH39"/>
    <mergeCell ref="AI38:AI39"/>
    <mergeCell ref="BE62:BE63"/>
    <mergeCell ref="AR68:AR69"/>
    <mergeCell ref="AS68:AS69"/>
    <mergeCell ref="BC64:BC65"/>
    <mergeCell ref="AP32:AP33"/>
    <mergeCell ref="Z72:AC72"/>
    <mergeCell ref="AD72:AG72"/>
    <mergeCell ref="AK72:AN72"/>
    <mergeCell ref="AO72:AR72"/>
    <mergeCell ref="AV72:AY72"/>
    <mergeCell ref="AZ72:BC72"/>
    <mergeCell ref="D3:AK3"/>
    <mergeCell ref="AM3:BR3"/>
    <mergeCell ref="AK73:AM74"/>
    <mergeCell ref="AK77:AM78"/>
    <mergeCell ref="D73:F74"/>
    <mergeCell ref="D77:F78"/>
    <mergeCell ref="D4:BN4"/>
    <mergeCell ref="AT68:AT69"/>
    <mergeCell ref="S68:S69"/>
    <mergeCell ref="V68:V69"/>
    <mergeCell ref="W68:W69"/>
    <mergeCell ref="X68:X69"/>
    <mergeCell ref="AD68:AD69"/>
    <mergeCell ref="AG68:AG69"/>
    <mergeCell ref="BN66:BN67"/>
    <mergeCell ref="BO66:BO67"/>
    <mergeCell ref="BP66:BP67"/>
    <mergeCell ref="BO64:BO65"/>
    <mergeCell ref="BP64:BP65"/>
    <mergeCell ref="D5:K5"/>
    <mergeCell ref="I10:I11"/>
    <mergeCell ref="BD62:BD63"/>
    <mergeCell ref="I68:I69"/>
    <mergeCell ref="I46:I47"/>
    <mergeCell ref="I48:I49"/>
    <mergeCell ref="I50:I51"/>
    <mergeCell ref="I52:I53"/>
    <mergeCell ref="I54:I55"/>
    <mergeCell ref="I56:I57"/>
    <mergeCell ref="I58:I59"/>
    <mergeCell ref="I60:I61"/>
    <mergeCell ref="I62:I63"/>
    <mergeCell ref="I24:I25"/>
    <mergeCell ref="I26:I27"/>
    <mergeCell ref="I28:I29"/>
    <mergeCell ref="I30:I31"/>
    <mergeCell ref="I32:I33"/>
    <mergeCell ref="I34:I35"/>
    <mergeCell ref="I36:I37"/>
    <mergeCell ref="I38:I39"/>
    <mergeCell ref="I66:I67"/>
    <mergeCell ref="K66:K67"/>
    <mergeCell ref="L66:L67"/>
    <mergeCell ref="M66:M67"/>
    <mergeCell ref="S66:S67"/>
    <mergeCell ref="BA60:BA61"/>
    <mergeCell ref="BD54:BD55"/>
    <mergeCell ref="BD46:BD47"/>
    <mergeCell ref="BD42:BD43"/>
    <mergeCell ref="AD40:AD41"/>
    <mergeCell ref="AE38:AE39"/>
    <mergeCell ref="AE40:AE41"/>
    <mergeCell ref="T34:T35"/>
    <mergeCell ref="AP40:AP41"/>
    <mergeCell ref="AP42:AP43"/>
    <mergeCell ref="AP44:AP45"/>
    <mergeCell ref="D72:G72"/>
    <mergeCell ref="H72:K72"/>
    <mergeCell ref="BK62:BK63"/>
    <mergeCell ref="BA62:BA63"/>
    <mergeCell ref="BO60:BO61"/>
    <mergeCell ref="BP60:BP61"/>
    <mergeCell ref="AZ60:AZ61"/>
    <mergeCell ref="AE62:AE63"/>
    <mergeCell ref="AI62:AI63"/>
    <mergeCell ref="AH62:AH63"/>
    <mergeCell ref="AE68:AE69"/>
    <mergeCell ref="AP50:AP51"/>
    <mergeCell ref="AP52:AP53"/>
    <mergeCell ref="AP54:AP55"/>
    <mergeCell ref="AE50:AE51"/>
    <mergeCell ref="AE52:AE53"/>
    <mergeCell ref="AE54:AE55"/>
    <mergeCell ref="AE56:AE57"/>
    <mergeCell ref="AE58:AE59"/>
    <mergeCell ref="AE60:AE61"/>
    <mergeCell ref="BA50:BA51"/>
    <mergeCell ref="BA52:BA53"/>
    <mergeCell ref="BK64:BK65"/>
    <mergeCell ref="BA64:BA65"/>
    <mergeCell ref="BN62:BN63"/>
    <mergeCell ref="AP62:AP63"/>
    <mergeCell ref="BO62:BO63"/>
    <mergeCell ref="BP62:BP63"/>
    <mergeCell ref="BC62:BC63"/>
    <mergeCell ref="AP68:AP69"/>
    <mergeCell ref="BA10:BA11"/>
    <mergeCell ref="BA12:BA13"/>
    <mergeCell ref="BA14:BA15"/>
    <mergeCell ref="BA16:BA17"/>
    <mergeCell ref="BA18:BA19"/>
    <mergeCell ref="BA20:BA21"/>
    <mergeCell ref="BA22:BA23"/>
    <mergeCell ref="BA24:BA25"/>
    <mergeCell ref="BA26:BA27"/>
    <mergeCell ref="BA28:BA29"/>
    <mergeCell ref="BA30:BA31"/>
    <mergeCell ref="BA32:BA33"/>
    <mergeCell ref="BA34:BA35"/>
    <mergeCell ref="BA36:BA37"/>
    <mergeCell ref="BA38:BA39"/>
    <mergeCell ref="BA40:BA41"/>
    <mergeCell ref="BA42:BA43"/>
    <mergeCell ref="AZ48:AZ49"/>
    <mergeCell ref="AP12:AP13"/>
    <mergeCell ref="AP14:AP15"/>
    <mergeCell ref="AP16:AP17"/>
    <mergeCell ref="AP18:AP19"/>
    <mergeCell ref="AP20:AP21"/>
    <mergeCell ref="AP22:AP23"/>
    <mergeCell ref="AP24:AP25"/>
    <mergeCell ref="AP26:AP27"/>
    <mergeCell ref="AP28:AP29"/>
    <mergeCell ref="AP30:AP31"/>
    <mergeCell ref="AP34:AP35"/>
    <mergeCell ref="AP36:AP37"/>
    <mergeCell ref="AP38:AP39"/>
    <mergeCell ref="BL62:BL63"/>
    <mergeCell ref="BL64:BL65"/>
    <mergeCell ref="BL66:BL67"/>
    <mergeCell ref="BL68:BL69"/>
    <mergeCell ref="BA66:BA67"/>
    <mergeCell ref="BA68:BA69"/>
    <mergeCell ref="BL10:BL11"/>
    <mergeCell ref="BL12:BL13"/>
    <mergeCell ref="BL14:BL15"/>
    <mergeCell ref="BL16:BL17"/>
    <mergeCell ref="BL18:BL19"/>
    <mergeCell ref="BL20:BL21"/>
    <mergeCell ref="BL22:BL23"/>
    <mergeCell ref="BL24:BL25"/>
    <mergeCell ref="BL26:BL27"/>
    <mergeCell ref="BL28:BL29"/>
    <mergeCell ref="BL30:BL31"/>
    <mergeCell ref="BL32:BL33"/>
    <mergeCell ref="BL34:BL35"/>
    <mergeCell ref="BL36:BL37"/>
    <mergeCell ref="BL38:BL39"/>
    <mergeCell ref="BL40:BL41"/>
    <mergeCell ref="BL42:BL43"/>
    <mergeCell ref="BL44:BL45"/>
    <mergeCell ref="BL46:BL47"/>
    <mergeCell ref="BL48:BL49"/>
    <mergeCell ref="BL50:BL51"/>
    <mergeCell ref="BL52:BL53"/>
    <mergeCell ref="BA44:BA45"/>
    <mergeCell ref="BA46:BA47"/>
    <mergeCell ref="BD64:BD65"/>
    <mergeCell ref="BE64:BE65"/>
    <mergeCell ref="O5:V5"/>
    <mergeCell ref="T10:T11"/>
    <mergeCell ref="T12:T13"/>
    <mergeCell ref="T14:T15"/>
    <mergeCell ref="S16:S17"/>
    <mergeCell ref="T16:T17"/>
    <mergeCell ref="V16:V17"/>
    <mergeCell ref="W16:W17"/>
    <mergeCell ref="X16:X17"/>
    <mergeCell ref="T18:T19"/>
    <mergeCell ref="T20:T21"/>
    <mergeCell ref="T22:T23"/>
    <mergeCell ref="T24:T25"/>
    <mergeCell ref="T26:T27"/>
    <mergeCell ref="T28:T29"/>
    <mergeCell ref="T30:T31"/>
    <mergeCell ref="W30:W31"/>
    <mergeCell ref="X30:X31"/>
    <mergeCell ref="X22:X23"/>
    <mergeCell ref="S20:S21"/>
    <mergeCell ref="V20:V21"/>
    <mergeCell ref="V18:V19"/>
    <mergeCell ref="T38:T39"/>
    <mergeCell ref="W38:W39"/>
    <mergeCell ref="X38:X39"/>
    <mergeCell ref="S40:S41"/>
    <mergeCell ref="T40:T41"/>
    <mergeCell ref="V40:V41"/>
    <mergeCell ref="W40:W41"/>
    <mergeCell ref="X40:X41"/>
    <mergeCell ref="T42:T43"/>
    <mergeCell ref="T44:T45"/>
    <mergeCell ref="T46:T47"/>
    <mergeCell ref="W46:W47"/>
    <mergeCell ref="X46:X47"/>
    <mergeCell ref="S48:S49"/>
    <mergeCell ref="T48:T49"/>
    <mergeCell ref="V48:V49"/>
    <mergeCell ref="W48:W49"/>
    <mergeCell ref="X48:X49"/>
    <mergeCell ref="X42:X43"/>
    <mergeCell ref="T68:T69"/>
    <mergeCell ref="O73:Q74"/>
    <mergeCell ref="O75:Q76"/>
    <mergeCell ref="O77:Q78"/>
    <mergeCell ref="O79:Q80"/>
    <mergeCell ref="O81:Q82"/>
    <mergeCell ref="T54:T55"/>
    <mergeCell ref="W54:W55"/>
    <mergeCell ref="X54:X55"/>
    <mergeCell ref="S56:S57"/>
    <mergeCell ref="T56:T57"/>
    <mergeCell ref="V56:V57"/>
    <mergeCell ref="W56:W57"/>
    <mergeCell ref="X56:X57"/>
    <mergeCell ref="T58:T59"/>
    <mergeCell ref="S60:S61"/>
    <mergeCell ref="T60:T61"/>
    <mergeCell ref="V60:V61"/>
    <mergeCell ref="W60:W61"/>
    <mergeCell ref="X60:X61"/>
    <mergeCell ref="S62:S63"/>
    <mergeCell ref="T62:T63"/>
    <mergeCell ref="V62:V63"/>
    <mergeCell ref="O72:R72"/>
    <mergeCell ref="S72:V72"/>
  </mergeCells>
  <conditionalFormatting sqref="D8:F69">
    <cfRule type="expression" dxfId="316" priority="87">
      <formula>$E8="Abs"</formula>
    </cfRule>
    <cfRule type="expression" dxfId="315" priority="173">
      <formula>$E8="Form"</formula>
    </cfRule>
    <cfRule type="expression" dxfId="314" priority="175">
      <formula>$E8="AM"</formula>
    </cfRule>
    <cfRule type="expression" dxfId="313" priority="176">
      <formula>$E8="HS"</formula>
    </cfRule>
    <cfRule type="expression" dxfId="312" priority="178">
      <formula>$E8="R"</formula>
    </cfRule>
    <cfRule type="expression" dxfId="311" priority="180">
      <formula>$E8="CV"</formula>
    </cfRule>
    <cfRule type="expression" dxfId="310" priority="181">
      <formula>$E8="cp"</formula>
    </cfRule>
  </conditionalFormatting>
  <conditionalFormatting sqref="D13:F13">
    <cfRule type="expression" dxfId="309" priority="174">
      <formula>$E8="Abs"</formula>
    </cfRule>
  </conditionalFormatting>
  <conditionalFormatting sqref="AD8:AD69 AZ64:AZ69 BK64:BK69 BK8:BK62 AZ8:AZ62 AO8:AO62 AO64:AO69 H8:H69">
    <cfRule type="cellIs" dxfId="308" priority="126" operator="greaterThan">
      <formula>0.4375</formula>
    </cfRule>
  </conditionalFormatting>
  <conditionalFormatting sqref="H8:H9">
    <cfRule type="cellIs" dxfId="307" priority="124" operator="greaterThan">
      <formula>"&gt;10:30"</formula>
    </cfRule>
  </conditionalFormatting>
  <conditionalFormatting sqref="B8:B69">
    <cfRule type="expression" dxfId="306" priority="122">
      <formula>WEEKDAY($A8,2)&gt;5</formula>
    </cfRule>
  </conditionalFormatting>
  <conditionalFormatting sqref="B8:B69">
    <cfRule type="expression" dxfId="305" priority="193">
      <formula>COUNTIF(JF,$A8)&gt;0</formula>
    </cfRule>
  </conditionalFormatting>
  <conditionalFormatting sqref="D5:K5">
    <cfRule type="containsText" dxfId="304" priority="114" operator="containsText" text="ATTENTION REPOS QUOTIDIEN">
      <formula>NOT(ISERROR(SEARCH("ATTENTION REPOS QUOTIDIEN",D5)))</formula>
    </cfRule>
  </conditionalFormatting>
  <conditionalFormatting sqref="S8:S69">
    <cfRule type="cellIs" dxfId="303" priority="76" operator="greaterThan">
      <formula>0.4375</formula>
    </cfRule>
  </conditionalFormatting>
  <conditionalFormatting sqref="S8:S9">
    <cfRule type="cellIs" dxfId="302" priority="75" operator="greaterThan">
      <formula>"&gt;10:30"</formula>
    </cfRule>
  </conditionalFormatting>
  <conditionalFormatting sqref="O5:V5">
    <cfRule type="containsText" dxfId="301" priority="74" operator="containsText" text="ATTENTION REPOS QUOTIDIEN">
      <formula>NOT(ISERROR(SEARCH("ATTENTION REPOS QUOTIDIEN",O5)))</formula>
    </cfRule>
  </conditionalFormatting>
  <conditionalFormatting sqref="S8:S69">
    <cfRule type="cellIs" dxfId="300" priority="65" operator="greaterThan">
      <formula>0.4375</formula>
    </cfRule>
  </conditionalFormatting>
  <conditionalFormatting sqref="S8:S9">
    <cfRule type="cellIs" dxfId="299" priority="64" operator="greaterThan">
      <formula>"&gt;10:30"</formula>
    </cfRule>
  </conditionalFormatting>
  <conditionalFormatting sqref="O5:V5">
    <cfRule type="containsText" dxfId="298" priority="63" operator="containsText" text="ATTENTION REPOS QUOTIDIEN">
      <formula>NOT(ISERROR(SEARCH("ATTENTION REPOS QUOTIDIEN",O5)))</formula>
    </cfRule>
  </conditionalFormatting>
  <conditionalFormatting sqref="AK8:AM69">
    <cfRule type="expression" dxfId="297" priority="40">
      <formula>$AL8="Abs"</formula>
    </cfRule>
    <cfRule type="expression" dxfId="296" priority="41">
      <formula>$AL8="Form"</formula>
    </cfRule>
    <cfRule type="expression" dxfId="295" priority="43">
      <formula>$AL8="AM"</formula>
    </cfRule>
    <cfRule type="expression" dxfId="294" priority="44">
      <formula>$AL8="HS"</formula>
    </cfRule>
    <cfRule type="expression" dxfId="293" priority="45">
      <formula>$AL8="R"</formula>
    </cfRule>
    <cfRule type="expression" dxfId="292" priority="46">
      <formula>$AL8="CV"</formula>
    </cfRule>
    <cfRule type="expression" dxfId="291" priority="47">
      <formula>$AL8="cp"</formula>
    </cfRule>
  </conditionalFormatting>
  <conditionalFormatting sqref="AV8:AX69">
    <cfRule type="expression" dxfId="290" priority="32">
      <formula>$AW8="Abs"</formula>
    </cfRule>
    <cfRule type="expression" dxfId="289" priority="33">
      <formula>$AW8="Form"</formula>
    </cfRule>
    <cfRule type="expression" dxfId="288" priority="35">
      <formula>$AW8="AM"</formula>
    </cfRule>
    <cfRule type="expression" dxfId="287" priority="36">
      <formula>$AW8="HS"</formula>
    </cfRule>
    <cfRule type="expression" dxfId="286" priority="37">
      <formula>$AW8="R"</formula>
    </cfRule>
    <cfRule type="expression" dxfId="285" priority="38">
      <formula>$AW8="CV"</formula>
    </cfRule>
    <cfRule type="expression" dxfId="284" priority="39">
      <formula>$AW8="cp"</formula>
    </cfRule>
  </conditionalFormatting>
  <conditionalFormatting sqref="BG8:BI69">
    <cfRule type="expression" dxfId="283" priority="24">
      <formula>$BH8="Abs"</formula>
    </cfRule>
    <cfRule type="expression" dxfId="282" priority="25">
      <formula>$BH8="Form"</formula>
    </cfRule>
    <cfRule type="expression" dxfId="281" priority="27">
      <formula>$BH8="AM"</formula>
    </cfRule>
    <cfRule type="expression" dxfId="280" priority="28">
      <formula>$BH8="HS"</formula>
    </cfRule>
    <cfRule type="expression" dxfId="279" priority="29">
      <formula>$BH8="R"</formula>
    </cfRule>
    <cfRule type="expression" dxfId="278" priority="30">
      <formula>$BH8="CV"</formula>
    </cfRule>
    <cfRule type="expression" dxfId="277" priority="31">
      <formula>$BH8="cp"</formula>
    </cfRule>
  </conditionalFormatting>
  <conditionalFormatting sqref="Z8:AB69">
    <cfRule type="expression" dxfId="276" priority="17">
      <formula>$AA8="Abs"</formula>
    </cfRule>
    <cfRule type="expression" dxfId="275" priority="18">
      <formula>$AA8="Form"</formula>
    </cfRule>
    <cfRule type="expression" dxfId="274" priority="19">
      <formula>$AA8="AM"</formula>
    </cfRule>
    <cfRule type="expression" dxfId="273" priority="20">
      <formula>$AA8="HS"</formula>
    </cfRule>
    <cfRule type="expression" dxfId="272" priority="21">
      <formula>$AA8="R"</formula>
    </cfRule>
    <cfRule type="expression" dxfId="271" priority="22">
      <formula>$AA8="CV"</formula>
    </cfRule>
    <cfRule type="expression" dxfId="270" priority="23">
      <formula>$AA8="cp"</formula>
    </cfRule>
  </conditionalFormatting>
  <conditionalFormatting sqref="Z5:AG5">
    <cfRule type="containsText" dxfId="269" priority="16" operator="containsText" text="ATTENTION REPOS QUOTIDIEN">
      <formula>NOT(ISERROR(SEARCH("ATTENTION REPOS QUOTIDIEN",Z5)))</formula>
    </cfRule>
  </conditionalFormatting>
  <conditionalFormatting sqref="Z5:AG5">
    <cfRule type="containsText" dxfId="268" priority="15" operator="containsText" text="ATTENTION REPOS QUOTIDIEN">
      <formula>NOT(ISERROR(SEARCH("ATTENTION REPOS QUOTIDIEN",Z5)))</formula>
    </cfRule>
  </conditionalFormatting>
  <conditionalFormatting sqref="AK5:AR5">
    <cfRule type="containsText" dxfId="267" priority="14" operator="containsText" text="ATTENTION REPOS QUOTIDIEN">
      <formula>NOT(ISERROR(SEARCH("ATTENTION REPOS QUOTIDIEN",AK5)))</formula>
    </cfRule>
  </conditionalFormatting>
  <conditionalFormatting sqref="AK5:AR5">
    <cfRule type="containsText" dxfId="266" priority="13" operator="containsText" text="ATTENTION REPOS QUOTIDIEN">
      <formula>NOT(ISERROR(SEARCH("ATTENTION REPOS QUOTIDIEN",AK5)))</formula>
    </cfRule>
  </conditionalFormatting>
  <conditionalFormatting sqref="AV5:BC5">
    <cfRule type="containsText" dxfId="265" priority="10" operator="containsText" text="ATTENTION REPOS QUOTIDIEN">
      <formula>NOT(ISERROR(SEARCH("ATTENTION REPOS QUOTIDIEN",AV5)))</formula>
    </cfRule>
  </conditionalFormatting>
  <conditionalFormatting sqref="AV5:BC5">
    <cfRule type="containsText" dxfId="264" priority="9" operator="containsText" text="ATTENTION REPOS QUOTIDIEN">
      <formula>NOT(ISERROR(SEARCH("ATTENTION REPOS QUOTIDIEN",AV5)))</formula>
    </cfRule>
  </conditionalFormatting>
  <conditionalFormatting sqref="BG5:BN5">
    <cfRule type="containsText" dxfId="263" priority="8" operator="containsText" text="ATTENTION REPOS QUOTIDIEN">
      <formula>NOT(ISERROR(SEARCH("ATTENTION REPOS QUOTIDIEN",BG5)))</formula>
    </cfRule>
  </conditionalFormatting>
  <conditionalFormatting sqref="BG5:BN5">
    <cfRule type="containsText" dxfId="262" priority="7" operator="containsText" text="ATTENTION REPOS QUOTIDIEN">
      <formula>NOT(ISERROR(SEARCH("ATTENTION REPOS QUOTIDIEN",BG5)))</formula>
    </cfRule>
  </conditionalFormatting>
  <conditionalFormatting sqref="O8:Q69">
    <cfRule type="expression" dxfId="261" priority="67">
      <formula>$P8="Abs"</formula>
    </cfRule>
    <cfRule type="expression" dxfId="260" priority="68">
      <formula>$P8="Form"</formula>
    </cfRule>
    <cfRule type="expression" dxfId="259" priority="69">
      <formula>$P8="AM"</formula>
    </cfRule>
    <cfRule type="expression" dxfId="258" priority="70">
      <formula>$P8="HS"</formula>
    </cfRule>
    <cfRule type="expression" dxfId="257" priority="71">
      <formula>$P8="R"</formula>
    </cfRule>
    <cfRule type="expression" dxfId="256" priority="72">
      <formula>$P8="CV"</formula>
    </cfRule>
    <cfRule type="expression" dxfId="255" priority="73">
      <formula>$P8="cp"</formula>
    </cfRule>
  </conditionalFormatting>
  <conditionalFormatting sqref="I8:I9">
    <cfRule type="cellIs" dxfId="254" priority="6" operator="greaterThan">
      <formula>"&gt;10:30"</formula>
    </cfRule>
  </conditionalFormatting>
  <conditionalFormatting sqref="T8:T9">
    <cfRule type="cellIs" dxfId="253" priority="5" operator="greaterThan">
      <formula>"&gt;10:30"</formula>
    </cfRule>
  </conditionalFormatting>
  <conditionalFormatting sqref="AE8:AE9">
    <cfRule type="cellIs" dxfId="252" priority="4" operator="greaterThan">
      <formula>"&gt;10:30"</formula>
    </cfRule>
  </conditionalFormatting>
  <conditionalFormatting sqref="AP8:AP9">
    <cfRule type="cellIs" dxfId="251" priority="3" operator="greaterThan">
      <formula>"&gt;10:30"</formula>
    </cfRule>
  </conditionalFormatting>
  <conditionalFormatting sqref="BA8:BA9">
    <cfRule type="cellIs" dxfId="250" priority="2" operator="greaterThan">
      <formula>"&gt;10:30"</formula>
    </cfRule>
  </conditionalFormatting>
  <conditionalFormatting sqref="BL8:BL9">
    <cfRule type="cellIs" dxfId="249" priority="1" operator="greaterThan">
      <formula>"&gt;10:30"</formula>
    </cfRule>
  </conditionalFormatting>
  <printOptions horizontalCentered="1" verticalCentered="1"/>
  <pageMargins left="0.23622047244094491" right="0.23622047244094491" top="0.15748031496062992" bottom="0.31496062992125984" header="0.31496062992125984" footer="0.31496062992125984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R86"/>
  <sheetViews>
    <sheetView tabSelected="1" zoomScale="90" zoomScaleNormal="90" workbookViewId="0">
      <pane xSplit="3" ySplit="7" topLeftCell="D8" activePane="bottomRight" state="frozen"/>
      <selection activeCell="B1" sqref="B1"/>
      <selection pane="topRight" activeCell="D1" sqref="D1"/>
      <selection pane="bottomLeft" activeCell="B6" sqref="B6"/>
      <selection pane="bottomRight" activeCell="E16" sqref="E16"/>
    </sheetView>
  </sheetViews>
  <sheetFormatPr baseColWidth="10" defaultRowHeight="15"/>
  <cols>
    <col min="1" max="1" width="20.5703125" hidden="1" customWidth="1"/>
    <col min="2" max="2" width="4.7109375" style="82" bestFit="1" customWidth="1"/>
    <col min="3" max="3" width="10.7109375" style="82" bestFit="1" customWidth="1"/>
    <col min="4" max="4" width="9" style="6" bestFit="1" customWidth="1"/>
    <col min="5" max="5" width="6" style="6" bestFit="1" customWidth="1"/>
    <col min="6" max="6" width="8" style="27" bestFit="1" customWidth="1"/>
    <col min="7" max="7" width="5.42578125" style="6" hidden="1" customWidth="1"/>
    <col min="8" max="8" width="7.7109375" style="6" bestFit="1" customWidth="1"/>
    <col min="9" max="9" width="5.42578125" style="6" customWidth="1"/>
    <col min="10" max="10" width="6.140625" style="6" customWidth="1"/>
    <col min="11" max="11" width="6.140625" style="6" bestFit="1" customWidth="1"/>
    <col min="12" max="12" width="3" style="82" hidden="1" customWidth="1"/>
    <col min="13" max="13" width="3" hidden="1" customWidth="1"/>
    <col min="14" max="14" width="4.140625" style="82" hidden="1" customWidth="1"/>
    <col min="15" max="15" width="9" style="6" bestFit="1" customWidth="1"/>
    <col min="16" max="16" width="6" style="6" bestFit="1" customWidth="1"/>
    <col min="17" max="17" width="8" style="27" bestFit="1" customWidth="1"/>
    <col min="18" max="18" width="5.42578125" style="6" hidden="1" customWidth="1"/>
    <col min="19" max="19" width="6.140625" style="6" bestFit="1" customWidth="1"/>
    <col min="20" max="20" width="5.42578125" style="6" hidden="1" customWidth="1"/>
    <col min="21" max="21" width="6.140625" style="6" hidden="1" customWidth="1"/>
    <col min="22" max="22" width="6.140625" style="6" bestFit="1" customWidth="1"/>
    <col min="23" max="23" width="3" style="82" hidden="1" customWidth="1"/>
    <col min="24" max="24" width="3" hidden="1" customWidth="1"/>
    <col min="25" max="25" width="4.140625" style="82" hidden="1" customWidth="1"/>
    <col min="26" max="26" width="9" bestFit="1" customWidth="1"/>
    <col min="27" max="27" width="6" bestFit="1" customWidth="1"/>
    <col min="28" max="28" width="8" bestFit="1" customWidth="1"/>
    <col min="29" max="29" width="5.42578125" hidden="1" customWidth="1"/>
    <col min="30" max="30" width="6.140625" bestFit="1" customWidth="1"/>
    <col min="31" max="31" width="5.42578125" hidden="1" customWidth="1"/>
    <col min="32" max="32" width="6.140625" hidden="1" customWidth="1"/>
    <col min="33" max="33" width="6.140625" bestFit="1" customWidth="1"/>
    <col min="34" max="34" width="2.5703125" hidden="1" customWidth="1"/>
    <col min="35" max="35" width="2.7109375" hidden="1" customWidth="1"/>
    <col min="36" max="36" width="3.7109375" hidden="1" customWidth="1"/>
    <col min="37" max="37" width="9" bestFit="1" customWidth="1"/>
    <col min="38" max="38" width="6" bestFit="1" customWidth="1"/>
    <col min="39" max="39" width="8" bestFit="1" customWidth="1"/>
    <col min="40" max="40" width="5.42578125" hidden="1" customWidth="1"/>
    <col min="41" max="41" width="6.140625" customWidth="1"/>
    <col min="42" max="42" width="5.42578125" hidden="1" customWidth="1"/>
    <col min="43" max="43" width="6.140625" hidden="1" customWidth="1"/>
    <col min="44" max="44" width="6.140625" bestFit="1" customWidth="1"/>
    <col min="45" max="45" width="2.5703125" hidden="1" customWidth="1"/>
    <col min="46" max="46" width="2.7109375" hidden="1" customWidth="1"/>
    <col min="47" max="47" width="3.7109375" hidden="1" customWidth="1"/>
    <col min="48" max="48" width="9" bestFit="1" customWidth="1"/>
    <col min="49" max="49" width="6" bestFit="1" customWidth="1"/>
    <col min="50" max="50" width="8" bestFit="1" customWidth="1"/>
    <col min="51" max="51" width="5.42578125" hidden="1" customWidth="1"/>
    <col min="52" max="52" width="6.140625" bestFit="1" customWidth="1"/>
    <col min="53" max="53" width="5.42578125" hidden="1" customWidth="1"/>
    <col min="54" max="54" width="6.140625" hidden="1" customWidth="1"/>
    <col min="55" max="55" width="6.140625" bestFit="1" customWidth="1"/>
    <col min="56" max="56" width="2.5703125" hidden="1" customWidth="1"/>
    <col min="57" max="57" width="2.7109375" hidden="1" customWidth="1"/>
    <col min="58" max="58" width="3.7109375" hidden="1" customWidth="1"/>
    <col min="59" max="59" width="9" bestFit="1" customWidth="1"/>
    <col min="60" max="60" width="6" bestFit="1" customWidth="1"/>
    <col min="61" max="61" width="8" bestFit="1" customWidth="1"/>
    <col min="62" max="62" width="5.42578125" hidden="1" customWidth="1"/>
    <col min="63" max="63" width="6.140625" bestFit="1" customWidth="1"/>
    <col min="64" max="64" width="5.42578125" hidden="1" customWidth="1"/>
    <col min="65" max="65" width="6.140625" hidden="1" customWidth="1"/>
    <col min="66" max="66" width="6.140625" bestFit="1" customWidth="1"/>
    <col min="67" max="67" width="3.28515625" hidden="1" customWidth="1"/>
    <col min="68" max="68" width="3.42578125" hidden="1" customWidth="1"/>
    <col min="69" max="69" width="5.7109375" hidden="1" customWidth="1"/>
    <col min="70" max="70" width="20.7109375" customWidth="1"/>
    <col min="71" max="71" width="11.42578125" customWidth="1"/>
  </cols>
  <sheetData>
    <row r="1" spans="1:70">
      <c r="C1" s="62">
        <v>2018</v>
      </c>
    </row>
    <row r="2" spans="1:70">
      <c r="A2" s="3">
        <v>0.20833333333333334</v>
      </c>
      <c r="C2" s="63">
        <v>41639</v>
      </c>
    </row>
    <row r="3" spans="1:70" ht="23.25">
      <c r="A3" s="3">
        <v>0.875</v>
      </c>
      <c r="B3" s="1"/>
      <c r="C3" s="7"/>
      <c r="D3" s="137" t="s">
        <v>16</v>
      </c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61" t="s">
        <v>17</v>
      </c>
      <c r="AM3" s="138" t="str">
        <f>UPPER(TEXT(C2,"mmmm aaaa"))</f>
        <v>JANVIER 2018</v>
      </c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B3" s="138"/>
      <c r="BC3" s="138"/>
      <c r="BD3" s="138"/>
      <c r="BE3" s="138"/>
      <c r="BF3" s="138"/>
      <c r="BG3" s="138"/>
      <c r="BH3" s="138"/>
      <c r="BI3" s="138"/>
      <c r="BJ3" s="138"/>
      <c r="BK3" s="138"/>
      <c r="BL3" s="138"/>
      <c r="BM3" s="138"/>
      <c r="BN3" s="138"/>
      <c r="BO3" s="138"/>
      <c r="BP3" s="138"/>
      <c r="BQ3" s="138"/>
      <c r="BR3" s="138"/>
    </row>
    <row r="4" spans="1:70">
      <c r="A4" s="3">
        <v>0</v>
      </c>
      <c r="D4" s="139" t="s">
        <v>8</v>
      </c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39"/>
      <c r="AZ4" s="139"/>
      <c r="BA4" s="139"/>
      <c r="BB4" s="139"/>
      <c r="BC4" s="139"/>
      <c r="BD4" s="139"/>
      <c r="BE4" s="139"/>
      <c r="BF4" s="139"/>
      <c r="BG4" s="139"/>
      <c r="BH4" s="139"/>
      <c r="BI4" s="139"/>
      <c r="BJ4" s="139"/>
      <c r="BK4" s="139"/>
      <c r="BL4" s="139"/>
      <c r="BM4" s="139"/>
      <c r="BN4" s="139"/>
    </row>
    <row r="5" spans="1:70" ht="15.75" thickBot="1">
      <c r="D5" s="132" t="str">
        <f>IF(COUNTIFS($I$8:$I$73,"&lt;"&amp;11/24,$I$8:$I$73,"&lt;&gt;0"),"ATTENTION REPOS QUOTIDIEN","")</f>
        <v/>
      </c>
      <c r="E5" s="132"/>
      <c r="F5" s="132"/>
      <c r="G5" s="132"/>
      <c r="H5" s="132"/>
      <c r="I5" s="132"/>
      <c r="J5" s="132"/>
      <c r="K5" s="132"/>
      <c r="O5" s="132" t="str">
        <f>IF(COUNTIFS($T$8:$T$73,"&lt;"&amp;11/24,$T$8:$T$73,"&lt;&gt;0"),"ATTENTION REPOS QUOTIDIEN","")</f>
        <v/>
      </c>
      <c r="P5" s="132"/>
      <c r="Q5" s="132"/>
      <c r="R5" s="132"/>
      <c r="S5" s="132"/>
      <c r="T5" s="132"/>
      <c r="U5" s="132"/>
      <c r="V5" s="132"/>
      <c r="Z5" s="132" t="str">
        <f>IF(COUNTIFS($AE$8:$AE$73,"&lt;"&amp;11/24,$AE$8:$AE$73,"&lt;&gt;0"),"ATTENTION REPOS QUOTIDIEN","")</f>
        <v/>
      </c>
      <c r="AA5" s="132"/>
      <c r="AB5" s="132"/>
      <c r="AC5" s="132"/>
      <c r="AD5" s="132"/>
      <c r="AE5" s="132"/>
      <c r="AF5" s="132"/>
      <c r="AG5" s="132"/>
      <c r="AK5" s="132" t="str">
        <f>IF(COUNTIFS($AP$8:$AP$73,"&lt;"&amp;11/24,$AP$8:$AP$73,"&lt;&gt;0"),"ATTENTION REPOS QUOTIDIEN","")</f>
        <v/>
      </c>
      <c r="AL5" s="132"/>
      <c r="AM5" s="132"/>
      <c r="AN5" s="132"/>
      <c r="AO5" s="132"/>
      <c r="AP5" s="132"/>
      <c r="AQ5" s="132"/>
      <c r="AR5" s="132"/>
      <c r="AV5" s="132" t="str">
        <f>IF(COUNTIFS($BA$8:$BA$73,"&lt;"&amp;11/24,$BA$8:$BA$73,"&lt;&gt;0"),"ATTENTION REPOS QUOTIDIEN","")</f>
        <v/>
      </c>
      <c r="AW5" s="132"/>
      <c r="AX5" s="132"/>
      <c r="AY5" s="132"/>
      <c r="AZ5" s="132"/>
      <c r="BA5" s="132"/>
      <c r="BB5" s="132"/>
      <c r="BC5" s="132"/>
      <c r="BG5" s="132" t="str">
        <f>IF(COUNTIFS($BL$8:$BL$73,"&lt;"&amp;11/24,$BL$8:$BL$73,"&lt;&gt;0"),"ATTENTION REPOS QUOTIDIEN","")</f>
        <v/>
      </c>
      <c r="BH5" s="132"/>
      <c r="BI5" s="132"/>
      <c r="BJ5" s="132"/>
      <c r="BK5" s="132"/>
      <c r="BL5" s="132"/>
      <c r="BM5" s="132"/>
      <c r="BN5" s="132"/>
    </row>
    <row r="6" spans="1:70" ht="21">
      <c r="B6" s="5"/>
      <c r="C6" s="5"/>
      <c r="D6" s="154" t="s">
        <v>35</v>
      </c>
      <c r="E6" s="155"/>
      <c r="F6" s="155"/>
      <c r="G6" s="155"/>
      <c r="H6" s="155"/>
      <c r="I6" s="155"/>
      <c r="J6" s="155"/>
      <c r="K6" s="155"/>
      <c r="L6" s="14"/>
      <c r="M6" s="15"/>
      <c r="N6" s="16"/>
      <c r="O6" s="154" t="s">
        <v>36</v>
      </c>
      <c r="P6" s="155"/>
      <c r="Q6" s="155"/>
      <c r="R6" s="155"/>
      <c r="S6" s="155"/>
      <c r="T6" s="155"/>
      <c r="U6" s="155"/>
      <c r="V6" s="155"/>
      <c r="W6" s="14"/>
      <c r="X6" s="15"/>
      <c r="Y6" s="16"/>
      <c r="Z6" s="154" t="s">
        <v>37</v>
      </c>
      <c r="AA6" s="155"/>
      <c r="AB6" s="155"/>
      <c r="AC6" s="155"/>
      <c r="AD6" s="155"/>
      <c r="AE6" s="155"/>
      <c r="AF6" s="155"/>
      <c r="AG6" s="156"/>
      <c r="AH6" s="14"/>
      <c r="AI6" s="15"/>
      <c r="AJ6" s="16"/>
      <c r="AK6" s="154" t="s">
        <v>38</v>
      </c>
      <c r="AL6" s="155"/>
      <c r="AM6" s="155"/>
      <c r="AN6" s="155"/>
      <c r="AO6" s="155"/>
      <c r="AP6" s="155"/>
      <c r="AQ6" s="155"/>
      <c r="AR6" s="155"/>
      <c r="AS6" s="14"/>
      <c r="AT6" s="15"/>
      <c r="AU6" s="16"/>
      <c r="AV6" s="154" t="s">
        <v>39</v>
      </c>
      <c r="AW6" s="155"/>
      <c r="AX6" s="155"/>
      <c r="AY6" s="155"/>
      <c r="AZ6" s="155"/>
      <c r="BA6" s="155"/>
      <c r="BB6" s="155"/>
      <c r="BC6" s="155"/>
      <c r="BD6" s="14"/>
      <c r="BE6" s="15"/>
      <c r="BF6" s="16"/>
      <c r="BG6" s="154" t="s">
        <v>7</v>
      </c>
      <c r="BH6" s="155"/>
      <c r="BI6" s="155"/>
      <c r="BJ6" s="155"/>
      <c r="BK6" s="155"/>
      <c r="BL6" s="155"/>
      <c r="BM6" s="155"/>
      <c r="BN6" s="156"/>
      <c r="BO6" s="14"/>
      <c r="BP6" s="15"/>
      <c r="BQ6" s="16"/>
      <c r="BR6" s="140" t="s">
        <v>9</v>
      </c>
    </row>
    <row r="7" spans="1:70" ht="10.5" customHeight="1" thickBot="1">
      <c r="D7" s="8" t="s">
        <v>6</v>
      </c>
      <c r="E7" s="25"/>
      <c r="F7" s="9" t="s">
        <v>5</v>
      </c>
      <c r="G7" s="28" t="s">
        <v>3</v>
      </c>
      <c r="H7" s="28" t="s">
        <v>3</v>
      </c>
      <c r="I7" s="28" t="s">
        <v>18</v>
      </c>
      <c r="J7" s="28" t="s">
        <v>4</v>
      </c>
      <c r="K7" s="28" t="s">
        <v>4</v>
      </c>
      <c r="L7" s="18" t="s">
        <v>0</v>
      </c>
      <c r="M7" s="19" t="s">
        <v>1</v>
      </c>
      <c r="N7" s="20" t="s">
        <v>2</v>
      </c>
      <c r="O7" s="8" t="s">
        <v>6</v>
      </c>
      <c r="P7" s="25"/>
      <c r="Q7" s="9" t="s">
        <v>5</v>
      </c>
      <c r="R7" s="28" t="s">
        <v>3</v>
      </c>
      <c r="S7" s="28" t="s">
        <v>3</v>
      </c>
      <c r="T7" s="28" t="s">
        <v>18</v>
      </c>
      <c r="U7" s="28" t="s">
        <v>4</v>
      </c>
      <c r="V7" s="28" t="s">
        <v>4</v>
      </c>
      <c r="W7" s="18" t="s">
        <v>0</v>
      </c>
      <c r="X7" s="19" t="s">
        <v>1</v>
      </c>
      <c r="Y7" s="20" t="s">
        <v>2</v>
      </c>
      <c r="Z7" s="8" t="s">
        <v>6</v>
      </c>
      <c r="AA7" s="28"/>
      <c r="AB7" s="9" t="s">
        <v>5</v>
      </c>
      <c r="AC7" s="28" t="s">
        <v>3</v>
      </c>
      <c r="AD7" s="28" t="s">
        <v>3</v>
      </c>
      <c r="AE7" s="28" t="s">
        <v>18</v>
      </c>
      <c r="AF7" s="28" t="s">
        <v>4</v>
      </c>
      <c r="AG7" s="28" t="s">
        <v>4</v>
      </c>
      <c r="AH7" s="8" t="s">
        <v>0</v>
      </c>
      <c r="AI7" s="29" t="s">
        <v>1</v>
      </c>
      <c r="AJ7" s="30" t="s">
        <v>2</v>
      </c>
      <c r="AK7" s="8" t="s">
        <v>6</v>
      </c>
      <c r="AL7" s="28"/>
      <c r="AM7" s="9" t="s">
        <v>5</v>
      </c>
      <c r="AN7" s="28" t="s">
        <v>3</v>
      </c>
      <c r="AO7" s="28" t="s">
        <v>3</v>
      </c>
      <c r="AP7" s="28" t="s">
        <v>18</v>
      </c>
      <c r="AQ7" s="28" t="s">
        <v>4</v>
      </c>
      <c r="AR7" s="28" t="s">
        <v>4</v>
      </c>
      <c r="AS7" s="8" t="s">
        <v>0</v>
      </c>
      <c r="AT7" s="29" t="s">
        <v>1</v>
      </c>
      <c r="AU7" s="30" t="s">
        <v>2</v>
      </c>
      <c r="AV7" s="8" t="s">
        <v>6</v>
      </c>
      <c r="AW7" s="28"/>
      <c r="AX7" s="9" t="s">
        <v>5</v>
      </c>
      <c r="AY7" s="28" t="s">
        <v>3</v>
      </c>
      <c r="AZ7" s="28" t="s">
        <v>3</v>
      </c>
      <c r="BA7" s="28" t="s">
        <v>18</v>
      </c>
      <c r="BB7" s="28" t="s">
        <v>4</v>
      </c>
      <c r="BC7" s="28" t="s">
        <v>4</v>
      </c>
      <c r="BD7" s="8" t="s">
        <v>0</v>
      </c>
      <c r="BE7" s="29" t="s">
        <v>1</v>
      </c>
      <c r="BF7" s="30" t="s">
        <v>2</v>
      </c>
      <c r="BG7" s="8" t="s">
        <v>6</v>
      </c>
      <c r="BH7" s="28"/>
      <c r="BI7" s="9" t="s">
        <v>5</v>
      </c>
      <c r="BJ7" s="28" t="s">
        <v>3</v>
      </c>
      <c r="BK7" s="28" t="s">
        <v>3</v>
      </c>
      <c r="BL7" s="28" t="s">
        <v>18</v>
      </c>
      <c r="BM7" s="28" t="s">
        <v>4</v>
      </c>
      <c r="BN7" s="30" t="s">
        <v>4</v>
      </c>
      <c r="BO7" s="17" t="s">
        <v>0</v>
      </c>
      <c r="BP7" s="10" t="s">
        <v>1</v>
      </c>
      <c r="BQ7" s="11" t="s">
        <v>2</v>
      </c>
      <c r="BR7" s="141"/>
    </row>
    <row r="8" spans="1:70" ht="15.75" thickBot="1">
      <c r="A8" s="157">
        <f>C2</f>
        <v>41639</v>
      </c>
      <c r="B8" s="144" t="str">
        <f>UPPER(TEXT(A8,"jjj"))</f>
        <v>LUN</v>
      </c>
      <c r="C8" s="158" t="str">
        <f>UPPER(TEXT(A8,"jj mmm"))</f>
        <v>01 JANV</v>
      </c>
      <c r="D8" s="35">
        <v>0.16666666666666666</v>
      </c>
      <c r="E8" s="83"/>
      <c r="F8" s="37">
        <v>0.41666666666666669</v>
      </c>
      <c r="G8" s="22">
        <f>MOD(F8-D8,1)</f>
        <v>0.25</v>
      </c>
      <c r="H8" s="120">
        <f>G8+G9</f>
        <v>0.25</v>
      </c>
      <c r="I8" s="77"/>
      <c r="J8" s="22">
        <f>IF(OR(D8&gt;F8,D8&gt;=$A$3),F8+IF(D8&gt;F8,1,0)-$A$3,0)</f>
        <v>0</v>
      </c>
      <c r="K8" s="152">
        <f>J8+J9</f>
        <v>0</v>
      </c>
      <c r="L8" s="116">
        <f>IF(AND(WEEKDAY($A8,2)&lt;7,E8="CP"),1,0)</f>
        <v>0</v>
      </c>
      <c r="M8" s="118">
        <f>IF(E8="CV",1,0)</f>
        <v>0</v>
      </c>
      <c r="N8" s="38">
        <f>IF(AND(F8&gt;$A$4,F8&lt;$A$2),1,0)</f>
        <v>0</v>
      </c>
      <c r="O8" s="35"/>
      <c r="P8" s="36" t="s">
        <v>41</v>
      </c>
      <c r="Q8" s="37"/>
      <c r="R8" s="22">
        <f>MOD(Q8-O8,1)</f>
        <v>0</v>
      </c>
      <c r="S8" s="120">
        <f>R8+R9</f>
        <v>0</v>
      </c>
      <c r="T8" s="77"/>
      <c r="U8" s="22">
        <f>IF(OR(O8&gt;Q8,O8&gt;=$A$3),Q8+IF(O8&gt;Q8,1,0)-$A$3,0)</f>
        <v>0</v>
      </c>
      <c r="V8" s="152">
        <f>U8+U9</f>
        <v>0</v>
      </c>
      <c r="W8" s="116">
        <f>IF(AND(WEEKDAY($A8,2)&lt;7,P8="CP"),1,0)</f>
        <v>0</v>
      </c>
      <c r="X8" s="118">
        <f>IF(P8="CV",1,0)</f>
        <v>0</v>
      </c>
      <c r="Y8" s="38">
        <f>IF(AND(Q8&gt;$A$4,Q8&lt;$A$2),1,0)</f>
        <v>0</v>
      </c>
      <c r="Z8" s="35"/>
      <c r="AA8" s="36"/>
      <c r="AB8" s="37"/>
      <c r="AC8" s="22">
        <f>MOD(AB8-Z8,1)</f>
        <v>0</v>
      </c>
      <c r="AD8" s="105">
        <f>AC8+AC9</f>
        <v>0</v>
      </c>
      <c r="AE8" s="77"/>
      <c r="AF8" s="22">
        <f>IF(OR(Z8&gt;AB8,Z8&gt;=$A$3),AB8+IF(Z8&gt;AB8,1,0)-$A$3,0)</f>
        <v>0</v>
      </c>
      <c r="AG8" s="134">
        <f>AF8+AF9</f>
        <v>0</v>
      </c>
      <c r="AH8" s="116">
        <f>IF(AND(WEEKDAY($A8,2)&lt;7,AA8="CP"),1,0)</f>
        <v>0</v>
      </c>
      <c r="AI8" s="118">
        <f>IF(AA8="CV",1,0)</f>
        <v>0</v>
      </c>
      <c r="AJ8" s="38">
        <f>IF(AND(F8&gt;$A$4,F8&lt;$A$2),1,0)</f>
        <v>0</v>
      </c>
      <c r="AK8" s="35"/>
      <c r="AL8" s="36"/>
      <c r="AM8" s="37"/>
      <c r="AN8" s="22">
        <f>MOD(AM8-AK8,1)</f>
        <v>0</v>
      </c>
      <c r="AO8" s="105">
        <f>AN8+AN9</f>
        <v>0</v>
      </c>
      <c r="AP8" s="77"/>
      <c r="AQ8" s="22">
        <f t="shared" ref="AQ8:AQ66" si="0">IF(OR(AK8&gt;AM8,AK8&gt;=$A$3),AM8+IF(AK8&gt;AM8,1,0)-$A$3,0)</f>
        <v>0</v>
      </c>
      <c r="AR8" s="134">
        <f>AQ8+AQ9</f>
        <v>0</v>
      </c>
      <c r="AS8" s="116">
        <f>IF(AND(WEEKDAY($A8,2)&lt;7,AL8="CP"),1,0)</f>
        <v>0</v>
      </c>
      <c r="AT8" s="118">
        <f>IF(AL8="CV",1,0)</f>
        <v>0</v>
      </c>
      <c r="AU8" s="38">
        <f>IF(AND(F8&gt;$A$4,F8&lt;$A$2),1,0)</f>
        <v>0</v>
      </c>
      <c r="AV8" s="35"/>
      <c r="AW8" s="36"/>
      <c r="AX8" s="37"/>
      <c r="AY8" s="22">
        <f>MOD(AX8-AV8,1)</f>
        <v>0</v>
      </c>
      <c r="AZ8" s="105">
        <f>AY8+AY9</f>
        <v>0</v>
      </c>
      <c r="BA8" s="77"/>
      <c r="BB8" s="22">
        <f t="shared" ref="BB8:BB66" si="1">IF(OR(AV8&gt;AX8,AV8&gt;=$A$3),AX8+IF(AV8&gt;AX8,1,0)-$A$3,0)</f>
        <v>0</v>
      </c>
      <c r="BC8" s="134">
        <f>BB8+BB9</f>
        <v>0</v>
      </c>
      <c r="BD8" s="116">
        <f>IF(AND(WEEKDAY($A8,2)&lt;7,AW8="CP"),1,0)</f>
        <v>0</v>
      </c>
      <c r="BE8" s="118">
        <f>IF(AW8="CV",1,0)</f>
        <v>0</v>
      </c>
      <c r="BF8" s="38">
        <f>IF(AND(F8&gt;$A$4,F8&lt;$A$2),1,0)</f>
        <v>0</v>
      </c>
      <c r="BG8" s="35"/>
      <c r="BH8" s="36"/>
      <c r="BI8" s="37"/>
      <c r="BJ8" s="22">
        <f>MOD(BI8-BG8,1)</f>
        <v>0</v>
      </c>
      <c r="BK8" s="105">
        <f>BJ8+BJ9</f>
        <v>0</v>
      </c>
      <c r="BL8" s="77"/>
      <c r="BM8" s="22">
        <f t="shared" ref="BM8:BM66" si="2">IF(OR(BG8&gt;BI8,BG8&gt;=$A$3),BI8+IF(BG8&gt;BI8,1,0)-$A$3,0)</f>
        <v>0</v>
      </c>
      <c r="BN8" s="134">
        <f>BM8+BM9</f>
        <v>0</v>
      </c>
      <c r="BO8" s="116">
        <f>IF(AND(WEEKDAY($A8,2)&lt;7,BH8="CP"),1,0)</f>
        <v>0</v>
      </c>
      <c r="BP8" s="133">
        <f>IF(BH8="CV",1,0)</f>
        <v>0</v>
      </c>
      <c r="BQ8" s="12">
        <f>IF(AND(F8&gt;$A$4,F8&lt;$A$2),1,0)</f>
        <v>0</v>
      </c>
      <c r="BR8" s="47"/>
    </row>
    <row r="9" spans="1:70" ht="15.75" thickBot="1">
      <c r="A9" s="157"/>
      <c r="B9" s="145"/>
      <c r="C9" s="159"/>
      <c r="D9" s="52"/>
      <c r="E9" s="84"/>
      <c r="F9" s="41"/>
      <c r="G9" s="23">
        <f t="shared" ref="G9:G73" si="3">MOD(F9-D9,1)</f>
        <v>0</v>
      </c>
      <c r="H9" s="121"/>
      <c r="I9" s="78"/>
      <c r="J9" s="22">
        <f t="shared" ref="J9:J73" si="4">IF(OR(D9&gt;F9,D9&gt;=$A$3),F9+IF(D9&gt;F9,1,0)-$A$3,0)</f>
        <v>0</v>
      </c>
      <c r="K9" s="153"/>
      <c r="L9" s="117"/>
      <c r="M9" s="119"/>
      <c r="N9" s="42">
        <f t="shared" ref="N9:N73" si="5">IF(AND(F9&gt;$A$4,F9&lt;$A$2),1,0)</f>
        <v>0</v>
      </c>
      <c r="O9" s="52"/>
      <c r="P9" s="40" t="s">
        <v>41</v>
      </c>
      <c r="Q9" s="41"/>
      <c r="R9" s="23">
        <f t="shared" ref="R9:R73" si="6">MOD(Q9-O9,1)</f>
        <v>0</v>
      </c>
      <c r="S9" s="121"/>
      <c r="T9" s="78"/>
      <c r="U9" s="22">
        <f t="shared" ref="U9:U73" si="7">IF(OR(O9&gt;Q9,O9&gt;=$A$3),Q9+IF(O9&gt;Q9,1,0)-$A$3,0)</f>
        <v>0</v>
      </c>
      <c r="V9" s="153"/>
      <c r="W9" s="117"/>
      <c r="X9" s="119"/>
      <c r="Y9" s="42">
        <f t="shared" ref="Y9:Y73" si="8">IF(AND(Q9&gt;$A$4,Q9&lt;$A$2),1,0)</f>
        <v>0</v>
      </c>
      <c r="Z9" s="52"/>
      <c r="AA9" s="40"/>
      <c r="AB9" s="41"/>
      <c r="AC9" s="22">
        <f t="shared" ref="AC9:AC72" si="9">MOD(AB9-Z9,1)</f>
        <v>0</v>
      </c>
      <c r="AD9" s="106"/>
      <c r="AE9" s="78"/>
      <c r="AF9" s="22">
        <f t="shared" ref="AF9:AF73" si="10">IF(OR(Z9&gt;AB9,Z9&gt;=$A$3),AB9+IF(Z9&gt;AB9,1,0)-$A$3,0)</f>
        <v>0</v>
      </c>
      <c r="AG9" s="135"/>
      <c r="AH9" s="117"/>
      <c r="AI9" s="119"/>
      <c r="AJ9" s="42">
        <f t="shared" ref="AJ9:AJ73" si="11">IF(AND(F9&gt;$A$4,F9&lt;$A$2),1,0)</f>
        <v>0</v>
      </c>
      <c r="AK9" s="52"/>
      <c r="AL9" s="40"/>
      <c r="AM9" s="41"/>
      <c r="AN9" s="22">
        <f t="shared" ref="AN9:AN73" si="12">MOD(AM9-AK9,1)</f>
        <v>0</v>
      </c>
      <c r="AO9" s="106"/>
      <c r="AP9" s="78"/>
      <c r="AQ9" s="22">
        <f t="shared" si="0"/>
        <v>0</v>
      </c>
      <c r="AR9" s="135"/>
      <c r="AS9" s="117"/>
      <c r="AT9" s="119"/>
      <c r="AU9" s="42">
        <f t="shared" ref="AU9:AU73" si="13">IF(AND(F9&gt;$A$4,F9&lt;$A$2),1,0)</f>
        <v>0</v>
      </c>
      <c r="AV9" s="52"/>
      <c r="AW9" s="40"/>
      <c r="AX9" s="41"/>
      <c r="AY9" s="22">
        <f t="shared" ref="AY9:AY73" si="14">MOD(AX9-AV9,1)</f>
        <v>0</v>
      </c>
      <c r="AZ9" s="106"/>
      <c r="BA9" s="78"/>
      <c r="BB9" s="22">
        <f t="shared" si="1"/>
        <v>0</v>
      </c>
      <c r="BC9" s="135"/>
      <c r="BD9" s="117"/>
      <c r="BE9" s="119"/>
      <c r="BF9" s="42">
        <f t="shared" ref="BF9:BF73" si="15">IF(AND(F9&gt;$A$4,F9&lt;$A$2),1,0)</f>
        <v>0</v>
      </c>
      <c r="BG9" s="52"/>
      <c r="BH9" s="40"/>
      <c r="BI9" s="41"/>
      <c r="BJ9" s="22">
        <f t="shared" ref="BJ9:BJ73" si="16">MOD(BI9-BG9,1)</f>
        <v>0</v>
      </c>
      <c r="BK9" s="106"/>
      <c r="BL9" s="78"/>
      <c r="BM9" s="22">
        <f t="shared" si="2"/>
        <v>0</v>
      </c>
      <c r="BN9" s="135"/>
      <c r="BO9" s="117"/>
      <c r="BP9" s="133"/>
      <c r="BQ9" s="12">
        <f t="shared" ref="BQ9:BQ73" si="17">IF(AND(F9&gt;$A$4,F9&lt;$A$2),1,0)</f>
        <v>0</v>
      </c>
      <c r="BR9" s="48"/>
    </row>
    <row r="10" spans="1:70" ht="15.75" thickBot="1">
      <c r="A10" s="157">
        <f>A8+1</f>
        <v>41640</v>
      </c>
      <c r="B10" s="144" t="str">
        <f t="shared" ref="B10" si="18">UPPER(TEXT(A10,"jjj"))</f>
        <v>MAR</v>
      </c>
      <c r="C10" s="146" t="str">
        <f t="shared" ref="C10" si="19">UPPER(TEXT(A10,"jj mmm"))</f>
        <v>02 JANV</v>
      </c>
      <c r="D10" s="35"/>
      <c r="E10" s="83"/>
      <c r="F10" s="37"/>
      <c r="G10" s="22">
        <f t="shared" si="3"/>
        <v>0</v>
      </c>
      <c r="H10" s="120">
        <f t="shared" ref="H10" si="20">G10+G11</f>
        <v>0.41666666666666674</v>
      </c>
      <c r="I10" s="105">
        <f t="shared" ref="I10" si="21">IF(OR(F9="",D10=""),0,MOD(D10-F9,1))</f>
        <v>0</v>
      </c>
      <c r="J10" s="22">
        <f t="shared" si="4"/>
        <v>0</v>
      </c>
      <c r="K10" s="122">
        <f t="shared" ref="K10" si="22">J10+J11</f>
        <v>0</v>
      </c>
      <c r="L10" s="116">
        <f t="shared" ref="L10:L21" si="23">IF(AND(WEEKDAY($A10,2)&lt;7,E10="CP"),1,0)</f>
        <v>0</v>
      </c>
      <c r="M10" s="118">
        <f t="shared" ref="M10" si="24">IF(E10="CV",1,0)</f>
        <v>0</v>
      </c>
      <c r="N10" s="38">
        <f t="shared" si="5"/>
        <v>0</v>
      </c>
      <c r="O10" s="35"/>
      <c r="P10" s="36" t="s">
        <v>41</v>
      </c>
      <c r="Q10" s="37"/>
      <c r="R10" s="22">
        <f t="shared" si="6"/>
        <v>0</v>
      </c>
      <c r="S10" s="120">
        <f t="shared" ref="S10" si="25">R10+R11</f>
        <v>0</v>
      </c>
      <c r="T10" s="105">
        <f t="shared" ref="T10" si="26">IF(OR(Q9="",O10=""),0,MOD(O10-Q9,1))</f>
        <v>0</v>
      </c>
      <c r="U10" s="22">
        <f t="shared" si="7"/>
        <v>0</v>
      </c>
      <c r="V10" s="122">
        <f t="shared" ref="V10" si="27">U10+U11</f>
        <v>0</v>
      </c>
      <c r="W10" s="116">
        <f t="shared" ref="W10:W21" si="28">IF(AND(WEEKDAY($A10,2)&lt;7,P10="CP"),1,0)</f>
        <v>0</v>
      </c>
      <c r="X10" s="118">
        <f t="shared" ref="X10" si="29">IF(P10="CV",1,0)</f>
        <v>0</v>
      </c>
      <c r="Y10" s="38">
        <f t="shared" si="8"/>
        <v>0</v>
      </c>
      <c r="Z10" s="35"/>
      <c r="AA10" s="36"/>
      <c r="AB10" s="37"/>
      <c r="AC10" s="22">
        <f t="shared" si="9"/>
        <v>0</v>
      </c>
      <c r="AD10" s="105">
        <f t="shared" ref="AD10" si="30">AC10+AC11</f>
        <v>0</v>
      </c>
      <c r="AE10" s="105">
        <f t="shared" ref="AE10" si="31">IF(OR(AB9="",Z10=""),0,MOD(Z10-AB9,1))</f>
        <v>0</v>
      </c>
      <c r="AF10" s="22">
        <f t="shared" si="10"/>
        <v>0</v>
      </c>
      <c r="AG10" s="134">
        <f t="shared" ref="AG10" si="32">AF10+AF11</f>
        <v>0</v>
      </c>
      <c r="AH10" s="116">
        <f t="shared" ref="AH10:AH21" si="33">IF(AND(WEEKDAY($A10,2)&lt;7,AA10="CP"),1,0)</f>
        <v>0</v>
      </c>
      <c r="AI10" s="118">
        <f t="shared" ref="AI10" si="34">IF(AA10="CV",1,0)</f>
        <v>0</v>
      </c>
      <c r="AJ10" s="38">
        <f t="shared" si="11"/>
        <v>0</v>
      </c>
      <c r="AK10" s="35"/>
      <c r="AL10" s="36"/>
      <c r="AM10" s="37"/>
      <c r="AN10" s="22">
        <f t="shared" si="12"/>
        <v>0</v>
      </c>
      <c r="AO10" s="105">
        <f t="shared" ref="AO10" si="35">AN10+AN11</f>
        <v>0</v>
      </c>
      <c r="AP10" s="105">
        <f t="shared" ref="AP10" si="36">IF(OR(AM9="",AK10=""),0,MOD(AK10-AM9,1))</f>
        <v>0</v>
      </c>
      <c r="AQ10" s="22">
        <f t="shared" si="0"/>
        <v>0</v>
      </c>
      <c r="AR10" s="134">
        <f t="shared" ref="AR10" si="37">AQ10+AQ11</f>
        <v>0</v>
      </c>
      <c r="AS10" s="116">
        <f t="shared" ref="AS10:AS21" si="38">IF(AND(WEEKDAY($A10,2)&lt;7,AL10="CP"),1,0)</f>
        <v>0</v>
      </c>
      <c r="AT10" s="118">
        <f t="shared" ref="AT10" si="39">IF(AL10="CV",1,0)</f>
        <v>0</v>
      </c>
      <c r="AU10" s="38">
        <f t="shared" si="13"/>
        <v>0</v>
      </c>
      <c r="AV10" s="35"/>
      <c r="AW10" s="36"/>
      <c r="AX10" s="37"/>
      <c r="AY10" s="22">
        <f t="shared" si="14"/>
        <v>0</v>
      </c>
      <c r="AZ10" s="105">
        <f t="shared" ref="AZ10" si="40">AY10+AY11</f>
        <v>0</v>
      </c>
      <c r="BA10" s="105">
        <f t="shared" ref="BA10" si="41">IF(OR(AX9="",AV10=""),0,MOD(AV10-AX9,1))</f>
        <v>0</v>
      </c>
      <c r="BB10" s="22">
        <f t="shared" si="1"/>
        <v>0</v>
      </c>
      <c r="BC10" s="134">
        <f t="shared" ref="BC10" si="42">BB10+BB11</f>
        <v>0</v>
      </c>
      <c r="BD10" s="116">
        <f t="shared" ref="BD10:BD21" si="43">IF(AND(WEEKDAY($A10,2)&lt;7,AW10="CP"),1,0)</f>
        <v>0</v>
      </c>
      <c r="BE10" s="118">
        <f t="shared" ref="BE10" si="44">IF(AW10="CV",1,0)</f>
        <v>0</v>
      </c>
      <c r="BF10" s="38">
        <f t="shared" si="15"/>
        <v>0</v>
      </c>
      <c r="BG10" s="35"/>
      <c r="BH10" s="36"/>
      <c r="BI10" s="37"/>
      <c r="BJ10" s="22">
        <f t="shared" si="16"/>
        <v>0</v>
      </c>
      <c r="BK10" s="105">
        <f t="shared" ref="BK10" si="45">BJ10+BJ11</f>
        <v>0</v>
      </c>
      <c r="BL10" s="105">
        <f t="shared" ref="BL10" si="46">IF(OR(BI9="",BG10=""),0,MOD(BG10-BI9,1))</f>
        <v>0</v>
      </c>
      <c r="BM10" s="22">
        <f t="shared" si="2"/>
        <v>0</v>
      </c>
      <c r="BN10" s="134">
        <f t="shared" ref="BN10" si="47">BM10+BM11</f>
        <v>0</v>
      </c>
      <c r="BO10" s="116">
        <f t="shared" ref="BO10:BO21" si="48">IF(AND(WEEKDAY($A10,2)&lt;7,BH10="CP"),1,0)</f>
        <v>0</v>
      </c>
      <c r="BP10" s="133">
        <f t="shared" ref="BP10" si="49">IF(BH10="CV",1,0)</f>
        <v>0</v>
      </c>
      <c r="BQ10" s="12">
        <f t="shared" si="17"/>
        <v>0</v>
      </c>
      <c r="BR10" s="47"/>
    </row>
    <row r="11" spans="1:70" ht="15.75" thickBot="1">
      <c r="A11" s="157"/>
      <c r="B11" s="145"/>
      <c r="C11" s="147"/>
      <c r="D11" s="39">
        <v>0.54166666666666663</v>
      </c>
      <c r="E11" s="84"/>
      <c r="F11" s="41">
        <v>0.95833333333333337</v>
      </c>
      <c r="G11" s="23">
        <f t="shared" si="3"/>
        <v>0.41666666666666674</v>
      </c>
      <c r="H11" s="121"/>
      <c r="I11" s="106"/>
      <c r="J11" s="22">
        <f t="shared" si="4"/>
        <v>0</v>
      </c>
      <c r="K11" s="123"/>
      <c r="L11" s="117"/>
      <c r="M11" s="119"/>
      <c r="N11" s="42">
        <f t="shared" si="5"/>
        <v>0</v>
      </c>
      <c r="O11" s="39"/>
      <c r="P11" s="40" t="s">
        <v>41</v>
      </c>
      <c r="Q11" s="41"/>
      <c r="R11" s="23">
        <f t="shared" si="6"/>
        <v>0</v>
      </c>
      <c r="S11" s="121"/>
      <c r="T11" s="106"/>
      <c r="U11" s="22">
        <f t="shared" si="7"/>
        <v>0</v>
      </c>
      <c r="V11" s="123"/>
      <c r="W11" s="117"/>
      <c r="X11" s="119"/>
      <c r="Y11" s="42">
        <f t="shared" si="8"/>
        <v>0</v>
      </c>
      <c r="Z11" s="39"/>
      <c r="AA11" s="40"/>
      <c r="AB11" s="41"/>
      <c r="AC11" s="22">
        <f t="shared" si="9"/>
        <v>0</v>
      </c>
      <c r="AD11" s="106"/>
      <c r="AE11" s="106"/>
      <c r="AF11" s="22">
        <f t="shared" si="10"/>
        <v>0</v>
      </c>
      <c r="AG11" s="135"/>
      <c r="AH11" s="117"/>
      <c r="AI11" s="119"/>
      <c r="AJ11" s="42">
        <f t="shared" si="11"/>
        <v>0</v>
      </c>
      <c r="AK11" s="39"/>
      <c r="AL11" s="40"/>
      <c r="AM11" s="41"/>
      <c r="AN11" s="22">
        <f t="shared" si="12"/>
        <v>0</v>
      </c>
      <c r="AO11" s="106"/>
      <c r="AP11" s="106"/>
      <c r="AQ11" s="22">
        <f t="shared" si="0"/>
        <v>0</v>
      </c>
      <c r="AR11" s="135"/>
      <c r="AS11" s="117"/>
      <c r="AT11" s="119"/>
      <c r="AU11" s="42">
        <f t="shared" si="13"/>
        <v>0</v>
      </c>
      <c r="AV11" s="39"/>
      <c r="AW11" s="40"/>
      <c r="AX11" s="41"/>
      <c r="AY11" s="22">
        <f t="shared" si="14"/>
        <v>0</v>
      </c>
      <c r="AZ11" s="106"/>
      <c r="BA11" s="106"/>
      <c r="BB11" s="22">
        <f t="shared" si="1"/>
        <v>0</v>
      </c>
      <c r="BC11" s="135"/>
      <c r="BD11" s="117"/>
      <c r="BE11" s="119"/>
      <c r="BF11" s="42">
        <f t="shared" si="15"/>
        <v>0</v>
      </c>
      <c r="BG11" s="39"/>
      <c r="BH11" s="40"/>
      <c r="BI11" s="41"/>
      <c r="BJ11" s="22">
        <f t="shared" si="16"/>
        <v>0</v>
      </c>
      <c r="BK11" s="106"/>
      <c r="BL11" s="106"/>
      <c r="BM11" s="22">
        <f t="shared" si="2"/>
        <v>0</v>
      </c>
      <c r="BN11" s="135"/>
      <c r="BO11" s="117"/>
      <c r="BP11" s="133"/>
      <c r="BQ11" s="12">
        <f t="shared" si="17"/>
        <v>0</v>
      </c>
      <c r="BR11" s="48"/>
    </row>
    <row r="12" spans="1:70" ht="15.75" thickBot="1">
      <c r="A12" s="157">
        <f>A10+1</f>
        <v>41641</v>
      </c>
      <c r="B12" s="144" t="str">
        <f t="shared" ref="B12" si="50">UPPER(TEXT(A12,"jjj"))</f>
        <v>MER</v>
      </c>
      <c r="C12" s="146" t="str">
        <f t="shared" ref="C12" si="51">UPPER(TEXT(A12,"jj mmm"))</f>
        <v>03 JANV</v>
      </c>
      <c r="D12" s="35">
        <v>0.41666666666666669</v>
      </c>
      <c r="E12" s="83"/>
      <c r="F12" s="37">
        <v>0.70833333333333337</v>
      </c>
      <c r="G12" s="22">
        <f t="shared" si="3"/>
        <v>0.29166666666666669</v>
      </c>
      <c r="H12" s="120">
        <f t="shared" ref="H12" si="52">G12+G13</f>
        <v>0.29166666666666669</v>
      </c>
      <c r="I12" s="105">
        <f t="shared" ref="I12" si="53">IF(OR(F11="",D12=""),0,MOD(D12-F11,1))</f>
        <v>0.45833333333333326</v>
      </c>
      <c r="J12" s="22">
        <f t="shared" si="4"/>
        <v>0</v>
      </c>
      <c r="K12" s="122">
        <f t="shared" ref="K12" si="54">J12+J13</f>
        <v>0</v>
      </c>
      <c r="L12" s="116">
        <f t="shared" ref="L12:L21" si="55">IF(AND(WEEKDAY($A12,2)&lt;7,E12="CP"),1,0)</f>
        <v>0</v>
      </c>
      <c r="M12" s="118">
        <f t="shared" ref="M12" si="56">IF(E12="CV",1,0)</f>
        <v>0</v>
      </c>
      <c r="N12" s="38">
        <f t="shared" si="5"/>
        <v>0</v>
      </c>
      <c r="O12" s="35"/>
      <c r="P12" s="36"/>
      <c r="Q12" s="37"/>
      <c r="R12" s="22">
        <f t="shared" si="6"/>
        <v>0</v>
      </c>
      <c r="S12" s="120">
        <f t="shared" ref="S12" si="57">R12+R13</f>
        <v>0.33333333333333326</v>
      </c>
      <c r="T12" s="105">
        <f t="shared" ref="T12" si="58">IF(OR(Q11="",O12=""),0,MOD(O12-Q11,1))</f>
        <v>0</v>
      </c>
      <c r="U12" s="22">
        <f t="shared" si="7"/>
        <v>0</v>
      </c>
      <c r="V12" s="122">
        <f t="shared" ref="V12" si="59">U12+U13</f>
        <v>0.16666666666666674</v>
      </c>
      <c r="W12" s="116">
        <f t="shared" ref="W12:W21" si="60">IF(AND(WEEKDAY($A12,2)&lt;7,P12="CP"),1,0)</f>
        <v>0</v>
      </c>
      <c r="X12" s="118">
        <f t="shared" ref="X12" si="61">IF(P12="CV",1,0)</f>
        <v>0</v>
      </c>
      <c r="Y12" s="38">
        <f t="shared" si="8"/>
        <v>0</v>
      </c>
      <c r="Z12" s="35"/>
      <c r="AA12" s="36"/>
      <c r="AB12" s="37"/>
      <c r="AC12" s="22">
        <f t="shared" si="9"/>
        <v>0</v>
      </c>
      <c r="AD12" s="105">
        <f t="shared" ref="AD12" si="62">AC12+AC13</f>
        <v>0</v>
      </c>
      <c r="AE12" s="105">
        <f t="shared" ref="AE12" si="63">IF(OR(AB11="",Z12=""),0,MOD(Z12-AB11,1))</f>
        <v>0</v>
      </c>
      <c r="AF12" s="22">
        <f t="shared" si="10"/>
        <v>0</v>
      </c>
      <c r="AG12" s="134">
        <f t="shared" ref="AG12" si="64">AF12+AF13</f>
        <v>0</v>
      </c>
      <c r="AH12" s="116">
        <f t="shared" ref="AH12:AH21" si="65">IF(AND(WEEKDAY($A12,2)&lt;7,AA12="CP"),1,0)</f>
        <v>0</v>
      </c>
      <c r="AI12" s="118">
        <f t="shared" ref="AI12" si="66">IF(AA12="CV",1,0)</f>
        <v>0</v>
      </c>
      <c r="AJ12" s="38">
        <f t="shared" si="11"/>
        <v>0</v>
      </c>
      <c r="AK12" s="35"/>
      <c r="AL12" s="36"/>
      <c r="AM12" s="37"/>
      <c r="AN12" s="22">
        <f t="shared" si="12"/>
        <v>0</v>
      </c>
      <c r="AO12" s="105">
        <f t="shared" ref="AO12" si="67">AN12+AN13</f>
        <v>0</v>
      </c>
      <c r="AP12" s="105">
        <f t="shared" ref="AP12" si="68">IF(OR(AM11="",AK12=""),0,MOD(AK12-AM11,1))</f>
        <v>0</v>
      </c>
      <c r="AQ12" s="22">
        <f t="shared" si="0"/>
        <v>0</v>
      </c>
      <c r="AR12" s="134">
        <f t="shared" ref="AR12" si="69">AQ12+AQ13</f>
        <v>0</v>
      </c>
      <c r="AS12" s="116">
        <f t="shared" ref="AS12:AS21" si="70">IF(AND(WEEKDAY($A12,2)&lt;7,AL12="CP"),1,0)</f>
        <v>0</v>
      </c>
      <c r="AT12" s="118">
        <f t="shared" ref="AT12" si="71">IF(AL12="CV",1,0)</f>
        <v>0</v>
      </c>
      <c r="AU12" s="38">
        <f t="shared" si="13"/>
        <v>0</v>
      </c>
      <c r="AV12" s="35"/>
      <c r="AW12" s="36"/>
      <c r="AX12" s="37"/>
      <c r="AY12" s="22">
        <f t="shared" si="14"/>
        <v>0</v>
      </c>
      <c r="AZ12" s="105">
        <f t="shared" ref="AZ12" si="72">AY12+AY13</f>
        <v>0</v>
      </c>
      <c r="BA12" s="105">
        <f t="shared" ref="BA12" si="73">IF(OR(AX11="",AV12=""),0,MOD(AV12-AX11,1))</f>
        <v>0</v>
      </c>
      <c r="BB12" s="22">
        <f t="shared" si="1"/>
        <v>0</v>
      </c>
      <c r="BC12" s="134">
        <f t="shared" ref="BC12" si="74">BB12+BB13</f>
        <v>0</v>
      </c>
      <c r="BD12" s="116">
        <f t="shared" ref="BD12:BD21" si="75">IF(AND(WEEKDAY($A12,2)&lt;7,AW12="CP"),1,0)</f>
        <v>0</v>
      </c>
      <c r="BE12" s="118">
        <f t="shared" ref="BE12" si="76">IF(AW12="CV",1,0)</f>
        <v>0</v>
      </c>
      <c r="BF12" s="38">
        <f t="shared" si="15"/>
        <v>0</v>
      </c>
      <c r="BG12" s="35"/>
      <c r="BH12" s="36"/>
      <c r="BI12" s="37"/>
      <c r="BJ12" s="22">
        <f t="shared" si="16"/>
        <v>0</v>
      </c>
      <c r="BK12" s="105">
        <f t="shared" ref="BK12" si="77">BJ12+BJ13</f>
        <v>0</v>
      </c>
      <c r="BL12" s="105">
        <f t="shared" ref="BL12" si="78">IF(OR(BI11="",BG12=""),0,MOD(BG12-BI11,1))</f>
        <v>0</v>
      </c>
      <c r="BM12" s="22">
        <f t="shared" si="2"/>
        <v>0</v>
      </c>
      <c r="BN12" s="134">
        <f t="shared" ref="BN12" si="79">BM12+BM13</f>
        <v>0</v>
      </c>
      <c r="BO12" s="116">
        <f t="shared" ref="BO12:BO21" si="80">IF(AND(WEEKDAY($A12,2)&lt;7,BH12="CP"),1,0)</f>
        <v>0</v>
      </c>
      <c r="BP12" s="133">
        <f t="shared" ref="BP12" si="81">IF(BH12="CV",1,0)</f>
        <v>0</v>
      </c>
      <c r="BQ12" s="12">
        <f t="shared" si="17"/>
        <v>0</v>
      </c>
      <c r="BR12" s="47"/>
    </row>
    <row r="13" spans="1:70" ht="15.75" thickBot="1">
      <c r="A13" s="157"/>
      <c r="B13" s="145"/>
      <c r="C13" s="147"/>
      <c r="D13" s="39"/>
      <c r="E13" s="84"/>
      <c r="F13" s="41"/>
      <c r="G13" s="23">
        <f t="shared" si="3"/>
        <v>0</v>
      </c>
      <c r="H13" s="121"/>
      <c r="I13" s="106"/>
      <c r="J13" s="22">
        <f t="shared" si="4"/>
        <v>0</v>
      </c>
      <c r="K13" s="123"/>
      <c r="L13" s="117"/>
      <c r="M13" s="119"/>
      <c r="N13" s="42">
        <f t="shared" si="5"/>
        <v>0</v>
      </c>
      <c r="O13" s="39">
        <v>0.70833333333333337</v>
      </c>
      <c r="P13" s="40"/>
      <c r="Q13" s="41">
        <v>4.1666666666666664E-2</v>
      </c>
      <c r="R13" s="23">
        <f t="shared" si="6"/>
        <v>0.33333333333333326</v>
      </c>
      <c r="S13" s="121"/>
      <c r="T13" s="106"/>
      <c r="U13" s="22">
        <f t="shared" si="7"/>
        <v>0.16666666666666674</v>
      </c>
      <c r="V13" s="123"/>
      <c r="W13" s="117"/>
      <c r="X13" s="119"/>
      <c r="Y13" s="42">
        <f t="shared" si="8"/>
        <v>1</v>
      </c>
      <c r="Z13" s="39"/>
      <c r="AA13" s="40"/>
      <c r="AB13" s="41"/>
      <c r="AC13" s="22">
        <f t="shared" si="9"/>
        <v>0</v>
      </c>
      <c r="AD13" s="106"/>
      <c r="AE13" s="106"/>
      <c r="AF13" s="22">
        <f t="shared" si="10"/>
        <v>0</v>
      </c>
      <c r="AG13" s="135"/>
      <c r="AH13" s="117"/>
      <c r="AI13" s="119"/>
      <c r="AJ13" s="42">
        <f t="shared" si="11"/>
        <v>0</v>
      </c>
      <c r="AK13" s="39"/>
      <c r="AL13" s="40"/>
      <c r="AM13" s="41"/>
      <c r="AN13" s="22">
        <f t="shared" si="12"/>
        <v>0</v>
      </c>
      <c r="AO13" s="106"/>
      <c r="AP13" s="106"/>
      <c r="AQ13" s="22">
        <f t="shared" si="0"/>
        <v>0</v>
      </c>
      <c r="AR13" s="135"/>
      <c r="AS13" s="117"/>
      <c r="AT13" s="119"/>
      <c r="AU13" s="42">
        <f t="shared" si="13"/>
        <v>0</v>
      </c>
      <c r="AV13" s="39"/>
      <c r="AW13" s="40"/>
      <c r="AX13" s="41"/>
      <c r="AY13" s="22">
        <f t="shared" si="14"/>
        <v>0</v>
      </c>
      <c r="AZ13" s="106"/>
      <c r="BA13" s="106"/>
      <c r="BB13" s="22">
        <f t="shared" si="1"/>
        <v>0</v>
      </c>
      <c r="BC13" s="135"/>
      <c r="BD13" s="117"/>
      <c r="BE13" s="119"/>
      <c r="BF13" s="42">
        <f t="shared" si="15"/>
        <v>0</v>
      </c>
      <c r="BG13" s="39"/>
      <c r="BH13" s="40"/>
      <c r="BI13" s="41"/>
      <c r="BJ13" s="22">
        <f t="shared" si="16"/>
        <v>0</v>
      </c>
      <c r="BK13" s="106"/>
      <c r="BL13" s="106"/>
      <c r="BM13" s="22">
        <f t="shared" si="2"/>
        <v>0</v>
      </c>
      <c r="BN13" s="135"/>
      <c r="BO13" s="117"/>
      <c r="BP13" s="133"/>
      <c r="BQ13" s="12">
        <f t="shared" si="17"/>
        <v>0</v>
      </c>
      <c r="BR13" s="48"/>
    </row>
    <row r="14" spans="1:70" ht="15.75" thickBot="1">
      <c r="A14" s="157">
        <f>A12+1</f>
        <v>41642</v>
      </c>
      <c r="B14" s="144" t="str">
        <f t="shared" ref="B14" si="82">UPPER(TEXT(A14,"jjj"))</f>
        <v>JEU</v>
      </c>
      <c r="C14" s="146" t="str">
        <f t="shared" ref="C14" si="83">UPPER(TEXT(A14,"jj mmm"))</f>
        <v>04 JANV</v>
      </c>
      <c r="D14" s="35">
        <v>0.41666666666666669</v>
      </c>
      <c r="E14" s="83"/>
      <c r="F14" s="37">
        <v>0.70833333333333337</v>
      </c>
      <c r="G14" s="22">
        <f t="shared" si="3"/>
        <v>0.29166666666666669</v>
      </c>
      <c r="H14" s="120">
        <f t="shared" ref="H14" si="84">G14+G15</f>
        <v>0.29166666666666669</v>
      </c>
      <c r="I14" s="105">
        <f t="shared" ref="I14" si="85">IF(OR(F13="",D14=""),0,MOD(D14-F13,1))</f>
        <v>0</v>
      </c>
      <c r="J14" s="22">
        <f t="shared" si="4"/>
        <v>0</v>
      </c>
      <c r="K14" s="122">
        <f t="shared" ref="K14" si="86">J14+J15</f>
        <v>0</v>
      </c>
      <c r="L14" s="116">
        <f t="shared" ref="L14:L21" si="87">IF(AND(WEEKDAY($A14,2)&lt;7,E14="CP"),1,0)</f>
        <v>0</v>
      </c>
      <c r="M14" s="118">
        <f>IF(E14="CV",1,0)</f>
        <v>0</v>
      </c>
      <c r="N14" s="38">
        <f t="shared" si="5"/>
        <v>0</v>
      </c>
      <c r="O14" s="35"/>
      <c r="P14" s="36"/>
      <c r="Q14" s="37"/>
      <c r="R14" s="22">
        <f t="shared" si="6"/>
        <v>0</v>
      </c>
      <c r="S14" s="120">
        <f t="shared" ref="S14" si="88">R14+R15</f>
        <v>0.33333333333333326</v>
      </c>
      <c r="T14" s="105">
        <f t="shared" ref="T14" si="89">IF(OR(Q13="",O14=""),0,MOD(O14-Q13,1))</f>
        <v>0</v>
      </c>
      <c r="U14" s="22">
        <f t="shared" si="7"/>
        <v>0</v>
      </c>
      <c r="V14" s="122">
        <f t="shared" ref="V14" si="90">U14+U15</f>
        <v>0.16666666666666674</v>
      </c>
      <c r="W14" s="116">
        <f t="shared" ref="W14:W21" si="91">IF(AND(WEEKDAY($A14,2)&lt;7,P14="CP"),1,0)</f>
        <v>0</v>
      </c>
      <c r="X14" s="118">
        <f>IF(P14="CV",1,0)</f>
        <v>0</v>
      </c>
      <c r="Y14" s="38">
        <f t="shared" si="8"/>
        <v>0</v>
      </c>
      <c r="Z14" s="35"/>
      <c r="AA14" s="36"/>
      <c r="AB14" s="37"/>
      <c r="AC14" s="22">
        <f t="shared" si="9"/>
        <v>0</v>
      </c>
      <c r="AD14" s="105">
        <f t="shared" ref="AD14" si="92">AC14+AC15</f>
        <v>0</v>
      </c>
      <c r="AE14" s="105">
        <f t="shared" ref="AE14" si="93">IF(OR(AB13="",Z14=""),0,MOD(Z14-AB13,1))</f>
        <v>0</v>
      </c>
      <c r="AF14" s="22">
        <f>IF(OR(Z14&gt;AB14,Z14&gt;=$A$3),AB14+IF(Z14&gt;AB14,1,0)-$A$3,0)</f>
        <v>0</v>
      </c>
      <c r="AG14" s="134">
        <f t="shared" ref="AG14" si="94">AF14+AF15</f>
        <v>0</v>
      </c>
      <c r="AH14" s="116">
        <f t="shared" ref="AH14:AH21" si="95">IF(AND(WEEKDAY($A14,2)&lt;7,AA14="CP"),1,0)</f>
        <v>0</v>
      </c>
      <c r="AI14" s="118">
        <f t="shared" ref="AI14" si="96">IF(AA14="CV",1,0)</f>
        <v>0</v>
      </c>
      <c r="AJ14" s="38">
        <f t="shared" si="11"/>
        <v>0</v>
      </c>
      <c r="AK14" s="35"/>
      <c r="AL14" s="36"/>
      <c r="AM14" s="37"/>
      <c r="AN14" s="22">
        <f t="shared" si="12"/>
        <v>0</v>
      </c>
      <c r="AO14" s="105">
        <f t="shared" ref="AO14" si="97">AN14+AN15</f>
        <v>0</v>
      </c>
      <c r="AP14" s="105">
        <f t="shared" ref="AP14" si="98">IF(OR(AM13="",AK14=""),0,MOD(AK14-AM13,1))</f>
        <v>0</v>
      </c>
      <c r="AQ14" s="22">
        <f t="shared" si="0"/>
        <v>0</v>
      </c>
      <c r="AR14" s="134">
        <f t="shared" ref="AR14" si="99">AQ14+AQ15</f>
        <v>0</v>
      </c>
      <c r="AS14" s="116">
        <f t="shared" ref="AS14:AS21" si="100">IF(AND(WEEKDAY($A14,2)&lt;7,AL14="CP"),1,0)</f>
        <v>0</v>
      </c>
      <c r="AT14" s="118">
        <f t="shared" ref="AT14" si="101">IF(AL14="CV",1,0)</f>
        <v>0</v>
      </c>
      <c r="AU14" s="38">
        <f t="shared" si="13"/>
        <v>0</v>
      </c>
      <c r="AV14" s="35"/>
      <c r="AW14" s="36"/>
      <c r="AX14" s="37"/>
      <c r="AY14" s="22">
        <f t="shared" si="14"/>
        <v>0</v>
      </c>
      <c r="AZ14" s="105">
        <f t="shared" ref="AZ14" si="102">AY14+AY15</f>
        <v>0</v>
      </c>
      <c r="BA14" s="105">
        <f t="shared" ref="BA14" si="103">IF(OR(AX13="",AV14=""),0,MOD(AV14-AX13,1))</f>
        <v>0</v>
      </c>
      <c r="BB14" s="22">
        <f t="shared" si="1"/>
        <v>0</v>
      </c>
      <c r="BC14" s="134">
        <f t="shared" ref="BC14" si="104">BB14+BB15</f>
        <v>0</v>
      </c>
      <c r="BD14" s="116">
        <f t="shared" ref="BD14:BD21" si="105">IF(AND(WEEKDAY($A14,2)&lt;7,AW14="CP"),1,0)</f>
        <v>0</v>
      </c>
      <c r="BE14" s="118">
        <f t="shared" ref="BE14" si="106">IF(AW14="CV",1,0)</f>
        <v>0</v>
      </c>
      <c r="BF14" s="38">
        <f t="shared" si="15"/>
        <v>0</v>
      </c>
      <c r="BG14" s="35"/>
      <c r="BH14" s="36"/>
      <c r="BI14" s="37"/>
      <c r="BJ14" s="22">
        <f t="shared" si="16"/>
        <v>0</v>
      </c>
      <c r="BK14" s="105">
        <f t="shared" ref="BK14" si="107">BJ14+BJ15</f>
        <v>0</v>
      </c>
      <c r="BL14" s="105">
        <f t="shared" ref="BL14" si="108">IF(OR(BI13="",BG14=""),0,MOD(BG14-BI13,1))</f>
        <v>0</v>
      </c>
      <c r="BM14" s="22">
        <f t="shared" si="2"/>
        <v>0</v>
      </c>
      <c r="BN14" s="134">
        <f t="shared" ref="BN14" si="109">BM14+BM15</f>
        <v>0</v>
      </c>
      <c r="BO14" s="116">
        <f t="shared" ref="BO14:BO21" si="110">IF(AND(WEEKDAY($A14,2)&lt;7,BH14="CP"),1,0)</f>
        <v>0</v>
      </c>
      <c r="BP14" s="133">
        <f t="shared" ref="BP14" si="111">IF(BH14="CV",1,0)</f>
        <v>0</v>
      </c>
      <c r="BQ14" s="12">
        <f t="shared" si="17"/>
        <v>0</v>
      </c>
      <c r="BR14" s="47"/>
    </row>
    <row r="15" spans="1:70" ht="15.75" thickBot="1">
      <c r="A15" s="157"/>
      <c r="B15" s="145"/>
      <c r="C15" s="147"/>
      <c r="D15" s="39"/>
      <c r="E15" s="84"/>
      <c r="F15" s="41"/>
      <c r="G15" s="23">
        <f t="shared" si="3"/>
        <v>0</v>
      </c>
      <c r="H15" s="121"/>
      <c r="I15" s="106"/>
      <c r="J15" s="22">
        <f t="shared" si="4"/>
        <v>0</v>
      </c>
      <c r="K15" s="123"/>
      <c r="L15" s="117"/>
      <c r="M15" s="119"/>
      <c r="N15" s="42">
        <f t="shared" si="5"/>
        <v>0</v>
      </c>
      <c r="O15" s="39">
        <v>0.70833333333333337</v>
      </c>
      <c r="P15" s="40"/>
      <c r="Q15" s="41">
        <v>4.1666666666666664E-2</v>
      </c>
      <c r="R15" s="23">
        <f t="shared" si="6"/>
        <v>0.33333333333333326</v>
      </c>
      <c r="S15" s="121"/>
      <c r="T15" s="106"/>
      <c r="U15" s="22">
        <f t="shared" si="7"/>
        <v>0.16666666666666674</v>
      </c>
      <c r="V15" s="123"/>
      <c r="W15" s="117"/>
      <c r="X15" s="119"/>
      <c r="Y15" s="42">
        <f t="shared" si="8"/>
        <v>1</v>
      </c>
      <c r="Z15" s="39"/>
      <c r="AA15" s="33"/>
      <c r="AB15" s="41"/>
      <c r="AC15" s="22">
        <f t="shared" si="9"/>
        <v>0</v>
      </c>
      <c r="AD15" s="106"/>
      <c r="AE15" s="106"/>
      <c r="AF15" s="22">
        <f t="shared" si="10"/>
        <v>0</v>
      </c>
      <c r="AG15" s="135"/>
      <c r="AH15" s="117"/>
      <c r="AI15" s="119"/>
      <c r="AJ15" s="42">
        <f t="shared" si="11"/>
        <v>0</v>
      </c>
      <c r="AK15" s="39"/>
      <c r="AL15" s="40"/>
      <c r="AM15" s="41"/>
      <c r="AN15" s="22">
        <f t="shared" si="12"/>
        <v>0</v>
      </c>
      <c r="AO15" s="106"/>
      <c r="AP15" s="106"/>
      <c r="AQ15" s="22">
        <f t="shared" si="0"/>
        <v>0</v>
      </c>
      <c r="AR15" s="135"/>
      <c r="AS15" s="117"/>
      <c r="AT15" s="119"/>
      <c r="AU15" s="42">
        <f t="shared" si="13"/>
        <v>0</v>
      </c>
      <c r="AV15" s="39"/>
      <c r="AW15" s="40"/>
      <c r="AX15" s="41"/>
      <c r="AY15" s="22">
        <f t="shared" si="14"/>
        <v>0</v>
      </c>
      <c r="AZ15" s="106"/>
      <c r="BA15" s="106"/>
      <c r="BB15" s="22">
        <f t="shared" si="1"/>
        <v>0</v>
      </c>
      <c r="BC15" s="135"/>
      <c r="BD15" s="117"/>
      <c r="BE15" s="119"/>
      <c r="BF15" s="42">
        <f t="shared" si="15"/>
        <v>0</v>
      </c>
      <c r="BG15" s="39"/>
      <c r="BH15" s="40"/>
      <c r="BI15" s="41"/>
      <c r="BJ15" s="22">
        <f t="shared" si="16"/>
        <v>0</v>
      </c>
      <c r="BK15" s="106"/>
      <c r="BL15" s="106"/>
      <c r="BM15" s="22">
        <f t="shared" si="2"/>
        <v>0</v>
      </c>
      <c r="BN15" s="135"/>
      <c r="BO15" s="117"/>
      <c r="BP15" s="133"/>
      <c r="BQ15" s="12">
        <f t="shared" si="17"/>
        <v>0</v>
      </c>
      <c r="BR15" s="48"/>
    </row>
    <row r="16" spans="1:70" ht="15.75" thickBot="1">
      <c r="A16" s="157">
        <f>A14+1</f>
        <v>41643</v>
      </c>
      <c r="B16" s="144" t="str">
        <f t="shared" ref="B16" si="112">UPPER(TEXT(A16,"jjj"))</f>
        <v>VEN</v>
      </c>
      <c r="C16" s="146" t="str">
        <f t="shared" ref="C16" si="113">UPPER(TEXT(A16,"jj mmm"))</f>
        <v>05 JANV</v>
      </c>
      <c r="D16" s="35"/>
      <c r="E16" s="83" t="s">
        <v>41</v>
      </c>
      <c r="F16" s="37"/>
      <c r="G16" s="22">
        <f t="shared" si="3"/>
        <v>0</v>
      </c>
      <c r="H16" s="120">
        <f t="shared" ref="H16" si="114">G16+G17</f>
        <v>0</v>
      </c>
      <c r="I16" s="105">
        <f t="shared" ref="I16" si="115">IF(OR(F15="",D16=""),0,MOD(D16-F15,1))</f>
        <v>0</v>
      </c>
      <c r="J16" s="22">
        <f t="shared" si="4"/>
        <v>0</v>
      </c>
      <c r="K16" s="122">
        <f t="shared" ref="K16" si="116">J16+J17</f>
        <v>0</v>
      </c>
      <c r="L16" s="116">
        <f t="shared" ref="L16:L21" si="117">IF(AND(WEEKDAY($A16,2)&lt;7,E16="CP"),1,0)</f>
        <v>0</v>
      </c>
      <c r="M16" s="118">
        <f t="shared" ref="M16" si="118">IF(E16="CV",1,0)</f>
        <v>0</v>
      </c>
      <c r="N16" s="38">
        <f t="shared" si="5"/>
        <v>0</v>
      </c>
      <c r="O16" s="35"/>
      <c r="P16" s="36"/>
      <c r="Q16" s="37"/>
      <c r="R16" s="22">
        <f t="shared" si="6"/>
        <v>0</v>
      </c>
      <c r="S16" s="120">
        <f t="shared" ref="S16" si="119">R16+R17</f>
        <v>0.20833333333333337</v>
      </c>
      <c r="T16" s="105">
        <f t="shared" ref="T16" si="120">IF(OR(Q15="",O16=""),0,MOD(O16-Q15,1))</f>
        <v>0</v>
      </c>
      <c r="U16" s="22">
        <f t="shared" si="7"/>
        <v>0</v>
      </c>
      <c r="V16" s="122">
        <f t="shared" ref="V16" si="121">U16+U17</f>
        <v>0.125</v>
      </c>
      <c r="W16" s="116">
        <f t="shared" ref="W16:W21" si="122">IF(AND(WEEKDAY($A16,2)&lt;7,P16="CP"),1,0)</f>
        <v>0</v>
      </c>
      <c r="X16" s="118">
        <f t="shared" ref="X16" si="123">IF(P16="CV",1,0)</f>
        <v>0</v>
      </c>
      <c r="Y16" s="38">
        <f t="shared" si="8"/>
        <v>0</v>
      </c>
      <c r="Z16" s="35"/>
      <c r="AA16" s="36"/>
      <c r="AB16" s="37"/>
      <c r="AC16" s="22">
        <f t="shared" si="9"/>
        <v>0</v>
      </c>
      <c r="AD16" s="105">
        <f t="shared" ref="AD16" si="124">AC16+AC17</f>
        <v>0</v>
      </c>
      <c r="AE16" s="105">
        <f t="shared" ref="AE16" si="125">IF(OR(AB15="",Z16=""),0,MOD(Z16-AB15,1))</f>
        <v>0</v>
      </c>
      <c r="AF16" s="22">
        <f t="shared" si="10"/>
        <v>0</v>
      </c>
      <c r="AG16" s="134">
        <f t="shared" ref="AG16" si="126">AF16+AF17</f>
        <v>0</v>
      </c>
      <c r="AH16" s="116">
        <f t="shared" ref="AH16:AH21" si="127">IF(AND(WEEKDAY($A16,2)&lt;7,AA16="CP"),1,0)</f>
        <v>0</v>
      </c>
      <c r="AI16" s="118">
        <f t="shared" ref="AI16" si="128">IF(AA16="CV",1,0)</f>
        <v>0</v>
      </c>
      <c r="AJ16" s="38">
        <f t="shared" si="11"/>
        <v>0</v>
      </c>
      <c r="AK16" s="35"/>
      <c r="AL16" s="36"/>
      <c r="AM16" s="37"/>
      <c r="AN16" s="22">
        <f t="shared" si="12"/>
        <v>0</v>
      </c>
      <c r="AO16" s="105">
        <f t="shared" ref="AO16" si="129">AN16+AN17</f>
        <v>0</v>
      </c>
      <c r="AP16" s="105">
        <f t="shared" ref="AP16" si="130">IF(OR(AM15="",AK16=""),0,MOD(AK16-AM15,1))</f>
        <v>0</v>
      </c>
      <c r="AQ16" s="22">
        <f t="shared" si="0"/>
        <v>0</v>
      </c>
      <c r="AR16" s="134">
        <f t="shared" ref="AR16" si="131">AQ16+AQ17</f>
        <v>0</v>
      </c>
      <c r="AS16" s="116">
        <f t="shared" ref="AS16:AS21" si="132">IF(AND(WEEKDAY($A16,2)&lt;7,AL16="CP"),1,0)</f>
        <v>0</v>
      </c>
      <c r="AT16" s="118">
        <f t="shared" ref="AT16" si="133">IF(AL16="CV",1,0)</f>
        <v>0</v>
      </c>
      <c r="AU16" s="38">
        <f t="shared" si="13"/>
        <v>0</v>
      </c>
      <c r="AV16" s="35"/>
      <c r="AW16" s="36"/>
      <c r="AX16" s="37"/>
      <c r="AY16" s="22">
        <f t="shared" si="14"/>
        <v>0</v>
      </c>
      <c r="AZ16" s="105">
        <f t="shared" ref="AZ16" si="134">AY16+AY17</f>
        <v>0</v>
      </c>
      <c r="BA16" s="105">
        <f t="shared" ref="BA16" si="135">IF(OR(AX15="",AV16=""),0,MOD(AV16-AX15,1))</f>
        <v>0</v>
      </c>
      <c r="BB16" s="22">
        <f t="shared" si="1"/>
        <v>0</v>
      </c>
      <c r="BC16" s="134">
        <f t="shared" ref="BC16" si="136">BB16+BB17</f>
        <v>0</v>
      </c>
      <c r="BD16" s="116">
        <f t="shared" ref="BD16:BD21" si="137">IF(AND(WEEKDAY($A16,2)&lt;7,AW16="CP"),1,0)</f>
        <v>0</v>
      </c>
      <c r="BE16" s="118">
        <f t="shared" ref="BE16" si="138">IF(AW16="CV",1,0)</f>
        <v>0</v>
      </c>
      <c r="BF16" s="38">
        <f t="shared" si="15"/>
        <v>0</v>
      </c>
      <c r="BG16" s="35"/>
      <c r="BH16" s="36"/>
      <c r="BI16" s="37"/>
      <c r="BJ16" s="22">
        <f t="shared" si="16"/>
        <v>0</v>
      </c>
      <c r="BK16" s="105">
        <f t="shared" ref="BK16" si="139">BJ16+BJ17</f>
        <v>0</v>
      </c>
      <c r="BL16" s="105">
        <f t="shared" ref="BL16" si="140">IF(OR(BI15="",BG16=""),0,MOD(BG16-BI15,1))</f>
        <v>0</v>
      </c>
      <c r="BM16" s="22">
        <f t="shared" si="2"/>
        <v>0</v>
      </c>
      <c r="BN16" s="134">
        <f t="shared" ref="BN16" si="141">BM16+BM17</f>
        <v>0</v>
      </c>
      <c r="BO16" s="116">
        <f t="shared" ref="BO16:BO21" si="142">IF(AND(WEEKDAY($A16,2)&lt;7,BH16="CP"),1,0)</f>
        <v>0</v>
      </c>
      <c r="BP16" s="133">
        <f t="shared" ref="BP16" si="143">IF(BH16="CV",1,0)</f>
        <v>0</v>
      </c>
      <c r="BQ16" s="12">
        <f t="shared" si="17"/>
        <v>0</v>
      </c>
      <c r="BR16" s="47"/>
    </row>
    <row r="17" spans="1:70" ht="15.75" thickBot="1">
      <c r="A17" s="157"/>
      <c r="B17" s="145"/>
      <c r="C17" s="147"/>
      <c r="D17" s="39"/>
      <c r="E17" s="84" t="s">
        <v>41</v>
      </c>
      <c r="F17" s="41"/>
      <c r="G17" s="23">
        <f t="shared" si="3"/>
        <v>0</v>
      </c>
      <c r="H17" s="121"/>
      <c r="I17" s="106"/>
      <c r="J17" s="22">
        <f t="shared" si="4"/>
        <v>0</v>
      </c>
      <c r="K17" s="123"/>
      <c r="L17" s="117"/>
      <c r="M17" s="119"/>
      <c r="N17" s="42">
        <f t="shared" si="5"/>
        <v>0</v>
      </c>
      <c r="O17" s="39">
        <v>0.79166666666666663</v>
      </c>
      <c r="P17" s="40"/>
      <c r="Q17" s="41">
        <v>0</v>
      </c>
      <c r="R17" s="23">
        <f t="shared" si="6"/>
        <v>0.20833333333333337</v>
      </c>
      <c r="S17" s="121"/>
      <c r="T17" s="106"/>
      <c r="U17" s="22">
        <f t="shared" si="7"/>
        <v>0.125</v>
      </c>
      <c r="V17" s="123"/>
      <c r="W17" s="117"/>
      <c r="X17" s="119"/>
      <c r="Y17" s="42">
        <f t="shared" si="8"/>
        <v>0</v>
      </c>
      <c r="Z17" s="39"/>
      <c r="AA17" s="40"/>
      <c r="AB17" s="41"/>
      <c r="AC17" s="22">
        <f t="shared" si="9"/>
        <v>0</v>
      </c>
      <c r="AD17" s="106"/>
      <c r="AE17" s="106"/>
      <c r="AF17" s="22">
        <f t="shared" si="10"/>
        <v>0</v>
      </c>
      <c r="AG17" s="135"/>
      <c r="AH17" s="117"/>
      <c r="AI17" s="119"/>
      <c r="AJ17" s="42">
        <f t="shared" si="11"/>
        <v>0</v>
      </c>
      <c r="AK17" s="39"/>
      <c r="AL17" s="40"/>
      <c r="AM17" s="41"/>
      <c r="AN17" s="22">
        <f t="shared" si="12"/>
        <v>0</v>
      </c>
      <c r="AO17" s="106"/>
      <c r="AP17" s="106"/>
      <c r="AQ17" s="22">
        <f t="shared" si="0"/>
        <v>0</v>
      </c>
      <c r="AR17" s="135"/>
      <c r="AS17" s="117"/>
      <c r="AT17" s="119"/>
      <c r="AU17" s="42">
        <f t="shared" si="13"/>
        <v>0</v>
      </c>
      <c r="AV17" s="39"/>
      <c r="AW17" s="40"/>
      <c r="AX17" s="41"/>
      <c r="AY17" s="22">
        <f t="shared" si="14"/>
        <v>0</v>
      </c>
      <c r="AZ17" s="106"/>
      <c r="BA17" s="106"/>
      <c r="BB17" s="22">
        <f t="shared" si="1"/>
        <v>0</v>
      </c>
      <c r="BC17" s="135"/>
      <c r="BD17" s="117"/>
      <c r="BE17" s="119"/>
      <c r="BF17" s="42">
        <f t="shared" si="15"/>
        <v>0</v>
      </c>
      <c r="BG17" s="39"/>
      <c r="BH17" s="40"/>
      <c r="BI17" s="41"/>
      <c r="BJ17" s="22">
        <f t="shared" si="16"/>
        <v>0</v>
      </c>
      <c r="BK17" s="106"/>
      <c r="BL17" s="106"/>
      <c r="BM17" s="22">
        <f t="shared" si="2"/>
        <v>0</v>
      </c>
      <c r="BN17" s="135"/>
      <c r="BO17" s="117"/>
      <c r="BP17" s="133"/>
      <c r="BQ17" s="12">
        <f t="shared" si="17"/>
        <v>0</v>
      </c>
      <c r="BR17" s="48"/>
    </row>
    <row r="18" spans="1:70" ht="15.75" thickBot="1">
      <c r="A18" s="157">
        <f>A16+1</f>
        <v>41644</v>
      </c>
      <c r="B18" s="144" t="str">
        <f t="shared" ref="B18" si="144">UPPER(TEXT(A18,"jjj"))</f>
        <v>SAM</v>
      </c>
      <c r="C18" s="146" t="str">
        <f t="shared" ref="C18" si="145">UPPER(TEXT(A18,"jj mmm"))</f>
        <v>06 JANV</v>
      </c>
      <c r="D18" s="35">
        <v>0.45833333333333331</v>
      </c>
      <c r="E18" s="83"/>
      <c r="F18" s="37">
        <v>0.70833333333333337</v>
      </c>
      <c r="G18" s="22">
        <f t="shared" si="3"/>
        <v>0.25000000000000006</v>
      </c>
      <c r="H18" s="120">
        <f t="shared" ref="H18" si="146">G18+G19</f>
        <v>0.25000000000000006</v>
      </c>
      <c r="I18" s="105">
        <f t="shared" ref="I18" si="147">IF(OR(F17="",D18=""),0,MOD(D18-F17,1))</f>
        <v>0</v>
      </c>
      <c r="J18" s="22">
        <f t="shared" si="4"/>
        <v>0</v>
      </c>
      <c r="K18" s="122">
        <f t="shared" ref="K18" si="148">J18+J19</f>
        <v>0</v>
      </c>
      <c r="L18" s="116">
        <f t="shared" ref="L18:L21" si="149">IF(AND(WEEKDAY($A18,2)&lt;7,E18="CP"),1,0)</f>
        <v>0</v>
      </c>
      <c r="M18" s="118">
        <f t="shared" ref="M18" si="150">IF(E18="CV",1,0)</f>
        <v>0</v>
      </c>
      <c r="N18" s="38">
        <f t="shared" si="5"/>
        <v>0</v>
      </c>
      <c r="O18" s="35"/>
      <c r="P18" s="36"/>
      <c r="Q18" s="37"/>
      <c r="R18" s="22">
        <f t="shared" si="6"/>
        <v>0</v>
      </c>
      <c r="S18" s="120">
        <f t="shared" ref="S18" si="151">R18+R19</f>
        <v>0.33333333333333337</v>
      </c>
      <c r="T18" s="105">
        <f t="shared" ref="T18" si="152">IF(OR(Q17="",O18=""),0,MOD(O18-Q17,1))</f>
        <v>0</v>
      </c>
      <c r="U18" s="22">
        <f t="shared" si="7"/>
        <v>0</v>
      </c>
      <c r="V18" s="122">
        <f t="shared" ref="V18" si="153">U18+U19</f>
        <v>0.25</v>
      </c>
      <c r="W18" s="116">
        <f t="shared" ref="W18:W21" si="154">IF(AND(WEEKDAY($A18,2)&lt;7,P18="CP"),1,0)</f>
        <v>0</v>
      </c>
      <c r="X18" s="118">
        <f t="shared" ref="X18" si="155">IF(P18="CV",1,0)</f>
        <v>0</v>
      </c>
      <c r="Y18" s="38">
        <f t="shared" si="8"/>
        <v>0</v>
      </c>
      <c r="Z18" s="35"/>
      <c r="AA18" s="36"/>
      <c r="AB18" s="37"/>
      <c r="AC18" s="22">
        <f t="shared" si="9"/>
        <v>0</v>
      </c>
      <c r="AD18" s="105">
        <f t="shared" ref="AD18" si="156">AC18+AC19</f>
        <v>0</v>
      </c>
      <c r="AE18" s="105">
        <f t="shared" ref="AE18" si="157">IF(OR(AB17="",Z18=""),0,MOD(Z18-AB17,1))</f>
        <v>0</v>
      </c>
      <c r="AF18" s="22">
        <f t="shared" si="10"/>
        <v>0</v>
      </c>
      <c r="AG18" s="134">
        <f t="shared" ref="AG18" si="158">AF18+AF19</f>
        <v>0</v>
      </c>
      <c r="AH18" s="116">
        <f t="shared" ref="AH18:AH21" si="159">IF(AND(WEEKDAY($A18,2)&lt;7,AA18="CP"),1,0)</f>
        <v>0</v>
      </c>
      <c r="AI18" s="118">
        <f t="shared" ref="AI18" si="160">IF(AA18="CV",1,0)</f>
        <v>0</v>
      </c>
      <c r="AJ18" s="38">
        <f t="shared" si="11"/>
        <v>0</v>
      </c>
      <c r="AK18" s="35"/>
      <c r="AL18" s="36"/>
      <c r="AM18" s="37"/>
      <c r="AN18" s="22">
        <f t="shared" si="12"/>
        <v>0</v>
      </c>
      <c r="AO18" s="105">
        <f t="shared" ref="AO18" si="161">AN18+AN19</f>
        <v>0</v>
      </c>
      <c r="AP18" s="105">
        <f t="shared" ref="AP18" si="162">IF(OR(AM17="",AK18=""),0,MOD(AK18-AM17,1))</f>
        <v>0</v>
      </c>
      <c r="AQ18" s="22">
        <f t="shared" si="0"/>
        <v>0</v>
      </c>
      <c r="AR18" s="134">
        <f t="shared" ref="AR18" si="163">AQ18+AQ19</f>
        <v>0</v>
      </c>
      <c r="AS18" s="116">
        <f t="shared" ref="AS18:AS21" si="164">IF(AND(WEEKDAY($A18,2)&lt;7,AL18="CP"),1,0)</f>
        <v>0</v>
      </c>
      <c r="AT18" s="118">
        <f t="shared" ref="AT18" si="165">IF(AL18="CV",1,0)</f>
        <v>0</v>
      </c>
      <c r="AU18" s="38">
        <f t="shared" si="13"/>
        <v>0</v>
      </c>
      <c r="AV18" s="35"/>
      <c r="AW18" s="36"/>
      <c r="AX18" s="37"/>
      <c r="AY18" s="22">
        <f t="shared" si="14"/>
        <v>0</v>
      </c>
      <c r="AZ18" s="105">
        <f t="shared" ref="AZ18" si="166">AY18+AY19</f>
        <v>0</v>
      </c>
      <c r="BA18" s="105">
        <f t="shared" ref="BA18" si="167">IF(OR(AX17="",AV18=""),0,MOD(AV18-AX17,1))</f>
        <v>0</v>
      </c>
      <c r="BB18" s="22">
        <f t="shared" si="1"/>
        <v>0</v>
      </c>
      <c r="BC18" s="134">
        <f t="shared" ref="BC18" si="168">BB18+BB19</f>
        <v>0</v>
      </c>
      <c r="BD18" s="116">
        <f t="shared" ref="BD18:BD21" si="169">IF(AND(WEEKDAY($A18,2)&lt;7,AW18="CP"),1,0)</f>
        <v>0</v>
      </c>
      <c r="BE18" s="118">
        <f t="shared" ref="BE18" si="170">IF(AW18="CV",1,0)</f>
        <v>0</v>
      </c>
      <c r="BF18" s="38">
        <f t="shared" si="15"/>
        <v>0</v>
      </c>
      <c r="BG18" s="35"/>
      <c r="BH18" s="36"/>
      <c r="BI18" s="37"/>
      <c r="BJ18" s="22">
        <f t="shared" si="16"/>
        <v>0</v>
      </c>
      <c r="BK18" s="105">
        <f t="shared" ref="BK18" si="171">BJ18+BJ19</f>
        <v>0</v>
      </c>
      <c r="BL18" s="105">
        <f t="shared" ref="BL18" si="172">IF(OR(BI17="",BG18=""),0,MOD(BG18-BI17,1))</f>
        <v>0</v>
      </c>
      <c r="BM18" s="22">
        <f t="shared" si="2"/>
        <v>0</v>
      </c>
      <c r="BN18" s="134">
        <f t="shared" ref="BN18" si="173">BM18+BM19</f>
        <v>0</v>
      </c>
      <c r="BO18" s="116">
        <f t="shared" ref="BO18:BO21" si="174">IF(AND(WEEKDAY($A18,2)&lt;7,BH18="CP"),1,0)</f>
        <v>0</v>
      </c>
      <c r="BP18" s="133">
        <f t="shared" ref="BP18" si="175">IF(BH18="CV",1,0)</f>
        <v>0</v>
      </c>
      <c r="BQ18" s="12">
        <f t="shared" si="17"/>
        <v>0</v>
      </c>
      <c r="BR18" s="47"/>
    </row>
    <row r="19" spans="1:70" ht="15.75" thickBot="1">
      <c r="A19" s="157"/>
      <c r="B19" s="145"/>
      <c r="C19" s="147"/>
      <c r="D19" s="39"/>
      <c r="E19" s="84"/>
      <c r="F19" s="41"/>
      <c r="G19" s="23">
        <f t="shared" si="3"/>
        <v>0</v>
      </c>
      <c r="H19" s="121"/>
      <c r="I19" s="106"/>
      <c r="J19" s="22">
        <f t="shared" si="4"/>
        <v>0</v>
      </c>
      <c r="K19" s="123"/>
      <c r="L19" s="117"/>
      <c r="M19" s="119"/>
      <c r="N19" s="42">
        <f t="shared" si="5"/>
        <v>0</v>
      </c>
      <c r="O19" s="39">
        <v>0.79166666666666663</v>
      </c>
      <c r="P19" s="40"/>
      <c r="Q19" s="41">
        <v>0.125</v>
      </c>
      <c r="R19" s="23">
        <f t="shared" si="6"/>
        <v>0.33333333333333337</v>
      </c>
      <c r="S19" s="121"/>
      <c r="T19" s="106"/>
      <c r="U19" s="22">
        <f t="shared" si="7"/>
        <v>0.25</v>
      </c>
      <c r="V19" s="123"/>
      <c r="W19" s="117"/>
      <c r="X19" s="119"/>
      <c r="Y19" s="42">
        <f t="shared" si="8"/>
        <v>1</v>
      </c>
      <c r="Z19" s="39"/>
      <c r="AA19" s="40"/>
      <c r="AB19" s="41"/>
      <c r="AC19" s="22">
        <f t="shared" si="9"/>
        <v>0</v>
      </c>
      <c r="AD19" s="106"/>
      <c r="AE19" s="106"/>
      <c r="AF19" s="22">
        <f t="shared" si="10"/>
        <v>0</v>
      </c>
      <c r="AG19" s="135"/>
      <c r="AH19" s="117"/>
      <c r="AI19" s="119"/>
      <c r="AJ19" s="42">
        <f t="shared" si="11"/>
        <v>0</v>
      </c>
      <c r="AK19" s="39"/>
      <c r="AL19" s="40"/>
      <c r="AM19" s="41"/>
      <c r="AN19" s="22">
        <f t="shared" si="12"/>
        <v>0</v>
      </c>
      <c r="AO19" s="106"/>
      <c r="AP19" s="106"/>
      <c r="AQ19" s="22">
        <f t="shared" si="0"/>
        <v>0</v>
      </c>
      <c r="AR19" s="135"/>
      <c r="AS19" s="117"/>
      <c r="AT19" s="119"/>
      <c r="AU19" s="42">
        <f t="shared" si="13"/>
        <v>0</v>
      </c>
      <c r="AV19" s="39"/>
      <c r="AW19" s="40"/>
      <c r="AX19" s="41"/>
      <c r="AY19" s="22">
        <f t="shared" si="14"/>
        <v>0</v>
      </c>
      <c r="AZ19" s="106"/>
      <c r="BA19" s="106"/>
      <c r="BB19" s="22">
        <f t="shared" si="1"/>
        <v>0</v>
      </c>
      <c r="BC19" s="135"/>
      <c r="BD19" s="117"/>
      <c r="BE19" s="119"/>
      <c r="BF19" s="42">
        <f t="shared" si="15"/>
        <v>0</v>
      </c>
      <c r="BG19" s="39"/>
      <c r="BH19" s="40"/>
      <c r="BI19" s="41"/>
      <c r="BJ19" s="22">
        <f t="shared" si="16"/>
        <v>0</v>
      </c>
      <c r="BK19" s="106"/>
      <c r="BL19" s="106"/>
      <c r="BM19" s="22">
        <f t="shared" si="2"/>
        <v>0</v>
      </c>
      <c r="BN19" s="135"/>
      <c r="BO19" s="117"/>
      <c r="BP19" s="133"/>
      <c r="BQ19" s="12">
        <f t="shared" si="17"/>
        <v>0</v>
      </c>
      <c r="BR19" s="48"/>
    </row>
    <row r="20" spans="1:70" ht="15.75" thickBot="1">
      <c r="A20" s="157">
        <f>A18+1</f>
        <v>41645</v>
      </c>
      <c r="B20" s="144" t="str">
        <f t="shared" ref="B20" si="176">UPPER(TEXT(A20,"jjj"))</f>
        <v>DIM</v>
      </c>
      <c r="C20" s="146" t="str">
        <f t="shared" ref="C20" si="177">UPPER(TEXT(A20,"jj mmm"))</f>
        <v>07 JANV</v>
      </c>
      <c r="D20" s="35"/>
      <c r="E20" s="83" t="s">
        <v>41</v>
      </c>
      <c r="F20" s="37"/>
      <c r="G20" s="22">
        <f t="shared" si="3"/>
        <v>0</v>
      </c>
      <c r="H20" s="120">
        <f t="shared" ref="H20" si="178">G20+G21</f>
        <v>0</v>
      </c>
      <c r="I20" s="105">
        <f t="shared" ref="I20" si="179">IF(OR(F19="",D20=""),0,MOD(D20-F19,1))</f>
        <v>0</v>
      </c>
      <c r="J20" s="22">
        <f t="shared" si="4"/>
        <v>0</v>
      </c>
      <c r="K20" s="122">
        <f t="shared" ref="K20" si="180">J20+J21</f>
        <v>0</v>
      </c>
      <c r="L20" s="116">
        <f t="shared" ref="L20:L21" si="181">IF(AND(WEEKDAY($A20,2)&lt;7,E20="CP"),1,0)</f>
        <v>0</v>
      </c>
      <c r="M20" s="118">
        <f t="shared" ref="M20" si="182">IF(E20="CV",1,0)</f>
        <v>0</v>
      </c>
      <c r="N20" s="38">
        <f t="shared" si="5"/>
        <v>0</v>
      </c>
      <c r="O20" s="35"/>
      <c r="P20" s="36"/>
      <c r="Q20" s="37"/>
      <c r="R20" s="22">
        <f t="shared" si="6"/>
        <v>0</v>
      </c>
      <c r="S20" s="120">
        <f t="shared" ref="S20" si="183">R20+R21</f>
        <v>0.25</v>
      </c>
      <c r="T20" s="105">
        <f t="shared" ref="T20" si="184">IF(OR(Q19="",O20=""),0,MOD(O20-Q19,1))</f>
        <v>0</v>
      </c>
      <c r="U20" s="22">
        <f t="shared" si="7"/>
        <v>0</v>
      </c>
      <c r="V20" s="122">
        <f t="shared" ref="V20" si="185">U20+U21</f>
        <v>0.16666666666666674</v>
      </c>
      <c r="W20" s="116">
        <f t="shared" ref="W20:W21" si="186">IF(AND(WEEKDAY($A20,2)&lt;7,P20="CP"),1,0)</f>
        <v>0</v>
      </c>
      <c r="X20" s="118">
        <f t="shared" ref="X20" si="187">IF(P20="CV",1,0)</f>
        <v>0</v>
      </c>
      <c r="Y20" s="38">
        <f t="shared" si="8"/>
        <v>0</v>
      </c>
      <c r="Z20" s="35"/>
      <c r="AA20" s="36"/>
      <c r="AB20" s="37"/>
      <c r="AC20" s="22">
        <f t="shared" si="9"/>
        <v>0</v>
      </c>
      <c r="AD20" s="105">
        <f t="shared" ref="AD20" si="188">AC20+AC21</f>
        <v>0</v>
      </c>
      <c r="AE20" s="105">
        <f t="shared" ref="AE20" si="189">IF(OR(AB19="",Z20=""),0,MOD(Z20-AB19,1))</f>
        <v>0</v>
      </c>
      <c r="AF20" s="22">
        <f>IF(OR(Z20&gt;AB20,Z20&gt;=$A$3),AB20+IF(Z20&gt;AB20,1,0)-$A$3,0)</f>
        <v>0</v>
      </c>
      <c r="AG20" s="134">
        <f t="shared" ref="AG20" si="190">AF20+AF21</f>
        <v>0</v>
      </c>
      <c r="AH20" s="116">
        <f t="shared" ref="AH20:AH21" si="191">IF(AND(WEEKDAY($A20,2)&lt;7,AA20="CP"),1,0)</f>
        <v>0</v>
      </c>
      <c r="AI20" s="118">
        <f t="shared" ref="AI20" si="192">IF(AA20="CV",1,0)</f>
        <v>0</v>
      </c>
      <c r="AJ20" s="38">
        <f t="shared" si="11"/>
        <v>0</v>
      </c>
      <c r="AK20" s="35"/>
      <c r="AL20" s="36"/>
      <c r="AM20" s="37"/>
      <c r="AN20" s="22">
        <f t="shared" si="12"/>
        <v>0</v>
      </c>
      <c r="AO20" s="105">
        <f t="shared" ref="AO20" si="193">AN20+AN21</f>
        <v>0</v>
      </c>
      <c r="AP20" s="105">
        <f t="shared" ref="AP20" si="194">IF(OR(AM19="",AK20=""),0,MOD(AK20-AM19,1))</f>
        <v>0</v>
      </c>
      <c r="AQ20" s="22">
        <f t="shared" si="0"/>
        <v>0</v>
      </c>
      <c r="AR20" s="134">
        <f t="shared" ref="AR20" si="195">AQ20+AQ21</f>
        <v>0</v>
      </c>
      <c r="AS20" s="116">
        <f t="shared" ref="AS20:AS21" si="196">IF(AND(WEEKDAY($A20,2)&lt;7,AL20="CP"),1,0)</f>
        <v>0</v>
      </c>
      <c r="AT20" s="118">
        <f t="shared" ref="AT20" si="197">IF(AL20="CV",1,0)</f>
        <v>0</v>
      </c>
      <c r="AU20" s="38">
        <f t="shared" si="13"/>
        <v>0</v>
      </c>
      <c r="AV20" s="35"/>
      <c r="AW20" s="36"/>
      <c r="AX20" s="37"/>
      <c r="AY20" s="22">
        <f t="shared" si="14"/>
        <v>0</v>
      </c>
      <c r="AZ20" s="105">
        <f t="shared" ref="AZ20" si="198">AY20+AY21</f>
        <v>0</v>
      </c>
      <c r="BA20" s="105">
        <f t="shared" ref="BA20" si="199">IF(OR(AX19="",AV20=""),0,MOD(AV20-AX19,1))</f>
        <v>0</v>
      </c>
      <c r="BB20" s="22">
        <f t="shared" si="1"/>
        <v>0</v>
      </c>
      <c r="BC20" s="134">
        <f t="shared" ref="BC20" si="200">BB20+BB21</f>
        <v>0</v>
      </c>
      <c r="BD20" s="116">
        <f t="shared" ref="BD20:BD21" si="201">IF(AND(WEEKDAY($A20,2)&lt;7,AW20="CP"),1,0)</f>
        <v>0</v>
      </c>
      <c r="BE20" s="118">
        <f t="shared" ref="BE20" si="202">IF(AW20="CV",1,0)</f>
        <v>0</v>
      </c>
      <c r="BF20" s="38">
        <f t="shared" si="15"/>
        <v>0</v>
      </c>
      <c r="BG20" s="35"/>
      <c r="BH20" s="36"/>
      <c r="BI20" s="37"/>
      <c r="BJ20" s="22">
        <f t="shared" si="16"/>
        <v>0</v>
      </c>
      <c r="BK20" s="105">
        <f t="shared" ref="BK20" si="203">BJ20+BJ21</f>
        <v>0</v>
      </c>
      <c r="BL20" s="105">
        <f t="shared" ref="BL20" si="204">IF(OR(BI19="",BG20=""),0,MOD(BG20-BI19,1))</f>
        <v>0</v>
      </c>
      <c r="BM20" s="22">
        <f t="shared" si="2"/>
        <v>0</v>
      </c>
      <c r="BN20" s="134">
        <f t="shared" ref="BN20" si="205">BM20+BM21</f>
        <v>0</v>
      </c>
      <c r="BO20" s="116">
        <f t="shared" ref="BO20:BO21" si="206">IF(AND(WEEKDAY($A20,2)&lt;7,BH20="CP"),1,0)</f>
        <v>0</v>
      </c>
      <c r="BP20" s="133">
        <f t="shared" ref="BP20" si="207">IF(BH20="CV",1,0)</f>
        <v>0</v>
      </c>
      <c r="BQ20" s="12">
        <f t="shared" si="17"/>
        <v>0</v>
      </c>
      <c r="BR20" s="47"/>
    </row>
    <row r="21" spans="1:70" ht="15.75" thickBot="1">
      <c r="A21" s="157"/>
      <c r="B21" s="145"/>
      <c r="C21" s="147"/>
      <c r="D21" s="39"/>
      <c r="E21" s="84" t="s">
        <v>41</v>
      </c>
      <c r="F21" s="41"/>
      <c r="G21" s="23">
        <f t="shared" si="3"/>
        <v>0</v>
      </c>
      <c r="H21" s="121"/>
      <c r="I21" s="106"/>
      <c r="J21" s="22">
        <f t="shared" si="4"/>
        <v>0</v>
      </c>
      <c r="K21" s="123"/>
      <c r="L21" s="117"/>
      <c r="M21" s="119"/>
      <c r="N21" s="42">
        <f t="shared" si="5"/>
        <v>0</v>
      </c>
      <c r="O21" s="39">
        <v>0.79166666666666663</v>
      </c>
      <c r="P21" s="40"/>
      <c r="Q21" s="41">
        <v>4.1666666666666664E-2</v>
      </c>
      <c r="R21" s="23">
        <f t="shared" si="6"/>
        <v>0.25</v>
      </c>
      <c r="S21" s="121"/>
      <c r="T21" s="106"/>
      <c r="U21" s="22">
        <f t="shared" si="7"/>
        <v>0.16666666666666674</v>
      </c>
      <c r="V21" s="123"/>
      <c r="W21" s="117"/>
      <c r="X21" s="119"/>
      <c r="Y21" s="42">
        <f t="shared" si="8"/>
        <v>1</v>
      </c>
      <c r="Z21" s="39"/>
      <c r="AA21" s="40"/>
      <c r="AB21" s="41"/>
      <c r="AC21" s="22">
        <f t="shared" si="9"/>
        <v>0</v>
      </c>
      <c r="AD21" s="106"/>
      <c r="AE21" s="106"/>
      <c r="AF21" s="22">
        <f t="shared" si="10"/>
        <v>0</v>
      </c>
      <c r="AG21" s="135"/>
      <c r="AH21" s="117"/>
      <c r="AI21" s="119"/>
      <c r="AJ21" s="42">
        <f t="shared" si="11"/>
        <v>0</v>
      </c>
      <c r="AK21" s="39"/>
      <c r="AL21" s="40"/>
      <c r="AM21" s="41"/>
      <c r="AN21" s="22">
        <f t="shared" si="12"/>
        <v>0</v>
      </c>
      <c r="AO21" s="106"/>
      <c r="AP21" s="106"/>
      <c r="AQ21" s="22">
        <f t="shared" si="0"/>
        <v>0</v>
      </c>
      <c r="AR21" s="135"/>
      <c r="AS21" s="117"/>
      <c r="AT21" s="119"/>
      <c r="AU21" s="42">
        <f t="shared" si="13"/>
        <v>0</v>
      </c>
      <c r="AV21" s="39"/>
      <c r="AW21" s="40"/>
      <c r="AX21" s="41"/>
      <c r="AY21" s="22">
        <f t="shared" si="14"/>
        <v>0</v>
      </c>
      <c r="AZ21" s="106"/>
      <c r="BA21" s="106"/>
      <c r="BB21" s="22">
        <f t="shared" si="1"/>
        <v>0</v>
      </c>
      <c r="BC21" s="135"/>
      <c r="BD21" s="117"/>
      <c r="BE21" s="119"/>
      <c r="BF21" s="42">
        <f t="shared" si="15"/>
        <v>0</v>
      </c>
      <c r="BG21" s="39"/>
      <c r="BH21" s="40"/>
      <c r="BI21" s="41"/>
      <c r="BJ21" s="22">
        <f t="shared" si="16"/>
        <v>0</v>
      </c>
      <c r="BK21" s="106"/>
      <c r="BL21" s="106"/>
      <c r="BM21" s="22">
        <f t="shared" si="2"/>
        <v>0</v>
      </c>
      <c r="BN21" s="135"/>
      <c r="BO21" s="117"/>
      <c r="BP21" s="133"/>
      <c r="BQ21" s="12">
        <f t="shared" si="17"/>
        <v>0</v>
      </c>
      <c r="BR21" s="48"/>
    </row>
    <row r="22" spans="1:70" ht="15.75" thickBot="1">
      <c r="A22" s="76"/>
      <c r="B22" s="88"/>
      <c r="C22" s="89"/>
      <c r="D22" s="160" t="s">
        <v>40</v>
      </c>
      <c r="E22" s="160"/>
      <c r="F22" s="161"/>
      <c r="G22" s="87"/>
      <c r="H22" s="162">
        <f>SUM(H8:H21)</f>
        <v>1.5000000000000002</v>
      </c>
      <c r="I22" s="163"/>
      <c r="J22" s="163"/>
      <c r="K22" s="164"/>
      <c r="L22" s="80"/>
      <c r="M22" s="81"/>
      <c r="N22" s="31"/>
      <c r="O22" s="160" t="s">
        <v>40</v>
      </c>
      <c r="P22" s="160"/>
      <c r="Q22" s="161"/>
      <c r="R22" s="87"/>
      <c r="S22" s="162">
        <f>SUM(S8:S21)</f>
        <v>1.4583333333333333</v>
      </c>
      <c r="T22" s="163"/>
      <c r="U22" s="163"/>
      <c r="V22" s="164"/>
      <c r="W22" s="102"/>
      <c r="X22" s="81"/>
      <c r="Y22" s="31"/>
      <c r="Z22" s="160" t="s">
        <v>40</v>
      </c>
      <c r="AA22" s="160"/>
      <c r="AB22" s="161"/>
      <c r="AC22" s="87"/>
      <c r="AD22" s="162">
        <f>SUM(AD8:AD21)</f>
        <v>0</v>
      </c>
      <c r="AE22" s="163"/>
      <c r="AF22" s="163"/>
      <c r="AG22" s="164"/>
      <c r="AH22" s="102"/>
      <c r="AI22" s="81"/>
      <c r="AJ22" s="31"/>
      <c r="AK22" s="160" t="s">
        <v>40</v>
      </c>
      <c r="AL22" s="160"/>
      <c r="AM22" s="161"/>
      <c r="AN22" s="87"/>
      <c r="AO22" s="162">
        <f>SUM(AO8:AO21)</f>
        <v>0</v>
      </c>
      <c r="AP22" s="163"/>
      <c r="AQ22" s="163"/>
      <c r="AR22" s="164"/>
      <c r="AS22" s="102"/>
      <c r="AT22" s="81"/>
      <c r="AU22" s="31"/>
      <c r="AV22" s="160" t="s">
        <v>40</v>
      </c>
      <c r="AW22" s="160"/>
      <c r="AX22" s="161"/>
      <c r="AY22" s="87"/>
      <c r="AZ22" s="162">
        <f>SUM(AZ8:AZ21)</f>
        <v>0</v>
      </c>
      <c r="BA22" s="163"/>
      <c r="BB22" s="163"/>
      <c r="BC22" s="164"/>
      <c r="BD22" s="102"/>
      <c r="BE22" s="81"/>
      <c r="BF22" s="31"/>
      <c r="BG22" s="160" t="s">
        <v>40</v>
      </c>
      <c r="BH22" s="160"/>
      <c r="BI22" s="161"/>
      <c r="BJ22" s="87"/>
      <c r="BK22" s="162">
        <f>SUM(BK8:BK21)</f>
        <v>0</v>
      </c>
      <c r="BL22" s="163"/>
      <c r="BM22" s="163"/>
      <c r="BN22" s="164"/>
      <c r="BO22" s="102"/>
      <c r="BP22" s="79"/>
      <c r="BQ22" s="12"/>
      <c r="BR22" s="90"/>
    </row>
    <row r="23" spans="1:70" ht="15.75" thickBot="1">
      <c r="A23" s="157">
        <f>A20+1</f>
        <v>41646</v>
      </c>
      <c r="B23" s="144" t="str">
        <f t="shared" ref="B23" si="208">UPPER(TEXT(A23,"jjj"))</f>
        <v>LUN</v>
      </c>
      <c r="C23" s="146" t="str">
        <f t="shared" ref="C23" si="209">UPPER(TEXT(A23,"jj mmm"))</f>
        <v>08 JANV</v>
      </c>
      <c r="D23" s="35"/>
      <c r="E23" s="83" t="s">
        <v>42</v>
      </c>
      <c r="F23" s="37"/>
      <c r="G23" s="22">
        <f t="shared" si="3"/>
        <v>0</v>
      </c>
      <c r="H23" s="120">
        <f t="shared" ref="H23" si="210">G23+G24</f>
        <v>0</v>
      </c>
      <c r="I23" s="105">
        <f t="shared" ref="I23" si="211">IF(OR(F21="",D23=""),0,MOD(D23-F21,1))</f>
        <v>0</v>
      </c>
      <c r="J23" s="22">
        <f t="shared" si="4"/>
        <v>0</v>
      </c>
      <c r="K23" s="122">
        <f t="shared" ref="K23" si="212">J23+J24</f>
        <v>0</v>
      </c>
      <c r="L23" s="116">
        <f>IF(AND(WEEKDAY($A23,2)&lt;7,E23="CP"),1,0)</f>
        <v>0</v>
      </c>
      <c r="M23" s="118">
        <f t="shared" ref="M23" si="213">IF(E23="CV",1,0)</f>
        <v>0</v>
      </c>
      <c r="N23" s="38">
        <f t="shared" si="5"/>
        <v>0</v>
      </c>
      <c r="O23" s="35"/>
      <c r="P23" s="36" t="s">
        <v>41</v>
      </c>
      <c r="Q23" s="37"/>
      <c r="R23" s="22">
        <f t="shared" si="6"/>
        <v>0</v>
      </c>
      <c r="S23" s="120">
        <f t="shared" ref="S23" si="214">R23+R24</f>
        <v>0</v>
      </c>
      <c r="T23" s="105">
        <f t="shared" ref="T23" si="215">IF(OR(Q21="",O23=""),0,MOD(O23-Q21,1))</f>
        <v>0</v>
      </c>
      <c r="U23" s="22">
        <f t="shared" si="7"/>
        <v>0</v>
      </c>
      <c r="V23" s="122">
        <f t="shared" ref="V23" si="216">U23+U24</f>
        <v>0</v>
      </c>
      <c r="W23" s="116">
        <f>IF(AND(WEEKDAY($A23,2)&lt;7,P23="CP"),1,0)</f>
        <v>0</v>
      </c>
      <c r="X23" s="118">
        <f t="shared" ref="X23" si="217">IF(P23="CV",1,0)</f>
        <v>0</v>
      </c>
      <c r="Y23" s="38">
        <f t="shared" si="8"/>
        <v>0</v>
      </c>
      <c r="Z23" s="35"/>
      <c r="AA23" s="36"/>
      <c r="AB23" s="37"/>
      <c r="AC23" s="22">
        <f t="shared" si="9"/>
        <v>0</v>
      </c>
      <c r="AD23" s="105">
        <f t="shared" ref="AD23" si="218">AC23+AC24</f>
        <v>0</v>
      </c>
      <c r="AE23" s="105">
        <f t="shared" ref="AE23" si="219">IF(OR(AB21="",Z23=""),0,MOD(Z23-AB21,1))</f>
        <v>0</v>
      </c>
      <c r="AF23" s="22">
        <f t="shared" si="10"/>
        <v>0</v>
      </c>
      <c r="AG23" s="134">
        <f t="shared" ref="AG23" si="220">AF23+AF24</f>
        <v>0</v>
      </c>
      <c r="AH23" s="116">
        <f>IF(AND(WEEKDAY($A23,2)&lt;7,AA23="CP"),1,0)</f>
        <v>0</v>
      </c>
      <c r="AI23" s="118">
        <f t="shared" ref="AI23" si="221">IF(AA23="CV",1,0)</f>
        <v>0</v>
      </c>
      <c r="AJ23" s="38">
        <f t="shared" si="11"/>
        <v>0</v>
      </c>
      <c r="AK23" s="35"/>
      <c r="AL23" s="36"/>
      <c r="AM23" s="37"/>
      <c r="AN23" s="22">
        <f t="shared" si="12"/>
        <v>0</v>
      </c>
      <c r="AO23" s="105">
        <f t="shared" ref="AO23" si="222">AN23+AN24</f>
        <v>0</v>
      </c>
      <c r="AP23" s="105">
        <f t="shared" ref="AP23" si="223">IF(OR(AM21="",AK23=""),0,MOD(AK23-AM21,1))</f>
        <v>0</v>
      </c>
      <c r="AQ23" s="22">
        <f t="shared" si="0"/>
        <v>0</v>
      </c>
      <c r="AR23" s="134">
        <f t="shared" ref="AR23" si="224">AQ23+AQ24</f>
        <v>0</v>
      </c>
      <c r="AS23" s="116">
        <f>IF(AND(WEEKDAY($A23,2)&lt;7,AL23="CP"),1,0)</f>
        <v>0</v>
      </c>
      <c r="AT23" s="118">
        <f t="shared" ref="AT23" si="225">IF(AL23="CV",1,0)</f>
        <v>0</v>
      </c>
      <c r="AU23" s="38">
        <f t="shared" si="13"/>
        <v>0</v>
      </c>
      <c r="AV23" s="35"/>
      <c r="AW23" s="36"/>
      <c r="AX23" s="37"/>
      <c r="AY23" s="22">
        <f t="shared" si="14"/>
        <v>0</v>
      </c>
      <c r="AZ23" s="105">
        <f t="shared" ref="AZ23" si="226">AY23+AY24</f>
        <v>0</v>
      </c>
      <c r="BA23" s="105">
        <f t="shared" ref="BA23" si="227">IF(OR(AX21="",AV23=""),0,MOD(AV23-AX21,1))</f>
        <v>0</v>
      </c>
      <c r="BB23" s="22">
        <f t="shared" si="1"/>
        <v>0</v>
      </c>
      <c r="BC23" s="134">
        <f t="shared" ref="BC23" si="228">BB23+BB24</f>
        <v>0</v>
      </c>
      <c r="BD23" s="116">
        <f>IF(AND(WEEKDAY($A23,2)&lt;7,AW23="CP"),1,0)</f>
        <v>0</v>
      </c>
      <c r="BE23" s="118">
        <f t="shared" ref="BE23" si="229">IF(AW23="CV",1,0)</f>
        <v>0</v>
      </c>
      <c r="BF23" s="38">
        <f t="shared" si="15"/>
        <v>0</v>
      </c>
      <c r="BG23" s="35"/>
      <c r="BH23" s="36"/>
      <c r="BI23" s="37"/>
      <c r="BJ23" s="22">
        <f t="shared" si="16"/>
        <v>0</v>
      </c>
      <c r="BK23" s="105">
        <f t="shared" ref="BK23" si="230">BJ23+BJ24</f>
        <v>0</v>
      </c>
      <c r="BL23" s="105">
        <f t="shared" ref="BL23" si="231">IF(OR(BI21="",BG23=""),0,MOD(BG23-BI21,1))</f>
        <v>0</v>
      </c>
      <c r="BM23" s="22">
        <f t="shared" si="2"/>
        <v>0</v>
      </c>
      <c r="BN23" s="134">
        <f t="shared" ref="BN23" si="232">BM23+BM24</f>
        <v>0</v>
      </c>
      <c r="BO23" s="116">
        <f>IF(AND(WEEKDAY($A23,2)&lt;7,BH23="CP"),1,0)</f>
        <v>0</v>
      </c>
      <c r="BP23" s="133">
        <f t="shared" ref="BP23" si="233">IF(BH23="CV",1,0)</f>
        <v>0</v>
      </c>
      <c r="BQ23" s="12">
        <f t="shared" si="17"/>
        <v>0</v>
      </c>
      <c r="BR23" s="47"/>
    </row>
    <row r="24" spans="1:70" ht="15.75" thickBot="1">
      <c r="A24" s="157"/>
      <c r="B24" s="145"/>
      <c r="C24" s="147"/>
      <c r="D24" s="39"/>
      <c r="E24" s="84" t="s">
        <v>42</v>
      </c>
      <c r="F24" s="41"/>
      <c r="G24" s="23">
        <f t="shared" si="3"/>
        <v>0</v>
      </c>
      <c r="H24" s="121"/>
      <c r="I24" s="106"/>
      <c r="J24" s="22">
        <f t="shared" si="4"/>
        <v>0</v>
      </c>
      <c r="K24" s="123"/>
      <c r="L24" s="117"/>
      <c r="M24" s="119"/>
      <c r="N24" s="42">
        <f t="shared" si="5"/>
        <v>0</v>
      </c>
      <c r="O24" s="39"/>
      <c r="P24" s="40" t="s">
        <v>41</v>
      </c>
      <c r="Q24" s="41"/>
      <c r="R24" s="23">
        <f t="shared" si="6"/>
        <v>0</v>
      </c>
      <c r="S24" s="121"/>
      <c r="T24" s="106"/>
      <c r="U24" s="22">
        <f t="shared" si="7"/>
        <v>0</v>
      </c>
      <c r="V24" s="123"/>
      <c r="W24" s="117"/>
      <c r="X24" s="119"/>
      <c r="Y24" s="42">
        <f t="shared" si="8"/>
        <v>0</v>
      </c>
      <c r="Z24" s="39"/>
      <c r="AA24" s="40"/>
      <c r="AB24" s="41"/>
      <c r="AC24" s="22">
        <f t="shared" si="9"/>
        <v>0</v>
      </c>
      <c r="AD24" s="106"/>
      <c r="AE24" s="106"/>
      <c r="AF24" s="22">
        <f t="shared" si="10"/>
        <v>0</v>
      </c>
      <c r="AG24" s="135"/>
      <c r="AH24" s="117"/>
      <c r="AI24" s="119"/>
      <c r="AJ24" s="42">
        <f t="shared" si="11"/>
        <v>0</v>
      </c>
      <c r="AK24" s="39"/>
      <c r="AL24" s="40"/>
      <c r="AM24" s="41"/>
      <c r="AN24" s="22">
        <f t="shared" si="12"/>
        <v>0</v>
      </c>
      <c r="AO24" s="106"/>
      <c r="AP24" s="106"/>
      <c r="AQ24" s="22">
        <f t="shared" si="0"/>
        <v>0</v>
      </c>
      <c r="AR24" s="135"/>
      <c r="AS24" s="117"/>
      <c r="AT24" s="119"/>
      <c r="AU24" s="42">
        <f t="shared" si="13"/>
        <v>0</v>
      </c>
      <c r="AV24" s="39"/>
      <c r="AW24" s="40"/>
      <c r="AX24" s="41"/>
      <c r="AY24" s="22">
        <f t="shared" si="14"/>
        <v>0</v>
      </c>
      <c r="AZ24" s="106"/>
      <c r="BA24" s="106"/>
      <c r="BB24" s="22">
        <f t="shared" si="1"/>
        <v>0</v>
      </c>
      <c r="BC24" s="135"/>
      <c r="BD24" s="117"/>
      <c r="BE24" s="119"/>
      <c r="BF24" s="42">
        <f t="shared" si="15"/>
        <v>0</v>
      </c>
      <c r="BG24" s="39"/>
      <c r="BH24" s="40"/>
      <c r="BI24" s="41"/>
      <c r="BJ24" s="22">
        <f t="shared" si="16"/>
        <v>0</v>
      </c>
      <c r="BK24" s="106"/>
      <c r="BL24" s="106"/>
      <c r="BM24" s="22">
        <f t="shared" si="2"/>
        <v>0</v>
      </c>
      <c r="BN24" s="135"/>
      <c r="BO24" s="117"/>
      <c r="BP24" s="133"/>
      <c r="BQ24" s="12">
        <f t="shared" si="17"/>
        <v>0</v>
      </c>
      <c r="BR24" s="48"/>
    </row>
    <row r="25" spans="1:70" ht="15.75" thickBot="1">
      <c r="A25" s="157">
        <f>A23+1</f>
        <v>41647</v>
      </c>
      <c r="B25" s="144" t="str">
        <f t="shared" ref="B25" si="234">UPPER(TEXT(A25,"jjj"))</f>
        <v>MAR</v>
      </c>
      <c r="C25" s="146" t="str">
        <f t="shared" ref="C25" si="235">UPPER(TEXT(A25,"jj mmm"))</f>
        <v>09 JANV</v>
      </c>
      <c r="D25" s="35"/>
      <c r="E25" s="83" t="s">
        <v>42</v>
      </c>
      <c r="F25" s="37"/>
      <c r="G25" s="22">
        <f t="shared" si="3"/>
        <v>0</v>
      </c>
      <c r="H25" s="120">
        <f t="shared" ref="H25" si="236">G25+G26</f>
        <v>0</v>
      </c>
      <c r="I25" s="105">
        <f t="shared" ref="I25" si="237">IF(OR(F24="",D25=""),0,MOD(D25-F24,1))</f>
        <v>0</v>
      </c>
      <c r="J25" s="22">
        <f t="shared" si="4"/>
        <v>0</v>
      </c>
      <c r="K25" s="122">
        <f t="shared" ref="K25" si="238">J25+J26</f>
        <v>0</v>
      </c>
      <c r="L25" s="116">
        <f t="shared" ref="L25:L36" si="239">IF(AND(WEEKDAY($A25,2)&lt;7,E25="CP"),1,0)</f>
        <v>0</v>
      </c>
      <c r="M25" s="118">
        <f t="shared" ref="M25" si="240">IF(E25="CV",1,0)</f>
        <v>0</v>
      </c>
      <c r="N25" s="38">
        <f t="shared" si="5"/>
        <v>0</v>
      </c>
      <c r="O25" s="35"/>
      <c r="P25" s="36" t="s">
        <v>41</v>
      </c>
      <c r="Q25" s="37"/>
      <c r="R25" s="22">
        <f t="shared" si="6"/>
        <v>0</v>
      </c>
      <c r="S25" s="120">
        <f t="shared" ref="S25" si="241">R25+R26</f>
        <v>0</v>
      </c>
      <c r="T25" s="105">
        <f t="shared" ref="T25" si="242">IF(OR(Q24="",O25=""),0,MOD(O25-Q24,1))</f>
        <v>0</v>
      </c>
      <c r="U25" s="22">
        <f t="shared" si="7"/>
        <v>0</v>
      </c>
      <c r="V25" s="122">
        <f t="shared" ref="V25" si="243">U25+U26</f>
        <v>0</v>
      </c>
      <c r="W25" s="116">
        <f t="shared" ref="W25:W36" si="244">IF(AND(WEEKDAY($A25,2)&lt;7,P25="CP"),1,0)</f>
        <v>0</v>
      </c>
      <c r="X25" s="118">
        <f t="shared" ref="X25" si="245">IF(P25="CV",1,0)</f>
        <v>0</v>
      </c>
      <c r="Y25" s="38">
        <f t="shared" si="8"/>
        <v>0</v>
      </c>
      <c r="Z25" s="35"/>
      <c r="AA25" s="36"/>
      <c r="AB25" s="37"/>
      <c r="AC25" s="22">
        <f t="shared" si="9"/>
        <v>0</v>
      </c>
      <c r="AD25" s="105">
        <f t="shared" ref="AD25" si="246">AC25+AC26</f>
        <v>0</v>
      </c>
      <c r="AE25" s="105">
        <f t="shared" ref="AE25" si="247">IF(OR(AB24="",Z25=""),0,MOD(Z25-AB24,1))</f>
        <v>0</v>
      </c>
      <c r="AF25" s="22">
        <f t="shared" si="10"/>
        <v>0</v>
      </c>
      <c r="AG25" s="134">
        <f t="shared" ref="AG25" si="248">AF25+AF26</f>
        <v>0</v>
      </c>
      <c r="AH25" s="116">
        <f t="shared" ref="AH25:AH36" si="249">IF(AND(WEEKDAY($A25,2)&lt;7,AA25="CP"),1,0)</f>
        <v>0</v>
      </c>
      <c r="AI25" s="118">
        <f t="shared" ref="AI25" si="250">IF(AA25="CV",1,0)</f>
        <v>0</v>
      </c>
      <c r="AJ25" s="38">
        <f t="shared" si="11"/>
        <v>0</v>
      </c>
      <c r="AK25" s="35"/>
      <c r="AL25" s="36"/>
      <c r="AM25" s="37"/>
      <c r="AN25" s="22">
        <f t="shared" si="12"/>
        <v>0</v>
      </c>
      <c r="AO25" s="105">
        <f t="shared" ref="AO25" si="251">AN25+AN26</f>
        <v>0</v>
      </c>
      <c r="AP25" s="105">
        <f t="shared" ref="AP25" si="252">IF(OR(AM24="",AK25=""),0,MOD(AK25-AM24,1))</f>
        <v>0</v>
      </c>
      <c r="AQ25" s="22">
        <f t="shared" si="0"/>
        <v>0</v>
      </c>
      <c r="AR25" s="134">
        <f t="shared" ref="AR25" si="253">AQ25+AQ26</f>
        <v>0</v>
      </c>
      <c r="AS25" s="116">
        <f t="shared" ref="AS25:AS36" si="254">IF(AND(WEEKDAY($A25,2)&lt;7,AL25="CP"),1,0)</f>
        <v>0</v>
      </c>
      <c r="AT25" s="118">
        <f t="shared" ref="AT25" si="255">IF(AL25="CV",1,0)</f>
        <v>0</v>
      </c>
      <c r="AU25" s="38">
        <f t="shared" si="13"/>
        <v>0</v>
      </c>
      <c r="AV25" s="35"/>
      <c r="AW25" s="36"/>
      <c r="AX25" s="37"/>
      <c r="AY25" s="22">
        <f t="shared" si="14"/>
        <v>0</v>
      </c>
      <c r="AZ25" s="105">
        <f t="shared" ref="AZ25" si="256">AY25+AY26</f>
        <v>0</v>
      </c>
      <c r="BA25" s="105">
        <f t="shared" ref="BA25" si="257">IF(OR(AX24="",AV25=""),0,MOD(AV25-AX24,1))</f>
        <v>0</v>
      </c>
      <c r="BB25" s="22">
        <f t="shared" si="1"/>
        <v>0</v>
      </c>
      <c r="BC25" s="134">
        <f t="shared" ref="BC25" si="258">BB25+BB26</f>
        <v>0</v>
      </c>
      <c r="BD25" s="116">
        <f t="shared" ref="BD25:BD36" si="259">IF(AND(WEEKDAY($A25,2)&lt;7,AW25="CP"),1,0)</f>
        <v>0</v>
      </c>
      <c r="BE25" s="118">
        <f t="shared" ref="BE25" si="260">IF(AW25="CV",1,0)</f>
        <v>0</v>
      </c>
      <c r="BF25" s="38">
        <f t="shared" si="15"/>
        <v>0</v>
      </c>
      <c r="BG25" s="35"/>
      <c r="BH25" s="36"/>
      <c r="BI25" s="37"/>
      <c r="BJ25" s="22">
        <f t="shared" si="16"/>
        <v>0</v>
      </c>
      <c r="BK25" s="105">
        <f t="shared" ref="BK25" si="261">BJ25+BJ26</f>
        <v>0</v>
      </c>
      <c r="BL25" s="105">
        <f t="shared" ref="BL25" si="262">IF(OR(BI24="",BG25=""),0,MOD(BG25-BI24,1))</f>
        <v>0</v>
      </c>
      <c r="BM25" s="22">
        <f t="shared" si="2"/>
        <v>0</v>
      </c>
      <c r="BN25" s="134">
        <f t="shared" ref="BN25" si="263">BM25+BM26</f>
        <v>0</v>
      </c>
      <c r="BO25" s="116">
        <f t="shared" ref="BO25:BO36" si="264">IF(AND(WEEKDAY($A25,2)&lt;7,BH25="CP"),1,0)</f>
        <v>0</v>
      </c>
      <c r="BP25" s="133">
        <f t="shared" ref="BP25" si="265">IF(BH25="CV",1,0)</f>
        <v>0</v>
      </c>
      <c r="BQ25" s="12">
        <f t="shared" si="17"/>
        <v>0</v>
      </c>
      <c r="BR25" s="47"/>
    </row>
    <row r="26" spans="1:70" ht="15.75" thickBot="1">
      <c r="A26" s="157"/>
      <c r="B26" s="145"/>
      <c r="C26" s="147"/>
      <c r="D26" s="39"/>
      <c r="E26" s="84" t="s">
        <v>42</v>
      </c>
      <c r="F26" s="41"/>
      <c r="G26" s="23">
        <f t="shared" si="3"/>
        <v>0</v>
      </c>
      <c r="H26" s="121"/>
      <c r="I26" s="106"/>
      <c r="J26" s="22">
        <f t="shared" si="4"/>
        <v>0</v>
      </c>
      <c r="K26" s="123"/>
      <c r="L26" s="117"/>
      <c r="M26" s="119"/>
      <c r="N26" s="42">
        <f t="shared" si="5"/>
        <v>0</v>
      </c>
      <c r="O26" s="39"/>
      <c r="P26" s="40" t="s">
        <v>41</v>
      </c>
      <c r="Q26" s="41"/>
      <c r="R26" s="23">
        <f t="shared" si="6"/>
        <v>0</v>
      </c>
      <c r="S26" s="121"/>
      <c r="T26" s="106"/>
      <c r="U26" s="22">
        <f t="shared" si="7"/>
        <v>0</v>
      </c>
      <c r="V26" s="123"/>
      <c r="W26" s="117"/>
      <c r="X26" s="119"/>
      <c r="Y26" s="42">
        <f t="shared" si="8"/>
        <v>0</v>
      </c>
      <c r="Z26" s="39"/>
      <c r="AA26" s="40"/>
      <c r="AB26" s="41"/>
      <c r="AC26" s="22">
        <f t="shared" si="9"/>
        <v>0</v>
      </c>
      <c r="AD26" s="106"/>
      <c r="AE26" s="106"/>
      <c r="AF26" s="22">
        <f t="shared" si="10"/>
        <v>0</v>
      </c>
      <c r="AG26" s="135"/>
      <c r="AH26" s="117"/>
      <c r="AI26" s="119"/>
      <c r="AJ26" s="42">
        <f t="shared" si="11"/>
        <v>0</v>
      </c>
      <c r="AK26" s="39"/>
      <c r="AL26" s="40"/>
      <c r="AM26" s="41"/>
      <c r="AN26" s="22">
        <f t="shared" si="12"/>
        <v>0</v>
      </c>
      <c r="AO26" s="106"/>
      <c r="AP26" s="106"/>
      <c r="AQ26" s="22">
        <f t="shared" si="0"/>
        <v>0</v>
      </c>
      <c r="AR26" s="135"/>
      <c r="AS26" s="117"/>
      <c r="AT26" s="119"/>
      <c r="AU26" s="42">
        <f t="shared" si="13"/>
        <v>0</v>
      </c>
      <c r="AV26" s="39"/>
      <c r="AW26" s="40"/>
      <c r="AX26" s="41"/>
      <c r="AY26" s="22">
        <f t="shared" si="14"/>
        <v>0</v>
      </c>
      <c r="AZ26" s="106"/>
      <c r="BA26" s="106"/>
      <c r="BB26" s="22">
        <f t="shared" si="1"/>
        <v>0</v>
      </c>
      <c r="BC26" s="135"/>
      <c r="BD26" s="117"/>
      <c r="BE26" s="119"/>
      <c r="BF26" s="42">
        <f t="shared" si="15"/>
        <v>0</v>
      </c>
      <c r="BG26" s="39"/>
      <c r="BH26" s="40"/>
      <c r="BI26" s="41"/>
      <c r="BJ26" s="22">
        <f t="shared" si="16"/>
        <v>0</v>
      </c>
      <c r="BK26" s="106"/>
      <c r="BL26" s="106"/>
      <c r="BM26" s="22">
        <f t="shared" si="2"/>
        <v>0</v>
      </c>
      <c r="BN26" s="135"/>
      <c r="BO26" s="117"/>
      <c r="BP26" s="133"/>
      <c r="BQ26" s="12">
        <f t="shared" si="17"/>
        <v>0</v>
      </c>
      <c r="BR26" s="48"/>
    </row>
    <row r="27" spans="1:70" ht="15.75" thickBot="1">
      <c r="A27" s="157">
        <f>A25+1</f>
        <v>41648</v>
      </c>
      <c r="B27" s="144" t="str">
        <f t="shared" ref="B27" si="266">UPPER(TEXT(A27,"jjj"))</f>
        <v>MER</v>
      </c>
      <c r="C27" s="146" t="str">
        <f t="shared" ref="C27" si="267">UPPER(TEXT(A27,"jj mmm"))</f>
        <v>10 JANV</v>
      </c>
      <c r="D27" s="35"/>
      <c r="E27" s="83" t="s">
        <v>0</v>
      </c>
      <c r="F27" s="37"/>
      <c r="G27" s="22">
        <f t="shared" si="3"/>
        <v>0</v>
      </c>
      <c r="H27" s="120">
        <f t="shared" ref="H27" si="268">G27+G28</f>
        <v>0</v>
      </c>
      <c r="I27" s="105">
        <f t="shared" ref="I27" si="269">IF(OR(F26="",D27=""),0,MOD(D27-F26,1))</f>
        <v>0</v>
      </c>
      <c r="J27" s="22">
        <f t="shared" si="4"/>
        <v>0</v>
      </c>
      <c r="K27" s="122">
        <f t="shared" ref="K27" si="270">J27+J28</f>
        <v>0</v>
      </c>
      <c r="L27" s="116">
        <f t="shared" ref="L27:L36" si="271">IF(AND(WEEKDAY($A27,2)&lt;7,E27="CP"),1,0)</f>
        <v>1</v>
      </c>
      <c r="M27" s="118">
        <f t="shared" ref="M27" si="272">IF(E27="CV",1,0)</f>
        <v>0</v>
      </c>
      <c r="N27" s="38">
        <f t="shared" si="5"/>
        <v>0</v>
      </c>
      <c r="O27" s="35"/>
      <c r="P27" s="36"/>
      <c r="Q27" s="37"/>
      <c r="R27" s="22">
        <f t="shared" si="6"/>
        <v>0</v>
      </c>
      <c r="S27" s="120">
        <f t="shared" ref="S27" si="273">R27+R28</f>
        <v>0.41666666666666663</v>
      </c>
      <c r="T27" s="105">
        <f t="shared" ref="T27" si="274">IF(OR(Q26="",O27=""),0,MOD(O27-Q26,1))</f>
        <v>0</v>
      </c>
      <c r="U27" s="22">
        <f t="shared" si="7"/>
        <v>0</v>
      </c>
      <c r="V27" s="122">
        <f t="shared" ref="V27" si="275">U27+U28</f>
        <v>0</v>
      </c>
      <c r="W27" s="116">
        <f t="shared" ref="W27:W36" si="276">IF(AND(WEEKDAY($A27,2)&lt;7,P27="CP"),1,0)</f>
        <v>0</v>
      </c>
      <c r="X27" s="118">
        <f t="shared" ref="X27" si="277">IF(P27="CV",1,0)</f>
        <v>0</v>
      </c>
      <c r="Y27" s="38">
        <f t="shared" si="8"/>
        <v>0</v>
      </c>
      <c r="Z27" s="35"/>
      <c r="AA27" s="36"/>
      <c r="AB27" s="37"/>
      <c r="AC27" s="22">
        <f t="shared" si="9"/>
        <v>0</v>
      </c>
      <c r="AD27" s="105">
        <f t="shared" ref="AD27" si="278">AC27+AC28</f>
        <v>0</v>
      </c>
      <c r="AE27" s="105">
        <f t="shared" ref="AE27" si="279">IF(OR(AB26="",Z27=""),0,MOD(Z27-AB26,1))</f>
        <v>0</v>
      </c>
      <c r="AF27" s="22">
        <f t="shared" si="10"/>
        <v>0</v>
      </c>
      <c r="AG27" s="134">
        <f t="shared" ref="AG27" si="280">AF27+AF28</f>
        <v>0</v>
      </c>
      <c r="AH27" s="116">
        <f t="shared" ref="AH27:AH36" si="281">IF(AND(WEEKDAY($A27,2)&lt;7,AA27="CP"),1,0)</f>
        <v>0</v>
      </c>
      <c r="AI27" s="118">
        <f t="shared" ref="AI27" si="282">IF(AA27="CV",1,0)</f>
        <v>0</v>
      </c>
      <c r="AJ27" s="38">
        <f t="shared" si="11"/>
        <v>0</v>
      </c>
      <c r="AK27" s="35"/>
      <c r="AL27" s="36"/>
      <c r="AM27" s="37"/>
      <c r="AN27" s="22">
        <f t="shared" si="12"/>
        <v>0</v>
      </c>
      <c r="AO27" s="105">
        <f t="shared" ref="AO27" si="283">AN27+AN28</f>
        <v>0</v>
      </c>
      <c r="AP27" s="105">
        <f t="shared" ref="AP27" si="284">IF(OR(AM26="",AK27=""),0,MOD(AK27-AM26,1))</f>
        <v>0</v>
      </c>
      <c r="AQ27" s="22">
        <f t="shared" si="0"/>
        <v>0</v>
      </c>
      <c r="AR27" s="134">
        <f t="shared" ref="AR27" si="285">AQ27+AQ28</f>
        <v>0</v>
      </c>
      <c r="AS27" s="116">
        <f t="shared" ref="AS27:AS36" si="286">IF(AND(WEEKDAY($A27,2)&lt;7,AL27="CP"),1,0)</f>
        <v>0</v>
      </c>
      <c r="AT27" s="118">
        <f t="shared" ref="AT27" si="287">IF(AL27="CV",1,0)</f>
        <v>0</v>
      </c>
      <c r="AU27" s="38">
        <f t="shared" si="13"/>
        <v>0</v>
      </c>
      <c r="AV27" s="35"/>
      <c r="AW27" s="36"/>
      <c r="AX27" s="37"/>
      <c r="AY27" s="22">
        <f t="shared" si="14"/>
        <v>0</v>
      </c>
      <c r="AZ27" s="105">
        <f t="shared" ref="AZ27" si="288">AY27+AY28</f>
        <v>0</v>
      </c>
      <c r="BA27" s="105">
        <f t="shared" ref="BA27" si="289">IF(OR(AX26="",AV27=""),0,MOD(AV27-AX26,1))</f>
        <v>0</v>
      </c>
      <c r="BB27" s="22">
        <f t="shared" si="1"/>
        <v>0</v>
      </c>
      <c r="BC27" s="134">
        <f t="shared" ref="BC27" si="290">BB27+BB28</f>
        <v>0</v>
      </c>
      <c r="BD27" s="116">
        <f t="shared" ref="BD27:BD36" si="291">IF(AND(WEEKDAY($A27,2)&lt;7,AW27="CP"),1,0)</f>
        <v>0</v>
      </c>
      <c r="BE27" s="118">
        <f t="shared" ref="BE27" si="292">IF(AW27="CV",1,0)</f>
        <v>0</v>
      </c>
      <c r="BF27" s="38">
        <f t="shared" si="15"/>
        <v>0</v>
      </c>
      <c r="BG27" s="35"/>
      <c r="BH27" s="36"/>
      <c r="BI27" s="37"/>
      <c r="BJ27" s="22">
        <f t="shared" si="16"/>
        <v>0</v>
      </c>
      <c r="BK27" s="105">
        <f t="shared" ref="BK27" si="293">BJ27+BJ28</f>
        <v>0</v>
      </c>
      <c r="BL27" s="105">
        <f t="shared" ref="BL27" si="294">IF(OR(BI26="",BG27=""),0,MOD(BG27-BI26,1))</f>
        <v>0</v>
      </c>
      <c r="BM27" s="22">
        <f t="shared" si="2"/>
        <v>0</v>
      </c>
      <c r="BN27" s="134">
        <f t="shared" ref="BN27" si="295">BM27+BM28</f>
        <v>0</v>
      </c>
      <c r="BO27" s="116">
        <f t="shared" ref="BO27:BO36" si="296">IF(AND(WEEKDAY($A27,2)&lt;7,BH27="CP"),1,0)</f>
        <v>0</v>
      </c>
      <c r="BP27" s="133">
        <f t="shared" ref="BP27" si="297">IF(BH27="CV",1,0)</f>
        <v>0</v>
      </c>
      <c r="BQ27" s="12">
        <f t="shared" si="17"/>
        <v>0</v>
      </c>
      <c r="BR27" s="47"/>
    </row>
    <row r="28" spans="1:70" ht="15.75" thickBot="1">
      <c r="A28" s="157"/>
      <c r="B28" s="145"/>
      <c r="C28" s="147"/>
      <c r="D28" s="39"/>
      <c r="E28" s="84" t="s">
        <v>0</v>
      </c>
      <c r="F28" s="41"/>
      <c r="G28" s="23">
        <f t="shared" si="3"/>
        <v>0</v>
      </c>
      <c r="H28" s="121"/>
      <c r="I28" s="106"/>
      <c r="J28" s="22">
        <f t="shared" si="4"/>
        <v>0</v>
      </c>
      <c r="K28" s="123"/>
      <c r="L28" s="117"/>
      <c r="M28" s="119"/>
      <c r="N28" s="42">
        <f t="shared" si="5"/>
        <v>0</v>
      </c>
      <c r="O28" s="39">
        <v>0.5</v>
      </c>
      <c r="P28" s="40"/>
      <c r="Q28" s="41">
        <v>0.91666666666666663</v>
      </c>
      <c r="R28" s="23">
        <f t="shared" si="6"/>
        <v>0.41666666666666663</v>
      </c>
      <c r="S28" s="121"/>
      <c r="T28" s="106"/>
      <c r="U28" s="22">
        <f t="shared" si="7"/>
        <v>0</v>
      </c>
      <c r="V28" s="123"/>
      <c r="W28" s="117"/>
      <c r="X28" s="119"/>
      <c r="Y28" s="42">
        <f t="shared" si="8"/>
        <v>0</v>
      </c>
      <c r="Z28" s="39"/>
      <c r="AA28" s="40"/>
      <c r="AB28" s="41"/>
      <c r="AC28" s="22">
        <f t="shared" si="9"/>
        <v>0</v>
      </c>
      <c r="AD28" s="106"/>
      <c r="AE28" s="106"/>
      <c r="AF28" s="22">
        <f t="shared" si="10"/>
        <v>0</v>
      </c>
      <c r="AG28" s="135"/>
      <c r="AH28" s="117"/>
      <c r="AI28" s="119"/>
      <c r="AJ28" s="42">
        <f t="shared" si="11"/>
        <v>0</v>
      </c>
      <c r="AK28" s="39"/>
      <c r="AL28" s="40"/>
      <c r="AM28" s="41"/>
      <c r="AN28" s="22">
        <f t="shared" si="12"/>
        <v>0</v>
      </c>
      <c r="AO28" s="106"/>
      <c r="AP28" s="106"/>
      <c r="AQ28" s="22">
        <f t="shared" si="0"/>
        <v>0</v>
      </c>
      <c r="AR28" s="135"/>
      <c r="AS28" s="117"/>
      <c r="AT28" s="119"/>
      <c r="AU28" s="42">
        <f t="shared" si="13"/>
        <v>0</v>
      </c>
      <c r="AV28" s="39"/>
      <c r="AW28" s="40"/>
      <c r="AX28" s="41"/>
      <c r="AY28" s="22">
        <f t="shared" si="14"/>
        <v>0</v>
      </c>
      <c r="AZ28" s="106"/>
      <c r="BA28" s="106"/>
      <c r="BB28" s="22">
        <f t="shared" si="1"/>
        <v>0</v>
      </c>
      <c r="BC28" s="135"/>
      <c r="BD28" s="117"/>
      <c r="BE28" s="119"/>
      <c r="BF28" s="42">
        <f t="shared" si="15"/>
        <v>0</v>
      </c>
      <c r="BG28" s="39"/>
      <c r="BH28" s="40"/>
      <c r="BI28" s="41"/>
      <c r="BJ28" s="22">
        <f t="shared" si="16"/>
        <v>0</v>
      </c>
      <c r="BK28" s="106"/>
      <c r="BL28" s="106"/>
      <c r="BM28" s="22">
        <f t="shared" si="2"/>
        <v>0</v>
      </c>
      <c r="BN28" s="135"/>
      <c r="BO28" s="117"/>
      <c r="BP28" s="133"/>
      <c r="BQ28" s="12">
        <f t="shared" si="17"/>
        <v>0</v>
      </c>
      <c r="BR28" s="48"/>
    </row>
    <row r="29" spans="1:70" ht="15.75" thickBot="1">
      <c r="A29" s="157">
        <f>A27+1</f>
        <v>41649</v>
      </c>
      <c r="B29" s="144" t="str">
        <f t="shared" ref="B29" si="298">UPPER(TEXT(A29,"jjj"))</f>
        <v>JEU</v>
      </c>
      <c r="C29" s="146" t="str">
        <f t="shared" ref="C29" si="299">UPPER(TEXT(A29,"jj mmm"))</f>
        <v>11 JANV</v>
      </c>
      <c r="D29" s="35"/>
      <c r="E29" s="83" t="s">
        <v>0</v>
      </c>
      <c r="F29" s="37"/>
      <c r="G29" s="22">
        <f t="shared" si="3"/>
        <v>0</v>
      </c>
      <c r="H29" s="120">
        <f t="shared" ref="H29" si="300">G29+G30</f>
        <v>0</v>
      </c>
      <c r="I29" s="105">
        <f>IF(OR(F28="",D29=""),0,MOD(D29-F28,1))</f>
        <v>0</v>
      </c>
      <c r="J29" s="22">
        <f t="shared" si="4"/>
        <v>0</v>
      </c>
      <c r="K29" s="122">
        <f t="shared" ref="K29" si="301">J29+J30</f>
        <v>0</v>
      </c>
      <c r="L29" s="116">
        <f t="shared" ref="L29:L36" si="302">IF(AND(WEEKDAY($A29,2)&lt;7,E29="CP"),1,0)</f>
        <v>1</v>
      </c>
      <c r="M29" s="118">
        <f t="shared" ref="M29" si="303">IF(E29="CV",1,0)</f>
        <v>0</v>
      </c>
      <c r="N29" s="38">
        <f t="shared" si="5"/>
        <v>0</v>
      </c>
      <c r="O29" s="35"/>
      <c r="P29" s="36"/>
      <c r="Q29" s="37"/>
      <c r="R29" s="22">
        <f t="shared" si="6"/>
        <v>0</v>
      </c>
      <c r="S29" s="120">
        <f t="shared" ref="S29" si="304">R29+R30</f>
        <v>0.41666666666666663</v>
      </c>
      <c r="T29" s="105">
        <f>IF(OR(Q28="",O29=""),0,MOD(O29-Q28,1))</f>
        <v>0</v>
      </c>
      <c r="U29" s="22">
        <f t="shared" si="7"/>
        <v>0</v>
      </c>
      <c r="V29" s="122">
        <f t="shared" ref="V29" si="305">U29+U30</f>
        <v>0</v>
      </c>
      <c r="W29" s="116">
        <f t="shared" ref="W29:W36" si="306">IF(AND(WEEKDAY($A29,2)&lt;7,P29="CP"),1,0)</f>
        <v>0</v>
      </c>
      <c r="X29" s="118">
        <f t="shared" ref="X29" si="307">IF(P29="CV",1,0)</f>
        <v>0</v>
      </c>
      <c r="Y29" s="38">
        <f t="shared" si="8"/>
        <v>0</v>
      </c>
      <c r="Z29" s="35"/>
      <c r="AA29" s="36"/>
      <c r="AB29" s="37"/>
      <c r="AC29" s="22">
        <f t="shared" si="9"/>
        <v>0</v>
      </c>
      <c r="AD29" s="105">
        <f t="shared" ref="AD29" si="308">AC29+AC30</f>
        <v>0</v>
      </c>
      <c r="AE29" s="105">
        <f>IF(OR(AB28="",Z29=""),0,MOD(Z29-AB28,1))</f>
        <v>0</v>
      </c>
      <c r="AF29" s="22">
        <f t="shared" si="10"/>
        <v>0</v>
      </c>
      <c r="AG29" s="134">
        <f t="shared" ref="AG29" si="309">AF29+AF30</f>
        <v>0</v>
      </c>
      <c r="AH29" s="116">
        <f t="shared" ref="AH29:AH36" si="310">IF(AND(WEEKDAY($A29,2)&lt;7,AA29="CP"),1,0)</f>
        <v>0</v>
      </c>
      <c r="AI29" s="118">
        <f t="shared" ref="AI29" si="311">IF(AA29="CV",1,0)</f>
        <v>0</v>
      </c>
      <c r="AJ29" s="38">
        <f t="shared" si="11"/>
        <v>0</v>
      </c>
      <c r="AK29" s="35"/>
      <c r="AL29" s="36"/>
      <c r="AM29" s="37"/>
      <c r="AN29" s="22">
        <f t="shared" si="12"/>
        <v>0</v>
      </c>
      <c r="AO29" s="105">
        <f t="shared" ref="AO29" si="312">AN29+AN30</f>
        <v>0</v>
      </c>
      <c r="AP29" s="105">
        <f>IF(OR(AM28="",AK29=""),0,MOD(AK29-AM28,1))</f>
        <v>0</v>
      </c>
      <c r="AQ29" s="22">
        <f t="shared" si="0"/>
        <v>0</v>
      </c>
      <c r="AR29" s="134">
        <f t="shared" ref="AR29" si="313">AQ29+AQ30</f>
        <v>0</v>
      </c>
      <c r="AS29" s="116">
        <f t="shared" ref="AS29:AS36" si="314">IF(AND(WEEKDAY($A29,2)&lt;7,AL29="CP"),1,0)</f>
        <v>0</v>
      </c>
      <c r="AT29" s="118">
        <f t="shared" ref="AT29" si="315">IF(AL29="CV",1,0)</f>
        <v>0</v>
      </c>
      <c r="AU29" s="38">
        <f t="shared" si="13"/>
        <v>0</v>
      </c>
      <c r="AV29" s="35"/>
      <c r="AW29" s="36"/>
      <c r="AX29" s="37"/>
      <c r="AY29" s="22">
        <f t="shared" si="14"/>
        <v>0</v>
      </c>
      <c r="AZ29" s="105">
        <f t="shared" ref="AZ29" si="316">AY29+AY30</f>
        <v>0</v>
      </c>
      <c r="BA29" s="105">
        <f>IF(OR(AX28="",AV29=""),0,MOD(AV29-AX28,1))</f>
        <v>0</v>
      </c>
      <c r="BB29" s="22">
        <f t="shared" si="1"/>
        <v>0</v>
      </c>
      <c r="BC29" s="134">
        <f t="shared" ref="BC29" si="317">BB29+BB30</f>
        <v>0</v>
      </c>
      <c r="BD29" s="116">
        <f t="shared" ref="BD29:BD36" si="318">IF(AND(WEEKDAY($A29,2)&lt;7,AW29="CP"),1,0)</f>
        <v>0</v>
      </c>
      <c r="BE29" s="118">
        <f t="shared" ref="BE29" si="319">IF(AW29="CV",1,0)</f>
        <v>0</v>
      </c>
      <c r="BF29" s="38">
        <f t="shared" si="15"/>
        <v>0</v>
      </c>
      <c r="BG29" s="35"/>
      <c r="BH29" s="36"/>
      <c r="BI29" s="37"/>
      <c r="BJ29" s="22">
        <f t="shared" si="16"/>
        <v>0</v>
      </c>
      <c r="BK29" s="105">
        <f t="shared" ref="BK29" si="320">BJ29+BJ30</f>
        <v>0</v>
      </c>
      <c r="BL29" s="105">
        <f>IF(OR(BI28="",BG29=""),0,MOD(BG29-BI28,1))</f>
        <v>0</v>
      </c>
      <c r="BM29" s="22">
        <f t="shared" si="2"/>
        <v>0</v>
      </c>
      <c r="BN29" s="134">
        <f t="shared" ref="BN29" si="321">BM29+BM30</f>
        <v>0</v>
      </c>
      <c r="BO29" s="116">
        <f t="shared" ref="BO29:BO36" si="322">IF(AND(WEEKDAY($A29,2)&lt;7,BH29="CP"),1,0)</f>
        <v>0</v>
      </c>
      <c r="BP29" s="133">
        <f t="shared" ref="BP29" si="323">IF(BH29="CV",1,0)</f>
        <v>0</v>
      </c>
      <c r="BQ29" s="12">
        <f t="shared" si="17"/>
        <v>0</v>
      </c>
      <c r="BR29" s="47"/>
    </row>
    <row r="30" spans="1:70" ht="15.75" thickBot="1">
      <c r="A30" s="157"/>
      <c r="B30" s="145"/>
      <c r="C30" s="147"/>
      <c r="D30" s="39"/>
      <c r="E30" s="84" t="s">
        <v>0</v>
      </c>
      <c r="F30" s="41"/>
      <c r="G30" s="23">
        <f t="shared" si="3"/>
        <v>0</v>
      </c>
      <c r="H30" s="121"/>
      <c r="I30" s="106"/>
      <c r="J30" s="22">
        <f t="shared" si="4"/>
        <v>0</v>
      </c>
      <c r="K30" s="123"/>
      <c r="L30" s="117"/>
      <c r="M30" s="119"/>
      <c r="N30" s="42">
        <f t="shared" si="5"/>
        <v>0</v>
      </c>
      <c r="O30" s="39">
        <v>0.5</v>
      </c>
      <c r="P30" s="40"/>
      <c r="Q30" s="41">
        <v>0.91666666666666663</v>
      </c>
      <c r="R30" s="23">
        <f t="shared" si="6"/>
        <v>0.41666666666666663</v>
      </c>
      <c r="S30" s="121"/>
      <c r="T30" s="106"/>
      <c r="U30" s="22">
        <f t="shared" si="7"/>
        <v>0</v>
      </c>
      <c r="V30" s="123"/>
      <c r="W30" s="117"/>
      <c r="X30" s="119"/>
      <c r="Y30" s="42">
        <f t="shared" si="8"/>
        <v>0</v>
      </c>
      <c r="Z30" s="39"/>
      <c r="AA30" s="40"/>
      <c r="AB30" s="41"/>
      <c r="AC30" s="22">
        <f t="shared" si="9"/>
        <v>0</v>
      </c>
      <c r="AD30" s="106"/>
      <c r="AE30" s="106"/>
      <c r="AF30" s="22">
        <f t="shared" si="10"/>
        <v>0</v>
      </c>
      <c r="AG30" s="135"/>
      <c r="AH30" s="117"/>
      <c r="AI30" s="119"/>
      <c r="AJ30" s="42">
        <f t="shared" si="11"/>
        <v>0</v>
      </c>
      <c r="AK30" s="39"/>
      <c r="AL30" s="40"/>
      <c r="AM30" s="41"/>
      <c r="AN30" s="22">
        <f t="shared" si="12"/>
        <v>0</v>
      </c>
      <c r="AO30" s="106"/>
      <c r="AP30" s="106"/>
      <c r="AQ30" s="22">
        <f t="shared" si="0"/>
        <v>0</v>
      </c>
      <c r="AR30" s="135"/>
      <c r="AS30" s="117"/>
      <c r="AT30" s="119"/>
      <c r="AU30" s="42">
        <f t="shared" si="13"/>
        <v>0</v>
      </c>
      <c r="AV30" s="39"/>
      <c r="AW30" s="40"/>
      <c r="AX30" s="41"/>
      <c r="AY30" s="22">
        <f t="shared" si="14"/>
        <v>0</v>
      </c>
      <c r="AZ30" s="106"/>
      <c r="BA30" s="106"/>
      <c r="BB30" s="22">
        <f t="shared" si="1"/>
        <v>0</v>
      </c>
      <c r="BC30" s="135"/>
      <c r="BD30" s="117"/>
      <c r="BE30" s="119"/>
      <c r="BF30" s="42">
        <f t="shared" si="15"/>
        <v>0</v>
      </c>
      <c r="BG30" s="39"/>
      <c r="BH30" s="40"/>
      <c r="BI30" s="41"/>
      <c r="BJ30" s="22">
        <f t="shared" si="16"/>
        <v>0</v>
      </c>
      <c r="BK30" s="106"/>
      <c r="BL30" s="106"/>
      <c r="BM30" s="22">
        <f t="shared" si="2"/>
        <v>0</v>
      </c>
      <c r="BN30" s="135"/>
      <c r="BO30" s="117"/>
      <c r="BP30" s="133"/>
      <c r="BQ30" s="12">
        <f t="shared" si="17"/>
        <v>0</v>
      </c>
      <c r="BR30" s="48"/>
    </row>
    <row r="31" spans="1:70" ht="15.75" thickBot="1">
      <c r="A31" s="157">
        <f>A29+1</f>
        <v>41650</v>
      </c>
      <c r="B31" s="144" t="str">
        <f t="shared" ref="B31" si="324">UPPER(TEXT(A31,"jjj"))</f>
        <v>VEN</v>
      </c>
      <c r="C31" s="146" t="str">
        <f t="shared" ref="C31" si="325">UPPER(TEXT(A31,"jj mmm"))</f>
        <v>12 JANV</v>
      </c>
      <c r="D31" s="35"/>
      <c r="E31" s="83" t="s">
        <v>0</v>
      </c>
      <c r="F31" s="37"/>
      <c r="G31" s="22">
        <f t="shared" si="3"/>
        <v>0</v>
      </c>
      <c r="H31" s="120">
        <f t="shared" ref="H31" si="326">G31+G32</f>
        <v>0</v>
      </c>
      <c r="I31" s="105">
        <f t="shared" ref="I31" si="327">IF(OR(F30="",D31=""),0,MOD(D31-F30,1))</f>
        <v>0</v>
      </c>
      <c r="J31" s="22">
        <f t="shared" si="4"/>
        <v>0</v>
      </c>
      <c r="K31" s="122">
        <f t="shared" ref="K31" si="328">J31+J32</f>
        <v>0</v>
      </c>
      <c r="L31" s="116">
        <f t="shared" ref="L31:L36" si="329">IF(AND(WEEKDAY($A31,2)&lt;7,E31="CP"),1,0)</f>
        <v>1</v>
      </c>
      <c r="M31" s="118">
        <f t="shared" ref="M31" si="330">IF(E31="CV",1,0)</f>
        <v>0</v>
      </c>
      <c r="N31" s="38">
        <f t="shared" si="5"/>
        <v>0</v>
      </c>
      <c r="O31" s="35"/>
      <c r="P31" s="36"/>
      <c r="Q31" s="37"/>
      <c r="R31" s="22">
        <f t="shared" si="6"/>
        <v>0</v>
      </c>
      <c r="S31" s="120">
        <f t="shared" ref="S31" si="331">R31+R32</f>
        <v>0.41666666666666663</v>
      </c>
      <c r="T31" s="105">
        <f t="shared" ref="T31" si="332">IF(OR(Q30="",O31=""),0,MOD(O31-Q30,1))</f>
        <v>0</v>
      </c>
      <c r="U31" s="22">
        <f t="shared" si="7"/>
        <v>0</v>
      </c>
      <c r="V31" s="122">
        <f t="shared" ref="V31" si="333">U31+U32</f>
        <v>0</v>
      </c>
      <c r="W31" s="116">
        <f t="shared" ref="W31:W36" si="334">IF(AND(WEEKDAY($A31,2)&lt;7,P31="CP"),1,0)</f>
        <v>0</v>
      </c>
      <c r="X31" s="118">
        <f t="shared" ref="X31" si="335">IF(P31="CV",1,0)</f>
        <v>0</v>
      </c>
      <c r="Y31" s="38">
        <f t="shared" si="8"/>
        <v>0</v>
      </c>
      <c r="Z31" s="35"/>
      <c r="AA31" s="36"/>
      <c r="AB31" s="37"/>
      <c r="AC31" s="22">
        <f t="shared" si="9"/>
        <v>0</v>
      </c>
      <c r="AD31" s="105">
        <f t="shared" ref="AD31" si="336">AC31+AC32</f>
        <v>0</v>
      </c>
      <c r="AE31" s="105">
        <f t="shared" ref="AE31" si="337">IF(OR(AB30="",Z31=""),0,MOD(Z31-AB30,1))</f>
        <v>0</v>
      </c>
      <c r="AF31" s="22">
        <f t="shared" si="10"/>
        <v>0</v>
      </c>
      <c r="AG31" s="134">
        <f t="shared" ref="AG31" si="338">AF31+AF32</f>
        <v>0</v>
      </c>
      <c r="AH31" s="116">
        <f t="shared" ref="AH31:AH36" si="339">IF(AND(WEEKDAY($A31,2)&lt;7,AA31="CP"),1,0)</f>
        <v>0</v>
      </c>
      <c r="AI31" s="118">
        <f t="shared" ref="AI31" si="340">IF(AA31="CV",1,0)</f>
        <v>0</v>
      </c>
      <c r="AJ31" s="38">
        <f t="shared" si="11"/>
        <v>0</v>
      </c>
      <c r="AK31" s="35"/>
      <c r="AL31" s="36"/>
      <c r="AM31" s="37"/>
      <c r="AN31" s="22">
        <f t="shared" si="12"/>
        <v>0</v>
      </c>
      <c r="AO31" s="105">
        <f t="shared" ref="AO31" si="341">AN31+AN32</f>
        <v>0</v>
      </c>
      <c r="AP31" s="105">
        <f t="shared" ref="AP31" si="342">IF(OR(AM30="",AK31=""),0,MOD(AK31-AM30,1))</f>
        <v>0</v>
      </c>
      <c r="AQ31" s="22">
        <f t="shared" si="0"/>
        <v>0</v>
      </c>
      <c r="AR31" s="134">
        <f t="shared" ref="AR31" si="343">AQ31+AQ32</f>
        <v>0</v>
      </c>
      <c r="AS31" s="116">
        <f t="shared" ref="AS31:AS36" si="344">IF(AND(WEEKDAY($A31,2)&lt;7,AL31="CP"),1,0)</f>
        <v>0</v>
      </c>
      <c r="AT31" s="118">
        <f t="shared" ref="AT31" si="345">IF(AL31="CV",1,0)</f>
        <v>0</v>
      </c>
      <c r="AU31" s="38">
        <f t="shared" si="13"/>
        <v>0</v>
      </c>
      <c r="AV31" s="35"/>
      <c r="AW31" s="36"/>
      <c r="AX31" s="37"/>
      <c r="AY31" s="22">
        <f t="shared" si="14"/>
        <v>0</v>
      </c>
      <c r="AZ31" s="105">
        <f t="shared" ref="AZ31" si="346">AY31+AY32</f>
        <v>0</v>
      </c>
      <c r="BA31" s="105">
        <f t="shared" ref="BA31" si="347">IF(OR(AX30="",AV31=""),0,MOD(AV31-AX30,1))</f>
        <v>0</v>
      </c>
      <c r="BB31" s="22">
        <f t="shared" si="1"/>
        <v>0</v>
      </c>
      <c r="BC31" s="134">
        <f t="shared" ref="BC31" si="348">BB31+BB32</f>
        <v>0</v>
      </c>
      <c r="BD31" s="116">
        <f t="shared" ref="BD31:BD36" si="349">IF(AND(WEEKDAY($A31,2)&lt;7,AW31="CP"),1,0)</f>
        <v>0</v>
      </c>
      <c r="BE31" s="118">
        <f t="shared" ref="BE31" si="350">IF(AW31="CV",1,0)</f>
        <v>0</v>
      </c>
      <c r="BF31" s="38">
        <f t="shared" si="15"/>
        <v>0</v>
      </c>
      <c r="BG31" s="35"/>
      <c r="BH31" s="36"/>
      <c r="BI31" s="37"/>
      <c r="BJ31" s="22">
        <f t="shared" si="16"/>
        <v>0</v>
      </c>
      <c r="BK31" s="105">
        <f t="shared" ref="BK31" si="351">BJ31+BJ32</f>
        <v>0</v>
      </c>
      <c r="BL31" s="105">
        <f t="shared" ref="BL31" si="352">IF(OR(BI30="",BG31=""),0,MOD(BG31-BI30,1))</f>
        <v>0</v>
      </c>
      <c r="BM31" s="22">
        <f t="shared" si="2"/>
        <v>0</v>
      </c>
      <c r="BN31" s="134">
        <f t="shared" ref="BN31" si="353">BM31+BM32</f>
        <v>0</v>
      </c>
      <c r="BO31" s="116">
        <f t="shared" ref="BO31:BO36" si="354">IF(AND(WEEKDAY($A31,2)&lt;7,BH31="CP"),1,0)</f>
        <v>0</v>
      </c>
      <c r="BP31" s="133">
        <f t="shared" ref="BP31" si="355">IF(BH31="CV",1,0)</f>
        <v>0</v>
      </c>
      <c r="BQ31" s="12">
        <f t="shared" si="17"/>
        <v>0</v>
      </c>
      <c r="BR31" s="47"/>
    </row>
    <row r="32" spans="1:70" ht="15.75" thickBot="1">
      <c r="A32" s="157"/>
      <c r="B32" s="145"/>
      <c r="C32" s="147"/>
      <c r="D32" s="39"/>
      <c r="E32" s="84" t="s">
        <v>0</v>
      </c>
      <c r="F32" s="41"/>
      <c r="G32" s="23">
        <f t="shared" si="3"/>
        <v>0</v>
      </c>
      <c r="H32" s="121"/>
      <c r="I32" s="106"/>
      <c r="J32" s="22">
        <f t="shared" si="4"/>
        <v>0</v>
      </c>
      <c r="K32" s="123"/>
      <c r="L32" s="117"/>
      <c r="M32" s="119"/>
      <c r="N32" s="42">
        <f t="shared" si="5"/>
        <v>0</v>
      </c>
      <c r="O32" s="39">
        <v>0.5</v>
      </c>
      <c r="P32" s="40"/>
      <c r="Q32" s="41">
        <v>0.91666666666666663</v>
      </c>
      <c r="R32" s="23">
        <f t="shared" si="6"/>
        <v>0.41666666666666663</v>
      </c>
      <c r="S32" s="121"/>
      <c r="T32" s="106"/>
      <c r="U32" s="22">
        <f t="shared" si="7"/>
        <v>0</v>
      </c>
      <c r="V32" s="123"/>
      <c r="W32" s="117"/>
      <c r="X32" s="119"/>
      <c r="Y32" s="42">
        <f t="shared" si="8"/>
        <v>0</v>
      </c>
      <c r="Z32" s="39"/>
      <c r="AA32" s="40"/>
      <c r="AB32" s="41"/>
      <c r="AC32" s="22">
        <f t="shared" si="9"/>
        <v>0</v>
      </c>
      <c r="AD32" s="106"/>
      <c r="AE32" s="106"/>
      <c r="AF32" s="22">
        <f t="shared" si="10"/>
        <v>0</v>
      </c>
      <c r="AG32" s="135"/>
      <c r="AH32" s="117"/>
      <c r="AI32" s="119"/>
      <c r="AJ32" s="42">
        <f t="shared" si="11"/>
        <v>0</v>
      </c>
      <c r="AK32" s="39"/>
      <c r="AL32" s="40"/>
      <c r="AM32" s="41"/>
      <c r="AN32" s="22">
        <f t="shared" si="12"/>
        <v>0</v>
      </c>
      <c r="AO32" s="106"/>
      <c r="AP32" s="106"/>
      <c r="AQ32" s="22">
        <f t="shared" si="0"/>
        <v>0</v>
      </c>
      <c r="AR32" s="135"/>
      <c r="AS32" s="117"/>
      <c r="AT32" s="119"/>
      <c r="AU32" s="42">
        <f t="shared" si="13"/>
        <v>0</v>
      </c>
      <c r="AV32" s="39"/>
      <c r="AW32" s="40"/>
      <c r="AX32" s="41"/>
      <c r="AY32" s="22">
        <f t="shared" si="14"/>
        <v>0</v>
      </c>
      <c r="AZ32" s="106"/>
      <c r="BA32" s="106"/>
      <c r="BB32" s="22">
        <f t="shared" si="1"/>
        <v>0</v>
      </c>
      <c r="BC32" s="135"/>
      <c r="BD32" s="117"/>
      <c r="BE32" s="119"/>
      <c r="BF32" s="42">
        <f t="shared" si="15"/>
        <v>0</v>
      </c>
      <c r="BG32" s="39"/>
      <c r="BH32" s="40"/>
      <c r="BI32" s="41"/>
      <c r="BJ32" s="22">
        <f t="shared" si="16"/>
        <v>0</v>
      </c>
      <c r="BK32" s="106"/>
      <c r="BL32" s="106"/>
      <c r="BM32" s="22">
        <f t="shared" si="2"/>
        <v>0</v>
      </c>
      <c r="BN32" s="135"/>
      <c r="BO32" s="117"/>
      <c r="BP32" s="133"/>
      <c r="BQ32" s="12">
        <f t="shared" si="17"/>
        <v>0</v>
      </c>
      <c r="BR32" s="48"/>
    </row>
    <row r="33" spans="1:70" ht="15.75" thickBot="1">
      <c r="A33" s="157">
        <f>A31+1</f>
        <v>41651</v>
      </c>
      <c r="B33" s="144" t="str">
        <f t="shared" ref="B33" si="356">UPPER(TEXT(A33,"jjj"))</f>
        <v>SAM</v>
      </c>
      <c r="C33" s="146" t="str">
        <f t="shared" ref="C33" si="357">UPPER(TEXT(A33,"jj mmm"))</f>
        <v>13 JANV</v>
      </c>
      <c r="D33" s="35"/>
      <c r="E33" s="83" t="s">
        <v>41</v>
      </c>
      <c r="F33" s="37"/>
      <c r="G33" s="22">
        <f t="shared" si="3"/>
        <v>0</v>
      </c>
      <c r="H33" s="120">
        <f t="shared" ref="H33" si="358">G33+G34</f>
        <v>0</v>
      </c>
      <c r="I33" s="105">
        <f t="shared" ref="I33" si="359">IF(OR(F32="",D33=""),0,MOD(D33-F32,1))</f>
        <v>0</v>
      </c>
      <c r="J33" s="22">
        <f t="shared" si="4"/>
        <v>0</v>
      </c>
      <c r="K33" s="122">
        <f t="shared" ref="K33" si="360">J33+J34</f>
        <v>0</v>
      </c>
      <c r="L33" s="116">
        <f t="shared" ref="L33:L36" si="361">IF(AND(WEEKDAY($A33,2)&lt;7,E33="CP"),1,0)</f>
        <v>0</v>
      </c>
      <c r="M33" s="118">
        <f t="shared" ref="M33" si="362">IF(E33="CV",1,0)</f>
        <v>0</v>
      </c>
      <c r="N33" s="38">
        <f t="shared" si="5"/>
        <v>0</v>
      </c>
      <c r="O33" s="35"/>
      <c r="P33" s="36" t="s">
        <v>41</v>
      </c>
      <c r="Q33" s="37"/>
      <c r="R33" s="22">
        <f t="shared" si="6"/>
        <v>0</v>
      </c>
      <c r="S33" s="120">
        <f t="shared" ref="S33" si="363">R33+R34</f>
        <v>0</v>
      </c>
      <c r="T33" s="105">
        <f t="shared" ref="T33" si="364">IF(OR(Q32="",O33=""),0,MOD(O33-Q32,1))</f>
        <v>0</v>
      </c>
      <c r="U33" s="22">
        <f t="shared" si="7"/>
        <v>0</v>
      </c>
      <c r="V33" s="122">
        <f t="shared" ref="V33" si="365">U33+U34</f>
        <v>0</v>
      </c>
      <c r="W33" s="116">
        <f t="shared" ref="W33:W36" si="366">IF(AND(WEEKDAY($A33,2)&lt;7,P33="CP"),1,0)</f>
        <v>0</v>
      </c>
      <c r="X33" s="118">
        <f t="shared" ref="X33" si="367">IF(P33="CV",1,0)</f>
        <v>0</v>
      </c>
      <c r="Y33" s="38">
        <f t="shared" si="8"/>
        <v>0</v>
      </c>
      <c r="Z33" s="35"/>
      <c r="AA33" s="36"/>
      <c r="AB33" s="37"/>
      <c r="AC33" s="22">
        <f t="shared" si="9"/>
        <v>0</v>
      </c>
      <c r="AD33" s="105">
        <f t="shared" ref="AD33" si="368">AC33+AC34</f>
        <v>0</v>
      </c>
      <c r="AE33" s="105">
        <f t="shared" ref="AE33" si="369">IF(OR(AB32="",Z33=""),0,MOD(Z33-AB32,1))</f>
        <v>0</v>
      </c>
      <c r="AF33" s="22">
        <f t="shared" si="10"/>
        <v>0</v>
      </c>
      <c r="AG33" s="134">
        <f t="shared" ref="AG33" si="370">AF33+AF34</f>
        <v>0</v>
      </c>
      <c r="AH33" s="116">
        <f t="shared" ref="AH33:AH36" si="371">IF(AND(WEEKDAY($A33,2)&lt;7,AA33="CP"),1,0)</f>
        <v>0</v>
      </c>
      <c r="AI33" s="118">
        <f t="shared" ref="AI33" si="372">IF(AA33="CV",1,0)</f>
        <v>0</v>
      </c>
      <c r="AJ33" s="38">
        <f t="shared" si="11"/>
        <v>0</v>
      </c>
      <c r="AK33" s="35"/>
      <c r="AL33" s="36"/>
      <c r="AM33" s="37"/>
      <c r="AN33" s="22">
        <f t="shared" si="12"/>
        <v>0</v>
      </c>
      <c r="AO33" s="105">
        <f t="shared" ref="AO33" si="373">AN33+AN34</f>
        <v>0</v>
      </c>
      <c r="AP33" s="105">
        <f t="shared" ref="AP33" si="374">IF(OR(AM32="",AK33=""),0,MOD(AK33-AM32,1))</f>
        <v>0</v>
      </c>
      <c r="AQ33" s="22">
        <f t="shared" si="0"/>
        <v>0</v>
      </c>
      <c r="AR33" s="134">
        <f t="shared" ref="AR33" si="375">AQ33+AQ34</f>
        <v>0</v>
      </c>
      <c r="AS33" s="116">
        <f t="shared" ref="AS33:AS36" si="376">IF(AND(WEEKDAY($A33,2)&lt;7,AL33="CP"),1,0)</f>
        <v>0</v>
      </c>
      <c r="AT33" s="118">
        <f t="shared" ref="AT33" si="377">IF(AL33="CV",1,0)</f>
        <v>0</v>
      </c>
      <c r="AU33" s="38">
        <f t="shared" si="13"/>
        <v>0</v>
      </c>
      <c r="AV33" s="35"/>
      <c r="AW33" s="36"/>
      <c r="AX33" s="37"/>
      <c r="AY33" s="22">
        <f t="shared" si="14"/>
        <v>0</v>
      </c>
      <c r="AZ33" s="105">
        <f t="shared" ref="AZ33" si="378">AY33+AY34</f>
        <v>0</v>
      </c>
      <c r="BA33" s="105">
        <f t="shared" ref="BA33" si="379">IF(OR(AX32="",AV33=""),0,MOD(AV33-AX32,1))</f>
        <v>0</v>
      </c>
      <c r="BB33" s="22">
        <f t="shared" si="1"/>
        <v>0</v>
      </c>
      <c r="BC33" s="134">
        <f t="shared" ref="BC33" si="380">BB33+BB34</f>
        <v>0</v>
      </c>
      <c r="BD33" s="116">
        <f t="shared" ref="BD33:BD36" si="381">IF(AND(WEEKDAY($A33,2)&lt;7,AW33="CP"),1,0)</f>
        <v>0</v>
      </c>
      <c r="BE33" s="118">
        <f t="shared" ref="BE33" si="382">IF(AW33="CV",1,0)</f>
        <v>0</v>
      </c>
      <c r="BF33" s="38">
        <f t="shared" si="15"/>
        <v>0</v>
      </c>
      <c r="BG33" s="35"/>
      <c r="BH33" s="36"/>
      <c r="BI33" s="37"/>
      <c r="BJ33" s="22">
        <f t="shared" si="16"/>
        <v>0</v>
      </c>
      <c r="BK33" s="105">
        <f t="shared" ref="BK33" si="383">BJ33+BJ34</f>
        <v>0</v>
      </c>
      <c r="BL33" s="105">
        <f t="shared" ref="BL33" si="384">IF(OR(BI32="",BG33=""),0,MOD(BG33-BI32,1))</f>
        <v>0</v>
      </c>
      <c r="BM33" s="22">
        <f t="shared" si="2"/>
        <v>0</v>
      </c>
      <c r="BN33" s="134">
        <f t="shared" ref="BN33" si="385">BM33+BM34</f>
        <v>0</v>
      </c>
      <c r="BO33" s="116">
        <f t="shared" ref="BO33:BO36" si="386">IF(AND(WEEKDAY($A33,2)&lt;7,BH33="CP"),1,0)</f>
        <v>0</v>
      </c>
      <c r="BP33" s="133">
        <f t="shared" ref="BP33" si="387">IF(BH33="CV",1,0)</f>
        <v>0</v>
      </c>
      <c r="BQ33" s="12">
        <f t="shared" si="17"/>
        <v>0</v>
      </c>
      <c r="BR33" s="47"/>
    </row>
    <row r="34" spans="1:70" ht="15.75" thickBot="1">
      <c r="A34" s="157"/>
      <c r="B34" s="145"/>
      <c r="C34" s="147"/>
      <c r="D34" s="39"/>
      <c r="E34" s="84" t="s">
        <v>41</v>
      </c>
      <c r="F34" s="41"/>
      <c r="G34" s="23">
        <f>MOD(F34-D34,1)</f>
        <v>0</v>
      </c>
      <c r="H34" s="121"/>
      <c r="I34" s="106"/>
      <c r="J34" s="22">
        <f>IF(OR(D34&gt;F34,D34&gt;=$A$3),F34+IF(D34&gt;F34,1,0)-$A$3,0)</f>
        <v>0</v>
      </c>
      <c r="K34" s="123"/>
      <c r="L34" s="117"/>
      <c r="M34" s="119"/>
      <c r="N34" s="42">
        <f t="shared" si="5"/>
        <v>0</v>
      </c>
      <c r="O34" s="39"/>
      <c r="P34" s="40" t="s">
        <v>41</v>
      </c>
      <c r="Q34" s="41"/>
      <c r="R34" s="23">
        <f t="shared" si="6"/>
        <v>0</v>
      </c>
      <c r="S34" s="121"/>
      <c r="T34" s="106"/>
      <c r="U34" s="22">
        <f t="shared" si="7"/>
        <v>0</v>
      </c>
      <c r="V34" s="123"/>
      <c r="W34" s="117"/>
      <c r="X34" s="119"/>
      <c r="Y34" s="42">
        <f t="shared" si="8"/>
        <v>0</v>
      </c>
      <c r="Z34" s="39"/>
      <c r="AA34" s="40"/>
      <c r="AB34" s="41"/>
      <c r="AC34" s="22">
        <f t="shared" si="9"/>
        <v>0</v>
      </c>
      <c r="AD34" s="106"/>
      <c r="AE34" s="106"/>
      <c r="AF34" s="22">
        <f t="shared" si="10"/>
        <v>0</v>
      </c>
      <c r="AG34" s="135"/>
      <c r="AH34" s="117"/>
      <c r="AI34" s="119"/>
      <c r="AJ34" s="42">
        <f t="shared" si="11"/>
        <v>0</v>
      </c>
      <c r="AK34" s="39"/>
      <c r="AL34" s="40"/>
      <c r="AM34" s="41"/>
      <c r="AN34" s="22">
        <f t="shared" si="12"/>
        <v>0</v>
      </c>
      <c r="AO34" s="106"/>
      <c r="AP34" s="106"/>
      <c r="AQ34" s="22">
        <f t="shared" si="0"/>
        <v>0</v>
      </c>
      <c r="AR34" s="135"/>
      <c r="AS34" s="117"/>
      <c r="AT34" s="119"/>
      <c r="AU34" s="42">
        <f t="shared" si="13"/>
        <v>0</v>
      </c>
      <c r="AV34" s="39"/>
      <c r="AW34" s="40"/>
      <c r="AX34" s="41"/>
      <c r="AY34" s="22">
        <f t="shared" si="14"/>
        <v>0</v>
      </c>
      <c r="AZ34" s="106"/>
      <c r="BA34" s="106"/>
      <c r="BB34" s="22">
        <f t="shared" si="1"/>
        <v>0</v>
      </c>
      <c r="BC34" s="135"/>
      <c r="BD34" s="117"/>
      <c r="BE34" s="119"/>
      <c r="BF34" s="42">
        <f t="shared" si="15"/>
        <v>0</v>
      </c>
      <c r="BG34" s="39"/>
      <c r="BH34" s="40"/>
      <c r="BI34" s="41"/>
      <c r="BJ34" s="22">
        <f t="shared" si="16"/>
        <v>0</v>
      </c>
      <c r="BK34" s="106"/>
      <c r="BL34" s="106"/>
      <c r="BM34" s="22">
        <f t="shared" si="2"/>
        <v>0</v>
      </c>
      <c r="BN34" s="135"/>
      <c r="BO34" s="117"/>
      <c r="BP34" s="133"/>
      <c r="BQ34" s="12">
        <f t="shared" si="17"/>
        <v>0</v>
      </c>
      <c r="BR34" s="48"/>
    </row>
    <row r="35" spans="1:70" ht="15.75" thickBot="1">
      <c r="A35" s="157">
        <f>A33+1</f>
        <v>41652</v>
      </c>
      <c r="B35" s="144" t="str">
        <f t="shared" ref="B35" si="388">UPPER(TEXT(A35,"jjj"))</f>
        <v>DIM</v>
      </c>
      <c r="C35" s="146" t="str">
        <f t="shared" ref="C35" si="389">UPPER(TEXT(A35,"jj mmm"))</f>
        <v>14 JANV</v>
      </c>
      <c r="D35" s="35"/>
      <c r="E35" s="83" t="s">
        <v>41</v>
      </c>
      <c r="F35" s="37"/>
      <c r="G35" s="22">
        <f t="shared" si="3"/>
        <v>0</v>
      </c>
      <c r="H35" s="120">
        <f t="shared" ref="H35" si="390">G35+G36</f>
        <v>0</v>
      </c>
      <c r="I35" s="105">
        <f t="shared" ref="I35" si="391">IF(OR(F34="",D35=""),0,MOD(D35-F34,1))</f>
        <v>0</v>
      </c>
      <c r="J35" s="22">
        <f t="shared" si="4"/>
        <v>0</v>
      </c>
      <c r="K35" s="122">
        <f t="shared" ref="K35" si="392">J35+J36</f>
        <v>0</v>
      </c>
      <c r="L35" s="116">
        <f t="shared" ref="L35:L36" si="393">IF(AND(WEEKDAY($A35,2)&lt;7,E35="CP"),1,0)</f>
        <v>0</v>
      </c>
      <c r="M35" s="118">
        <f t="shared" ref="M35" si="394">IF(E35="CV",1,0)</f>
        <v>0</v>
      </c>
      <c r="N35" s="38">
        <f t="shared" si="5"/>
        <v>0</v>
      </c>
      <c r="O35" s="35"/>
      <c r="P35" s="36" t="s">
        <v>41</v>
      </c>
      <c r="Q35" s="37"/>
      <c r="R35" s="22">
        <f t="shared" si="6"/>
        <v>0</v>
      </c>
      <c r="S35" s="120">
        <f t="shared" ref="S35" si="395">R35+R36</f>
        <v>0</v>
      </c>
      <c r="T35" s="105">
        <f t="shared" ref="T35" si="396">IF(OR(Q34="",O35=""),0,MOD(O35-Q34,1))</f>
        <v>0</v>
      </c>
      <c r="U35" s="22">
        <f t="shared" si="7"/>
        <v>0</v>
      </c>
      <c r="V35" s="122">
        <f t="shared" ref="V35" si="397">U35+U36</f>
        <v>0</v>
      </c>
      <c r="W35" s="116">
        <f t="shared" ref="W35:W36" si="398">IF(AND(WEEKDAY($A35,2)&lt;7,P35="CP"),1,0)</f>
        <v>0</v>
      </c>
      <c r="X35" s="118">
        <f t="shared" ref="X35" si="399">IF(P35="CV",1,0)</f>
        <v>0</v>
      </c>
      <c r="Y35" s="38">
        <f t="shared" si="8"/>
        <v>0</v>
      </c>
      <c r="Z35" s="35"/>
      <c r="AA35" s="36"/>
      <c r="AB35" s="37"/>
      <c r="AC35" s="22">
        <f t="shared" si="9"/>
        <v>0</v>
      </c>
      <c r="AD35" s="105">
        <f t="shared" ref="AD35" si="400">AC35+AC36</f>
        <v>0</v>
      </c>
      <c r="AE35" s="105">
        <f t="shared" ref="AE35" si="401">IF(OR(AB34="",Z35=""),0,MOD(Z35-AB34,1))</f>
        <v>0</v>
      </c>
      <c r="AF35" s="22">
        <f t="shared" si="10"/>
        <v>0</v>
      </c>
      <c r="AG35" s="134">
        <f t="shared" ref="AG35" si="402">AF35+AF36</f>
        <v>0</v>
      </c>
      <c r="AH35" s="116">
        <f t="shared" ref="AH35:AH36" si="403">IF(AND(WEEKDAY($A35,2)&lt;7,AA35="CP"),1,0)</f>
        <v>0</v>
      </c>
      <c r="AI35" s="118">
        <f t="shared" ref="AI35" si="404">IF(AA35="CV",1,0)</f>
        <v>0</v>
      </c>
      <c r="AJ35" s="38">
        <f t="shared" si="11"/>
        <v>0</v>
      </c>
      <c r="AK35" s="35"/>
      <c r="AL35" s="36"/>
      <c r="AM35" s="37"/>
      <c r="AN35" s="22">
        <f t="shared" si="12"/>
        <v>0</v>
      </c>
      <c r="AO35" s="105">
        <f t="shared" ref="AO35" si="405">AN35+AN36</f>
        <v>0</v>
      </c>
      <c r="AP35" s="105">
        <f t="shared" ref="AP35" si="406">IF(OR(AM34="",AK35=""),0,MOD(AK35-AM34,1))</f>
        <v>0</v>
      </c>
      <c r="AQ35" s="22">
        <f t="shared" si="0"/>
        <v>0</v>
      </c>
      <c r="AR35" s="134">
        <f t="shared" ref="AR35" si="407">AQ35+AQ36</f>
        <v>0</v>
      </c>
      <c r="AS35" s="116">
        <f t="shared" ref="AS35:AS36" si="408">IF(AND(WEEKDAY($A35,2)&lt;7,AL35="CP"),1,0)</f>
        <v>0</v>
      </c>
      <c r="AT35" s="118">
        <f t="shared" ref="AT35" si="409">IF(AL35="CV",1,0)</f>
        <v>0</v>
      </c>
      <c r="AU35" s="38">
        <f t="shared" si="13"/>
        <v>0</v>
      </c>
      <c r="AV35" s="35"/>
      <c r="AW35" s="36"/>
      <c r="AX35" s="37"/>
      <c r="AY35" s="22">
        <f t="shared" si="14"/>
        <v>0</v>
      </c>
      <c r="AZ35" s="105">
        <f t="shared" ref="AZ35" si="410">AY35+AY36</f>
        <v>0</v>
      </c>
      <c r="BA35" s="105">
        <f t="shared" ref="BA35" si="411">IF(OR(AX34="",AV35=""),0,MOD(AV35-AX34,1))</f>
        <v>0</v>
      </c>
      <c r="BB35" s="22">
        <f t="shared" si="1"/>
        <v>0</v>
      </c>
      <c r="BC35" s="134">
        <f t="shared" ref="BC35" si="412">BB35+BB36</f>
        <v>0</v>
      </c>
      <c r="BD35" s="116">
        <f t="shared" ref="BD35:BD36" si="413">IF(AND(WEEKDAY($A35,2)&lt;7,AW35="CP"),1,0)</f>
        <v>0</v>
      </c>
      <c r="BE35" s="118">
        <f t="shared" ref="BE35" si="414">IF(AW35="CV",1,0)</f>
        <v>0</v>
      </c>
      <c r="BF35" s="38">
        <f t="shared" si="15"/>
        <v>0</v>
      </c>
      <c r="BG35" s="35"/>
      <c r="BH35" s="36"/>
      <c r="BI35" s="37"/>
      <c r="BJ35" s="22">
        <f t="shared" si="16"/>
        <v>0</v>
      </c>
      <c r="BK35" s="105">
        <f t="shared" ref="BK35" si="415">BJ35+BJ36</f>
        <v>0</v>
      </c>
      <c r="BL35" s="105">
        <f t="shared" ref="BL35" si="416">IF(OR(BI34="",BG35=""),0,MOD(BG35-BI34,1))</f>
        <v>0</v>
      </c>
      <c r="BM35" s="22">
        <f t="shared" si="2"/>
        <v>0</v>
      </c>
      <c r="BN35" s="134">
        <f t="shared" ref="BN35" si="417">BM35+BM36</f>
        <v>0</v>
      </c>
      <c r="BO35" s="116">
        <f t="shared" ref="BO35:BO36" si="418">IF(AND(WEEKDAY($A35,2)&lt;7,BH35="CP"),1,0)</f>
        <v>0</v>
      </c>
      <c r="BP35" s="133">
        <f t="shared" ref="BP35" si="419">IF(BH35="CV",1,0)</f>
        <v>0</v>
      </c>
      <c r="BQ35" s="12">
        <f t="shared" si="17"/>
        <v>0</v>
      </c>
      <c r="BR35" s="47"/>
    </row>
    <row r="36" spans="1:70" ht="15.75" thickBot="1">
      <c r="A36" s="157"/>
      <c r="B36" s="145"/>
      <c r="C36" s="147"/>
      <c r="D36" s="39"/>
      <c r="E36" s="84" t="s">
        <v>41</v>
      </c>
      <c r="F36" s="41"/>
      <c r="G36" s="23">
        <f t="shared" si="3"/>
        <v>0</v>
      </c>
      <c r="H36" s="121"/>
      <c r="I36" s="106"/>
      <c r="J36" s="22">
        <f t="shared" si="4"/>
        <v>0</v>
      </c>
      <c r="K36" s="123"/>
      <c r="L36" s="117"/>
      <c r="M36" s="119"/>
      <c r="N36" s="42">
        <f t="shared" si="5"/>
        <v>0</v>
      </c>
      <c r="O36" s="39"/>
      <c r="P36" s="40" t="s">
        <v>41</v>
      </c>
      <c r="Q36" s="41"/>
      <c r="R36" s="23">
        <f t="shared" si="6"/>
        <v>0</v>
      </c>
      <c r="S36" s="121"/>
      <c r="T36" s="106"/>
      <c r="U36" s="22">
        <f t="shared" si="7"/>
        <v>0</v>
      </c>
      <c r="V36" s="123"/>
      <c r="W36" s="117"/>
      <c r="X36" s="119"/>
      <c r="Y36" s="42">
        <f t="shared" si="8"/>
        <v>0</v>
      </c>
      <c r="Z36" s="39"/>
      <c r="AA36" s="40"/>
      <c r="AB36" s="41"/>
      <c r="AC36" s="22">
        <f t="shared" si="9"/>
        <v>0</v>
      </c>
      <c r="AD36" s="106"/>
      <c r="AE36" s="106"/>
      <c r="AF36" s="22">
        <f t="shared" si="10"/>
        <v>0</v>
      </c>
      <c r="AG36" s="135"/>
      <c r="AH36" s="117"/>
      <c r="AI36" s="119"/>
      <c r="AJ36" s="42">
        <f t="shared" si="11"/>
        <v>0</v>
      </c>
      <c r="AK36" s="39"/>
      <c r="AL36" s="40"/>
      <c r="AM36" s="41"/>
      <c r="AN36" s="22">
        <f t="shared" si="12"/>
        <v>0</v>
      </c>
      <c r="AO36" s="106"/>
      <c r="AP36" s="106"/>
      <c r="AQ36" s="22">
        <f t="shared" si="0"/>
        <v>0</v>
      </c>
      <c r="AR36" s="135"/>
      <c r="AS36" s="117"/>
      <c r="AT36" s="119"/>
      <c r="AU36" s="42">
        <f t="shared" si="13"/>
        <v>0</v>
      </c>
      <c r="AV36" s="39"/>
      <c r="AW36" s="40"/>
      <c r="AX36" s="41"/>
      <c r="AY36" s="22">
        <f t="shared" si="14"/>
        <v>0</v>
      </c>
      <c r="AZ36" s="106"/>
      <c r="BA36" s="106"/>
      <c r="BB36" s="22">
        <f t="shared" si="1"/>
        <v>0</v>
      </c>
      <c r="BC36" s="135"/>
      <c r="BD36" s="117"/>
      <c r="BE36" s="119"/>
      <c r="BF36" s="42">
        <f t="shared" si="15"/>
        <v>0</v>
      </c>
      <c r="BG36" s="39"/>
      <c r="BH36" s="40"/>
      <c r="BI36" s="41"/>
      <c r="BJ36" s="22">
        <f t="shared" si="16"/>
        <v>0</v>
      </c>
      <c r="BK36" s="106"/>
      <c r="BL36" s="106"/>
      <c r="BM36" s="22">
        <f t="shared" si="2"/>
        <v>0</v>
      </c>
      <c r="BN36" s="135"/>
      <c r="BO36" s="117"/>
      <c r="BP36" s="133"/>
      <c r="BQ36" s="12">
        <f t="shared" si="17"/>
        <v>0</v>
      </c>
      <c r="BR36" s="48"/>
    </row>
    <row r="37" spans="1:70" ht="15.75" thickBot="1">
      <c r="A37" s="76"/>
      <c r="B37" s="88"/>
      <c r="C37" s="89"/>
      <c r="D37" s="160" t="s">
        <v>40</v>
      </c>
      <c r="E37" s="160"/>
      <c r="F37" s="161"/>
      <c r="G37" s="87"/>
      <c r="H37" s="162">
        <f>SUM(H23:H36)</f>
        <v>0</v>
      </c>
      <c r="I37" s="163"/>
      <c r="J37" s="163"/>
      <c r="K37" s="164"/>
      <c r="L37" s="80"/>
      <c r="M37" s="81"/>
      <c r="N37" s="31"/>
      <c r="O37" s="160" t="s">
        <v>40</v>
      </c>
      <c r="P37" s="160"/>
      <c r="Q37" s="161"/>
      <c r="R37" s="87"/>
      <c r="S37" s="162">
        <f>SUM(S23:S36)</f>
        <v>1.25</v>
      </c>
      <c r="T37" s="163"/>
      <c r="U37" s="163"/>
      <c r="V37" s="164"/>
      <c r="W37" s="102"/>
      <c r="X37" s="81"/>
      <c r="Y37" s="31"/>
      <c r="Z37" s="160" t="s">
        <v>40</v>
      </c>
      <c r="AA37" s="160"/>
      <c r="AB37" s="161"/>
      <c r="AC37" s="87"/>
      <c r="AD37" s="162">
        <f>SUM(AD23:AD36)</f>
        <v>0</v>
      </c>
      <c r="AE37" s="163"/>
      <c r="AF37" s="163"/>
      <c r="AG37" s="164"/>
      <c r="AH37" s="102"/>
      <c r="AI37" s="81"/>
      <c r="AJ37" s="31"/>
      <c r="AK37" s="160" t="s">
        <v>40</v>
      </c>
      <c r="AL37" s="160"/>
      <c r="AM37" s="161"/>
      <c r="AN37" s="87"/>
      <c r="AO37" s="162">
        <f>SUM(AO23:AO36)</f>
        <v>0</v>
      </c>
      <c r="AP37" s="163"/>
      <c r="AQ37" s="163"/>
      <c r="AR37" s="164"/>
      <c r="AS37" s="102"/>
      <c r="AT37" s="81"/>
      <c r="AU37" s="31"/>
      <c r="AV37" s="160" t="s">
        <v>40</v>
      </c>
      <c r="AW37" s="160"/>
      <c r="AX37" s="161"/>
      <c r="AY37" s="87"/>
      <c r="AZ37" s="162">
        <f>SUM(AZ23:AZ36)</f>
        <v>0</v>
      </c>
      <c r="BA37" s="163"/>
      <c r="BB37" s="163"/>
      <c r="BC37" s="164"/>
      <c r="BD37" s="102"/>
      <c r="BE37" s="81"/>
      <c r="BF37" s="31"/>
      <c r="BG37" s="160" t="s">
        <v>40</v>
      </c>
      <c r="BH37" s="160"/>
      <c r="BI37" s="161"/>
      <c r="BJ37" s="87"/>
      <c r="BK37" s="162">
        <f>SUM(BK23:BK36)</f>
        <v>0</v>
      </c>
      <c r="BL37" s="163"/>
      <c r="BM37" s="163"/>
      <c r="BN37" s="164"/>
      <c r="BO37" s="102"/>
      <c r="BP37" s="79"/>
      <c r="BQ37" s="12"/>
      <c r="BR37" s="90"/>
    </row>
    <row r="38" spans="1:70" ht="15.75" thickBot="1">
      <c r="A38" s="157">
        <f>A35+1</f>
        <v>41653</v>
      </c>
      <c r="B38" s="144" t="str">
        <f t="shared" ref="B38" si="420">UPPER(TEXT(A38,"jjj"))</f>
        <v>LUN</v>
      </c>
      <c r="C38" s="146" t="str">
        <f t="shared" ref="C38" si="421">UPPER(TEXT(A38,"jj mmm"))</f>
        <v>15 JANV</v>
      </c>
      <c r="D38" s="35"/>
      <c r="E38" s="83" t="s">
        <v>42</v>
      </c>
      <c r="F38" s="37"/>
      <c r="G38" s="22">
        <f t="shared" si="3"/>
        <v>0</v>
      </c>
      <c r="H38" s="120">
        <f t="shared" ref="H38" si="422">G38+G39</f>
        <v>0</v>
      </c>
      <c r="I38" s="105">
        <f t="shared" ref="I38" si="423">IF(OR(F36="",D38=""),0,MOD(D38-F36,1))</f>
        <v>0</v>
      </c>
      <c r="J38" s="22">
        <f t="shared" si="4"/>
        <v>0</v>
      </c>
      <c r="K38" s="122">
        <f t="shared" ref="K38" si="424">J38+J39</f>
        <v>0</v>
      </c>
      <c r="L38" s="116">
        <f>IF(AND(WEEKDAY($A38,2)&lt;7,E38="CP"),1,0)</f>
        <v>0</v>
      </c>
      <c r="M38" s="118">
        <f t="shared" ref="M38" si="425">IF(E38="CV",1,0)</f>
        <v>0</v>
      </c>
      <c r="N38" s="38">
        <f t="shared" si="5"/>
        <v>0</v>
      </c>
      <c r="O38" s="35"/>
      <c r="P38" s="36" t="s">
        <v>42</v>
      </c>
      <c r="Q38" s="37"/>
      <c r="R38" s="22">
        <f t="shared" si="6"/>
        <v>0</v>
      </c>
      <c r="S38" s="120">
        <f t="shared" ref="S38" si="426">R38+R39</f>
        <v>0</v>
      </c>
      <c r="T38" s="105">
        <f t="shared" ref="T38" si="427">IF(OR(Q36="",O38=""),0,MOD(O38-Q36,1))</f>
        <v>0</v>
      </c>
      <c r="U38" s="22">
        <f t="shared" si="7"/>
        <v>0</v>
      </c>
      <c r="V38" s="122">
        <f t="shared" ref="V38" si="428">U38+U39</f>
        <v>0</v>
      </c>
      <c r="W38" s="116">
        <f>IF(AND(WEEKDAY($A38,2)&lt;7,P38="CP"),1,0)</f>
        <v>0</v>
      </c>
      <c r="X38" s="118">
        <f t="shared" ref="X38" si="429">IF(P38="CV",1,0)</f>
        <v>0</v>
      </c>
      <c r="Y38" s="38">
        <f t="shared" si="8"/>
        <v>0</v>
      </c>
      <c r="Z38" s="35"/>
      <c r="AA38" s="36"/>
      <c r="AB38" s="37"/>
      <c r="AC38" s="22">
        <f t="shared" si="9"/>
        <v>0</v>
      </c>
      <c r="AD38" s="105">
        <f t="shared" ref="AD38" si="430">AC38+AC39</f>
        <v>0</v>
      </c>
      <c r="AE38" s="105">
        <f t="shared" ref="AE38" si="431">IF(OR(AB36="",Z38=""),0,MOD(Z38-AB36,1))</f>
        <v>0</v>
      </c>
      <c r="AF38" s="22">
        <f t="shared" si="10"/>
        <v>0</v>
      </c>
      <c r="AG38" s="134">
        <f t="shared" ref="AG38" si="432">AF38+AF39</f>
        <v>0</v>
      </c>
      <c r="AH38" s="116">
        <f>IF(AND(WEEKDAY($A38,2)&lt;7,AA38="CP"),1,0)</f>
        <v>0</v>
      </c>
      <c r="AI38" s="118">
        <f t="shared" ref="AI38" si="433">IF(AA38="CV",1,0)</f>
        <v>0</v>
      </c>
      <c r="AJ38" s="38">
        <f t="shared" si="11"/>
        <v>0</v>
      </c>
      <c r="AK38" s="35"/>
      <c r="AL38" s="36"/>
      <c r="AM38" s="37"/>
      <c r="AN38" s="22">
        <f t="shared" si="12"/>
        <v>0</v>
      </c>
      <c r="AO38" s="105">
        <f t="shared" ref="AO38" si="434">AN38+AN39</f>
        <v>0</v>
      </c>
      <c r="AP38" s="105">
        <f t="shared" ref="AP38" si="435">IF(OR(AM36="",AK38=""),0,MOD(AK38-AM36,1))</f>
        <v>0</v>
      </c>
      <c r="AQ38" s="22">
        <f t="shared" si="0"/>
        <v>0</v>
      </c>
      <c r="AR38" s="134">
        <f t="shared" ref="AR38" si="436">AQ38+AQ39</f>
        <v>0</v>
      </c>
      <c r="AS38" s="116">
        <f>IF(AND(WEEKDAY($A38,2)&lt;7,AL38="CP"),1,0)</f>
        <v>0</v>
      </c>
      <c r="AT38" s="118">
        <f t="shared" ref="AT38" si="437">IF(AL38="CV",1,0)</f>
        <v>0</v>
      </c>
      <c r="AU38" s="38">
        <f t="shared" si="13"/>
        <v>0</v>
      </c>
      <c r="AV38" s="35"/>
      <c r="AW38" s="36"/>
      <c r="AX38" s="37"/>
      <c r="AY38" s="22">
        <f t="shared" si="14"/>
        <v>0</v>
      </c>
      <c r="AZ38" s="105">
        <f t="shared" ref="AZ38" si="438">AY38+AY39</f>
        <v>0</v>
      </c>
      <c r="BA38" s="105">
        <f t="shared" ref="BA38" si="439">IF(OR(AX36="",AV38=""),0,MOD(AV38-AX36,1))</f>
        <v>0</v>
      </c>
      <c r="BB38" s="22">
        <f t="shared" si="1"/>
        <v>0</v>
      </c>
      <c r="BC38" s="134">
        <f t="shared" ref="BC38" si="440">BB38+BB39</f>
        <v>0</v>
      </c>
      <c r="BD38" s="116">
        <f>IF(AND(WEEKDAY($A38,2)&lt;7,AW38="CP"),1,0)</f>
        <v>0</v>
      </c>
      <c r="BE38" s="118">
        <f t="shared" ref="BE38" si="441">IF(AW38="CV",1,0)</f>
        <v>0</v>
      </c>
      <c r="BF38" s="38">
        <f t="shared" si="15"/>
        <v>0</v>
      </c>
      <c r="BG38" s="35"/>
      <c r="BH38" s="36"/>
      <c r="BI38" s="37"/>
      <c r="BJ38" s="22">
        <f t="shared" si="16"/>
        <v>0</v>
      </c>
      <c r="BK38" s="105">
        <f t="shared" ref="BK38" si="442">BJ38+BJ39</f>
        <v>0</v>
      </c>
      <c r="BL38" s="105">
        <f t="shared" ref="BL38" si="443">IF(OR(BI36="",BG38=""),0,MOD(BG38-BI36,1))</f>
        <v>0</v>
      </c>
      <c r="BM38" s="22">
        <f t="shared" si="2"/>
        <v>0</v>
      </c>
      <c r="BN38" s="134">
        <f t="shared" ref="BN38" si="444">BM38+BM39</f>
        <v>0</v>
      </c>
      <c r="BO38" s="116">
        <f>IF(AND(WEEKDAY($A38,2)&lt;7,BH38="CP"),1,0)</f>
        <v>0</v>
      </c>
      <c r="BP38" s="133">
        <f t="shared" ref="BP38" si="445">IF(BH38="CV",1,0)</f>
        <v>0</v>
      </c>
      <c r="BQ38" s="12">
        <f t="shared" si="17"/>
        <v>0</v>
      </c>
      <c r="BR38" s="47"/>
    </row>
    <row r="39" spans="1:70" ht="15.75" thickBot="1">
      <c r="A39" s="157"/>
      <c r="B39" s="145"/>
      <c r="C39" s="147"/>
      <c r="D39" s="39"/>
      <c r="E39" s="84" t="s">
        <v>42</v>
      </c>
      <c r="F39" s="41"/>
      <c r="G39" s="23">
        <f t="shared" si="3"/>
        <v>0</v>
      </c>
      <c r="H39" s="121"/>
      <c r="I39" s="106"/>
      <c r="J39" s="22">
        <f t="shared" si="4"/>
        <v>0</v>
      </c>
      <c r="K39" s="123"/>
      <c r="L39" s="117"/>
      <c r="M39" s="119"/>
      <c r="N39" s="42">
        <f t="shared" si="5"/>
        <v>0</v>
      </c>
      <c r="O39" s="39"/>
      <c r="P39" s="40" t="s">
        <v>42</v>
      </c>
      <c r="Q39" s="41"/>
      <c r="R39" s="23">
        <f t="shared" si="6"/>
        <v>0</v>
      </c>
      <c r="S39" s="121"/>
      <c r="T39" s="106"/>
      <c r="U39" s="22">
        <f t="shared" si="7"/>
        <v>0</v>
      </c>
      <c r="V39" s="123"/>
      <c r="W39" s="117"/>
      <c r="X39" s="119"/>
      <c r="Y39" s="42">
        <f t="shared" si="8"/>
        <v>0</v>
      </c>
      <c r="Z39" s="39"/>
      <c r="AA39" s="40"/>
      <c r="AB39" s="41"/>
      <c r="AC39" s="22">
        <f t="shared" si="9"/>
        <v>0</v>
      </c>
      <c r="AD39" s="106"/>
      <c r="AE39" s="106"/>
      <c r="AF39" s="22">
        <f t="shared" si="10"/>
        <v>0</v>
      </c>
      <c r="AG39" s="135"/>
      <c r="AH39" s="117"/>
      <c r="AI39" s="119"/>
      <c r="AJ39" s="42">
        <f t="shared" si="11"/>
        <v>0</v>
      </c>
      <c r="AK39" s="39"/>
      <c r="AL39" s="40"/>
      <c r="AM39" s="41"/>
      <c r="AN39" s="22">
        <f t="shared" si="12"/>
        <v>0</v>
      </c>
      <c r="AO39" s="106"/>
      <c r="AP39" s="106"/>
      <c r="AQ39" s="22">
        <f t="shared" si="0"/>
        <v>0</v>
      </c>
      <c r="AR39" s="135"/>
      <c r="AS39" s="117"/>
      <c r="AT39" s="119"/>
      <c r="AU39" s="42">
        <f t="shared" si="13"/>
        <v>0</v>
      </c>
      <c r="AV39" s="39"/>
      <c r="AW39" s="40"/>
      <c r="AX39" s="41"/>
      <c r="AY39" s="22">
        <f t="shared" si="14"/>
        <v>0</v>
      </c>
      <c r="AZ39" s="106"/>
      <c r="BA39" s="106"/>
      <c r="BB39" s="22">
        <f t="shared" si="1"/>
        <v>0</v>
      </c>
      <c r="BC39" s="135"/>
      <c r="BD39" s="117"/>
      <c r="BE39" s="119"/>
      <c r="BF39" s="42">
        <f t="shared" si="15"/>
        <v>0</v>
      </c>
      <c r="BG39" s="39"/>
      <c r="BH39" s="40"/>
      <c r="BI39" s="41"/>
      <c r="BJ39" s="22">
        <f t="shared" si="16"/>
        <v>0</v>
      </c>
      <c r="BK39" s="106"/>
      <c r="BL39" s="106"/>
      <c r="BM39" s="22">
        <f t="shared" si="2"/>
        <v>0</v>
      </c>
      <c r="BN39" s="135"/>
      <c r="BO39" s="117"/>
      <c r="BP39" s="133"/>
      <c r="BQ39" s="12">
        <f t="shared" si="17"/>
        <v>0</v>
      </c>
      <c r="BR39" s="48"/>
    </row>
    <row r="40" spans="1:70" ht="15.75" thickBot="1">
      <c r="A40" s="157">
        <f>A38+1</f>
        <v>41654</v>
      </c>
      <c r="B40" s="144" t="str">
        <f t="shared" ref="B40" si="446">UPPER(TEXT(A40,"jjj"))</f>
        <v>MAR</v>
      </c>
      <c r="C40" s="146" t="str">
        <f t="shared" ref="C40" si="447">UPPER(TEXT(A40,"jj mmm"))</f>
        <v>16 JANV</v>
      </c>
      <c r="D40" s="35"/>
      <c r="E40" s="83" t="s">
        <v>42</v>
      </c>
      <c r="F40" s="37"/>
      <c r="G40" s="22">
        <f t="shared" si="3"/>
        <v>0</v>
      </c>
      <c r="H40" s="120">
        <f t="shared" ref="H40" si="448">G40+G41</f>
        <v>0</v>
      </c>
      <c r="I40" s="105">
        <f t="shared" ref="I40" si="449">IF(OR(F39="",D40=""),0,MOD(D40-F39,1))</f>
        <v>0</v>
      </c>
      <c r="J40" s="22">
        <f t="shared" si="4"/>
        <v>0</v>
      </c>
      <c r="K40" s="122">
        <f t="shared" ref="K40" si="450">J40+J41</f>
        <v>0</v>
      </c>
      <c r="L40" s="116">
        <f t="shared" ref="L40:L51" si="451">IF(AND(WEEKDAY($A40,2)&lt;7,E40="CP"),1,0)</f>
        <v>0</v>
      </c>
      <c r="M40" s="118">
        <f t="shared" ref="M40" si="452">IF(E40="CV",1,0)</f>
        <v>0</v>
      </c>
      <c r="N40" s="38">
        <f t="shared" si="5"/>
        <v>0</v>
      </c>
      <c r="O40" s="35"/>
      <c r="P40" s="36" t="s">
        <v>42</v>
      </c>
      <c r="Q40" s="37"/>
      <c r="R40" s="22">
        <f t="shared" si="6"/>
        <v>0</v>
      </c>
      <c r="S40" s="120">
        <f t="shared" ref="S40" si="453">R40+R41</f>
        <v>0</v>
      </c>
      <c r="T40" s="105">
        <f t="shared" ref="T40" si="454">IF(OR(Q39="",O40=""),0,MOD(O40-Q39,1))</f>
        <v>0</v>
      </c>
      <c r="U40" s="22">
        <f t="shared" si="7"/>
        <v>0</v>
      </c>
      <c r="V40" s="122">
        <f t="shared" ref="V40" si="455">U40+U41</f>
        <v>0</v>
      </c>
      <c r="W40" s="116">
        <f t="shared" ref="W40:W51" si="456">IF(AND(WEEKDAY($A40,2)&lt;7,P40="CP"),1,0)</f>
        <v>0</v>
      </c>
      <c r="X40" s="118">
        <f t="shared" ref="X40" si="457">IF(P40="CV",1,0)</f>
        <v>0</v>
      </c>
      <c r="Y40" s="38">
        <f t="shared" si="8"/>
        <v>0</v>
      </c>
      <c r="Z40" s="35"/>
      <c r="AA40" s="36"/>
      <c r="AB40" s="37"/>
      <c r="AC40" s="22">
        <f t="shared" si="9"/>
        <v>0</v>
      </c>
      <c r="AD40" s="105">
        <f t="shared" ref="AD40" si="458">AC40+AC41</f>
        <v>0</v>
      </c>
      <c r="AE40" s="105">
        <f t="shared" ref="AE40" si="459">IF(OR(AB39="",Z40=""),0,MOD(Z40-AB39,1))</f>
        <v>0</v>
      </c>
      <c r="AF40" s="22">
        <f t="shared" si="10"/>
        <v>0</v>
      </c>
      <c r="AG40" s="134">
        <f t="shared" ref="AG40" si="460">AF40+AF41</f>
        <v>0</v>
      </c>
      <c r="AH40" s="116">
        <f t="shared" ref="AH40:AH51" si="461">IF(AND(WEEKDAY($A40,2)&lt;7,AA40="CP"),1,0)</f>
        <v>0</v>
      </c>
      <c r="AI40" s="118">
        <f t="shared" ref="AI40" si="462">IF(AA40="CV",1,0)</f>
        <v>0</v>
      </c>
      <c r="AJ40" s="38">
        <f t="shared" si="11"/>
        <v>0</v>
      </c>
      <c r="AK40" s="35"/>
      <c r="AL40" s="36"/>
      <c r="AM40" s="37"/>
      <c r="AN40" s="22">
        <f t="shared" si="12"/>
        <v>0</v>
      </c>
      <c r="AO40" s="105">
        <f t="shared" ref="AO40" si="463">AN40+AN41</f>
        <v>0</v>
      </c>
      <c r="AP40" s="105">
        <f t="shared" ref="AP40" si="464">IF(OR(AM39="",AK40=""),0,MOD(AK40-AM39,1))</f>
        <v>0</v>
      </c>
      <c r="AQ40" s="22">
        <f t="shared" si="0"/>
        <v>0</v>
      </c>
      <c r="AR40" s="134">
        <f t="shared" ref="AR40" si="465">AQ40+AQ41</f>
        <v>0</v>
      </c>
      <c r="AS40" s="116">
        <f t="shared" ref="AS40:AS51" si="466">IF(AND(WEEKDAY($A40,2)&lt;7,AL40="CP"),1,0)</f>
        <v>0</v>
      </c>
      <c r="AT40" s="118">
        <f t="shared" ref="AT40" si="467">IF(AL40="CV",1,0)</f>
        <v>0</v>
      </c>
      <c r="AU40" s="38">
        <f t="shared" si="13"/>
        <v>0</v>
      </c>
      <c r="AV40" s="35"/>
      <c r="AW40" s="36"/>
      <c r="AX40" s="37"/>
      <c r="AY40" s="22">
        <f t="shared" si="14"/>
        <v>0</v>
      </c>
      <c r="AZ40" s="105">
        <f t="shared" ref="AZ40" si="468">AY40+AY41</f>
        <v>0</v>
      </c>
      <c r="BA40" s="105">
        <f t="shared" ref="BA40" si="469">IF(OR(AX39="",AV40=""),0,MOD(AV40-AX39,1))</f>
        <v>0</v>
      </c>
      <c r="BB40" s="22">
        <f t="shared" si="1"/>
        <v>0</v>
      </c>
      <c r="BC40" s="134">
        <f t="shared" ref="BC40" si="470">BB40+BB41</f>
        <v>0</v>
      </c>
      <c r="BD40" s="116">
        <f t="shared" ref="BD40:BD51" si="471">IF(AND(WEEKDAY($A40,2)&lt;7,AW40="CP"),1,0)</f>
        <v>0</v>
      </c>
      <c r="BE40" s="118">
        <f t="shared" ref="BE40" si="472">IF(AW40="CV",1,0)</f>
        <v>0</v>
      </c>
      <c r="BF40" s="38">
        <f t="shared" si="15"/>
        <v>0</v>
      </c>
      <c r="BG40" s="35"/>
      <c r="BH40" s="36"/>
      <c r="BI40" s="37"/>
      <c r="BJ40" s="22">
        <f t="shared" si="16"/>
        <v>0</v>
      </c>
      <c r="BK40" s="105">
        <f t="shared" ref="BK40" si="473">BJ40+BJ41</f>
        <v>0</v>
      </c>
      <c r="BL40" s="105">
        <f t="shared" ref="BL40" si="474">IF(OR(BI39="",BG40=""),0,MOD(BG40-BI39,1))</f>
        <v>0</v>
      </c>
      <c r="BM40" s="22">
        <f t="shared" si="2"/>
        <v>0</v>
      </c>
      <c r="BN40" s="134">
        <f t="shared" ref="BN40" si="475">BM40+BM41</f>
        <v>0</v>
      </c>
      <c r="BO40" s="116">
        <f t="shared" ref="BO40:BO51" si="476">IF(AND(WEEKDAY($A40,2)&lt;7,BH40="CP"),1,0)</f>
        <v>0</v>
      </c>
      <c r="BP40" s="133">
        <f t="shared" ref="BP40" si="477">IF(BH40="CV",1,0)</f>
        <v>0</v>
      </c>
      <c r="BQ40" s="12">
        <f t="shared" si="17"/>
        <v>0</v>
      </c>
      <c r="BR40" s="47"/>
    </row>
    <row r="41" spans="1:70" ht="15.75" thickBot="1">
      <c r="A41" s="157"/>
      <c r="B41" s="145"/>
      <c r="C41" s="147"/>
      <c r="D41" s="39"/>
      <c r="E41" s="84" t="s">
        <v>42</v>
      </c>
      <c r="F41" s="41"/>
      <c r="G41" s="23">
        <f t="shared" si="3"/>
        <v>0</v>
      </c>
      <c r="H41" s="121"/>
      <c r="I41" s="106"/>
      <c r="J41" s="22">
        <f t="shared" si="4"/>
        <v>0</v>
      </c>
      <c r="K41" s="123"/>
      <c r="L41" s="117"/>
      <c r="M41" s="119"/>
      <c r="N41" s="42">
        <f t="shared" si="5"/>
        <v>0</v>
      </c>
      <c r="O41" s="39"/>
      <c r="P41" s="40" t="s">
        <v>42</v>
      </c>
      <c r="Q41" s="41"/>
      <c r="R41" s="23">
        <f t="shared" si="6"/>
        <v>0</v>
      </c>
      <c r="S41" s="121"/>
      <c r="T41" s="106"/>
      <c r="U41" s="22">
        <f t="shared" si="7"/>
        <v>0</v>
      </c>
      <c r="V41" s="123"/>
      <c r="W41" s="117"/>
      <c r="X41" s="119"/>
      <c r="Y41" s="42">
        <f t="shared" si="8"/>
        <v>0</v>
      </c>
      <c r="Z41" s="39"/>
      <c r="AA41" s="40"/>
      <c r="AB41" s="41"/>
      <c r="AC41" s="22">
        <f t="shared" si="9"/>
        <v>0</v>
      </c>
      <c r="AD41" s="106"/>
      <c r="AE41" s="106"/>
      <c r="AF41" s="22">
        <f t="shared" si="10"/>
        <v>0</v>
      </c>
      <c r="AG41" s="135"/>
      <c r="AH41" s="117"/>
      <c r="AI41" s="119"/>
      <c r="AJ41" s="42">
        <f t="shared" si="11"/>
        <v>0</v>
      </c>
      <c r="AK41" s="39"/>
      <c r="AL41" s="40"/>
      <c r="AM41" s="41"/>
      <c r="AN41" s="22">
        <f t="shared" si="12"/>
        <v>0</v>
      </c>
      <c r="AO41" s="106"/>
      <c r="AP41" s="106"/>
      <c r="AQ41" s="22">
        <f t="shared" si="0"/>
        <v>0</v>
      </c>
      <c r="AR41" s="135"/>
      <c r="AS41" s="117"/>
      <c r="AT41" s="119"/>
      <c r="AU41" s="42">
        <f t="shared" si="13"/>
        <v>0</v>
      </c>
      <c r="AV41" s="39"/>
      <c r="AW41" s="40"/>
      <c r="AX41" s="41"/>
      <c r="AY41" s="22">
        <f t="shared" si="14"/>
        <v>0</v>
      </c>
      <c r="AZ41" s="106"/>
      <c r="BA41" s="106"/>
      <c r="BB41" s="22">
        <f t="shared" si="1"/>
        <v>0</v>
      </c>
      <c r="BC41" s="135"/>
      <c r="BD41" s="117"/>
      <c r="BE41" s="119"/>
      <c r="BF41" s="42">
        <f t="shared" si="15"/>
        <v>0</v>
      </c>
      <c r="BG41" s="39"/>
      <c r="BH41" s="40"/>
      <c r="BI41" s="41"/>
      <c r="BJ41" s="22">
        <f t="shared" si="16"/>
        <v>0</v>
      </c>
      <c r="BK41" s="106"/>
      <c r="BL41" s="106"/>
      <c r="BM41" s="22">
        <f t="shared" si="2"/>
        <v>0</v>
      </c>
      <c r="BN41" s="135"/>
      <c r="BO41" s="117"/>
      <c r="BP41" s="133"/>
      <c r="BQ41" s="12">
        <f t="shared" si="17"/>
        <v>0</v>
      </c>
      <c r="BR41" s="48"/>
    </row>
    <row r="42" spans="1:70" ht="15.75" thickBot="1">
      <c r="A42" s="157">
        <f>A40+1</f>
        <v>41655</v>
      </c>
      <c r="B42" s="144" t="str">
        <f t="shared" ref="B42" si="478">UPPER(TEXT(A42,"jjj"))</f>
        <v>MER</v>
      </c>
      <c r="C42" s="146" t="str">
        <f t="shared" ref="C42" si="479">UPPER(TEXT(A42,"jj mmm"))</f>
        <v>17 JANV</v>
      </c>
      <c r="D42" s="35"/>
      <c r="E42" s="83"/>
      <c r="F42" s="37"/>
      <c r="G42" s="22">
        <f t="shared" si="3"/>
        <v>0</v>
      </c>
      <c r="H42" s="120">
        <f>G42+G43</f>
        <v>0.29166666666666663</v>
      </c>
      <c r="I42" s="105">
        <f t="shared" ref="I42" si="480">IF(OR(F41="",D42=""),0,MOD(D42-F41,1))</f>
        <v>0</v>
      </c>
      <c r="J42" s="22">
        <f t="shared" si="4"/>
        <v>0</v>
      </c>
      <c r="K42" s="122">
        <f t="shared" ref="K42" si="481">J42+J43</f>
        <v>0</v>
      </c>
      <c r="L42" s="116">
        <f t="shared" ref="L42:L51" si="482">IF(AND(WEEKDAY($A42,2)&lt;7,E42="CP"),1,0)</f>
        <v>0</v>
      </c>
      <c r="M42" s="118">
        <f t="shared" ref="M42" si="483">IF(E42="CV",1,0)</f>
        <v>0</v>
      </c>
      <c r="N42" s="38">
        <f t="shared" si="5"/>
        <v>0</v>
      </c>
      <c r="O42" s="35"/>
      <c r="P42" s="36" t="s">
        <v>0</v>
      </c>
      <c r="Q42" s="37"/>
      <c r="R42" s="22">
        <f t="shared" si="6"/>
        <v>0</v>
      </c>
      <c r="S42" s="120">
        <f>R42+R43</f>
        <v>0</v>
      </c>
      <c r="T42" s="105">
        <f t="shared" ref="T42" si="484">IF(OR(Q41="",O42=""),0,MOD(O42-Q41,1))</f>
        <v>0</v>
      </c>
      <c r="U42" s="22">
        <f t="shared" si="7"/>
        <v>0</v>
      </c>
      <c r="V42" s="122">
        <f t="shared" ref="V42" si="485">U42+U43</f>
        <v>0</v>
      </c>
      <c r="W42" s="116">
        <f t="shared" ref="W42:W51" si="486">IF(AND(WEEKDAY($A42,2)&lt;7,P42="CP"),1,0)</f>
        <v>1</v>
      </c>
      <c r="X42" s="118">
        <f t="shared" ref="X42" si="487">IF(P42="CV",1,0)</f>
        <v>0</v>
      </c>
      <c r="Y42" s="38">
        <f t="shared" si="8"/>
        <v>0</v>
      </c>
      <c r="Z42" s="35"/>
      <c r="AA42" s="36"/>
      <c r="AB42" s="37"/>
      <c r="AC42" s="22">
        <f t="shared" si="9"/>
        <v>0</v>
      </c>
      <c r="AD42" s="105">
        <f t="shared" ref="AD42" si="488">AC42+AC43</f>
        <v>0</v>
      </c>
      <c r="AE42" s="105">
        <f t="shared" ref="AE42" si="489">IF(OR(AB41="",Z42=""),0,MOD(Z42-AB41,1))</f>
        <v>0</v>
      </c>
      <c r="AF42" s="22">
        <f t="shared" si="10"/>
        <v>0</v>
      </c>
      <c r="AG42" s="134">
        <f t="shared" ref="AG42" si="490">AF42+AF43</f>
        <v>0</v>
      </c>
      <c r="AH42" s="116">
        <f t="shared" ref="AH42:AH51" si="491">IF(AND(WEEKDAY($A42,2)&lt;7,AA42="CP"),1,0)</f>
        <v>0</v>
      </c>
      <c r="AI42" s="118">
        <f t="shared" ref="AI42" si="492">IF(AA42="CV",1,0)</f>
        <v>0</v>
      </c>
      <c r="AJ42" s="38">
        <f t="shared" si="11"/>
        <v>0</v>
      </c>
      <c r="AK42" s="35"/>
      <c r="AL42" s="36"/>
      <c r="AM42" s="37"/>
      <c r="AN42" s="22">
        <f t="shared" si="12"/>
        <v>0</v>
      </c>
      <c r="AO42" s="105">
        <f t="shared" ref="AO42" si="493">AN42+AN43</f>
        <v>0</v>
      </c>
      <c r="AP42" s="105">
        <f t="shared" ref="AP42" si="494">IF(OR(AM41="",AK42=""),0,MOD(AK42-AM41,1))</f>
        <v>0</v>
      </c>
      <c r="AQ42" s="22">
        <f t="shared" si="0"/>
        <v>0</v>
      </c>
      <c r="AR42" s="134">
        <f t="shared" ref="AR42" si="495">AQ42+AQ43</f>
        <v>0</v>
      </c>
      <c r="AS42" s="116">
        <f t="shared" ref="AS42:AS51" si="496">IF(AND(WEEKDAY($A42,2)&lt;7,AL42="CP"),1,0)</f>
        <v>0</v>
      </c>
      <c r="AT42" s="118">
        <f t="shared" ref="AT42" si="497">IF(AL42="CV",1,0)</f>
        <v>0</v>
      </c>
      <c r="AU42" s="38">
        <f t="shared" si="13"/>
        <v>0</v>
      </c>
      <c r="AV42" s="35"/>
      <c r="AW42" s="36"/>
      <c r="AX42" s="37"/>
      <c r="AY42" s="22">
        <f t="shared" si="14"/>
        <v>0</v>
      </c>
      <c r="AZ42" s="105">
        <f t="shared" ref="AZ42" si="498">AY42+AY43</f>
        <v>0</v>
      </c>
      <c r="BA42" s="105">
        <f t="shared" ref="BA42" si="499">IF(OR(AX41="",AV42=""),0,MOD(AV42-AX41,1))</f>
        <v>0</v>
      </c>
      <c r="BB42" s="22">
        <f t="shared" si="1"/>
        <v>0</v>
      </c>
      <c r="BC42" s="134">
        <f t="shared" ref="BC42" si="500">BB42+BB43</f>
        <v>0</v>
      </c>
      <c r="BD42" s="116">
        <f t="shared" ref="BD42:BD51" si="501">IF(AND(WEEKDAY($A42,2)&lt;7,AW42="CP"),1,0)</f>
        <v>0</v>
      </c>
      <c r="BE42" s="118">
        <f t="shared" ref="BE42" si="502">IF(AW42="CV",1,0)</f>
        <v>0</v>
      </c>
      <c r="BF42" s="38">
        <f t="shared" si="15"/>
        <v>0</v>
      </c>
      <c r="BG42" s="35"/>
      <c r="BH42" s="36"/>
      <c r="BI42" s="37"/>
      <c r="BJ42" s="22">
        <f t="shared" si="16"/>
        <v>0</v>
      </c>
      <c r="BK42" s="105">
        <f t="shared" ref="BK42" si="503">BJ42+BJ43</f>
        <v>0</v>
      </c>
      <c r="BL42" s="105">
        <f t="shared" ref="BL42" si="504">IF(OR(BI41="",BG42=""),0,MOD(BG42-BI41,1))</f>
        <v>0</v>
      </c>
      <c r="BM42" s="22">
        <f t="shared" si="2"/>
        <v>0</v>
      </c>
      <c r="BN42" s="134">
        <f t="shared" ref="BN42" si="505">BM42+BM43</f>
        <v>0</v>
      </c>
      <c r="BO42" s="116">
        <f t="shared" ref="BO42:BO51" si="506">IF(AND(WEEKDAY($A42,2)&lt;7,BH42="CP"),1,0)</f>
        <v>0</v>
      </c>
      <c r="BP42" s="133">
        <f t="shared" ref="BP42" si="507">IF(BH42="CV",1,0)</f>
        <v>0</v>
      </c>
      <c r="BQ42" s="12">
        <f t="shared" si="17"/>
        <v>0</v>
      </c>
      <c r="BR42" s="47"/>
    </row>
    <row r="43" spans="1:70" ht="15.75" thickBot="1">
      <c r="A43" s="157"/>
      <c r="B43" s="145"/>
      <c r="C43" s="147"/>
      <c r="D43" s="39">
        <v>0.625</v>
      </c>
      <c r="E43" s="84"/>
      <c r="F43" s="41">
        <v>0.91666666666666663</v>
      </c>
      <c r="G43" s="23">
        <f t="shared" si="3"/>
        <v>0.29166666666666663</v>
      </c>
      <c r="H43" s="121"/>
      <c r="I43" s="106"/>
      <c r="J43" s="22">
        <f t="shared" si="4"/>
        <v>0</v>
      </c>
      <c r="K43" s="123"/>
      <c r="L43" s="117"/>
      <c r="M43" s="119"/>
      <c r="N43" s="42">
        <f t="shared" si="5"/>
        <v>0</v>
      </c>
      <c r="O43" s="39"/>
      <c r="P43" s="40" t="s">
        <v>0</v>
      </c>
      <c r="Q43" s="41"/>
      <c r="R43" s="23">
        <f t="shared" si="6"/>
        <v>0</v>
      </c>
      <c r="S43" s="121"/>
      <c r="T43" s="106"/>
      <c r="U43" s="22">
        <f t="shared" si="7"/>
        <v>0</v>
      </c>
      <c r="V43" s="123"/>
      <c r="W43" s="117"/>
      <c r="X43" s="119"/>
      <c r="Y43" s="42">
        <f t="shared" si="8"/>
        <v>0</v>
      </c>
      <c r="Z43" s="39"/>
      <c r="AA43" s="40"/>
      <c r="AB43" s="41"/>
      <c r="AC43" s="22">
        <f t="shared" si="9"/>
        <v>0</v>
      </c>
      <c r="AD43" s="106"/>
      <c r="AE43" s="106"/>
      <c r="AF43" s="22">
        <f t="shared" si="10"/>
        <v>0</v>
      </c>
      <c r="AG43" s="135"/>
      <c r="AH43" s="117"/>
      <c r="AI43" s="119"/>
      <c r="AJ43" s="42">
        <f t="shared" si="11"/>
        <v>0</v>
      </c>
      <c r="AK43" s="39"/>
      <c r="AL43" s="40"/>
      <c r="AM43" s="41"/>
      <c r="AN43" s="22">
        <f t="shared" si="12"/>
        <v>0</v>
      </c>
      <c r="AO43" s="106"/>
      <c r="AP43" s="106"/>
      <c r="AQ43" s="22">
        <f t="shared" si="0"/>
        <v>0</v>
      </c>
      <c r="AR43" s="135"/>
      <c r="AS43" s="117"/>
      <c r="AT43" s="119"/>
      <c r="AU43" s="42">
        <f t="shared" si="13"/>
        <v>0</v>
      </c>
      <c r="AV43" s="39"/>
      <c r="AW43" s="40"/>
      <c r="AX43" s="41"/>
      <c r="AY43" s="22">
        <f t="shared" si="14"/>
        <v>0</v>
      </c>
      <c r="AZ43" s="106"/>
      <c r="BA43" s="106"/>
      <c r="BB43" s="22">
        <f t="shared" si="1"/>
        <v>0</v>
      </c>
      <c r="BC43" s="135"/>
      <c r="BD43" s="117"/>
      <c r="BE43" s="119"/>
      <c r="BF43" s="42">
        <f t="shared" si="15"/>
        <v>0</v>
      </c>
      <c r="BG43" s="39"/>
      <c r="BH43" s="40"/>
      <c r="BI43" s="41"/>
      <c r="BJ43" s="22">
        <f t="shared" si="16"/>
        <v>0</v>
      </c>
      <c r="BK43" s="106"/>
      <c r="BL43" s="106"/>
      <c r="BM43" s="22">
        <f t="shared" si="2"/>
        <v>0</v>
      </c>
      <c r="BN43" s="135"/>
      <c r="BO43" s="117"/>
      <c r="BP43" s="133"/>
      <c r="BQ43" s="12">
        <f t="shared" si="17"/>
        <v>0</v>
      </c>
      <c r="BR43" s="48"/>
    </row>
    <row r="44" spans="1:70" ht="15.75" thickBot="1">
      <c r="A44" s="157">
        <f>A42+1</f>
        <v>41656</v>
      </c>
      <c r="B44" s="144" t="str">
        <f t="shared" ref="B44" si="508">UPPER(TEXT(A44,"jjj"))</f>
        <v>JEU</v>
      </c>
      <c r="C44" s="146" t="str">
        <f t="shared" ref="C44" si="509">UPPER(TEXT(A44,"jj mmm"))</f>
        <v>18 JANV</v>
      </c>
      <c r="D44" s="35"/>
      <c r="E44" s="83"/>
      <c r="F44" s="37"/>
      <c r="G44" s="22">
        <f t="shared" si="3"/>
        <v>0</v>
      </c>
      <c r="H44" s="120">
        <f t="shared" ref="H44" si="510">G44+G45</f>
        <v>0.29166666666666663</v>
      </c>
      <c r="I44" s="105">
        <f t="shared" ref="I44" si="511">IF(OR(F43="",D44=""),0,MOD(D44-F43,1))</f>
        <v>0</v>
      </c>
      <c r="J44" s="22">
        <f t="shared" si="4"/>
        <v>0</v>
      </c>
      <c r="K44" s="122">
        <f t="shared" ref="K44" si="512">J44+J45</f>
        <v>0</v>
      </c>
      <c r="L44" s="116">
        <f t="shared" ref="L44:L51" si="513">IF(AND(WEEKDAY($A44,2)&lt;7,E44="CP"),1,0)</f>
        <v>0</v>
      </c>
      <c r="M44" s="118">
        <f t="shared" ref="M44" si="514">IF(E44="CV",1,0)</f>
        <v>0</v>
      </c>
      <c r="N44" s="38">
        <f t="shared" si="5"/>
        <v>0</v>
      </c>
      <c r="O44" s="35"/>
      <c r="P44" s="36" t="s">
        <v>0</v>
      </c>
      <c r="Q44" s="37"/>
      <c r="R44" s="22">
        <f t="shared" si="6"/>
        <v>0</v>
      </c>
      <c r="S44" s="120">
        <f t="shared" ref="S44" si="515">R44+R45</f>
        <v>0</v>
      </c>
      <c r="T44" s="105">
        <f t="shared" ref="T44" si="516">IF(OR(Q43="",O44=""),0,MOD(O44-Q43,1))</f>
        <v>0</v>
      </c>
      <c r="U44" s="22">
        <f t="shared" si="7"/>
        <v>0</v>
      </c>
      <c r="V44" s="122">
        <f t="shared" ref="V44" si="517">U44+U45</f>
        <v>0</v>
      </c>
      <c r="W44" s="116">
        <f t="shared" ref="W44:W51" si="518">IF(AND(WEEKDAY($A44,2)&lt;7,P44="CP"),1,0)</f>
        <v>1</v>
      </c>
      <c r="X44" s="118">
        <f t="shared" ref="X44" si="519">IF(P44="CV",1,0)</f>
        <v>0</v>
      </c>
      <c r="Y44" s="38">
        <f t="shared" si="8"/>
        <v>0</v>
      </c>
      <c r="Z44" s="35"/>
      <c r="AA44" s="36"/>
      <c r="AB44" s="37"/>
      <c r="AC44" s="22">
        <f t="shared" si="9"/>
        <v>0</v>
      </c>
      <c r="AD44" s="105">
        <f t="shared" ref="AD44" si="520">AC44+AC45</f>
        <v>0</v>
      </c>
      <c r="AE44" s="105">
        <f t="shared" ref="AE44" si="521">IF(OR(AB43="",Z44=""),0,MOD(Z44-AB43,1))</f>
        <v>0</v>
      </c>
      <c r="AF44" s="22">
        <f t="shared" si="10"/>
        <v>0</v>
      </c>
      <c r="AG44" s="134">
        <f t="shared" ref="AG44" si="522">AF44+AF45</f>
        <v>0</v>
      </c>
      <c r="AH44" s="116">
        <f t="shared" ref="AH44:AH51" si="523">IF(AND(WEEKDAY($A44,2)&lt;7,AA44="CP"),1,0)</f>
        <v>0</v>
      </c>
      <c r="AI44" s="118">
        <f t="shared" ref="AI44" si="524">IF(AA44="CV",1,0)</f>
        <v>0</v>
      </c>
      <c r="AJ44" s="38">
        <f t="shared" si="11"/>
        <v>0</v>
      </c>
      <c r="AK44" s="35"/>
      <c r="AL44" s="36"/>
      <c r="AM44" s="37"/>
      <c r="AN44" s="22">
        <f t="shared" si="12"/>
        <v>0</v>
      </c>
      <c r="AO44" s="105">
        <f t="shared" ref="AO44" si="525">AN44+AN45</f>
        <v>0</v>
      </c>
      <c r="AP44" s="105">
        <f t="shared" ref="AP44" si="526">IF(OR(AM43="",AK44=""),0,MOD(AK44-AM43,1))</f>
        <v>0</v>
      </c>
      <c r="AQ44" s="22">
        <f t="shared" si="0"/>
        <v>0</v>
      </c>
      <c r="AR44" s="134">
        <f t="shared" ref="AR44" si="527">AQ44+AQ45</f>
        <v>0</v>
      </c>
      <c r="AS44" s="116">
        <f t="shared" ref="AS44:AS51" si="528">IF(AND(WEEKDAY($A44,2)&lt;7,AL44="CP"),1,0)</f>
        <v>0</v>
      </c>
      <c r="AT44" s="118">
        <f t="shared" ref="AT44" si="529">IF(AL44="CV",1,0)</f>
        <v>0</v>
      </c>
      <c r="AU44" s="38">
        <f t="shared" si="13"/>
        <v>0</v>
      </c>
      <c r="AV44" s="35"/>
      <c r="AW44" s="36"/>
      <c r="AX44" s="37"/>
      <c r="AY44" s="22">
        <f t="shared" si="14"/>
        <v>0</v>
      </c>
      <c r="AZ44" s="105">
        <f t="shared" ref="AZ44" si="530">AY44+AY45</f>
        <v>0</v>
      </c>
      <c r="BA44" s="105">
        <f t="shared" ref="BA44" si="531">IF(OR(AX43="",AV44=""),0,MOD(AV44-AX43,1))</f>
        <v>0</v>
      </c>
      <c r="BB44" s="22">
        <f t="shared" si="1"/>
        <v>0</v>
      </c>
      <c r="BC44" s="134">
        <f t="shared" ref="BC44" si="532">BB44+BB45</f>
        <v>0</v>
      </c>
      <c r="BD44" s="116">
        <f t="shared" ref="BD44:BD51" si="533">IF(AND(WEEKDAY($A44,2)&lt;7,AW44="CP"),1,0)</f>
        <v>0</v>
      </c>
      <c r="BE44" s="118">
        <f t="shared" ref="BE44" si="534">IF(AW44="CV",1,0)</f>
        <v>0</v>
      </c>
      <c r="BF44" s="38">
        <f t="shared" si="15"/>
        <v>0</v>
      </c>
      <c r="BG44" s="35"/>
      <c r="BH44" s="36"/>
      <c r="BI44" s="37"/>
      <c r="BJ44" s="22">
        <f t="shared" si="16"/>
        <v>0</v>
      </c>
      <c r="BK44" s="105">
        <f t="shared" ref="BK44" si="535">BJ44+BJ45</f>
        <v>0</v>
      </c>
      <c r="BL44" s="105">
        <f t="shared" ref="BL44" si="536">IF(OR(BI43="",BG44=""),0,MOD(BG44-BI43,1))</f>
        <v>0</v>
      </c>
      <c r="BM44" s="22">
        <f t="shared" si="2"/>
        <v>0</v>
      </c>
      <c r="BN44" s="134">
        <f t="shared" ref="BN44" si="537">BM44+BM45</f>
        <v>0</v>
      </c>
      <c r="BO44" s="116">
        <f t="shared" ref="BO44:BO51" si="538">IF(AND(WEEKDAY($A44,2)&lt;7,BH44="CP"),1,0)</f>
        <v>0</v>
      </c>
      <c r="BP44" s="133">
        <f t="shared" ref="BP44" si="539">IF(BH44="CV",1,0)</f>
        <v>0</v>
      </c>
      <c r="BQ44" s="12">
        <f t="shared" si="17"/>
        <v>0</v>
      </c>
      <c r="BR44" s="47"/>
    </row>
    <row r="45" spans="1:70" ht="15.75" thickBot="1">
      <c r="A45" s="157"/>
      <c r="B45" s="145"/>
      <c r="C45" s="147"/>
      <c r="D45" s="39">
        <v>0.625</v>
      </c>
      <c r="E45" s="84"/>
      <c r="F45" s="41">
        <v>0.91666666666666663</v>
      </c>
      <c r="G45" s="23">
        <f t="shared" si="3"/>
        <v>0.29166666666666663</v>
      </c>
      <c r="H45" s="121"/>
      <c r="I45" s="106"/>
      <c r="J45" s="22">
        <f t="shared" si="4"/>
        <v>0</v>
      </c>
      <c r="K45" s="123"/>
      <c r="L45" s="117"/>
      <c r="M45" s="119"/>
      <c r="N45" s="42">
        <f t="shared" si="5"/>
        <v>0</v>
      </c>
      <c r="O45" s="39"/>
      <c r="P45" s="40" t="s">
        <v>0</v>
      </c>
      <c r="Q45" s="41"/>
      <c r="R45" s="23">
        <f t="shared" si="6"/>
        <v>0</v>
      </c>
      <c r="S45" s="121"/>
      <c r="T45" s="106"/>
      <c r="U45" s="22">
        <f t="shared" si="7"/>
        <v>0</v>
      </c>
      <c r="V45" s="123"/>
      <c r="W45" s="117"/>
      <c r="X45" s="119"/>
      <c r="Y45" s="42">
        <f t="shared" si="8"/>
        <v>0</v>
      </c>
      <c r="Z45" s="39"/>
      <c r="AA45" s="40"/>
      <c r="AB45" s="41"/>
      <c r="AC45" s="22">
        <f t="shared" si="9"/>
        <v>0</v>
      </c>
      <c r="AD45" s="106"/>
      <c r="AE45" s="106"/>
      <c r="AF45" s="22">
        <f t="shared" si="10"/>
        <v>0</v>
      </c>
      <c r="AG45" s="135"/>
      <c r="AH45" s="117"/>
      <c r="AI45" s="119"/>
      <c r="AJ45" s="42">
        <f t="shared" si="11"/>
        <v>0</v>
      </c>
      <c r="AK45" s="39"/>
      <c r="AL45" s="40"/>
      <c r="AM45" s="41"/>
      <c r="AN45" s="22">
        <f t="shared" si="12"/>
        <v>0</v>
      </c>
      <c r="AO45" s="106"/>
      <c r="AP45" s="106"/>
      <c r="AQ45" s="22">
        <f t="shared" si="0"/>
        <v>0</v>
      </c>
      <c r="AR45" s="135"/>
      <c r="AS45" s="117"/>
      <c r="AT45" s="119"/>
      <c r="AU45" s="42">
        <f t="shared" si="13"/>
        <v>0</v>
      </c>
      <c r="AV45" s="39"/>
      <c r="AW45" s="40"/>
      <c r="AX45" s="41"/>
      <c r="AY45" s="22">
        <f t="shared" si="14"/>
        <v>0</v>
      </c>
      <c r="AZ45" s="106"/>
      <c r="BA45" s="106"/>
      <c r="BB45" s="22">
        <f t="shared" si="1"/>
        <v>0</v>
      </c>
      <c r="BC45" s="135"/>
      <c r="BD45" s="117"/>
      <c r="BE45" s="119"/>
      <c r="BF45" s="42">
        <f t="shared" si="15"/>
        <v>0</v>
      </c>
      <c r="BG45" s="39"/>
      <c r="BH45" s="40"/>
      <c r="BI45" s="41"/>
      <c r="BJ45" s="22">
        <f t="shared" si="16"/>
        <v>0</v>
      </c>
      <c r="BK45" s="106"/>
      <c r="BL45" s="106"/>
      <c r="BM45" s="22">
        <f t="shared" si="2"/>
        <v>0</v>
      </c>
      <c r="BN45" s="135"/>
      <c r="BO45" s="117"/>
      <c r="BP45" s="133"/>
      <c r="BQ45" s="12">
        <f t="shared" si="17"/>
        <v>0</v>
      </c>
      <c r="BR45" s="48"/>
    </row>
    <row r="46" spans="1:70" ht="15.75" thickBot="1">
      <c r="A46" s="157">
        <f>A44+1</f>
        <v>41657</v>
      </c>
      <c r="B46" s="144" t="str">
        <f t="shared" ref="B46" si="540">UPPER(TEXT(A46,"jjj"))</f>
        <v>VEN</v>
      </c>
      <c r="C46" s="146" t="str">
        <f t="shared" ref="C46" si="541">UPPER(TEXT(A46,"jj mmm"))</f>
        <v>19 JANV</v>
      </c>
      <c r="D46" s="35"/>
      <c r="E46" s="83" t="s">
        <v>43</v>
      </c>
      <c r="F46" s="37"/>
      <c r="G46" s="22">
        <f t="shared" si="3"/>
        <v>0</v>
      </c>
      <c r="H46" s="120">
        <f t="shared" ref="H46" si="542">G46+G47</f>
        <v>0</v>
      </c>
      <c r="I46" s="105">
        <f t="shared" ref="I46:I72" si="543">IF(OR(F45="",D46=""),0,MOD(D46-F45,1))</f>
        <v>0</v>
      </c>
      <c r="J46" s="22">
        <f t="shared" si="4"/>
        <v>0</v>
      </c>
      <c r="K46" s="122">
        <f t="shared" ref="K46" si="544">J46+J47</f>
        <v>0</v>
      </c>
      <c r="L46" s="116">
        <f t="shared" ref="L46:L51" si="545">IF(AND(WEEKDAY($A46,2)&lt;7,E46="CP"),1,0)</f>
        <v>0</v>
      </c>
      <c r="M46" s="118">
        <f t="shared" ref="M46" si="546">IF(E46="CV",1,0)</f>
        <v>0</v>
      </c>
      <c r="N46" s="38">
        <f t="shared" si="5"/>
        <v>0</v>
      </c>
      <c r="O46" s="35"/>
      <c r="P46" s="36" t="s">
        <v>0</v>
      </c>
      <c r="Q46" s="37"/>
      <c r="R46" s="22">
        <f t="shared" si="6"/>
        <v>0</v>
      </c>
      <c r="S46" s="120">
        <f t="shared" ref="S46" si="547">R46+R47</f>
        <v>0</v>
      </c>
      <c r="T46" s="105">
        <f t="shared" ref="T46:T72" si="548">IF(OR(Q45="",O46=""),0,MOD(O46-Q45,1))</f>
        <v>0</v>
      </c>
      <c r="U46" s="22">
        <f t="shared" si="7"/>
        <v>0</v>
      </c>
      <c r="V46" s="122">
        <f t="shared" ref="V46" si="549">U46+U47</f>
        <v>0</v>
      </c>
      <c r="W46" s="116">
        <f t="shared" ref="W46:W51" si="550">IF(AND(WEEKDAY($A46,2)&lt;7,P46="CP"),1,0)</f>
        <v>1</v>
      </c>
      <c r="X46" s="118">
        <f t="shared" ref="X46" si="551">IF(P46="CV",1,0)</f>
        <v>0</v>
      </c>
      <c r="Y46" s="38">
        <f t="shared" si="8"/>
        <v>0</v>
      </c>
      <c r="Z46" s="35"/>
      <c r="AA46" s="36"/>
      <c r="AB46" s="37"/>
      <c r="AC46" s="22">
        <f t="shared" si="9"/>
        <v>0</v>
      </c>
      <c r="AD46" s="105">
        <f t="shared" ref="AD46" si="552">AC46+AC47</f>
        <v>0</v>
      </c>
      <c r="AE46" s="105">
        <f t="shared" ref="AE46:AE72" si="553">IF(OR(AB45="",Z46=""),0,MOD(Z46-AB45,1))</f>
        <v>0</v>
      </c>
      <c r="AF46" s="22">
        <f t="shared" si="10"/>
        <v>0</v>
      </c>
      <c r="AG46" s="134">
        <f t="shared" ref="AG46" si="554">AF46+AF47</f>
        <v>0</v>
      </c>
      <c r="AH46" s="116">
        <f t="shared" ref="AH46:AH51" si="555">IF(AND(WEEKDAY($A46,2)&lt;7,AA46="CP"),1,0)</f>
        <v>0</v>
      </c>
      <c r="AI46" s="118">
        <f t="shared" ref="AI46" si="556">IF(AA46="CV",1,0)</f>
        <v>0</v>
      </c>
      <c r="AJ46" s="38">
        <f t="shared" si="11"/>
        <v>0</v>
      </c>
      <c r="AK46" s="35"/>
      <c r="AL46" s="36"/>
      <c r="AM46" s="37"/>
      <c r="AN46" s="22">
        <f t="shared" si="12"/>
        <v>0</v>
      </c>
      <c r="AO46" s="105">
        <f t="shared" ref="AO46" si="557">AN46+AN47</f>
        <v>0</v>
      </c>
      <c r="AP46" s="105">
        <f t="shared" ref="AP46:AP72" si="558">IF(OR(AM45="",AK46=""),0,MOD(AK46-AM45,1))</f>
        <v>0</v>
      </c>
      <c r="AQ46" s="22">
        <f t="shared" si="0"/>
        <v>0</v>
      </c>
      <c r="AR46" s="134">
        <f t="shared" ref="AR46" si="559">AQ46+AQ47</f>
        <v>0</v>
      </c>
      <c r="AS46" s="116">
        <f t="shared" ref="AS46:AS51" si="560">IF(AND(WEEKDAY($A46,2)&lt;7,AL46="CP"),1,0)</f>
        <v>0</v>
      </c>
      <c r="AT46" s="118">
        <f t="shared" ref="AT46" si="561">IF(AL46="CV",1,0)</f>
        <v>0</v>
      </c>
      <c r="AU46" s="38">
        <f t="shared" si="13"/>
        <v>0</v>
      </c>
      <c r="AV46" s="35"/>
      <c r="AW46" s="36"/>
      <c r="AX46" s="37"/>
      <c r="AY46" s="22">
        <f t="shared" si="14"/>
        <v>0</v>
      </c>
      <c r="AZ46" s="105">
        <f t="shared" ref="AZ46" si="562">AY46+AY47</f>
        <v>0</v>
      </c>
      <c r="BA46" s="105">
        <f t="shared" ref="BA46:BA72" si="563">IF(OR(AX45="",AV46=""),0,MOD(AV46-AX45,1))</f>
        <v>0</v>
      </c>
      <c r="BB46" s="22">
        <f t="shared" si="1"/>
        <v>0</v>
      </c>
      <c r="BC46" s="134">
        <f t="shared" ref="BC46" si="564">BB46+BB47</f>
        <v>0</v>
      </c>
      <c r="BD46" s="116">
        <f t="shared" ref="BD46:BD51" si="565">IF(AND(WEEKDAY($A46,2)&lt;7,AW46="CP"),1,0)</f>
        <v>0</v>
      </c>
      <c r="BE46" s="118">
        <f t="shared" ref="BE46" si="566">IF(AW46="CV",1,0)</f>
        <v>0</v>
      </c>
      <c r="BF46" s="38">
        <f t="shared" si="15"/>
        <v>0</v>
      </c>
      <c r="BG46" s="35"/>
      <c r="BH46" s="36"/>
      <c r="BI46" s="37"/>
      <c r="BJ46" s="22">
        <f t="shared" si="16"/>
        <v>0</v>
      </c>
      <c r="BK46" s="105">
        <f t="shared" ref="BK46" si="567">BJ46+BJ47</f>
        <v>0</v>
      </c>
      <c r="BL46" s="105">
        <f t="shared" ref="BL46:BL72" si="568">IF(OR(BI45="",BG46=""),0,MOD(BG46-BI45,1))</f>
        <v>0</v>
      </c>
      <c r="BM46" s="22">
        <f t="shared" si="2"/>
        <v>0</v>
      </c>
      <c r="BN46" s="134">
        <f t="shared" ref="BN46" si="569">BM46+BM47</f>
        <v>0</v>
      </c>
      <c r="BO46" s="116">
        <f t="shared" ref="BO46:BO51" si="570">IF(AND(WEEKDAY($A46,2)&lt;7,BH46="CP"),1,0)</f>
        <v>0</v>
      </c>
      <c r="BP46" s="133">
        <f t="shared" ref="BP46" si="571">IF(BH46="CV",1,0)</f>
        <v>0</v>
      </c>
      <c r="BQ46" s="12">
        <f t="shared" si="17"/>
        <v>0</v>
      </c>
      <c r="BR46" s="47"/>
    </row>
    <row r="47" spans="1:70" ht="15.75" thickBot="1">
      <c r="A47" s="157"/>
      <c r="B47" s="145"/>
      <c r="C47" s="147"/>
      <c r="D47" s="39"/>
      <c r="E47" s="84" t="s">
        <v>43</v>
      </c>
      <c r="F47" s="41"/>
      <c r="G47" s="23">
        <f t="shared" si="3"/>
        <v>0</v>
      </c>
      <c r="H47" s="121"/>
      <c r="I47" s="106"/>
      <c r="J47" s="22">
        <f t="shared" si="4"/>
        <v>0</v>
      </c>
      <c r="K47" s="123"/>
      <c r="L47" s="117"/>
      <c r="M47" s="119"/>
      <c r="N47" s="42">
        <f t="shared" si="5"/>
        <v>0</v>
      </c>
      <c r="O47" s="39"/>
      <c r="P47" s="40" t="s">
        <v>0</v>
      </c>
      <c r="Q47" s="41"/>
      <c r="R47" s="23">
        <f t="shared" si="6"/>
        <v>0</v>
      </c>
      <c r="S47" s="121"/>
      <c r="T47" s="106"/>
      <c r="U47" s="22">
        <f t="shared" si="7"/>
        <v>0</v>
      </c>
      <c r="V47" s="123"/>
      <c r="W47" s="117"/>
      <c r="X47" s="119"/>
      <c r="Y47" s="42">
        <f t="shared" si="8"/>
        <v>0</v>
      </c>
      <c r="Z47" s="39"/>
      <c r="AA47" s="40"/>
      <c r="AB47" s="41"/>
      <c r="AC47" s="22">
        <f t="shared" si="9"/>
        <v>0</v>
      </c>
      <c r="AD47" s="106"/>
      <c r="AE47" s="106"/>
      <c r="AF47" s="22">
        <f t="shared" si="10"/>
        <v>0</v>
      </c>
      <c r="AG47" s="135"/>
      <c r="AH47" s="117"/>
      <c r="AI47" s="119"/>
      <c r="AJ47" s="42">
        <f t="shared" si="11"/>
        <v>0</v>
      </c>
      <c r="AK47" s="39"/>
      <c r="AL47" s="40"/>
      <c r="AM47" s="41"/>
      <c r="AN47" s="22">
        <f t="shared" si="12"/>
        <v>0</v>
      </c>
      <c r="AO47" s="106"/>
      <c r="AP47" s="106"/>
      <c r="AQ47" s="22">
        <f t="shared" si="0"/>
        <v>0</v>
      </c>
      <c r="AR47" s="135"/>
      <c r="AS47" s="117"/>
      <c r="AT47" s="119"/>
      <c r="AU47" s="42">
        <f t="shared" si="13"/>
        <v>0</v>
      </c>
      <c r="AV47" s="39"/>
      <c r="AW47" s="40"/>
      <c r="AX47" s="41"/>
      <c r="AY47" s="22">
        <f t="shared" si="14"/>
        <v>0</v>
      </c>
      <c r="AZ47" s="106"/>
      <c r="BA47" s="106"/>
      <c r="BB47" s="22">
        <f t="shared" si="1"/>
        <v>0</v>
      </c>
      <c r="BC47" s="135"/>
      <c r="BD47" s="117"/>
      <c r="BE47" s="119"/>
      <c r="BF47" s="42">
        <f t="shared" si="15"/>
        <v>0</v>
      </c>
      <c r="BG47" s="39"/>
      <c r="BH47" s="40"/>
      <c r="BI47" s="41"/>
      <c r="BJ47" s="22">
        <f t="shared" si="16"/>
        <v>0</v>
      </c>
      <c r="BK47" s="106"/>
      <c r="BL47" s="106"/>
      <c r="BM47" s="22">
        <f t="shared" si="2"/>
        <v>0</v>
      </c>
      <c r="BN47" s="135"/>
      <c r="BO47" s="117"/>
      <c r="BP47" s="133"/>
      <c r="BQ47" s="12">
        <f t="shared" si="17"/>
        <v>0</v>
      </c>
      <c r="BR47" s="48"/>
    </row>
    <row r="48" spans="1:70" ht="15.75" thickBot="1">
      <c r="A48" s="157">
        <f>A46+1</f>
        <v>41658</v>
      </c>
      <c r="B48" s="144" t="str">
        <f t="shared" ref="B48" si="572">UPPER(TEXT(A48,"jjj"))</f>
        <v>SAM</v>
      </c>
      <c r="C48" s="146" t="str">
        <f t="shared" ref="C48" si="573">UPPER(TEXT(A48,"jj mmm"))</f>
        <v>20 JANV</v>
      </c>
      <c r="D48" s="35"/>
      <c r="E48" s="83" t="s">
        <v>41</v>
      </c>
      <c r="F48" s="37"/>
      <c r="G48" s="22">
        <f t="shared" si="3"/>
        <v>0</v>
      </c>
      <c r="H48" s="120">
        <f t="shared" ref="H48" si="574">G48+G49</f>
        <v>0</v>
      </c>
      <c r="I48" s="105">
        <f t="shared" si="543"/>
        <v>0</v>
      </c>
      <c r="J48" s="22">
        <f t="shared" si="4"/>
        <v>0</v>
      </c>
      <c r="K48" s="122">
        <f t="shared" ref="K48" si="575">J48+J49</f>
        <v>0</v>
      </c>
      <c r="L48" s="116">
        <f t="shared" ref="L48:L51" si="576">IF(AND(WEEKDAY($A48,2)&lt;7,E48="CP"),1,0)</f>
        <v>0</v>
      </c>
      <c r="M48" s="118">
        <f t="shared" ref="M48" si="577">IF(E48="CV",1,0)</f>
        <v>0</v>
      </c>
      <c r="N48" s="38">
        <f t="shared" si="5"/>
        <v>0</v>
      </c>
      <c r="O48" s="35"/>
      <c r="P48" s="36" t="s">
        <v>0</v>
      </c>
      <c r="Q48" s="37"/>
      <c r="R48" s="22">
        <f t="shared" si="6"/>
        <v>0</v>
      </c>
      <c r="S48" s="120">
        <f t="shared" ref="S48" si="578">R48+R49</f>
        <v>0</v>
      </c>
      <c r="T48" s="105">
        <f t="shared" si="548"/>
        <v>0</v>
      </c>
      <c r="U48" s="22">
        <f t="shared" si="7"/>
        <v>0</v>
      </c>
      <c r="V48" s="122">
        <f t="shared" ref="V48" si="579">U48+U49</f>
        <v>0</v>
      </c>
      <c r="W48" s="116">
        <f t="shared" ref="W48:W51" si="580">IF(AND(WEEKDAY($A48,2)&lt;7,P48="CP"),1,0)</f>
        <v>1</v>
      </c>
      <c r="X48" s="118">
        <f t="shared" ref="X48" si="581">IF(P48="CV",1,0)</f>
        <v>0</v>
      </c>
      <c r="Y48" s="38">
        <f t="shared" si="8"/>
        <v>0</v>
      </c>
      <c r="Z48" s="35"/>
      <c r="AA48" s="36"/>
      <c r="AB48" s="37"/>
      <c r="AC48" s="22">
        <f t="shared" si="9"/>
        <v>0</v>
      </c>
      <c r="AD48" s="105">
        <f t="shared" ref="AD48" si="582">AC48+AC49</f>
        <v>0</v>
      </c>
      <c r="AE48" s="105">
        <f t="shared" si="553"/>
        <v>0</v>
      </c>
      <c r="AF48" s="22">
        <f t="shared" si="10"/>
        <v>0</v>
      </c>
      <c r="AG48" s="134">
        <f t="shared" ref="AG48" si="583">AF48+AF49</f>
        <v>0</v>
      </c>
      <c r="AH48" s="116">
        <f t="shared" ref="AH48:AH51" si="584">IF(AND(WEEKDAY($A48,2)&lt;7,AA48="CP"),1,0)</f>
        <v>0</v>
      </c>
      <c r="AI48" s="118">
        <f t="shared" ref="AI48" si="585">IF(AA48="CV",1,0)</f>
        <v>0</v>
      </c>
      <c r="AJ48" s="38">
        <f t="shared" si="11"/>
        <v>0</v>
      </c>
      <c r="AK48" s="35"/>
      <c r="AL48" s="36"/>
      <c r="AM48" s="37"/>
      <c r="AN48" s="22">
        <f t="shared" si="12"/>
        <v>0</v>
      </c>
      <c r="AO48" s="105">
        <f t="shared" ref="AO48" si="586">AN48+AN49</f>
        <v>0</v>
      </c>
      <c r="AP48" s="105">
        <f t="shared" si="558"/>
        <v>0</v>
      </c>
      <c r="AQ48" s="22">
        <f t="shared" si="0"/>
        <v>0</v>
      </c>
      <c r="AR48" s="134">
        <f t="shared" ref="AR48" si="587">AQ48+AQ49</f>
        <v>0</v>
      </c>
      <c r="AS48" s="116">
        <f t="shared" ref="AS48:AS51" si="588">IF(AND(WEEKDAY($A48,2)&lt;7,AL48="CP"),1,0)</f>
        <v>0</v>
      </c>
      <c r="AT48" s="118">
        <f t="shared" ref="AT48" si="589">IF(AL48="CV",1,0)</f>
        <v>0</v>
      </c>
      <c r="AU48" s="38">
        <f t="shared" si="13"/>
        <v>0</v>
      </c>
      <c r="AV48" s="35"/>
      <c r="AW48" s="36"/>
      <c r="AX48" s="37"/>
      <c r="AY48" s="22">
        <f t="shared" si="14"/>
        <v>0</v>
      </c>
      <c r="AZ48" s="105">
        <f t="shared" ref="AZ48" si="590">AY48+AY49</f>
        <v>0</v>
      </c>
      <c r="BA48" s="105">
        <f t="shared" si="563"/>
        <v>0</v>
      </c>
      <c r="BB48" s="22">
        <f t="shared" si="1"/>
        <v>0</v>
      </c>
      <c r="BC48" s="134">
        <f t="shared" ref="BC48" si="591">BB48+BB49</f>
        <v>0</v>
      </c>
      <c r="BD48" s="116">
        <f t="shared" ref="BD48:BD51" si="592">IF(AND(WEEKDAY($A48,2)&lt;7,AW48="CP"),1,0)</f>
        <v>0</v>
      </c>
      <c r="BE48" s="118">
        <f t="shared" ref="BE48" si="593">IF(AW48="CV",1,0)</f>
        <v>0</v>
      </c>
      <c r="BF48" s="38">
        <f t="shared" si="15"/>
        <v>0</v>
      </c>
      <c r="BG48" s="35"/>
      <c r="BH48" s="36"/>
      <c r="BI48" s="37"/>
      <c r="BJ48" s="22">
        <f t="shared" si="16"/>
        <v>0</v>
      </c>
      <c r="BK48" s="105">
        <f t="shared" ref="BK48" si="594">BJ48+BJ49</f>
        <v>0</v>
      </c>
      <c r="BL48" s="105">
        <f t="shared" si="568"/>
        <v>0</v>
      </c>
      <c r="BM48" s="22">
        <f t="shared" si="2"/>
        <v>0</v>
      </c>
      <c r="BN48" s="134">
        <f t="shared" ref="BN48" si="595">BM48+BM49</f>
        <v>0</v>
      </c>
      <c r="BO48" s="116">
        <f t="shared" ref="BO48:BO51" si="596">IF(AND(WEEKDAY($A48,2)&lt;7,BH48="CP"),1,0)</f>
        <v>0</v>
      </c>
      <c r="BP48" s="133">
        <f t="shared" ref="BP48" si="597">IF(BH48="CV",1,0)</f>
        <v>0</v>
      </c>
      <c r="BQ48" s="12">
        <f t="shared" si="17"/>
        <v>0</v>
      </c>
      <c r="BR48" s="47"/>
    </row>
    <row r="49" spans="1:70" ht="15.75" thickBot="1">
      <c r="A49" s="157"/>
      <c r="B49" s="145"/>
      <c r="C49" s="147"/>
      <c r="D49" s="39"/>
      <c r="E49" s="84" t="s">
        <v>41</v>
      </c>
      <c r="F49" s="41"/>
      <c r="G49" s="23">
        <f t="shared" si="3"/>
        <v>0</v>
      </c>
      <c r="H49" s="121"/>
      <c r="I49" s="106"/>
      <c r="J49" s="22">
        <f t="shared" si="4"/>
        <v>0</v>
      </c>
      <c r="K49" s="123"/>
      <c r="L49" s="117"/>
      <c r="M49" s="119"/>
      <c r="N49" s="42">
        <f t="shared" si="5"/>
        <v>0</v>
      </c>
      <c r="O49" s="39"/>
      <c r="P49" s="40" t="s">
        <v>0</v>
      </c>
      <c r="Q49" s="41"/>
      <c r="R49" s="23">
        <f t="shared" si="6"/>
        <v>0</v>
      </c>
      <c r="S49" s="121"/>
      <c r="T49" s="106"/>
      <c r="U49" s="22">
        <f t="shared" si="7"/>
        <v>0</v>
      </c>
      <c r="V49" s="123"/>
      <c r="W49" s="117"/>
      <c r="X49" s="119"/>
      <c r="Y49" s="42">
        <f t="shared" si="8"/>
        <v>0</v>
      </c>
      <c r="Z49" s="39"/>
      <c r="AA49" s="40"/>
      <c r="AB49" s="41"/>
      <c r="AC49" s="22">
        <f t="shared" si="9"/>
        <v>0</v>
      </c>
      <c r="AD49" s="106"/>
      <c r="AE49" s="106"/>
      <c r="AF49" s="22">
        <f t="shared" si="10"/>
        <v>0</v>
      </c>
      <c r="AG49" s="135"/>
      <c r="AH49" s="117"/>
      <c r="AI49" s="119"/>
      <c r="AJ49" s="42">
        <f t="shared" si="11"/>
        <v>0</v>
      </c>
      <c r="AK49" s="39"/>
      <c r="AL49" s="40"/>
      <c r="AM49" s="41"/>
      <c r="AN49" s="22">
        <f t="shared" si="12"/>
        <v>0</v>
      </c>
      <c r="AO49" s="106"/>
      <c r="AP49" s="106"/>
      <c r="AQ49" s="22">
        <f t="shared" si="0"/>
        <v>0</v>
      </c>
      <c r="AR49" s="135"/>
      <c r="AS49" s="117"/>
      <c r="AT49" s="119"/>
      <c r="AU49" s="42">
        <f t="shared" si="13"/>
        <v>0</v>
      </c>
      <c r="AV49" s="39"/>
      <c r="AW49" s="40"/>
      <c r="AX49" s="41"/>
      <c r="AY49" s="22">
        <f t="shared" si="14"/>
        <v>0</v>
      </c>
      <c r="AZ49" s="106"/>
      <c r="BA49" s="106"/>
      <c r="BB49" s="22">
        <f t="shared" si="1"/>
        <v>0</v>
      </c>
      <c r="BC49" s="135"/>
      <c r="BD49" s="117"/>
      <c r="BE49" s="119"/>
      <c r="BF49" s="42">
        <f t="shared" si="15"/>
        <v>0</v>
      </c>
      <c r="BG49" s="39"/>
      <c r="BH49" s="40"/>
      <c r="BI49" s="41"/>
      <c r="BJ49" s="22">
        <f t="shared" si="16"/>
        <v>0</v>
      </c>
      <c r="BK49" s="106"/>
      <c r="BL49" s="106"/>
      <c r="BM49" s="22">
        <f t="shared" si="2"/>
        <v>0</v>
      </c>
      <c r="BN49" s="135"/>
      <c r="BO49" s="117"/>
      <c r="BP49" s="133"/>
      <c r="BQ49" s="12">
        <f t="shared" si="17"/>
        <v>0</v>
      </c>
      <c r="BR49" s="48"/>
    </row>
    <row r="50" spans="1:70" ht="15.75" thickBot="1">
      <c r="A50" s="157">
        <f>A48+1</f>
        <v>41659</v>
      </c>
      <c r="B50" s="144" t="str">
        <f t="shared" ref="B50" si="598">UPPER(TEXT(A50,"jjj"))</f>
        <v>DIM</v>
      </c>
      <c r="C50" s="146" t="str">
        <f t="shared" ref="C50" si="599">UPPER(TEXT(A50,"jj mmm"))</f>
        <v>21 JANV</v>
      </c>
      <c r="D50" s="35"/>
      <c r="E50" s="83" t="s">
        <v>41</v>
      </c>
      <c r="F50" s="37"/>
      <c r="G50" s="22">
        <f t="shared" si="3"/>
        <v>0</v>
      </c>
      <c r="H50" s="120">
        <f t="shared" ref="H50" si="600">G50+G51</f>
        <v>0</v>
      </c>
      <c r="I50" s="105">
        <f t="shared" si="543"/>
        <v>0</v>
      </c>
      <c r="J50" s="22">
        <f t="shared" si="4"/>
        <v>0</v>
      </c>
      <c r="K50" s="122">
        <f t="shared" ref="K50" si="601">J50+J51</f>
        <v>0</v>
      </c>
      <c r="L50" s="116">
        <f t="shared" ref="L50:L51" si="602">IF(AND(WEEKDAY($A50,2)&lt;7,E50="CP"),1,0)</f>
        <v>0</v>
      </c>
      <c r="M50" s="118">
        <f t="shared" ref="M50" si="603">IF(E50="CV",1,0)</f>
        <v>0</v>
      </c>
      <c r="N50" s="38">
        <f t="shared" si="5"/>
        <v>0</v>
      </c>
      <c r="O50" s="35"/>
      <c r="P50" s="36" t="s">
        <v>0</v>
      </c>
      <c r="Q50" s="37"/>
      <c r="R50" s="22">
        <f t="shared" si="6"/>
        <v>0</v>
      </c>
      <c r="S50" s="120">
        <f t="shared" ref="S50" si="604">R50+R51</f>
        <v>0</v>
      </c>
      <c r="T50" s="105">
        <f t="shared" si="548"/>
        <v>0</v>
      </c>
      <c r="U50" s="22">
        <f t="shared" si="7"/>
        <v>0</v>
      </c>
      <c r="V50" s="122">
        <f t="shared" ref="V50" si="605">U50+U51</f>
        <v>0</v>
      </c>
      <c r="W50" s="116">
        <f t="shared" ref="W50:W51" si="606">IF(AND(WEEKDAY($A50,2)&lt;7,P50="CP"),1,0)</f>
        <v>0</v>
      </c>
      <c r="X50" s="118">
        <f t="shared" ref="X50" si="607">IF(P50="CV",1,0)</f>
        <v>0</v>
      </c>
      <c r="Y50" s="38">
        <f t="shared" si="8"/>
        <v>0</v>
      </c>
      <c r="Z50" s="35"/>
      <c r="AA50" s="36"/>
      <c r="AB50" s="37"/>
      <c r="AC50" s="22">
        <f t="shared" si="9"/>
        <v>0</v>
      </c>
      <c r="AD50" s="105">
        <f t="shared" ref="AD50" si="608">AC50+AC51</f>
        <v>0</v>
      </c>
      <c r="AE50" s="105">
        <f t="shared" si="553"/>
        <v>0</v>
      </c>
      <c r="AF50" s="22">
        <f t="shared" si="10"/>
        <v>0</v>
      </c>
      <c r="AG50" s="134">
        <f t="shared" ref="AG50" si="609">AF50+AF51</f>
        <v>0</v>
      </c>
      <c r="AH50" s="116">
        <f t="shared" ref="AH50:AH51" si="610">IF(AND(WEEKDAY($A50,2)&lt;7,AA50="CP"),1,0)</f>
        <v>0</v>
      </c>
      <c r="AI50" s="118">
        <f t="shared" ref="AI50" si="611">IF(AA50="CV",1,0)</f>
        <v>0</v>
      </c>
      <c r="AJ50" s="38">
        <f t="shared" si="11"/>
        <v>0</v>
      </c>
      <c r="AK50" s="35"/>
      <c r="AL50" s="36"/>
      <c r="AM50" s="37"/>
      <c r="AN50" s="22">
        <f t="shared" si="12"/>
        <v>0</v>
      </c>
      <c r="AO50" s="105">
        <f t="shared" ref="AO50" si="612">AN50+AN51</f>
        <v>0</v>
      </c>
      <c r="AP50" s="105">
        <f t="shared" si="558"/>
        <v>0</v>
      </c>
      <c r="AQ50" s="22">
        <f t="shared" si="0"/>
        <v>0</v>
      </c>
      <c r="AR50" s="134">
        <f t="shared" ref="AR50" si="613">AQ50+AQ51</f>
        <v>0</v>
      </c>
      <c r="AS50" s="116">
        <f t="shared" ref="AS50:AS51" si="614">IF(AND(WEEKDAY($A50,2)&lt;7,AL50="CP"),1,0)</f>
        <v>0</v>
      </c>
      <c r="AT50" s="118">
        <f t="shared" ref="AT50" si="615">IF(AL50="CV",1,0)</f>
        <v>0</v>
      </c>
      <c r="AU50" s="38">
        <f t="shared" si="13"/>
        <v>0</v>
      </c>
      <c r="AV50" s="35"/>
      <c r="AW50" s="36"/>
      <c r="AX50" s="37"/>
      <c r="AY50" s="22">
        <f t="shared" si="14"/>
        <v>0</v>
      </c>
      <c r="AZ50" s="105">
        <f t="shared" ref="AZ50" si="616">AY50+AY51</f>
        <v>0</v>
      </c>
      <c r="BA50" s="105">
        <f t="shared" si="563"/>
        <v>0</v>
      </c>
      <c r="BB50" s="22">
        <f t="shared" si="1"/>
        <v>0</v>
      </c>
      <c r="BC50" s="134">
        <f t="shared" ref="BC50" si="617">BB50+BB51</f>
        <v>0</v>
      </c>
      <c r="BD50" s="116">
        <f t="shared" ref="BD50:BD51" si="618">IF(AND(WEEKDAY($A50,2)&lt;7,AW50="CP"),1,0)</f>
        <v>0</v>
      </c>
      <c r="BE50" s="118">
        <f t="shared" ref="BE50" si="619">IF(AW50="CV",1,0)</f>
        <v>0</v>
      </c>
      <c r="BF50" s="38">
        <f t="shared" si="15"/>
        <v>0</v>
      </c>
      <c r="BG50" s="35"/>
      <c r="BH50" s="36"/>
      <c r="BI50" s="37"/>
      <c r="BJ50" s="22">
        <f t="shared" si="16"/>
        <v>0</v>
      </c>
      <c r="BK50" s="105">
        <f t="shared" ref="BK50" si="620">BJ50+BJ51</f>
        <v>0</v>
      </c>
      <c r="BL50" s="105">
        <f t="shared" si="568"/>
        <v>0</v>
      </c>
      <c r="BM50" s="22">
        <f t="shared" si="2"/>
        <v>0</v>
      </c>
      <c r="BN50" s="134">
        <f t="shared" ref="BN50" si="621">BM50+BM51</f>
        <v>0</v>
      </c>
      <c r="BO50" s="116">
        <f t="shared" ref="BO50:BO51" si="622">IF(AND(WEEKDAY($A50,2)&lt;7,BH50="CP"),1,0)</f>
        <v>0</v>
      </c>
      <c r="BP50" s="133">
        <f t="shared" ref="BP50" si="623">IF(BH50="CV",1,0)</f>
        <v>0</v>
      </c>
      <c r="BQ50" s="12">
        <f t="shared" si="17"/>
        <v>0</v>
      </c>
      <c r="BR50" s="47"/>
    </row>
    <row r="51" spans="1:70" ht="15.75" thickBot="1">
      <c r="A51" s="157"/>
      <c r="B51" s="145"/>
      <c r="C51" s="147"/>
      <c r="D51" s="39"/>
      <c r="E51" s="84" t="s">
        <v>41</v>
      </c>
      <c r="F51" s="41"/>
      <c r="G51" s="23">
        <f t="shared" si="3"/>
        <v>0</v>
      </c>
      <c r="H51" s="121"/>
      <c r="I51" s="106"/>
      <c r="J51" s="22">
        <f t="shared" si="4"/>
        <v>0</v>
      </c>
      <c r="K51" s="123"/>
      <c r="L51" s="117"/>
      <c r="M51" s="119"/>
      <c r="N51" s="42">
        <f t="shared" si="5"/>
        <v>0</v>
      </c>
      <c r="O51" s="39"/>
      <c r="P51" s="40" t="s">
        <v>0</v>
      </c>
      <c r="Q51" s="41"/>
      <c r="R51" s="23">
        <f t="shared" si="6"/>
        <v>0</v>
      </c>
      <c r="S51" s="121"/>
      <c r="T51" s="106"/>
      <c r="U51" s="22">
        <f t="shared" si="7"/>
        <v>0</v>
      </c>
      <c r="V51" s="123"/>
      <c r="W51" s="117"/>
      <c r="X51" s="119"/>
      <c r="Y51" s="42">
        <f t="shared" si="8"/>
        <v>0</v>
      </c>
      <c r="Z51" s="39"/>
      <c r="AA51" s="40"/>
      <c r="AB51" s="41"/>
      <c r="AC51" s="22">
        <f t="shared" si="9"/>
        <v>0</v>
      </c>
      <c r="AD51" s="106"/>
      <c r="AE51" s="106"/>
      <c r="AF51" s="22">
        <f t="shared" si="10"/>
        <v>0</v>
      </c>
      <c r="AG51" s="135"/>
      <c r="AH51" s="117"/>
      <c r="AI51" s="119"/>
      <c r="AJ51" s="42">
        <f t="shared" si="11"/>
        <v>0</v>
      </c>
      <c r="AK51" s="39"/>
      <c r="AL51" s="40"/>
      <c r="AM51" s="41"/>
      <c r="AN51" s="22">
        <f t="shared" si="12"/>
        <v>0</v>
      </c>
      <c r="AO51" s="106"/>
      <c r="AP51" s="106"/>
      <c r="AQ51" s="22">
        <f t="shared" si="0"/>
        <v>0</v>
      </c>
      <c r="AR51" s="135"/>
      <c r="AS51" s="117"/>
      <c r="AT51" s="119"/>
      <c r="AU51" s="42">
        <f t="shared" si="13"/>
        <v>0</v>
      </c>
      <c r="AV51" s="39"/>
      <c r="AW51" s="40"/>
      <c r="AX51" s="41"/>
      <c r="AY51" s="22">
        <f t="shared" si="14"/>
        <v>0</v>
      </c>
      <c r="AZ51" s="106"/>
      <c r="BA51" s="106"/>
      <c r="BB51" s="22">
        <f t="shared" si="1"/>
        <v>0</v>
      </c>
      <c r="BC51" s="135"/>
      <c r="BD51" s="117"/>
      <c r="BE51" s="119"/>
      <c r="BF51" s="42">
        <f t="shared" si="15"/>
        <v>0</v>
      </c>
      <c r="BG51" s="39"/>
      <c r="BH51" s="40"/>
      <c r="BI51" s="41"/>
      <c r="BJ51" s="22">
        <f t="shared" si="16"/>
        <v>0</v>
      </c>
      <c r="BK51" s="106"/>
      <c r="BL51" s="106"/>
      <c r="BM51" s="22">
        <f t="shared" si="2"/>
        <v>0</v>
      </c>
      <c r="BN51" s="135"/>
      <c r="BO51" s="117"/>
      <c r="BP51" s="133"/>
      <c r="BQ51" s="12">
        <f t="shared" si="17"/>
        <v>0</v>
      </c>
      <c r="BR51" s="48"/>
    </row>
    <row r="52" spans="1:70" ht="15.75" thickBot="1">
      <c r="A52" s="76"/>
      <c r="B52" s="88"/>
      <c r="C52" s="89"/>
      <c r="D52" s="160" t="s">
        <v>40</v>
      </c>
      <c r="E52" s="160"/>
      <c r="F52" s="161"/>
      <c r="G52" s="87"/>
      <c r="H52" s="162">
        <f>SUM(H38:H51)</f>
        <v>0.58333333333333326</v>
      </c>
      <c r="I52" s="163"/>
      <c r="J52" s="163"/>
      <c r="K52" s="164"/>
      <c r="L52" s="80"/>
      <c r="M52" s="81"/>
      <c r="N52" s="31"/>
      <c r="O52" s="160" t="s">
        <v>40</v>
      </c>
      <c r="P52" s="160"/>
      <c r="Q52" s="161"/>
      <c r="R52" s="87"/>
      <c r="S52" s="162">
        <f>SUM(S38:S51)</f>
        <v>0</v>
      </c>
      <c r="T52" s="163"/>
      <c r="U52" s="163"/>
      <c r="V52" s="164"/>
      <c r="W52" s="102"/>
      <c r="X52" s="81"/>
      <c r="Y52" s="31"/>
      <c r="Z52" s="160" t="s">
        <v>40</v>
      </c>
      <c r="AA52" s="160"/>
      <c r="AB52" s="161"/>
      <c r="AC52" s="87"/>
      <c r="AD52" s="162">
        <f>SUM(AD38:AD51)</f>
        <v>0</v>
      </c>
      <c r="AE52" s="163"/>
      <c r="AF52" s="163"/>
      <c r="AG52" s="164"/>
      <c r="AH52" s="102"/>
      <c r="AI52" s="81"/>
      <c r="AJ52" s="31"/>
      <c r="AK52" s="160" t="s">
        <v>40</v>
      </c>
      <c r="AL52" s="160"/>
      <c r="AM52" s="161"/>
      <c r="AN52" s="87"/>
      <c r="AO52" s="162">
        <f>SUM(AO38:AO51)</f>
        <v>0</v>
      </c>
      <c r="AP52" s="163"/>
      <c r="AQ52" s="163"/>
      <c r="AR52" s="164"/>
      <c r="AS52" s="102"/>
      <c r="AT52" s="81"/>
      <c r="AU52" s="31"/>
      <c r="AV52" s="160" t="s">
        <v>40</v>
      </c>
      <c r="AW52" s="160"/>
      <c r="AX52" s="161"/>
      <c r="AY52" s="87"/>
      <c r="AZ52" s="162">
        <f>SUM(AZ38:AZ51)</f>
        <v>0</v>
      </c>
      <c r="BA52" s="163"/>
      <c r="BB52" s="163"/>
      <c r="BC52" s="164"/>
      <c r="BD52" s="102"/>
      <c r="BE52" s="81"/>
      <c r="BF52" s="31"/>
      <c r="BG52" s="160" t="s">
        <v>40</v>
      </c>
      <c r="BH52" s="160"/>
      <c r="BI52" s="161"/>
      <c r="BJ52" s="87"/>
      <c r="BK52" s="162">
        <f>SUM(BK38:BK51)</f>
        <v>0</v>
      </c>
      <c r="BL52" s="163"/>
      <c r="BM52" s="163"/>
      <c r="BN52" s="164"/>
      <c r="BO52" s="102"/>
      <c r="BP52" s="79"/>
      <c r="BQ52" s="12"/>
      <c r="BR52" s="90"/>
    </row>
    <row r="53" spans="1:70" ht="15.75" thickBot="1">
      <c r="A53" s="157">
        <f>A50+1</f>
        <v>41660</v>
      </c>
      <c r="B53" s="144" t="str">
        <f t="shared" ref="B53" si="624">UPPER(TEXT(A53,"jjj"))</f>
        <v>LUN</v>
      </c>
      <c r="C53" s="146" t="str">
        <f t="shared" ref="C53" si="625">UPPER(TEXT(A53,"jj mmm"))</f>
        <v>22 JANV</v>
      </c>
      <c r="D53" s="35"/>
      <c r="E53" s="83" t="s">
        <v>0</v>
      </c>
      <c r="F53" s="37"/>
      <c r="G53" s="22">
        <f t="shared" si="3"/>
        <v>0</v>
      </c>
      <c r="H53" s="120">
        <f t="shared" ref="H53" si="626">G53+G54</f>
        <v>0</v>
      </c>
      <c r="I53" s="105">
        <f>IF(OR(F51="",D53=""),0,MOD(D53-F51,1))</f>
        <v>0</v>
      </c>
      <c r="J53" s="22">
        <f t="shared" si="4"/>
        <v>0</v>
      </c>
      <c r="K53" s="122">
        <f t="shared" ref="K53" si="627">J53+J54</f>
        <v>0</v>
      </c>
      <c r="L53" s="116">
        <f>IF(AND(WEEKDAY($A53,2)&lt;7,E53="CP"),1,0)</f>
        <v>1</v>
      </c>
      <c r="M53" s="118">
        <f t="shared" ref="M53" si="628">IF(E53="CV",1,0)</f>
        <v>0</v>
      </c>
      <c r="N53" s="38">
        <f t="shared" si="5"/>
        <v>0</v>
      </c>
      <c r="O53" s="35"/>
      <c r="P53" s="36" t="s">
        <v>0</v>
      </c>
      <c r="Q53" s="37"/>
      <c r="R53" s="22">
        <f t="shared" si="6"/>
        <v>0</v>
      </c>
      <c r="S53" s="120">
        <f t="shared" ref="S53" si="629">R53+R54</f>
        <v>0</v>
      </c>
      <c r="T53" s="105">
        <f>IF(OR(Q51="",O53=""),0,MOD(O53-Q51,1))</f>
        <v>0</v>
      </c>
      <c r="U53" s="22">
        <f t="shared" si="7"/>
        <v>0</v>
      </c>
      <c r="V53" s="122">
        <f t="shared" ref="V53" si="630">U53+U54</f>
        <v>0</v>
      </c>
      <c r="W53" s="116">
        <f>IF(AND(WEEKDAY($A53,2)&lt;7,P53="CP"),1,0)</f>
        <v>1</v>
      </c>
      <c r="X53" s="118">
        <f t="shared" ref="X53" si="631">IF(P53="CV",1,0)</f>
        <v>0</v>
      </c>
      <c r="Y53" s="38">
        <f t="shared" si="8"/>
        <v>0</v>
      </c>
      <c r="Z53" s="35"/>
      <c r="AA53" s="36"/>
      <c r="AB53" s="37"/>
      <c r="AC53" s="22">
        <f t="shared" si="9"/>
        <v>0</v>
      </c>
      <c r="AD53" s="105">
        <f t="shared" ref="AD53" si="632">AC53+AC54</f>
        <v>0</v>
      </c>
      <c r="AE53" s="105">
        <f>IF(OR(AB51="",Z53=""),0,MOD(Z53-AB51,1))</f>
        <v>0</v>
      </c>
      <c r="AF53" s="22">
        <f t="shared" si="10"/>
        <v>0</v>
      </c>
      <c r="AG53" s="134">
        <f t="shared" ref="AG53" si="633">AF53+AF54</f>
        <v>0</v>
      </c>
      <c r="AH53" s="116">
        <f>IF(AND(WEEKDAY($A53,2)&lt;7,AA53="CP"),1,0)</f>
        <v>0</v>
      </c>
      <c r="AI53" s="118">
        <f t="shared" ref="AI53" si="634">IF(AA53="CV",1,0)</f>
        <v>0</v>
      </c>
      <c r="AJ53" s="38">
        <f t="shared" si="11"/>
        <v>0</v>
      </c>
      <c r="AK53" s="35"/>
      <c r="AL53" s="36"/>
      <c r="AM53" s="37"/>
      <c r="AN53" s="22">
        <f t="shared" si="12"/>
        <v>0</v>
      </c>
      <c r="AO53" s="105">
        <f t="shared" ref="AO53" si="635">AN53+AN54</f>
        <v>0</v>
      </c>
      <c r="AP53" s="105">
        <f>IF(OR(AM51="",AK53=""),0,MOD(AK53-AM51,1))</f>
        <v>0</v>
      </c>
      <c r="AQ53" s="22">
        <f t="shared" si="0"/>
        <v>0</v>
      </c>
      <c r="AR53" s="134">
        <f t="shared" ref="AR53" si="636">AQ53+AQ54</f>
        <v>0</v>
      </c>
      <c r="AS53" s="116">
        <f>IF(AND(WEEKDAY($A53,2)&lt;7,AL53="CP"),1,0)</f>
        <v>0</v>
      </c>
      <c r="AT53" s="118">
        <f t="shared" ref="AT53" si="637">IF(AL53="CV",1,0)</f>
        <v>0</v>
      </c>
      <c r="AU53" s="38">
        <f t="shared" si="13"/>
        <v>0</v>
      </c>
      <c r="AV53" s="35"/>
      <c r="AW53" s="36"/>
      <c r="AX53" s="37"/>
      <c r="AY53" s="22">
        <f t="shared" si="14"/>
        <v>0</v>
      </c>
      <c r="AZ53" s="105">
        <f t="shared" ref="AZ53" si="638">AY53+AY54</f>
        <v>0</v>
      </c>
      <c r="BA53" s="105">
        <f>IF(OR(AX51="",AV53=""),0,MOD(AV53-AX51,1))</f>
        <v>0</v>
      </c>
      <c r="BB53" s="22">
        <f t="shared" si="1"/>
        <v>0</v>
      </c>
      <c r="BC53" s="134">
        <f t="shared" ref="BC53" si="639">BB53+BB54</f>
        <v>0</v>
      </c>
      <c r="BD53" s="116">
        <f>IF(AND(WEEKDAY($A53,2)&lt;7,AW53="CP"),1,0)</f>
        <v>0</v>
      </c>
      <c r="BE53" s="118">
        <f t="shared" ref="BE53" si="640">IF(AW53="CV",1,0)</f>
        <v>0</v>
      </c>
      <c r="BF53" s="38">
        <f t="shared" si="15"/>
        <v>0</v>
      </c>
      <c r="BG53" s="35"/>
      <c r="BH53" s="36"/>
      <c r="BI53" s="37"/>
      <c r="BJ53" s="22">
        <f t="shared" si="16"/>
        <v>0</v>
      </c>
      <c r="BK53" s="105">
        <f t="shared" ref="BK53" si="641">BJ53+BJ54</f>
        <v>0</v>
      </c>
      <c r="BL53" s="105">
        <f>IF(OR(BI51="",BG53=""),0,MOD(BG53-BI51,1))</f>
        <v>0</v>
      </c>
      <c r="BM53" s="22">
        <f t="shared" si="2"/>
        <v>0</v>
      </c>
      <c r="BN53" s="134">
        <f t="shared" ref="BN53" si="642">BM53+BM54</f>
        <v>0</v>
      </c>
      <c r="BO53" s="116">
        <f>IF(AND(WEEKDAY($A53,2)&lt;7,BH53="CP"),1,0)</f>
        <v>0</v>
      </c>
      <c r="BP53" s="133">
        <f t="shared" ref="BP53" si="643">IF(BH53="CV",1,0)</f>
        <v>0</v>
      </c>
      <c r="BQ53" s="12">
        <f t="shared" si="17"/>
        <v>0</v>
      </c>
      <c r="BR53" s="47"/>
    </row>
    <row r="54" spans="1:70" ht="15.75" thickBot="1">
      <c r="A54" s="157"/>
      <c r="B54" s="145"/>
      <c r="C54" s="147"/>
      <c r="D54" s="39"/>
      <c r="E54" s="84" t="s">
        <v>0</v>
      </c>
      <c r="F54" s="41"/>
      <c r="G54" s="23">
        <f t="shared" si="3"/>
        <v>0</v>
      </c>
      <c r="H54" s="121"/>
      <c r="I54" s="106"/>
      <c r="J54" s="22">
        <f t="shared" si="4"/>
        <v>0</v>
      </c>
      <c r="K54" s="123"/>
      <c r="L54" s="117"/>
      <c r="M54" s="119"/>
      <c r="N54" s="42">
        <f t="shared" si="5"/>
        <v>0</v>
      </c>
      <c r="O54" s="39"/>
      <c r="P54" s="40" t="s">
        <v>0</v>
      </c>
      <c r="Q54" s="41"/>
      <c r="R54" s="23">
        <f t="shared" si="6"/>
        <v>0</v>
      </c>
      <c r="S54" s="121"/>
      <c r="T54" s="106"/>
      <c r="U54" s="22">
        <f t="shared" si="7"/>
        <v>0</v>
      </c>
      <c r="V54" s="123"/>
      <c r="W54" s="117"/>
      <c r="X54" s="119"/>
      <c r="Y54" s="42">
        <f t="shared" si="8"/>
        <v>0</v>
      </c>
      <c r="Z54" s="39"/>
      <c r="AA54" s="40"/>
      <c r="AB54" s="41"/>
      <c r="AC54" s="22">
        <f t="shared" si="9"/>
        <v>0</v>
      </c>
      <c r="AD54" s="106"/>
      <c r="AE54" s="106"/>
      <c r="AF54" s="22">
        <f t="shared" si="10"/>
        <v>0</v>
      </c>
      <c r="AG54" s="135"/>
      <c r="AH54" s="117"/>
      <c r="AI54" s="119"/>
      <c r="AJ54" s="42">
        <f t="shared" si="11"/>
        <v>0</v>
      </c>
      <c r="AK54" s="39"/>
      <c r="AL54" s="40"/>
      <c r="AM54" s="41"/>
      <c r="AN54" s="22">
        <f t="shared" si="12"/>
        <v>0</v>
      </c>
      <c r="AO54" s="106"/>
      <c r="AP54" s="106"/>
      <c r="AQ54" s="22">
        <f t="shared" si="0"/>
        <v>0</v>
      </c>
      <c r="AR54" s="135"/>
      <c r="AS54" s="117"/>
      <c r="AT54" s="119"/>
      <c r="AU54" s="42">
        <f t="shared" si="13"/>
        <v>0</v>
      </c>
      <c r="AV54" s="39"/>
      <c r="AW54" s="40"/>
      <c r="AX54" s="41"/>
      <c r="AY54" s="22">
        <f t="shared" si="14"/>
        <v>0</v>
      </c>
      <c r="AZ54" s="106"/>
      <c r="BA54" s="106"/>
      <c r="BB54" s="22">
        <f t="shared" si="1"/>
        <v>0</v>
      </c>
      <c r="BC54" s="135"/>
      <c r="BD54" s="117"/>
      <c r="BE54" s="119"/>
      <c r="BF54" s="42">
        <f t="shared" si="15"/>
        <v>0</v>
      </c>
      <c r="BG54" s="39"/>
      <c r="BH54" s="40"/>
      <c r="BI54" s="41"/>
      <c r="BJ54" s="22">
        <f t="shared" si="16"/>
        <v>0</v>
      </c>
      <c r="BK54" s="106"/>
      <c r="BL54" s="106"/>
      <c r="BM54" s="22">
        <f t="shared" si="2"/>
        <v>0</v>
      </c>
      <c r="BN54" s="135"/>
      <c r="BO54" s="117"/>
      <c r="BP54" s="133"/>
      <c r="BQ54" s="12">
        <f t="shared" si="17"/>
        <v>0</v>
      </c>
      <c r="BR54" s="48"/>
    </row>
    <row r="55" spans="1:70" ht="15.75" thickBot="1">
      <c r="A55" s="157">
        <f>A53+1</f>
        <v>41661</v>
      </c>
      <c r="B55" s="144" t="str">
        <f t="shared" ref="B55" si="644">UPPER(TEXT(A55,"jjj"))</f>
        <v>MAR</v>
      </c>
      <c r="C55" s="146" t="str">
        <f t="shared" ref="C55" si="645">UPPER(TEXT(A55,"jj mmm"))</f>
        <v>23 JANV</v>
      </c>
      <c r="D55" s="35"/>
      <c r="E55" s="83" t="s">
        <v>0</v>
      </c>
      <c r="F55" s="37"/>
      <c r="G55" s="22">
        <f t="shared" si="3"/>
        <v>0</v>
      </c>
      <c r="H55" s="120">
        <f t="shared" ref="H55" si="646">G55+G56</f>
        <v>0</v>
      </c>
      <c r="I55" s="105">
        <f t="shared" si="543"/>
        <v>0</v>
      </c>
      <c r="J55" s="22">
        <f t="shared" si="4"/>
        <v>0</v>
      </c>
      <c r="K55" s="122">
        <f t="shared" ref="K55" si="647">J55+J56</f>
        <v>0</v>
      </c>
      <c r="L55" s="116">
        <f t="shared" ref="L55:L66" si="648">IF(AND(WEEKDAY($A55,2)&lt;7,E55="CP"),1,0)</f>
        <v>1</v>
      </c>
      <c r="M55" s="118">
        <f t="shared" ref="M55" si="649">IF(E55="CV",1,0)</f>
        <v>0</v>
      </c>
      <c r="N55" s="38">
        <f t="shared" si="5"/>
        <v>0</v>
      </c>
      <c r="O55" s="35"/>
      <c r="P55" s="36" t="s">
        <v>0</v>
      </c>
      <c r="Q55" s="37"/>
      <c r="R55" s="22">
        <f t="shared" si="6"/>
        <v>0</v>
      </c>
      <c r="S55" s="120">
        <f t="shared" ref="S55" si="650">R55+R56</f>
        <v>0</v>
      </c>
      <c r="T55" s="105">
        <f t="shared" si="548"/>
        <v>0</v>
      </c>
      <c r="U55" s="22">
        <f t="shared" si="7"/>
        <v>0</v>
      </c>
      <c r="V55" s="122">
        <f t="shared" ref="V55" si="651">U55+U56</f>
        <v>0</v>
      </c>
      <c r="W55" s="116">
        <f t="shared" ref="W55:W66" si="652">IF(AND(WEEKDAY($A55,2)&lt;7,P55="CP"),1,0)</f>
        <v>1</v>
      </c>
      <c r="X55" s="118">
        <f t="shared" ref="X55" si="653">IF(P55="CV",1,0)</f>
        <v>0</v>
      </c>
      <c r="Y55" s="38">
        <f t="shared" si="8"/>
        <v>0</v>
      </c>
      <c r="Z55" s="35"/>
      <c r="AA55" s="36"/>
      <c r="AB55" s="37"/>
      <c r="AC55" s="22">
        <f t="shared" si="9"/>
        <v>0</v>
      </c>
      <c r="AD55" s="105">
        <f t="shared" ref="AD55" si="654">AC55+AC56</f>
        <v>0</v>
      </c>
      <c r="AE55" s="105">
        <f t="shared" si="553"/>
        <v>0</v>
      </c>
      <c r="AF55" s="22">
        <f t="shared" si="10"/>
        <v>0</v>
      </c>
      <c r="AG55" s="134">
        <f t="shared" ref="AG55" si="655">AF55+AF56</f>
        <v>0</v>
      </c>
      <c r="AH55" s="116">
        <f t="shared" ref="AH55:AH66" si="656">IF(AND(WEEKDAY($A55,2)&lt;7,AA55="CP"),1,0)</f>
        <v>0</v>
      </c>
      <c r="AI55" s="118">
        <f t="shared" ref="AI55" si="657">IF(AA55="CV",1,0)</f>
        <v>0</v>
      </c>
      <c r="AJ55" s="38">
        <f t="shared" si="11"/>
        <v>0</v>
      </c>
      <c r="AK55" s="35"/>
      <c r="AL55" s="36"/>
      <c r="AM55" s="37"/>
      <c r="AN55" s="22">
        <f t="shared" si="12"/>
        <v>0</v>
      </c>
      <c r="AO55" s="105">
        <f t="shared" ref="AO55" si="658">AN55+AN56</f>
        <v>0</v>
      </c>
      <c r="AP55" s="105">
        <f t="shared" si="558"/>
        <v>0</v>
      </c>
      <c r="AQ55" s="22">
        <f t="shared" si="0"/>
        <v>0</v>
      </c>
      <c r="AR55" s="134">
        <f t="shared" ref="AR55" si="659">AQ55+AQ56</f>
        <v>0</v>
      </c>
      <c r="AS55" s="116">
        <f t="shared" ref="AS55:AS66" si="660">IF(AND(WEEKDAY($A55,2)&lt;7,AL55="CP"),1,0)</f>
        <v>0</v>
      </c>
      <c r="AT55" s="118">
        <f t="shared" ref="AT55" si="661">IF(AL55="CV",1,0)</f>
        <v>0</v>
      </c>
      <c r="AU55" s="38">
        <f t="shared" si="13"/>
        <v>0</v>
      </c>
      <c r="AV55" s="35"/>
      <c r="AW55" s="36"/>
      <c r="AX55" s="37"/>
      <c r="AY55" s="22">
        <f t="shared" si="14"/>
        <v>0</v>
      </c>
      <c r="AZ55" s="105">
        <f t="shared" ref="AZ55" si="662">AY55+AY56</f>
        <v>0</v>
      </c>
      <c r="BA55" s="105">
        <f t="shared" si="563"/>
        <v>0</v>
      </c>
      <c r="BB55" s="22">
        <f t="shared" si="1"/>
        <v>0</v>
      </c>
      <c r="BC55" s="134">
        <f t="shared" ref="BC55" si="663">BB55+BB56</f>
        <v>0</v>
      </c>
      <c r="BD55" s="116">
        <f t="shared" ref="BD55:BD66" si="664">IF(AND(WEEKDAY($A55,2)&lt;7,AW55="CP"),1,0)</f>
        <v>0</v>
      </c>
      <c r="BE55" s="118">
        <f t="shared" ref="BE55" si="665">IF(AW55="CV",1,0)</f>
        <v>0</v>
      </c>
      <c r="BF55" s="38">
        <f t="shared" si="15"/>
        <v>0</v>
      </c>
      <c r="BG55" s="35"/>
      <c r="BH55" s="36"/>
      <c r="BI55" s="37"/>
      <c r="BJ55" s="22">
        <f t="shared" si="16"/>
        <v>0</v>
      </c>
      <c r="BK55" s="105">
        <f t="shared" ref="BK55" si="666">BJ55+BJ56</f>
        <v>0</v>
      </c>
      <c r="BL55" s="105">
        <f t="shared" si="568"/>
        <v>0</v>
      </c>
      <c r="BM55" s="22">
        <f t="shared" si="2"/>
        <v>0</v>
      </c>
      <c r="BN55" s="134">
        <f t="shared" ref="BN55" si="667">BM55+BM56</f>
        <v>0</v>
      </c>
      <c r="BO55" s="116">
        <f t="shared" ref="BO55:BO66" si="668">IF(AND(WEEKDAY($A55,2)&lt;7,BH55="CP"),1,0)</f>
        <v>0</v>
      </c>
      <c r="BP55" s="133">
        <f t="shared" ref="BP55" si="669">IF(BH55="CV",1,0)</f>
        <v>0</v>
      </c>
      <c r="BQ55" s="12">
        <f t="shared" si="17"/>
        <v>0</v>
      </c>
      <c r="BR55" s="47"/>
    </row>
    <row r="56" spans="1:70" ht="15.75" thickBot="1">
      <c r="A56" s="157"/>
      <c r="B56" s="145"/>
      <c r="C56" s="147"/>
      <c r="D56" s="39"/>
      <c r="E56" s="84" t="s">
        <v>0</v>
      </c>
      <c r="F56" s="41"/>
      <c r="G56" s="23">
        <f t="shared" si="3"/>
        <v>0</v>
      </c>
      <c r="H56" s="121"/>
      <c r="I56" s="106"/>
      <c r="J56" s="22">
        <f t="shared" si="4"/>
        <v>0</v>
      </c>
      <c r="K56" s="123"/>
      <c r="L56" s="117"/>
      <c r="M56" s="119"/>
      <c r="N56" s="42">
        <f t="shared" si="5"/>
        <v>0</v>
      </c>
      <c r="O56" s="39"/>
      <c r="P56" s="40" t="s">
        <v>0</v>
      </c>
      <c r="Q56" s="41"/>
      <c r="R56" s="23">
        <f t="shared" si="6"/>
        <v>0</v>
      </c>
      <c r="S56" s="121"/>
      <c r="T56" s="106"/>
      <c r="U56" s="22">
        <f t="shared" si="7"/>
        <v>0</v>
      </c>
      <c r="V56" s="123"/>
      <c r="W56" s="117"/>
      <c r="X56" s="119"/>
      <c r="Y56" s="42">
        <f t="shared" si="8"/>
        <v>0</v>
      </c>
      <c r="Z56" s="39"/>
      <c r="AA56" s="40"/>
      <c r="AB56" s="41"/>
      <c r="AC56" s="22">
        <f t="shared" si="9"/>
        <v>0</v>
      </c>
      <c r="AD56" s="106"/>
      <c r="AE56" s="106"/>
      <c r="AF56" s="22">
        <f t="shared" si="10"/>
        <v>0</v>
      </c>
      <c r="AG56" s="135"/>
      <c r="AH56" s="117"/>
      <c r="AI56" s="119"/>
      <c r="AJ56" s="42">
        <f t="shared" si="11"/>
        <v>0</v>
      </c>
      <c r="AK56" s="39"/>
      <c r="AL56" s="40"/>
      <c r="AM56" s="41"/>
      <c r="AN56" s="22">
        <f t="shared" si="12"/>
        <v>0</v>
      </c>
      <c r="AO56" s="106"/>
      <c r="AP56" s="106"/>
      <c r="AQ56" s="22">
        <f t="shared" si="0"/>
        <v>0</v>
      </c>
      <c r="AR56" s="135"/>
      <c r="AS56" s="117"/>
      <c r="AT56" s="119"/>
      <c r="AU56" s="42">
        <f t="shared" si="13"/>
        <v>0</v>
      </c>
      <c r="AV56" s="39"/>
      <c r="AW56" s="40"/>
      <c r="AX56" s="41"/>
      <c r="AY56" s="22">
        <f t="shared" si="14"/>
        <v>0</v>
      </c>
      <c r="AZ56" s="106"/>
      <c r="BA56" s="106"/>
      <c r="BB56" s="22">
        <f t="shared" si="1"/>
        <v>0</v>
      </c>
      <c r="BC56" s="135"/>
      <c r="BD56" s="117"/>
      <c r="BE56" s="119"/>
      <c r="BF56" s="42">
        <f t="shared" si="15"/>
        <v>0</v>
      </c>
      <c r="BG56" s="39"/>
      <c r="BH56" s="40"/>
      <c r="BI56" s="41"/>
      <c r="BJ56" s="22">
        <f t="shared" si="16"/>
        <v>0</v>
      </c>
      <c r="BK56" s="106"/>
      <c r="BL56" s="106"/>
      <c r="BM56" s="22">
        <f t="shared" si="2"/>
        <v>0</v>
      </c>
      <c r="BN56" s="135"/>
      <c r="BO56" s="117"/>
      <c r="BP56" s="133"/>
      <c r="BQ56" s="12">
        <f t="shared" si="17"/>
        <v>0</v>
      </c>
      <c r="BR56" s="48"/>
    </row>
    <row r="57" spans="1:70" ht="15.75" thickBot="1">
      <c r="A57" s="157">
        <f>A55+1</f>
        <v>41662</v>
      </c>
      <c r="B57" s="144" t="str">
        <f t="shared" ref="B57" si="670">UPPER(TEXT(A57,"jjj"))</f>
        <v>MER</v>
      </c>
      <c r="C57" s="146" t="str">
        <f t="shared" ref="C57" si="671">UPPER(TEXT(A57,"jj mmm"))</f>
        <v>24 JANV</v>
      </c>
      <c r="D57" s="35"/>
      <c r="E57" s="83" t="s">
        <v>0</v>
      </c>
      <c r="F57" s="37"/>
      <c r="G57" s="22">
        <f t="shared" si="3"/>
        <v>0</v>
      </c>
      <c r="H57" s="120">
        <f t="shared" ref="H57" si="672">G57+G58</f>
        <v>0</v>
      </c>
      <c r="I57" s="105">
        <f t="shared" si="543"/>
        <v>0</v>
      </c>
      <c r="J57" s="22">
        <f t="shared" si="4"/>
        <v>0</v>
      </c>
      <c r="K57" s="122">
        <f t="shared" ref="K57" si="673">J57+J58</f>
        <v>0</v>
      </c>
      <c r="L57" s="116">
        <f t="shared" ref="L57:L66" si="674">IF(AND(WEEKDAY($A57,2)&lt;7,E57="CP"),1,0)</f>
        <v>1</v>
      </c>
      <c r="M57" s="118">
        <f t="shared" ref="M57" si="675">IF(E57="CV",1,0)</f>
        <v>0</v>
      </c>
      <c r="N57" s="38">
        <f t="shared" si="5"/>
        <v>0</v>
      </c>
      <c r="O57" s="35"/>
      <c r="P57" s="36" t="s">
        <v>0</v>
      </c>
      <c r="Q57" s="37"/>
      <c r="R57" s="22">
        <f t="shared" si="6"/>
        <v>0</v>
      </c>
      <c r="S57" s="120">
        <f t="shared" ref="S57" si="676">R57+R58</f>
        <v>0</v>
      </c>
      <c r="T57" s="105">
        <f t="shared" si="548"/>
        <v>0</v>
      </c>
      <c r="U57" s="22">
        <f t="shared" si="7"/>
        <v>0</v>
      </c>
      <c r="V57" s="122">
        <f t="shared" ref="V57" si="677">U57+U58</f>
        <v>0</v>
      </c>
      <c r="W57" s="116">
        <f t="shared" ref="W57:W66" si="678">IF(AND(WEEKDAY($A57,2)&lt;7,P57="CP"),1,0)</f>
        <v>1</v>
      </c>
      <c r="X57" s="118">
        <f t="shared" ref="X57" si="679">IF(P57="CV",1,0)</f>
        <v>0</v>
      </c>
      <c r="Y57" s="38">
        <f t="shared" si="8"/>
        <v>0</v>
      </c>
      <c r="Z57" s="35"/>
      <c r="AA57" s="36"/>
      <c r="AB57" s="37"/>
      <c r="AC57" s="22">
        <f t="shared" si="9"/>
        <v>0</v>
      </c>
      <c r="AD57" s="105">
        <f t="shared" ref="AD57" si="680">AC57+AC58</f>
        <v>0</v>
      </c>
      <c r="AE57" s="105">
        <f t="shared" si="553"/>
        <v>0</v>
      </c>
      <c r="AF57" s="22">
        <f t="shared" si="10"/>
        <v>0</v>
      </c>
      <c r="AG57" s="134">
        <f t="shared" ref="AG57" si="681">AF57+AF58</f>
        <v>0</v>
      </c>
      <c r="AH57" s="116">
        <f t="shared" ref="AH57:AH66" si="682">IF(AND(WEEKDAY($A57,2)&lt;7,AA57="CP"),1,0)</f>
        <v>0</v>
      </c>
      <c r="AI57" s="118">
        <f t="shared" ref="AI57" si="683">IF(AA57="CV",1,0)</f>
        <v>0</v>
      </c>
      <c r="AJ57" s="38">
        <f t="shared" si="11"/>
        <v>0</v>
      </c>
      <c r="AK57" s="35"/>
      <c r="AL57" s="36"/>
      <c r="AM57" s="37"/>
      <c r="AN57" s="22">
        <f t="shared" si="12"/>
        <v>0</v>
      </c>
      <c r="AO57" s="105">
        <f t="shared" ref="AO57" si="684">AN57+AN58</f>
        <v>0</v>
      </c>
      <c r="AP57" s="105">
        <f t="shared" si="558"/>
        <v>0</v>
      </c>
      <c r="AQ57" s="22">
        <f t="shared" si="0"/>
        <v>0</v>
      </c>
      <c r="AR57" s="134">
        <f t="shared" ref="AR57" si="685">AQ57+AQ58</f>
        <v>0</v>
      </c>
      <c r="AS57" s="116">
        <f t="shared" ref="AS57:AS66" si="686">IF(AND(WEEKDAY($A57,2)&lt;7,AL57="CP"),1,0)</f>
        <v>0</v>
      </c>
      <c r="AT57" s="118">
        <f t="shared" ref="AT57" si="687">IF(AL57="CV",1,0)</f>
        <v>0</v>
      </c>
      <c r="AU57" s="38">
        <f t="shared" si="13"/>
        <v>0</v>
      </c>
      <c r="AV57" s="35"/>
      <c r="AW57" s="36"/>
      <c r="AX57" s="37"/>
      <c r="AY57" s="22">
        <f t="shared" si="14"/>
        <v>0</v>
      </c>
      <c r="AZ57" s="105">
        <f t="shared" ref="AZ57" si="688">AY57+AY58</f>
        <v>0</v>
      </c>
      <c r="BA57" s="105">
        <f t="shared" si="563"/>
        <v>0</v>
      </c>
      <c r="BB57" s="22">
        <f t="shared" si="1"/>
        <v>0</v>
      </c>
      <c r="BC57" s="134">
        <f t="shared" ref="BC57" si="689">BB57+BB58</f>
        <v>0</v>
      </c>
      <c r="BD57" s="116">
        <f t="shared" ref="BD57:BD66" si="690">IF(AND(WEEKDAY($A57,2)&lt;7,AW57="CP"),1,0)</f>
        <v>0</v>
      </c>
      <c r="BE57" s="118">
        <f t="shared" ref="BE57" si="691">IF(AW57="CV",1,0)</f>
        <v>0</v>
      </c>
      <c r="BF57" s="38">
        <f t="shared" si="15"/>
        <v>0</v>
      </c>
      <c r="BG57" s="35"/>
      <c r="BH57" s="36"/>
      <c r="BI57" s="37"/>
      <c r="BJ57" s="22">
        <f t="shared" si="16"/>
        <v>0</v>
      </c>
      <c r="BK57" s="105">
        <f t="shared" ref="BK57" si="692">BJ57+BJ58</f>
        <v>0</v>
      </c>
      <c r="BL57" s="105">
        <f t="shared" si="568"/>
        <v>0</v>
      </c>
      <c r="BM57" s="22">
        <f t="shared" si="2"/>
        <v>0</v>
      </c>
      <c r="BN57" s="134">
        <f t="shared" ref="BN57" si="693">BM57+BM58</f>
        <v>0</v>
      </c>
      <c r="BO57" s="116">
        <f t="shared" ref="BO57:BO66" si="694">IF(AND(WEEKDAY($A57,2)&lt;7,BH57="CP"),1,0)</f>
        <v>0</v>
      </c>
      <c r="BP57" s="133">
        <f t="shared" ref="BP57" si="695">IF(BH57="CV",1,0)</f>
        <v>0</v>
      </c>
      <c r="BQ57" s="12">
        <f t="shared" si="17"/>
        <v>0</v>
      </c>
      <c r="BR57" s="47"/>
    </row>
    <row r="58" spans="1:70" ht="15.75" thickBot="1">
      <c r="A58" s="157"/>
      <c r="B58" s="145"/>
      <c r="C58" s="147"/>
      <c r="D58" s="39"/>
      <c r="E58" s="84" t="s">
        <v>0</v>
      </c>
      <c r="F58" s="41"/>
      <c r="G58" s="23">
        <f t="shared" si="3"/>
        <v>0</v>
      </c>
      <c r="H58" s="121"/>
      <c r="I58" s="106"/>
      <c r="J58" s="22">
        <f t="shared" si="4"/>
        <v>0</v>
      </c>
      <c r="K58" s="123"/>
      <c r="L58" s="117"/>
      <c r="M58" s="119"/>
      <c r="N58" s="42">
        <f t="shared" si="5"/>
        <v>0</v>
      </c>
      <c r="O58" s="39"/>
      <c r="P58" s="40" t="s">
        <v>0</v>
      </c>
      <c r="Q58" s="41"/>
      <c r="R58" s="23">
        <f t="shared" si="6"/>
        <v>0</v>
      </c>
      <c r="S58" s="121"/>
      <c r="T58" s="106"/>
      <c r="U58" s="22">
        <f t="shared" si="7"/>
        <v>0</v>
      </c>
      <c r="V58" s="123"/>
      <c r="W58" s="117"/>
      <c r="X58" s="119"/>
      <c r="Y58" s="42">
        <f t="shared" si="8"/>
        <v>0</v>
      </c>
      <c r="Z58" s="39"/>
      <c r="AA58" s="40"/>
      <c r="AB58" s="41"/>
      <c r="AC58" s="22">
        <f t="shared" si="9"/>
        <v>0</v>
      </c>
      <c r="AD58" s="106"/>
      <c r="AE58" s="106"/>
      <c r="AF58" s="22">
        <f t="shared" si="10"/>
        <v>0</v>
      </c>
      <c r="AG58" s="135"/>
      <c r="AH58" s="117"/>
      <c r="AI58" s="119"/>
      <c r="AJ58" s="42">
        <f t="shared" si="11"/>
        <v>0</v>
      </c>
      <c r="AK58" s="39"/>
      <c r="AL58" s="40"/>
      <c r="AM58" s="41"/>
      <c r="AN58" s="22">
        <f t="shared" si="12"/>
        <v>0</v>
      </c>
      <c r="AO58" s="106"/>
      <c r="AP58" s="106"/>
      <c r="AQ58" s="22">
        <f t="shared" si="0"/>
        <v>0</v>
      </c>
      <c r="AR58" s="135"/>
      <c r="AS58" s="117"/>
      <c r="AT58" s="119"/>
      <c r="AU58" s="42">
        <f t="shared" si="13"/>
        <v>0</v>
      </c>
      <c r="AV58" s="39"/>
      <c r="AW58" s="40"/>
      <c r="AX58" s="41"/>
      <c r="AY58" s="22">
        <f t="shared" si="14"/>
        <v>0</v>
      </c>
      <c r="AZ58" s="106"/>
      <c r="BA58" s="106"/>
      <c r="BB58" s="22">
        <f t="shared" si="1"/>
        <v>0</v>
      </c>
      <c r="BC58" s="135"/>
      <c r="BD58" s="117"/>
      <c r="BE58" s="119"/>
      <c r="BF58" s="42">
        <f t="shared" si="15"/>
        <v>0</v>
      </c>
      <c r="BG58" s="39"/>
      <c r="BH58" s="40"/>
      <c r="BI58" s="41"/>
      <c r="BJ58" s="22">
        <f t="shared" si="16"/>
        <v>0</v>
      </c>
      <c r="BK58" s="106"/>
      <c r="BL58" s="106"/>
      <c r="BM58" s="22">
        <f t="shared" si="2"/>
        <v>0</v>
      </c>
      <c r="BN58" s="135"/>
      <c r="BO58" s="117"/>
      <c r="BP58" s="133"/>
      <c r="BQ58" s="12">
        <f t="shared" si="17"/>
        <v>0</v>
      </c>
      <c r="BR58" s="48"/>
    </row>
    <row r="59" spans="1:70" ht="15.75" thickBot="1">
      <c r="A59" s="157">
        <f>A57+1</f>
        <v>41663</v>
      </c>
      <c r="B59" s="144" t="str">
        <f t="shared" ref="B59" si="696">UPPER(TEXT(A59,"jjj"))</f>
        <v>JEU</v>
      </c>
      <c r="C59" s="146" t="str">
        <f t="shared" ref="C59" si="697">UPPER(TEXT(A59,"jj mmm"))</f>
        <v>25 JANV</v>
      </c>
      <c r="D59" s="35"/>
      <c r="E59" s="83" t="s">
        <v>0</v>
      </c>
      <c r="F59" s="37"/>
      <c r="G59" s="22">
        <f t="shared" si="3"/>
        <v>0</v>
      </c>
      <c r="H59" s="120">
        <f t="shared" ref="H59" si="698">G59+G60</f>
        <v>0</v>
      </c>
      <c r="I59" s="105">
        <f t="shared" si="543"/>
        <v>0</v>
      </c>
      <c r="J59" s="22">
        <f t="shared" si="4"/>
        <v>0</v>
      </c>
      <c r="K59" s="122">
        <f t="shared" ref="K59" si="699">J59+J60</f>
        <v>0</v>
      </c>
      <c r="L59" s="116">
        <f t="shared" ref="L59:L66" si="700">IF(AND(WEEKDAY($A59,2)&lt;7,E59="CP"),1,0)</f>
        <v>1</v>
      </c>
      <c r="M59" s="118">
        <f t="shared" ref="M59" si="701">IF(E59="CV",1,0)</f>
        <v>0</v>
      </c>
      <c r="N59" s="38">
        <f t="shared" si="5"/>
        <v>0</v>
      </c>
      <c r="O59" s="35"/>
      <c r="P59" s="36" t="s">
        <v>0</v>
      </c>
      <c r="Q59" s="37"/>
      <c r="R59" s="22">
        <f t="shared" si="6"/>
        <v>0</v>
      </c>
      <c r="S59" s="120">
        <f t="shared" ref="S59" si="702">R59+R60</f>
        <v>0</v>
      </c>
      <c r="T59" s="105">
        <f t="shared" si="548"/>
        <v>0</v>
      </c>
      <c r="U59" s="22">
        <f t="shared" si="7"/>
        <v>0</v>
      </c>
      <c r="V59" s="122">
        <f t="shared" ref="V59" si="703">U59+U60</f>
        <v>0</v>
      </c>
      <c r="W59" s="116">
        <f t="shared" ref="W59:W66" si="704">IF(AND(WEEKDAY($A59,2)&lt;7,P59="CP"),1,0)</f>
        <v>1</v>
      </c>
      <c r="X59" s="118">
        <f t="shared" ref="X59" si="705">IF(P59="CV",1,0)</f>
        <v>0</v>
      </c>
      <c r="Y59" s="38">
        <f t="shared" si="8"/>
        <v>0</v>
      </c>
      <c r="Z59" s="35"/>
      <c r="AA59" s="36"/>
      <c r="AB59" s="37"/>
      <c r="AC59" s="22">
        <f t="shared" si="9"/>
        <v>0</v>
      </c>
      <c r="AD59" s="105">
        <f t="shared" ref="AD59" si="706">AC59+AC60</f>
        <v>0</v>
      </c>
      <c r="AE59" s="105">
        <f t="shared" si="553"/>
        <v>0</v>
      </c>
      <c r="AF59" s="22">
        <f t="shared" si="10"/>
        <v>0</v>
      </c>
      <c r="AG59" s="134">
        <f t="shared" ref="AG59" si="707">AF59+AF60</f>
        <v>0</v>
      </c>
      <c r="AH59" s="116">
        <f t="shared" ref="AH59:AH66" si="708">IF(AND(WEEKDAY($A59,2)&lt;7,AA59="CP"),1,0)</f>
        <v>0</v>
      </c>
      <c r="AI59" s="118">
        <f t="shared" ref="AI59" si="709">IF(AA59="CV",1,0)</f>
        <v>0</v>
      </c>
      <c r="AJ59" s="38">
        <f t="shared" si="11"/>
        <v>0</v>
      </c>
      <c r="AK59" s="35"/>
      <c r="AL59" s="36"/>
      <c r="AM59" s="37"/>
      <c r="AN59" s="22">
        <f t="shared" si="12"/>
        <v>0</v>
      </c>
      <c r="AO59" s="105">
        <f t="shared" ref="AO59" si="710">AN59+AN60</f>
        <v>0</v>
      </c>
      <c r="AP59" s="105">
        <f t="shared" si="558"/>
        <v>0</v>
      </c>
      <c r="AQ59" s="22">
        <f t="shared" si="0"/>
        <v>0</v>
      </c>
      <c r="AR59" s="134">
        <f t="shared" ref="AR59" si="711">AQ59+AQ60</f>
        <v>0</v>
      </c>
      <c r="AS59" s="116">
        <f t="shared" ref="AS59:AS66" si="712">IF(AND(WEEKDAY($A59,2)&lt;7,AL59="CP"),1,0)</f>
        <v>0</v>
      </c>
      <c r="AT59" s="118">
        <f t="shared" ref="AT59" si="713">IF(AL59="CV",1,0)</f>
        <v>0</v>
      </c>
      <c r="AU59" s="38">
        <f t="shared" si="13"/>
        <v>0</v>
      </c>
      <c r="AV59" s="35"/>
      <c r="AW59" s="36"/>
      <c r="AX59" s="37"/>
      <c r="AY59" s="22">
        <f t="shared" si="14"/>
        <v>0</v>
      </c>
      <c r="AZ59" s="105">
        <f t="shared" ref="AZ59" si="714">AY59+AY60</f>
        <v>0</v>
      </c>
      <c r="BA59" s="105">
        <f t="shared" si="563"/>
        <v>0</v>
      </c>
      <c r="BB59" s="22">
        <f t="shared" si="1"/>
        <v>0</v>
      </c>
      <c r="BC59" s="134">
        <f t="shared" ref="BC59" si="715">BB59+BB60</f>
        <v>0</v>
      </c>
      <c r="BD59" s="116">
        <f t="shared" ref="BD59:BD66" si="716">IF(AND(WEEKDAY($A59,2)&lt;7,AW59="CP"),1,0)</f>
        <v>0</v>
      </c>
      <c r="BE59" s="118">
        <f t="shared" ref="BE59" si="717">IF(AW59="CV",1,0)</f>
        <v>0</v>
      </c>
      <c r="BF59" s="38">
        <f t="shared" si="15"/>
        <v>0</v>
      </c>
      <c r="BG59" s="35"/>
      <c r="BH59" s="36"/>
      <c r="BI59" s="37"/>
      <c r="BJ59" s="22">
        <f t="shared" si="16"/>
        <v>0</v>
      </c>
      <c r="BK59" s="105">
        <f t="shared" ref="BK59" si="718">BJ59+BJ60</f>
        <v>0</v>
      </c>
      <c r="BL59" s="105">
        <f t="shared" si="568"/>
        <v>0</v>
      </c>
      <c r="BM59" s="22">
        <f t="shared" si="2"/>
        <v>0</v>
      </c>
      <c r="BN59" s="134">
        <f t="shared" ref="BN59" si="719">BM59+BM60</f>
        <v>0</v>
      </c>
      <c r="BO59" s="116">
        <f t="shared" ref="BO59:BO66" si="720">IF(AND(WEEKDAY($A59,2)&lt;7,BH59="CP"),1,0)</f>
        <v>0</v>
      </c>
      <c r="BP59" s="133">
        <f t="shared" ref="BP59" si="721">IF(BH59="CV",1,0)</f>
        <v>0</v>
      </c>
      <c r="BQ59" s="12">
        <f t="shared" si="17"/>
        <v>0</v>
      </c>
      <c r="BR59" s="47"/>
    </row>
    <row r="60" spans="1:70" ht="15.75" thickBot="1">
      <c r="A60" s="157"/>
      <c r="B60" s="145"/>
      <c r="C60" s="147"/>
      <c r="D60" s="39"/>
      <c r="E60" s="84" t="s">
        <v>0</v>
      </c>
      <c r="F60" s="41"/>
      <c r="G60" s="23">
        <f t="shared" si="3"/>
        <v>0</v>
      </c>
      <c r="H60" s="121"/>
      <c r="I60" s="106"/>
      <c r="J60" s="22">
        <f t="shared" si="4"/>
        <v>0</v>
      </c>
      <c r="K60" s="123"/>
      <c r="L60" s="117"/>
      <c r="M60" s="119"/>
      <c r="N60" s="42">
        <f t="shared" si="5"/>
        <v>0</v>
      </c>
      <c r="O60" s="39"/>
      <c r="P60" s="40" t="s">
        <v>0</v>
      </c>
      <c r="Q60" s="41"/>
      <c r="R60" s="23">
        <f t="shared" si="6"/>
        <v>0</v>
      </c>
      <c r="S60" s="121"/>
      <c r="T60" s="106"/>
      <c r="U60" s="22">
        <f t="shared" si="7"/>
        <v>0</v>
      </c>
      <c r="V60" s="123"/>
      <c r="W60" s="117"/>
      <c r="X60" s="119"/>
      <c r="Y60" s="42">
        <f t="shared" si="8"/>
        <v>0</v>
      </c>
      <c r="Z60" s="39"/>
      <c r="AA60" s="40"/>
      <c r="AB60" s="41"/>
      <c r="AC60" s="22">
        <f t="shared" si="9"/>
        <v>0</v>
      </c>
      <c r="AD60" s="106"/>
      <c r="AE60" s="106"/>
      <c r="AF60" s="22">
        <f t="shared" si="10"/>
        <v>0</v>
      </c>
      <c r="AG60" s="135"/>
      <c r="AH60" s="117"/>
      <c r="AI60" s="119"/>
      <c r="AJ60" s="42">
        <f t="shared" si="11"/>
        <v>0</v>
      </c>
      <c r="AK60" s="39"/>
      <c r="AL60" s="40"/>
      <c r="AM60" s="41"/>
      <c r="AN60" s="22">
        <f t="shared" si="12"/>
        <v>0</v>
      </c>
      <c r="AO60" s="106"/>
      <c r="AP60" s="106"/>
      <c r="AQ60" s="22">
        <f t="shared" si="0"/>
        <v>0</v>
      </c>
      <c r="AR60" s="135"/>
      <c r="AS60" s="117"/>
      <c r="AT60" s="119"/>
      <c r="AU60" s="42">
        <f t="shared" si="13"/>
        <v>0</v>
      </c>
      <c r="AV60" s="39"/>
      <c r="AW60" s="40"/>
      <c r="AX60" s="41"/>
      <c r="AY60" s="22">
        <f t="shared" si="14"/>
        <v>0</v>
      </c>
      <c r="AZ60" s="106"/>
      <c r="BA60" s="106"/>
      <c r="BB60" s="22">
        <f t="shared" si="1"/>
        <v>0</v>
      </c>
      <c r="BC60" s="135"/>
      <c r="BD60" s="117"/>
      <c r="BE60" s="119"/>
      <c r="BF60" s="42">
        <f t="shared" si="15"/>
        <v>0</v>
      </c>
      <c r="BG60" s="39"/>
      <c r="BH60" s="40"/>
      <c r="BI60" s="41"/>
      <c r="BJ60" s="22">
        <f t="shared" si="16"/>
        <v>0</v>
      </c>
      <c r="BK60" s="106"/>
      <c r="BL60" s="106"/>
      <c r="BM60" s="22">
        <f t="shared" si="2"/>
        <v>0</v>
      </c>
      <c r="BN60" s="135"/>
      <c r="BO60" s="117"/>
      <c r="BP60" s="133"/>
      <c r="BQ60" s="12">
        <f t="shared" si="17"/>
        <v>0</v>
      </c>
      <c r="BR60" s="48"/>
    </row>
    <row r="61" spans="1:70" ht="15.75" thickBot="1">
      <c r="A61" s="157">
        <f>A59+1</f>
        <v>41664</v>
      </c>
      <c r="B61" s="144" t="str">
        <f t="shared" ref="B61" si="722">UPPER(TEXT(A61,"jjj"))</f>
        <v>VEN</v>
      </c>
      <c r="C61" s="146" t="str">
        <f t="shared" ref="C61" si="723">UPPER(TEXT(A61,"jj mmm"))</f>
        <v>26 JANV</v>
      </c>
      <c r="D61" s="35"/>
      <c r="E61" s="83" t="s">
        <v>0</v>
      </c>
      <c r="F61" s="37"/>
      <c r="G61" s="22">
        <f t="shared" si="3"/>
        <v>0</v>
      </c>
      <c r="H61" s="120">
        <f t="shared" ref="H61" si="724">G61+G62</f>
        <v>0</v>
      </c>
      <c r="I61" s="105">
        <f t="shared" si="543"/>
        <v>0</v>
      </c>
      <c r="J61" s="22">
        <f t="shared" si="4"/>
        <v>0</v>
      </c>
      <c r="K61" s="122">
        <f t="shared" ref="K61" si="725">J61+J62</f>
        <v>0</v>
      </c>
      <c r="L61" s="116">
        <f t="shared" ref="L61:L66" si="726">IF(AND(WEEKDAY($A61,2)&lt;7,E61="CP"),1,0)</f>
        <v>1</v>
      </c>
      <c r="M61" s="118">
        <f t="shared" ref="M61" si="727">IF(E61="CV",1,0)</f>
        <v>0</v>
      </c>
      <c r="N61" s="38">
        <f t="shared" si="5"/>
        <v>0</v>
      </c>
      <c r="O61" s="35"/>
      <c r="P61" s="36" t="s">
        <v>0</v>
      </c>
      <c r="Q61" s="37"/>
      <c r="R61" s="22">
        <f t="shared" si="6"/>
        <v>0</v>
      </c>
      <c r="S61" s="120">
        <f t="shared" ref="S61" si="728">R61+R62</f>
        <v>0</v>
      </c>
      <c r="T61" s="105">
        <f t="shared" si="548"/>
        <v>0</v>
      </c>
      <c r="U61" s="22">
        <f t="shared" si="7"/>
        <v>0</v>
      </c>
      <c r="V61" s="122">
        <f t="shared" ref="V61" si="729">U61+U62</f>
        <v>0</v>
      </c>
      <c r="W61" s="116">
        <f t="shared" ref="W61:W66" si="730">IF(AND(WEEKDAY($A61,2)&lt;7,P61="CP"),1,0)</f>
        <v>1</v>
      </c>
      <c r="X61" s="118">
        <f t="shared" ref="X61" si="731">IF(P61="CV",1,0)</f>
        <v>0</v>
      </c>
      <c r="Y61" s="38">
        <f t="shared" si="8"/>
        <v>0</v>
      </c>
      <c r="Z61" s="35"/>
      <c r="AA61" s="36"/>
      <c r="AB61" s="37"/>
      <c r="AC61" s="22">
        <f t="shared" si="9"/>
        <v>0</v>
      </c>
      <c r="AD61" s="105">
        <f t="shared" ref="AD61" si="732">AC61+AC62</f>
        <v>0</v>
      </c>
      <c r="AE61" s="105">
        <f t="shared" si="553"/>
        <v>0</v>
      </c>
      <c r="AF61" s="22">
        <f t="shared" si="10"/>
        <v>0</v>
      </c>
      <c r="AG61" s="134">
        <f t="shared" ref="AG61" si="733">AF61+AF62</f>
        <v>0</v>
      </c>
      <c r="AH61" s="116">
        <f t="shared" ref="AH61:AH66" si="734">IF(AND(WEEKDAY($A61,2)&lt;7,AA61="CP"),1,0)</f>
        <v>0</v>
      </c>
      <c r="AI61" s="118">
        <f t="shared" ref="AI61" si="735">IF(AA61="CV",1,0)</f>
        <v>0</v>
      </c>
      <c r="AJ61" s="38">
        <f t="shared" si="11"/>
        <v>0</v>
      </c>
      <c r="AK61" s="35"/>
      <c r="AL61" s="36"/>
      <c r="AM61" s="37"/>
      <c r="AN61" s="22">
        <f t="shared" si="12"/>
        <v>0</v>
      </c>
      <c r="AO61" s="105">
        <f t="shared" ref="AO61" si="736">AN61+AN62</f>
        <v>0</v>
      </c>
      <c r="AP61" s="105">
        <f t="shared" si="558"/>
        <v>0</v>
      </c>
      <c r="AQ61" s="22">
        <f t="shared" si="0"/>
        <v>0</v>
      </c>
      <c r="AR61" s="134">
        <f t="shared" ref="AR61" si="737">AQ61+AQ62</f>
        <v>0</v>
      </c>
      <c r="AS61" s="116">
        <f t="shared" ref="AS61:AS66" si="738">IF(AND(WEEKDAY($A61,2)&lt;7,AL61="CP"),1,0)</f>
        <v>0</v>
      </c>
      <c r="AT61" s="118">
        <f t="shared" ref="AT61" si="739">IF(AL61="CV",1,0)</f>
        <v>0</v>
      </c>
      <c r="AU61" s="38">
        <f t="shared" si="13"/>
        <v>0</v>
      </c>
      <c r="AV61" s="35"/>
      <c r="AW61" s="36"/>
      <c r="AX61" s="37"/>
      <c r="AY61" s="22">
        <f t="shared" si="14"/>
        <v>0</v>
      </c>
      <c r="AZ61" s="105">
        <f t="shared" ref="AZ61" si="740">AY61+AY62</f>
        <v>0</v>
      </c>
      <c r="BA61" s="105">
        <f t="shared" si="563"/>
        <v>0</v>
      </c>
      <c r="BB61" s="22">
        <f t="shared" si="1"/>
        <v>0</v>
      </c>
      <c r="BC61" s="134">
        <f t="shared" ref="BC61" si="741">BB61+BB62</f>
        <v>0</v>
      </c>
      <c r="BD61" s="116">
        <f t="shared" ref="BD61:BD66" si="742">IF(AND(WEEKDAY($A61,2)&lt;7,AW61="CP"),1,0)</f>
        <v>0</v>
      </c>
      <c r="BE61" s="118">
        <f t="shared" ref="BE61" si="743">IF(AW61="CV",1,0)</f>
        <v>0</v>
      </c>
      <c r="BF61" s="38">
        <f t="shared" si="15"/>
        <v>0</v>
      </c>
      <c r="BG61" s="35"/>
      <c r="BH61" s="36"/>
      <c r="BI61" s="37"/>
      <c r="BJ61" s="22">
        <f t="shared" si="16"/>
        <v>0</v>
      </c>
      <c r="BK61" s="105">
        <f t="shared" ref="BK61" si="744">BJ61+BJ62</f>
        <v>0</v>
      </c>
      <c r="BL61" s="105">
        <f t="shared" si="568"/>
        <v>0</v>
      </c>
      <c r="BM61" s="22">
        <f t="shared" si="2"/>
        <v>0</v>
      </c>
      <c r="BN61" s="134">
        <f t="shared" ref="BN61" si="745">BM61+BM62</f>
        <v>0</v>
      </c>
      <c r="BO61" s="116">
        <f t="shared" ref="BO61:BO66" si="746">IF(AND(WEEKDAY($A61,2)&lt;7,BH61="CP"),1,0)</f>
        <v>0</v>
      </c>
      <c r="BP61" s="133">
        <f t="shared" ref="BP61" si="747">IF(BH61="CV",1,0)</f>
        <v>0</v>
      </c>
      <c r="BQ61" s="12">
        <f t="shared" si="17"/>
        <v>0</v>
      </c>
      <c r="BR61" s="47"/>
    </row>
    <row r="62" spans="1:70" ht="15.75" thickBot="1">
      <c r="A62" s="157"/>
      <c r="B62" s="145"/>
      <c r="C62" s="147"/>
      <c r="D62" s="39"/>
      <c r="E62" s="84" t="s">
        <v>0</v>
      </c>
      <c r="F62" s="41"/>
      <c r="G62" s="23">
        <f t="shared" si="3"/>
        <v>0</v>
      </c>
      <c r="H62" s="121"/>
      <c r="I62" s="106"/>
      <c r="J62" s="22">
        <f t="shared" si="4"/>
        <v>0</v>
      </c>
      <c r="K62" s="123"/>
      <c r="L62" s="117"/>
      <c r="M62" s="119"/>
      <c r="N62" s="42">
        <f t="shared" si="5"/>
        <v>0</v>
      </c>
      <c r="O62" s="39"/>
      <c r="P62" s="40" t="s">
        <v>0</v>
      </c>
      <c r="Q62" s="41"/>
      <c r="R62" s="23">
        <f t="shared" si="6"/>
        <v>0</v>
      </c>
      <c r="S62" s="121"/>
      <c r="T62" s="106"/>
      <c r="U62" s="22">
        <f t="shared" si="7"/>
        <v>0</v>
      </c>
      <c r="V62" s="123"/>
      <c r="W62" s="117"/>
      <c r="X62" s="119"/>
      <c r="Y62" s="42">
        <f t="shared" si="8"/>
        <v>0</v>
      </c>
      <c r="Z62" s="39"/>
      <c r="AA62" s="40"/>
      <c r="AB62" s="41"/>
      <c r="AC62" s="22">
        <f t="shared" si="9"/>
        <v>0</v>
      </c>
      <c r="AD62" s="106"/>
      <c r="AE62" s="106"/>
      <c r="AF62" s="22">
        <f t="shared" si="10"/>
        <v>0</v>
      </c>
      <c r="AG62" s="135"/>
      <c r="AH62" s="117"/>
      <c r="AI62" s="119"/>
      <c r="AJ62" s="42">
        <f t="shared" si="11"/>
        <v>0</v>
      </c>
      <c r="AK62" s="39"/>
      <c r="AL62" s="40"/>
      <c r="AM62" s="41"/>
      <c r="AN62" s="22">
        <f t="shared" si="12"/>
        <v>0</v>
      </c>
      <c r="AO62" s="106"/>
      <c r="AP62" s="106"/>
      <c r="AQ62" s="22">
        <f t="shared" si="0"/>
        <v>0</v>
      </c>
      <c r="AR62" s="135"/>
      <c r="AS62" s="117"/>
      <c r="AT62" s="119"/>
      <c r="AU62" s="42">
        <f t="shared" si="13"/>
        <v>0</v>
      </c>
      <c r="AV62" s="39"/>
      <c r="AW62" s="40"/>
      <c r="AX62" s="41"/>
      <c r="AY62" s="22">
        <f t="shared" si="14"/>
        <v>0</v>
      </c>
      <c r="AZ62" s="106"/>
      <c r="BA62" s="106"/>
      <c r="BB62" s="22">
        <f t="shared" si="1"/>
        <v>0</v>
      </c>
      <c r="BC62" s="135"/>
      <c r="BD62" s="117"/>
      <c r="BE62" s="119"/>
      <c r="BF62" s="42">
        <f t="shared" si="15"/>
        <v>0</v>
      </c>
      <c r="BG62" s="39"/>
      <c r="BH62" s="40"/>
      <c r="BI62" s="41"/>
      <c r="BJ62" s="22">
        <f t="shared" si="16"/>
        <v>0</v>
      </c>
      <c r="BK62" s="106"/>
      <c r="BL62" s="106"/>
      <c r="BM62" s="22">
        <f t="shared" si="2"/>
        <v>0</v>
      </c>
      <c r="BN62" s="135"/>
      <c r="BO62" s="117"/>
      <c r="BP62" s="133"/>
      <c r="BQ62" s="12">
        <f t="shared" si="17"/>
        <v>0</v>
      </c>
      <c r="BR62" s="48"/>
    </row>
    <row r="63" spans="1:70" ht="15.75" thickBot="1">
      <c r="A63" s="157">
        <f>A61+1</f>
        <v>41665</v>
      </c>
      <c r="B63" s="148" t="str">
        <f t="shared" ref="B63" si="748">UPPER(TEXT(A63,"jjj"))</f>
        <v>SAM</v>
      </c>
      <c r="C63" s="150" t="str">
        <f t="shared" ref="C63" si="749">UPPER(TEXT(A63,"jj mmm"))</f>
        <v>27 JANV</v>
      </c>
      <c r="D63" s="43"/>
      <c r="E63" s="85" t="s">
        <v>0</v>
      </c>
      <c r="F63" s="45"/>
      <c r="G63" s="24">
        <f t="shared" si="3"/>
        <v>0</v>
      </c>
      <c r="H63" s="120">
        <f t="shared" ref="H63" si="750">G63+G64</f>
        <v>0</v>
      </c>
      <c r="I63" s="105">
        <f t="shared" si="543"/>
        <v>0</v>
      </c>
      <c r="J63" s="22">
        <f t="shared" si="4"/>
        <v>0</v>
      </c>
      <c r="K63" s="124">
        <f t="shared" ref="K63" si="751">J63+J64</f>
        <v>0</v>
      </c>
      <c r="L63" s="116">
        <f t="shared" ref="L63:L66" si="752">IF(AND(WEEKDAY($A63,2)&lt;7,E63="CP"),1,0)</f>
        <v>1</v>
      </c>
      <c r="M63" s="127">
        <f t="shared" ref="M63" si="753">IF(E63="CV",1,0)</f>
        <v>0</v>
      </c>
      <c r="N63" s="31">
        <f t="shared" si="5"/>
        <v>0</v>
      </c>
      <c r="O63" s="43"/>
      <c r="P63" s="44" t="s">
        <v>0</v>
      </c>
      <c r="Q63" s="45"/>
      <c r="R63" s="24">
        <f t="shared" si="6"/>
        <v>0</v>
      </c>
      <c r="S63" s="120">
        <f t="shared" ref="S63" si="754">R63+R64</f>
        <v>0</v>
      </c>
      <c r="T63" s="105">
        <f t="shared" si="548"/>
        <v>0</v>
      </c>
      <c r="U63" s="22">
        <f t="shared" si="7"/>
        <v>0</v>
      </c>
      <c r="V63" s="124">
        <f t="shared" ref="V63" si="755">U63+U64</f>
        <v>0</v>
      </c>
      <c r="W63" s="116">
        <f t="shared" ref="W63:W66" si="756">IF(AND(WEEKDAY($A63,2)&lt;7,P63="CP"),1,0)</f>
        <v>1</v>
      </c>
      <c r="X63" s="127">
        <f t="shared" ref="X63" si="757">IF(P63="CV",1,0)</f>
        <v>0</v>
      </c>
      <c r="Y63" s="31">
        <f t="shared" si="8"/>
        <v>0</v>
      </c>
      <c r="Z63" s="43"/>
      <c r="AA63" s="44"/>
      <c r="AB63" s="45"/>
      <c r="AC63" s="22">
        <f t="shared" si="9"/>
        <v>0</v>
      </c>
      <c r="AD63" s="105">
        <f t="shared" ref="AD63" si="758">AC63+AC64</f>
        <v>0</v>
      </c>
      <c r="AE63" s="105">
        <f t="shared" si="553"/>
        <v>0</v>
      </c>
      <c r="AF63" s="22">
        <f t="shared" si="10"/>
        <v>0</v>
      </c>
      <c r="AG63" s="134">
        <f t="shared" ref="AG63" si="759">AF63+AF64</f>
        <v>0</v>
      </c>
      <c r="AH63" s="116">
        <f t="shared" ref="AH63:AH66" si="760">IF(AND(WEEKDAY($A63,2)&lt;7,AA63="CP"),1,0)</f>
        <v>0</v>
      </c>
      <c r="AI63" s="127">
        <f t="shared" ref="AI63" si="761">IF(AA63="CV",1,0)</f>
        <v>0</v>
      </c>
      <c r="AJ63" s="31">
        <f t="shared" si="11"/>
        <v>0</v>
      </c>
      <c r="AK63" s="43"/>
      <c r="AL63" s="44"/>
      <c r="AM63" s="45"/>
      <c r="AN63" s="22">
        <f t="shared" si="12"/>
        <v>0</v>
      </c>
      <c r="AO63" s="105">
        <f t="shared" ref="AO63" si="762">AN63+AN64</f>
        <v>0</v>
      </c>
      <c r="AP63" s="105">
        <f t="shared" si="558"/>
        <v>0</v>
      </c>
      <c r="AQ63" s="22">
        <f t="shared" si="0"/>
        <v>0</v>
      </c>
      <c r="AR63" s="134">
        <f t="shared" ref="AR63" si="763">AQ63+AQ64</f>
        <v>0</v>
      </c>
      <c r="AS63" s="116">
        <f t="shared" ref="AS63:AS66" si="764">IF(AND(WEEKDAY($A63,2)&lt;7,AL63="CP"),1,0)</f>
        <v>0</v>
      </c>
      <c r="AT63" s="127">
        <f t="shared" ref="AT63" si="765">IF(AL63="CV",1,0)</f>
        <v>0</v>
      </c>
      <c r="AU63" s="31">
        <f t="shared" si="13"/>
        <v>0</v>
      </c>
      <c r="AV63" s="43"/>
      <c r="AW63" s="44"/>
      <c r="AX63" s="45"/>
      <c r="AY63" s="22">
        <f t="shared" si="14"/>
        <v>0</v>
      </c>
      <c r="AZ63" s="105">
        <f t="shared" ref="AZ63" si="766">AY63+AY64</f>
        <v>0</v>
      </c>
      <c r="BA63" s="105">
        <f t="shared" si="563"/>
        <v>0</v>
      </c>
      <c r="BB63" s="22">
        <f t="shared" si="1"/>
        <v>0</v>
      </c>
      <c r="BC63" s="134">
        <f t="shared" ref="BC63" si="767">BB63+BB64</f>
        <v>0</v>
      </c>
      <c r="BD63" s="116">
        <f t="shared" ref="BD63:BD66" si="768">IF(AND(WEEKDAY($A63,2)&lt;7,AW63="CP"),1,0)</f>
        <v>0</v>
      </c>
      <c r="BE63" s="127">
        <f t="shared" ref="BE63" si="769">IF(AW63="CV",1,0)</f>
        <v>0</v>
      </c>
      <c r="BF63" s="31">
        <f t="shared" si="15"/>
        <v>0</v>
      </c>
      <c r="BG63" s="43"/>
      <c r="BH63" s="44"/>
      <c r="BI63" s="45"/>
      <c r="BJ63" s="22">
        <f t="shared" si="16"/>
        <v>0</v>
      </c>
      <c r="BK63" s="105">
        <f t="shared" ref="BK63" si="770">BJ63+BJ64</f>
        <v>0</v>
      </c>
      <c r="BL63" s="105">
        <f t="shared" si="568"/>
        <v>0</v>
      </c>
      <c r="BM63" s="22">
        <f t="shared" si="2"/>
        <v>0</v>
      </c>
      <c r="BN63" s="134">
        <f t="shared" ref="BN63" si="771">BM63+BM64</f>
        <v>0</v>
      </c>
      <c r="BO63" s="116">
        <f t="shared" ref="BO63:BO66" si="772">IF(AND(WEEKDAY($A63,2)&lt;7,BH63="CP"),1,0)</f>
        <v>0</v>
      </c>
      <c r="BP63" s="133">
        <f t="shared" ref="BP63" si="773">IF(BH63="CV",1,0)</f>
        <v>0</v>
      </c>
      <c r="BQ63" s="12">
        <f t="shared" si="17"/>
        <v>0</v>
      </c>
      <c r="BR63" s="47"/>
    </row>
    <row r="64" spans="1:70" ht="15.75" thickBot="1">
      <c r="A64" s="157"/>
      <c r="B64" s="149"/>
      <c r="C64" s="151"/>
      <c r="D64" s="32"/>
      <c r="E64" s="86" t="s">
        <v>0</v>
      </c>
      <c r="F64" s="34"/>
      <c r="G64" s="21">
        <f t="shared" si="3"/>
        <v>0</v>
      </c>
      <c r="H64" s="121"/>
      <c r="I64" s="106"/>
      <c r="J64" s="22">
        <f t="shared" si="4"/>
        <v>0</v>
      </c>
      <c r="K64" s="125"/>
      <c r="L64" s="117"/>
      <c r="M64" s="127"/>
      <c r="N64" s="31">
        <f t="shared" si="5"/>
        <v>0</v>
      </c>
      <c r="O64" s="32"/>
      <c r="P64" s="33" t="s">
        <v>0</v>
      </c>
      <c r="Q64" s="34"/>
      <c r="R64" s="21">
        <f t="shared" si="6"/>
        <v>0</v>
      </c>
      <c r="S64" s="121"/>
      <c r="T64" s="106"/>
      <c r="U64" s="22">
        <f t="shared" si="7"/>
        <v>0</v>
      </c>
      <c r="V64" s="125"/>
      <c r="W64" s="117"/>
      <c r="X64" s="127"/>
      <c r="Y64" s="31">
        <f t="shared" si="8"/>
        <v>0</v>
      </c>
      <c r="Z64" s="32"/>
      <c r="AA64" s="33"/>
      <c r="AB64" s="34"/>
      <c r="AC64" s="22">
        <f t="shared" si="9"/>
        <v>0</v>
      </c>
      <c r="AD64" s="106"/>
      <c r="AE64" s="106"/>
      <c r="AF64" s="22">
        <f t="shared" si="10"/>
        <v>0</v>
      </c>
      <c r="AG64" s="135"/>
      <c r="AH64" s="117"/>
      <c r="AI64" s="127"/>
      <c r="AJ64" s="31">
        <f t="shared" si="11"/>
        <v>0</v>
      </c>
      <c r="AK64" s="32"/>
      <c r="AL64" s="33"/>
      <c r="AM64" s="34"/>
      <c r="AN64" s="22">
        <f t="shared" si="12"/>
        <v>0</v>
      </c>
      <c r="AO64" s="106"/>
      <c r="AP64" s="106"/>
      <c r="AQ64" s="22">
        <f t="shared" si="0"/>
        <v>0</v>
      </c>
      <c r="AR64" s="135"/>
      <c r="AS64" s="117"/>
      <c r="AT64" s="127"/>
      <c r="AU64" s="31">
        <f t="shared" si="13"/>
        <v>0</v>
      </c>
      <c r="AV64" s="32"/>
      <c r="AW64" s="33"/>
      <c r="AX64" s="34"/>
      <c r="AY64" s="22">
        <f t="shared" si="14"/>
        <v>0</v>
      </c>
      <c r="AZ64" s="106"/>
      <c r="BA64" s="106"/>
      <c r="BB64" s="22">
        <f t="shared" si="1"/>
        <v>0</v>
      </c>
      <c r="BC64" s="135"/>
      <c r="BD64" s="117"/>
      <c r="BE64" s="127"/>
      <c r="BF64" s="31">
        <f t="shared" si="15"/>
        <v>0</v>
      </c>
      <c r="BG64" s="32"/>
      <c r="BH64" s="33"/>
      <c r="BI64" s="34"/>
      <c r="BJ64" s="22">
        <f t="shared" si="16"/>
        <v>0</v>
      </c>
      <c r="BK64" s="106"/>
      <c r="BL64" s="106"/>
      <c r="BM64" s="22">
        <f t="shared" si="2"/>
        <v>0</v>
      </c>
      <c r="BN64" s="135"/>
      <c r="BO64" s="117"/>
      <c r="BP64" s="133"/>
      <c r="BQ64" s="12">
        <f t="shared" si="17"/>
        <v>0</v>
      </c>
      <c r="BR64" s="48"/>
    </row>
    <row r="65" spans="1:70" ht="15.75" thickBot="1">
      <c r="A65" s="157">
        <f>A63+1</f>
        <v>41666</v>
      </c>
      <c r="B65" s="144" t="str">
        <f t="shared" ref="B65" si="774">UPPER(TEXT(A65,"jjj"))</f>
        <v>DIM</v>
      </c>
      <c r="C65" s="146" t="str">
        <f t="shared" ref="C65" si="775">UPPER(TEXT(A65,"jj mmm"))</f>
        <v>28 JANV</v>
      </c>
      <c r="D65" s="35"/>
      <c r="E65" s="83" t="s">
        <v>0</v>
      </c>
      <c r="F65" s="37"/>
      <c r="G65" s="22">
        <f t="shared" si="3"/>
        <v>0</v>
      </c>
      <c r="H65" s="120">
        <f t="shared" ref="H65" si="776">G65+G66</f>
        <v>0</v>
      </c>
      <c r="I65" s="105">
        <f t="shared" si="543"/>
        <v>0</v>
      </c>
      <c r="J65" s="22">
        <f t="shared" si="4"/>
        <v>0</v>
      </c>
      <c r="K65" s="122">
        <f t="shared" ref="K65" si="777">J65+J66</f>
        <v>0</v>
      </c>
      <c r="L65" s="116">
        <f t="shared" ref="L65:L66" si="778">IF(AND(WEEKDAY($A65,2)&lt;7,E65="CP"),1,0)</f>
        <v>0</v>
      </c>
      <c r="M65" s="118">
        <f t="shared" ref="M65" si="779">IF(E65="CV",1,0)</f>
        <v>0</v>
      </c>
      <c r="N65" s="38">
        <f t="shared" si="5"/>
        <v>0</v>
      </c>
      <c r="O65" s="35"/>
      <c r="P65" s="36" t="s">
        <v>0</v>
      </c>
      <c r="Q65" s="37"/>
      <c r="R65" s="22">
        <f t="shared" si="6"/>
        <v>0</v>
      </c>
      <c r="S65" s="120">
        <f t="shared" ref="S65" si="780">R65+R66</f>
        <v>0</v>
      </c>
      <c r="T65" s="105">
        <f t="shared" si="548"/>
        <v>0</v>
      </c>
      <c r="U65" s="22">
        <f t="shared" si="7"/>
        <v>0</v>
      </c>
      <c r="V65" s="122">
        <f t="shared" ref="V65" si="781">U65+U66</f>
        <v>0</v>
      </c>
      <c r="W65" s="116">
        <f t="shared" ref="W65:W66" si="782">IF(AND(WEEKDAY($A65,2)&lt;7,P65="CP"),1,0)</f>
        <v>0</v>
      </c>
      <c r="X65" s="118">
        <f t="shared" ref="X65" si="783">IF(P65="CV",1,0)</f>
        <v>0</v>
      </c>
      <c r="Y65" s="38">
        <f t="shared" si="8"/>
        <v>0</v>
      </c>
      <c r="Z65" s="35"/>
      <c r="AA65" s="36"/>
      <c r="AB65" s="37"/>
      <c r="AC65" s="22">
        <f t="shared" si="9"/>
        <v>0</v>
      </c>
      <c r="AD65" s="105">
        <f t="shared" ref="AD65" si="784">AC65+AC66</f>
        <v>0</v>
      </c>
      <c r="AE65" s="105">
        <f t="shared" si="553"/>
        <v>0</v>
      </c>
      <c r="AF65" s="22">
        <f t="shared" si="10"/>
        <v>0</v>
      </c>
      <c r="AG65" s="134">
        <f>AF65+AF66</f>
        <v>0</v>
      </c>
      <c r="AH65" s="116">
        <f t="shared" ref="AH65:AH66" si="785">IF(AND(WEEKDAY($A65,2)&lt;7,AA65="CP"),1,0)</f>
        <v>0</v>
      </c>
      <c r="AI65" s="118">
        <f t="shared" ref="AI65" si="786">IF(AA65="CV",1,0)</f>
        <v>0</v>
      </c>
      <c r="AJ65" s="38">
        <f t="shared" si="11"/>
        <v>0</v>
      </c>
      <c r="AK65" s="35"/>
      <c r="AL65" s="36"/>
      <c r="AM65" s="37"/>
      <c r="AN65" s="22">
        <f t="shared" si="12"/>
        <v>0</v>
      </c>
      <c r="AO65" s="105">
        <f>AN65+AN66</f>
        <v>0</v>
      </c>
      <c r="AP65" s="105">
        <f t="shared" si="558"/>
        <v>0</v>
      </c>
      <c r="AQ65" s="22">
        <f t="shared" si="0"/>
        <v>0</v>
      </c>
      <c r="AR65" s="134">
        <f>AQ65+AQ66</f>
        <v>0</v>
      </c>
      <c r="AS65" s="116">
        <f t="shared" ref="AS65:AS66" si="787">IF(AND(WEEKDAY($A65,2)&lt;7,AL65="CP"),1,0)</f>
        <v>0</v>
      </c>
      <c r="AT65" s="118">
        <f t="shared" ref="AT65" si="788">IF(AL65="CV",1,0)</f>
        <v>0</v>
      </c>
      <c r="AU65" s="38">
        <f t="shared" si="13"/>
        <v>0</v>
      </c>
      <c r="AV65" s="35"/>
      <c r="AW65" s="36"/>
      <c r="AX65" s="37"/>
      <c r="AY65" s="22">
        <f t="shared" si="14"/>
        <v>0</v>
      </c>
      <c r="AZ65" s="105">
        <f>AY65+AY66</f>
        <v>0</v>
      </c>
      <c r="BA65" s="105">
        <f t="shared" si="563"/>
        <v>0</v>
      </c>
      <c r="BB65" s="22">
        <f t="shared" si="1"/>
        <v>0</v>
      </c>
      <c r="BC65" s="134">
        <f>BB65+BB66</f>
        <v>0</v>
      </c>
      <c r="BD65" s="116">
        <f t="shared" ref="BD65:BD66" si="789">IF(AND(WEEKDAY($A65,2)&lt;7,AW65="CP"),1,0)</f>
        <v>0</v>
      </c>
      <c r="BE65" s="118">
        <f t="shared" ref="BE65" si="790">IF(AW65="CV",1,0)</f>
        <v>0</v>
      </c>
      <c r="BF65" s="38">
        <f t="shared" si="15"/>
        <v>0</v>
      </c>
      <c r="BG65" s="35"/>
      <c r="BH65" s="36"/>
      <c r="BI65" s="37"/>
      <c r="BJ65" s="22">
        <f t="shared" si="16"/>
        <v>0</v>
      </c>
      <c r="BK65" s="105">
        <f>BJ65+BJ66</f>
        <v>0</v>
      </c>
      <c r="BL65" s="105">
        <f t="shared" si="568"/>
        <v>0</v>
      </c>
      <c r="BM65" s="22">
        <f t="shared" si="2"/>
        <v>0</v>
      </c>
      <c r="BN65" s="134">
        <f>BM65+BM66</f>
        <v>0</v>
      </c>
      <c r="BO65" s="116">
        <f t="shared" ref="BO65:BO66" si="791">IF(AND(WEEKDAY($A65,2)&lt;7,BH65="CP"),1,0)</f>
        <v>0</v>
      </c>
      <c r="BP65" s="133">
        <f t="shared" ref="BP65" si="792">IF(BH65="CV",1,0)</f>
        <v>0</v>
      </c>
      <c r="BQ65" s="12">
        <f t="shared" si="17"/>
        <v>0</v>
      </c>
      <c r="BR65" s="47"/>
    </row>
    <row r="66" spans="1:70" ht="15.75" thickBot="1">
      <c r="A66" s="157"/>
      <c r="B66" s="145"/>
      <c r="C66" s="147"/>
      <c r="D66" s="39"/>
      <c r="E66" s="84" t="s">
        <v>0</v>
      </c>
      <c r="F66" s="41"/>
      <c r="G66" s="23">
        <f t="shared" si="3"/>
        <v>0</v>
      </c>
      <c r="H66" s="121"/>
      <c r="I66" s="106"/>
      <c r="J66" s="22">
        <f t="shared" si="4"/>
        <v>0</v>
      </c>
      <c r="K66" s="123"/>
      <c r="L66" s="117"/>
      <c r="M66" s="119"/>
      <c r="N66" s="42">
        <f t="shared" si="5"/>
        <v>0</v>
      </c>
      <c r="O66" s="39"/>
      <c r="P66" s="40" t="s">
        <v>0</v>
      </c>
      <c r="Q66" s="41"/>
      <c r="R66" s="23">
        <f t="shared" si="6"/>
        <v>0</v>
      </c>
      <c r="S66" s="121"/>
      <c r="T66" s="106"/>
      <c r="U66" s="22">
        <f t="shared" si="7"/>
        <v>0</v>
      </c>
      <c r="V66" s="123"/>
      <c r="W66" s="117"/>
      <c r="X66" s="119"/>
      <c r="Y66" s="42">
        <f t="shared" si="8"/>
        <v>0</v>
      </c>
      <c r="Z66" s="39"/>
      <c r="AA66" s="40"/>
      <c r="AB66" s="41"/>
      <c r="AC66" s="22">
        <f t="shared" si="9"/>
        <v>0</v>
      </c>
      <c r="AD66" s="106"/>
      <c r="AE66" s="106"/>
      <c r="AF66" s="22">
        <f t="shared" si="10"/>
        <v>0</v>
      </c>
      <c r="AG66" s="135"/>
      <c r="AH66" s="117"/>
      <c r="AI66" s="119"/>
      <c r="AJ66" s="42">
        <f t="shared" si="11"/>
        <v>0</v>
      </c>
      <c r="AK66" s="39"/>
      <c r="AL66" s="40"/>
      <c r="AM66" s="41"/>
      <c r="AN66" s="22">
        <f t="shared" si="12"/>
        <v>0</v>
      </c>
      <c r="AO66" s="106"/>
      <c r="AP66" s="106"/>
      <c r="AQ66" s="22">
        <f t="shared" si="0"/>
        <v>0</v>
      </c>
      <c r="AR66" s="135"/>
      <c r="AS66" s="117"/>
      <c r="AT66" s="119"/>
      <c r="AU66" s="42">
        <f t="shared" si="13"/>
        <v>0</v>
      </c>
      <c r="AV66" s="39"/>
      <c r="AW66" s="40"/>
      <c r="AX66" s="41"/>
      <c r="AY66" s="22">
        <f t="shared" si="14"/>
        <v>0</v>
      </c>
      <c r="AZ66" s="106"/>
      <c r="BA66" s="106"/>
      <c r="BB66" s="22">
        <f t="shared" si="1"/>
        <v>0</v>
      </c>
      <c r="BC66" s="135"/>
      <c r="BD66" s="117"/>
      <c r="BE66" s="119"/>
      <c r="BF66" s="42">
        <f t="shared" si="15"/>
        <v>0</v>
      </c>
      <c r="BG66" s="39"/>
      <c r="BH66" s="40"/>
      <c r="BI66" s="41"/>
      <c r="BJ66" s="22">
        <f t="shared" si="16"/>
        <v>0</v>
      </c>
      <c r="BK66" s="106"/>
      <c r="BL66" s="106"/>
      <c r="BM66" s="22">
        <f t="shared" si="2"/>
        <v>0</v>
      </c>
      <c r="BN66" s="135"/>
      <c r="BO66" s="117"/>
      <c r="BP66" s="133"/>
      <c r="BQ66" s="12">
        <f t="shared" si="17"/>
        <v>0</v>
      </c>
      <c r="BR66" s="48"/>
    </row>
    <row r="67" spans="1:70" ht="15.75" thickBot="1">
      <c r="A67" s="76"/>
      <c r="B67" s="88"/>
      <c r="C67" s="89"/>
      <c r="D67" s="160" t="s">
        <v>40</v>
      </c>
      <c r="E67" s="160"/>
      <c r="F67" s="161"/>
      <c r="G67" s="87"/>
      <c r="H67" s="162">
        <f>SUM(H53:H66)</f>
        <v>0</v>
      </c>
      <c r="I67" s="163"/>
      <c r="J67" s="163"/>
      <c r="K67" s="164"/>
      <c r="L67" s="80"/>
      <c r="M67" s="81"/>
      <c r="N67" s="31"/>
      <c r="O67" s="160" t="s">
        <v>40</v>
      </c>
      <c r="P67" s="160"/>
      <c r="Q67" s="161"/>
      <c r="R67" s="87"/>
      <c r="S67" s="162">
        <f>SUM(S53:S66)</f>
        <v>0</v>
      </c>
      <c r="T67" s="163"/>
      <c r="U67" s="163"/>
      <c r="V67" s="164"/>
      <c r="W67" s="102"/>
      <c r="X67" s="81"/>
      <c r="Y67" s="31"/>
      <c r="Z67" s="160" t="s">
        <v>40</v>
      </c>
      <c r="AA67" s="160"/>
      <c r="AB67" s="161"/>
      <c r="AC67" s="87"/>
      <c r="AD67" s="162">
        <f>SUM(AD53:AD66)</f>
        <v>0</v>
      </c>
      <c r="AE67" s="163"/>
      <c r="AF67" s="163"/>
      <c r="AG67" s="164"/>
      <c r="AH67" s="102"/>
      <c r="AI67" s="81"/>
      <c r="AJ67" s="31"/>
      <c r="AK67" s="160" t="s">
        <v>40</v>
      </c>
      <c r="AL67" s="160"/>
      <c r="AM67" s="161"/>
      <c r="AN67" s="87"/>
      <c r="AO67" s="162">
        <f>SUM(AO53:AO66)</f>
        <v>0</v>
      </c>
      <c r="AP67" s="163"/>
      <c r="AQ67" s="163"/>
      <c r="AR67" s="164"/>
      <c r="AS67" s="102"/>
      <c r="AT67" s="81"/>
      <c r="AU67" s="31"/>
      <c r="AV67" s="160" t="s">
        <v>40</v>
      </c>
      <c r="AW67" s="160"/>
      <c r="AX67" s="161"/>
      <c r="AY67" s="87"/>
      <c r="AZ67" s="162">
        <f>SUM(AZ53:AZ66)</f>
        <v>0</v>
      </c>
      <c r="BA67" s="163"/>
      <c r="BB67" s="163"/>
      <c r="BC67" s="164"/>
      <c r="BD67" s="102"/>
      <c r="BE67" s="81"/>
      <c r="BF67" s="31"/>
      <c r="BG67" s="160" t="s">
        <v>40</v>
      </c>
      <c r="BH67" s="160"/>
      <c r="BI67" s="161"/>
      <c r="BJ67" s="87"/>
      <c r="BK67" s="162">
        <f>SUM(BK53:BK66)</f>
        <v>0</v>
      </c>
      <c r="BL67" s="163"/>
      <c r="BM67" s="163"/>
      <c r="BN67" s="164"/>
      <c r="BO67" s="102"/>
      <c r="BP67" s="79"/>
      <c r="BQ67" s="12"/>
      <c r="BR67" s="90"/>
    </row>
    <row r="68" spans="1:70" ht="15.75" thickBot="1">
      <c r="A68" s="157">
        <f>A65+1</f>
        <v>41667</v>
      </c>
      <c r="B68" s="144" t="str">
        <f t="shared" ref="B68" si="793">UPPER(TEXT(A68,"jjj"))</f>
        <v>LUN</v>
      </c>
      <c r="C68" s="146" t="str">
        <f t="shared" ref="C68" si="794">UPPER(TEXT(A68,"jj mmm"))</f>
        <v>29 JANV</v>
      </c>
      <c r="D68" s="35"/>
      <c r="E68" s="83" t="s">
        <v>41</v>
      </c>
      <c r="F68" s="37"/>
      <c r="G68" s="22">
        <f t="shared" si="3"/>
        <v>0</v>
      </c>
      <c r="H68" s="120">
        <f t="shared" ref="H68" si="795">G68+G69</f>
        <v>0</v>
      </c>
      <c r="I68" s="105">
        <f>IF(OR(F66="",D68=""),0,MOD(D68-F66,1))</f>
        <v>0</v>
      </c>
      <c r="J68" s="22">
        <f t="shared" si="4"/>
        <v>0</v>
      </c>
      <c r="K68" s="122">
        <f t="shared" ref="K68" si="796">J68+J69</f>
        <v>0</v>
      </c>
      <c r="L68" s="116">
        <f>IF(AND(WEEKDAY($A68,2)&lt;7,E68="CP"),1,0)</f>
        <v>0</v>
      </c>
      <c r="M68" s="118">
        <f t="shared" ref="M68" si="797">IF(E68="CV",1,0)</f>
        <v>0</v>
      </c>
      <c r="N68" s="38">
        <f t="shared" si="5"/>
        <v>0</v>
      </c>
      <c r="O68" s="35"/>
      <c r="P68" s="36" t="s">
        <v>0</v>
      </c>
      <c r="Q68" s="37"/>
      <c r="R68" s="22">
        <f t="shared" si="6"/>
        <v>0</v>
      </c>
      <c r="S68" s="120">
        <f t="shared" ref="S68" si="798">R68+R69</f>
        <v>0</v>
      </c>
      <c r="T68" s="105">
        <f>IF(OR(Q66="",O68=""),0,MOD(O68-Q66,1))</f>
        <v>0</v>
      </c>
      <c r="U68" s="22">
        <f t="shared" si="7"/>
        <v>0</v>
      </c>
      <c r="V68" s="122">
        <f t="shared" ref="V68" si="799">U68+U69</f>
        <v>0</v>
      </c>
      <c r="W68" s="116">
        <f>IF(AND(WEEKDAY($A68,2)&lt;7,P68="CP"),1,0)</f>
        <v>1</v>
      </c>
      <c r="X68" s="118">
        <f t="shared" ref="X68" si="800">IF(P68="CV",1,0)</f>
        <v>0</v>
      </c>
      <c r="Y68" s="38">
        <f t="shared" si="8"/>
        <v>0</v>
      </c>
      <c r="Z68" s="35"/>
      <c r="AA68" s="36"/>
      <c r="AB68" s="37"/>
      <c r="AC68" s="22">
        <f t="shared" si="9"/>
        <v>0</v>
      </c>
      <c r="AD68" s="105">
        <f t="shared" ref="AD68" si="801">AC68+AC69</f>
        <v>0</v>
      </c>
      <c r="AE68" s="105">
        <f>IF(OR(AB66="",Z68=""),0,MOD(Z68-AB66,1))</f>
        <v>0</v>
      </c>
      <c r="AF68" s="22">
        <f t="shared" si="10"/>
        <v>0</v>
      </c>
      <c r="AG68" s="134">
        <f t="shared" ref="AG68" si="802">AF68+AF69</f>
        <v>0</v>
      </c>
      <c r="AH68" s="116">
        <f>IF(AND(WEEKDAY($A68,2)&lt;7,AA68="CP"),1,0)</f>
        <v>0</v>
      </c>
      <c r="AI68" s="118">
        <f t="shared" ref="AI68" si="803">IF(AA68="CV",1,0)</f>
        <v>0</v>
      </c>
      <c r="AJ68" s="38">
        <f t="shared" si="11"/>
        <v>0</v>
      </c>
      <c r="AK68" s="35"/>
      <c r="AL68" s="36"/>
      <c r="AM68" s="37"/>
      <c r="AN68" s="22">
        <f t="shared" si="12"/>
        <v>0</v>
      </c>
      <c r="AO68" s="105">
        <f t="shared" ref="AO68" si="804">AN68+AN69</f>
        <v>0</v>
      </c>
      <c r="AP68" s="105">
        <f>IF(OR(AM66="",AK68=""),0,MOD(AK68-AM66,1))</f>
        <v>0</v>
      </c>
      <c r="AQ68" s="22">
        <f t="shared" ref="AQ68:AQ73" si="805">IF(AN68=0,0,IF(MOD($F68&lt;$A$3,1),0,MOD($F68-$A$3,1)))</f>
        <v>0</v>
      </c>
      <c r="AR68" s="134">
        <f t="shared" ref="AR68" si="806">AQ68+AQ69</f>
        <v>0</v>
      </c>
      <c r="AS68" s="116">
        <f>IF(AND(WEEKDAY($A68,2)&lt;7,AL68="CP"),1,0)</f>
        <v>0</v>
      </c>
      <c r="AT68" s="118">
        <f t="shared" ref="AT68" si="807">IF(AL68="CV",1,0)</f>
        <v>0</v>
      </c>
      <c r="AU68" s="38">
        <f t="shared" si="13"/>
        <v>0</v>
      </c>
      <c r="AV68" s="35"/>
      <c r="AW68" s="36"/>
      <c r="AX68" s="37"/>
      <c r="AY68" s="22">
        <f t="shared" si="14"/>
        <v>0</v>
      </c>
      <c r="AZ68" s="105">
        <f t="shared" ref="AZ68" si="808">AY68+AY69</f>
        <v>0</v>
      </c>
      <c r="BA68" s="105">
        <f>IF(OR(AX66="",AV68=""),0,MOD(AV68-AX66,1))</f>
        <v>0</v>
      </c>
      <c r="BB68" s="22">
        <f t="shared" ref="BB68:BB73" si="809">IF(AY68=0,0,IF(MOD($F68&lt;$A$3,1),0,MOD($F68-$A$3,1)))</f>
        <v>0</v>
      </c>
      <c r="BC68" s="134">
        <f t="shared" ref="BC68" si="810">BB68+BB69</f>
        <v>0</v>
      </c>
      <c r="BD68" s="116">
        <f>IF(AND(WEEKDAY($A68,2)&lt;7,AW68="CP"),1,0)</f>
        <v>0</v>
      </c>
      <c r="BE68" s="118">
        <f t="shared" ref="BE68" si="811">IF(AW68="CV",1,0)</f>
        <v>0</v>
      </c>
      <c r="BF68" s="38">
        <f t="shared" si="15"/>
        <v>0</v>
      </c>
      <c r="BG68" s="35"/>
      <c r="BH68" s="36"/>
      <c r="BI68" s="37"/>
      <c r="BJ68" s="22">
        <f t="shared" si="16"/>
        <v>0</v>
      </c>
      <c r="BK68" s="105">
        <f t="shared" ref="BK68" si="812">BJ68+BJ69</f>
        <v>0</v>
      </c>
      <c r="BL68" s="105">
        <f>IF(OR(BI66="",BG68=""),0,MOD(BG68-BI66,1))</f>
        <v>0</v>
      </c>
      <c r="BM68" s="22">
        <f t="shared" ref="BM68:BM73" si="813">IF(BJ68=0,0,IF(MOD($F68&lt;$A$3,1),0,MOD($F68-$A$3,1)))</f>
        <v>0</v>
      </c>
      <c r="BN68" s="134">
        <f t="shared" ref="BN68" si="814">BM68+BM69</f>
        <v>0</v>
      </c>
      <c r="BO68" s="116">
        <f>IF(AND(WEEKDAY($A68,2)&lt;7,BH68="CP"),1,0)</f>
        <v>0</v>
      </c>
      <c r="BP68" s="133">
        <f t="shared" ref="BP68" si="815">IF(BH68="CV",1,0)</f>
        <v>0</v>
      </c>
      <c r="BQ68" s="12">
        <f t="shared" si="17"/>
        <v>0</v>
      </c>
      <c r="BR68" s="47"/>
    </row>
    <row r="69" spans="1:70" ht="15.75" thickBot="1">
      <c r="A69" s="157"/>
      <c r="B69" s="145"/>
      <c r="C69" s="147"/>
      <c r="D69" s="39"/>
      <c r="E69" s="84" t="s">
        <v>41</v>
      </c>
      <c r="F69" s="41"/>
      <c r="G69" s="23">
        <f t="shared" si="3"/>
        <v>0</v>
      </c>
      <c r="H69" s="121"/>
      <c r="I69" s="106"/>
      <c r="J69" s="22">
        <f t="shared" si="4"/>
        <v>0</v>
      </c>
      <c r="K69" s="123"/>
      <c r="L69" s="117"/>
      <c r="M69" s="119"/>
      <c r="N69" s="42">
        <f t="shared" si="5"/>
        <v>0</v>
      </c>
      <c r="O69" s="39"/>
      <c r="P69" s="40" t="s">
        <v>0</v>
      </c>
      <c r="Q69" s="41"/>
      <c r="R69" s="23">
        <f t="shared" si="6"/>
        <v>0</v>
      </c>
      <c r="S69" s="121"/>
      <c r="T69" s="106"/>
      <c r="U69" s="22">
        <f t="shared" si="7"/>
        <v>0</v>
      </c>
      <c r="V69" s="123"/>
      <c r="W69" s="117"/>
      <c r="X69" s="119"/>
      <c r="Y69" s="42">
        <f t="shared" si="8"/>
        <v>0</v>
      </c>
      <c r="Z69" s="39"/>
      <c r="AA69" s="40"/>
      <c r="AB69" s="41"/>
      <c r="AC69" s="22">
        <f t="shared" si="9"/>
        <v>0</v>
      </c>
      <c r="AD69" s="106"/>
      <c r="AE69" s="106"/>
      <c r="AF69" s="22">
        <f t="shared" si="10"/>
        <v>0</v>
      </c>
      <c r="AG69" s="135"/>
      <c r="AH69" s="117"/>
      <c r="AI69" s="119"/>
      <c r="AJ69" s="42">
        <f t="shared" si="11"/>
        <v>0</v>
      </c>
      <c r="AK69" s="39"/>
      <c r="AL69" s="40"/>
      <c r="AM69" s="41"/>
      <c r="AN69" s="22">
        <f t="shared" si="12"/>
        <v>0</v>
      </c>
      <c r="AO69" s="106"/>
      <c r="AP69" s="106"/>
      <c r="AQ69" s="22">
        <f t="shared" si="805"/>
        <v>0</v>
      </c>
      <c r="AR69" s="135"/>
      <c r="AS69" s="117"/>
      <c r="AT69" s="119"/>
      <c r="AU69" s="42">
        <f t="shared" si="13"/>
        <v>0</v>
      </c>
      <c r="AV69" s="39"/>
      <c r="AW69" s="40"/>
      <c r="AX69" s="41"/>
      <c r="AY69" s="22">
        <f t="shared" si="14"/>
        <v>0</v>
      </c>
      <c r="AZ69" s="106"/>
      <c r="BA69" s="106"/>
      <c r="BB69" s="22">
        <f t="shared" si="809"/>
        <v>0</v>
      </c>
      <c r="BC69" s="135"/>
      <c r="BD69" s="117"/>
      <c r="BE69" s="119"/>
      <c r="BF69" s="42">
        <f t="shared" si="15"/>
        <v>0</v>
      </c>
      <c r="BG69" s="39"/>
      <c r="BH69" s="40"/>
      <c r="BI69" s="41"/>
      <c r="BJ69" s="22">
        <f t="shared" si="16"/>
        <v>0</v>
      </c>
      <c r="BK69" s="106"/>
      <c r="BL69" s="106"/>
      <c r="BM69" s="22">
        <f t="shared" si="813"/>
        <v>0</v>
      </c>
      <c r="BN69" s="135"/>
      <c r="BO69" s="117"/>
      <c r="BP69" s="133"/>
      <c r="BQ69" s="12">
        <f t="shared" si="17"/>
        <v>0</v>
      </c>
      <c r="BR69" s="48"/>
    </row>
    <row r="70" spans="1:70" ht="15.75" thickBot="1">
      <c r="A70" s="157">
        <f>A68+1</f>
        <v>41668</v>
      </c>
      <c r="B70" s="144" t="str">
        <f t="shared" ref="B70" si="816">UPPER(TEXT(A70,"jjj"))</f>
        <v>MAR</v>
      </c>
      <c r="C70" s="146" t="str">
        <f t="shared" ref="C70" si="817">UPPER(TEXT(A70,"jj mmm"))</f>
        <v>30 JANV</v>
      </c>
      <c r="D70" s="35"/>
      <c r="E70" s="83" t="s">
        <v>41</v>
      </c>
      <c r="F70" s="37"/>
      <c r="G70" s="22">
        <f t="shared" si="3"/>
        <v>0</v>
      </c>
      <c r="H70" s="120">
        <f t="shared" ref="H70" si="818">G70+G71</f>
        <v>0</v>
      </c>
      <c r="I70" s="105">
        <f t="shared" si="543"/>
        <v>0</v>
      </c>
      <c r="J70" s="22">
        <f t="shared" si="4"/>
        <v>0</v>
      </c>
      <c r="K70" s="122">
        <f t="shared" ref="K70" si="819">J70+J71</f>
        <v>0</v>
      </c>
      <c r="L70" s="116">
        <f t="shared" ref="L70:L73" si="820">IF(AND(WEEKDAY($A70,2)&lt;7,E70="CP"),1,0)</f>
        <v>0</v>
      </c>
      <c r="M70" s="118">
        <f t="shared" ref="M70" si="821">IF(E70="CV",1,0)</f>
        <v>0</v>
      </c>
      <c r="N70" s="38">
        <f t="shared" si="5"/>
        <v>0</v>
      </c>
      <c r="O70" s="35"/>
      <c r="P70" s="36" t="s">
        <v>0</v>
      </c>
      <c r="Q70" s="37"/>
      <c r="R70" s="22">
        <f t="shared" si="6"/>
        <v>0</v>
      </c>
      <c r="S70" s="120">
        <f t="shared" ref="S70" si="822">R70+R71</f>
        <v>0</v>
      </c>
      <c r="T70" s="105">
        <f t="shared" si="548"/>
        <v>0</v>
      </c>
      <c r="U70" s="22">
        <f t="shared" si="7"/>
        <v>0</v>
      </c>
      <c r="V70" s="122">
        <f t="shared" ref="V70" si="823">U70+U71</f>
        <v>0</v>
      </c>
      <c r="W70" s="116">
        <f t="shared" ref="W70:W73" si="824">IF(AND(WEEKDAY($A70,2)&lt;7,P70="CP"),1,0)</f>
        <v>1</v>
      </c>
      <c r="X70" s="118">
        <f t="shared" ref="X70" si="825">IF(P70="CV",1,0)</f>
        <v>0</v>
      </c>
      <c r="Y70" s="38">
        <f t="shared" si="8"/>
        <v>0</v>
      </c>
      <c r="Z70" s="35"/>
      <c r="AA70" s="36"/>
      <c r="AB70" s="37"/>
      <c r="AC70" s="22">
        <f t="shared" si="9"/>
        <v>0</v>
      </c>
      <c r="AD70" s="105">
        <f t="shared" ref="AD70" si="826">AC70+AC71</f>
        <v>0</v>
      </c>
      <c r="AE70" s="105">
        <f t="shared" si="553"/>
        <v>0</v>
      </c>
      <c r="AF70" s="22">
        <f t="shared" si="10"/>
        <v>0</v>
      </c>
      <c r="AG70" s="134">
        <f t="shared" ref="AG70" si="827">AF70+AF71</f>
        <v>0</v>
      </c>
      <c r="AH70" s="116">
        <f t="shared" ref="AH70:AH73" si="828">IF(AND(WEEKDAY($A70,2)&lt;7,AA70="CP"),1,0)</f>
        <v>0</v>
      </c>
      <c r="AI70" s="118">
        <f t="shared" ref="AI70" si="829">IF(AA70="CV",1,0)</f>
        <v>0</v>
      </c>
      <c r="AJ70" s="38">
        <f t="shared" si="11"/>
        <v>0</v>
      </c>
      <c r="AK70" s="35"/>
      <c r="AL70" s="36"/>
      <c r="AM70" s="37"/>
      <c r="AN70" s="22">
        <f t="shared" si="12"/>
        <v>0</v>
      </c>
      <c r="AO70" s="105">
        <f t="shared" ref="AO70" si="830">AN70+AN71</f>
        <v>0</v>
      </c>
      <c r="AP70" s="105">
        <f t="shared" si="558"/>
        <v>0</v>
      </c>
      <c r="AQ70" s="22">
        <f t="shared" si="805"/>
        <v>0</v>
      </c>
      <c r="AR70" s="134">
        <f t="shared" ref="AR70" si="831">AQ70+AQ71</f>
        <v>0</v>
      </c>
      <c r="AS70" s="116">
        <f t="shared" ref="AS70:AS73" si="832">IF(AND(WEEKDAY($A70,2)&lt;7,AL70="CP"),1,0)</f>
        <v>0</v>
      </c>
      <c r="AT70" s="118">
        <f t="shared" ref="AT70" si="833">IF(AL70="CV",1,0)</f>
        <v>0</v>
      </c>
      <c r="AU70" s="38">
        <f t="shared" si="13"/>
        <v>0</v>
      </c>
      <c r="AV70" s="35"/>
      <c r="AW70" s="36"/>
      <c r="AX70" s="37"/>
      <c r="AY70" s="22">
        <f t="shared" si="14"/>
        <v>0</v>
      </c>
      <c r="AZ70" s="105">
        <f t="shared" ref="AZ70" si="834">AY70+AY71</f>
        <v>0</v>
      </c>
      <c r="BA70" s="105">
        <f t="shared" si="563"/>
        <v>0</v>
      </c>
      <c r="BB70" s="22">
        <f t="shared" si="809"/>
        <v>0</v>
      </c>
      <c r="BC70" s="134">
        <f t="shared" ref="BC70" si="835">BB70+BB71</f>
        <v>0</v>
      </c>
      <c r="BD70" s="116">
        <f t="shared" ref="BD70:BD73" si="836">IF(AND(WEEKDAY($A70,2)&lt;7,AW70="CP"),1,0)</f>
        <v>0</v>
      </c>
      <c r="BE70" s="118">
        <f t="shared" ref="BE70" si="837">IF(AW70="CV",1,0)</f>
        <v>0</v>
      </c>
      <c r="BF70" s="38">
        <f t="shared" si="15"/>
        <v>0</v>
      </c>
      <c r="BG70" s="35"/>
      <c r="BH70" s="36"/>
      <c r="BI70" s="37"/>
      <c r="BJ70" s="22">
        <f t="shared" si="16"/>
        <v>0</v>
      </c>
      <c r="BK70" s="105">
        <f t="shared" ref="BK70" si="838">BJ70+BJ71</f>
        <v>0</v>
      </c>
      <c r="BL70" s="105">
        <f t="shared" si="568"/>
        <v>0</v>
      </c>
      <c r="BM70" s="22">
        <f t="shared" si="813"/>
        <v>0</v>
      </c>
      <c r="BN70" s="134">
        <f t="shared" ref="BN70" si="839">BM70+BM71</f>
        <v>0</v>
      </c>
      <c r="BO70" s="116">
        <f t="shared" ref="BO70:BO73" si="840">IF(AND(WEEKDAY($A70,2)&lt;7,BH70="CP"),1,0)</f>
        <v>0</v>
      </c>
      <c r="BP70" s="133">
        <f t="shared" ref="BP70" si="841">IF(BH70="CV",1,0)</f>
        <v>0</v>
      </c>
      <c r="BQ70" s="12">
        <f t="shared" si="17"/>
        <v>0</v>
      </c>
      <c r="BR70" s="47"/>
    </row>
    <row r="71" spans="1:70" ht="15.75" thickBot="1">
      <c r="A71" s="157"/>
      <c r="B71" s="145"/>
      <c r="C71" s="147"/>
      <c r="D71" s="39"/>
      <c r="E71" s="84" t="s">
        <v>41</v>
      </c>
      <c r="F71" s="41"/>
      <c r="G71" s="23">
        <f t="shared" si="3"/>
        <v>0</v>
      </c>
      <c r="H71" s="121"/>
      <c r="I71" s="106"/>
      <c r="J71" s="22">
        <f t="shared" si="4"/>
        <v>0</v>
      </c>
      <c r="K71" s="123"/>
      <c r="L71" s="117"/>
      <c r="M71" s="119"/>
      <c r="N71" s="42">
        <f t="shared" si="5"/>
        <v>0</v>
      </c>
      <c r="O71" s="39"/>
      <c r="P71" s="40" t="s">
        <v>0</v>
      </c>
      <c r="Q71" s="41"/>
      <c r="R71" s="23">
        <f t="shared" si="6"/>
        <v>0</v>
      </c>
      <c r="S71" s="121"/>
      <c r="T71" s="106"/>
      <c r="U71" s="22">
        <f t="shared" si="7"/>
        <v>0</v>
      </c>
      <c r="V71" s="123"/>
      <c r="W71" s="117"/>
      <c r="X71" s="119"/>
      <c r="Y71" s="42">
        <f t="shared" si="8"/>
        <v>0</v>
      </c>
      <c r="Z71" s="39"/>
      <c r="AA71" s="40"/>
      <c r="AB71" s="41"/>
      <c r="AC71" s="22">
        <f t="shared" si="9"/>
        <v>0</v>
      </c>
      <c r="AD71" s="106"/>
      <c r="AE71" s="106"/>
      <c r="AF71" s="22">
        <f t="shared" si="10"/>
        <v>0</v>
      </c>
      <c r="AG71" s="135"/>
      <c r="AH71" s="117"/>
      <c r="AI71" s="119"/>
      <c r="AJ71" s="42">
        <f t="shared" si="11"/>
        <v>0</v>
      </c>
      <c r="AK71" s="39"/>
      <c r="AL71" s="40"/>
      <c r="AM71" s="41"/>
      <c r="AN71" s="22">
        <f t="shared" si="12"/>
        <v>0</v>
      </c>
      <c r="AO71" s="106"/>
      <c r="AP71" s="106"/>
      <c r="AQ71" s="22">
        <f t="shared" si="805"/>
        <v>0</v>
      </c>
      <c r="AR71" s="135"/>
      <c r="AS71" s="117"/>
      <c r="AT71" s="119"/>
      <c r="AU71" s="42">
        <f t="shared" si="13"/>
        <v>0</v>
      </c>
      <c r="AV71" s="39"/>
      <c r="AW71" s="40"/>
      <c r="AX71" s="41"/>
      <c r="AY71" s="22">
        <f t="shared" si="14"/>
        <v>0</v>
      </c>
      <c r="AZ71" s="106"/>
      <c r="BA71" s="106"/>
      <c r="BB71" s="22">
        <f t="shared" si="809"/>
        <v>0</v>
      </c>
      <c r="BC71" s="135"/>
      <c r="BD71" s="117"/>
      <c r="BE71" s="119"/>
      <c r="BF71" s="42">
        <f t="shared" si="15"/>
        <v>0</v>
      </c>
      <c r="BG71" s="39"/>
      <c r="BH71" s="40"/>
      <c r="BI71" s="41"/>
      <c r="BJ71" s="22">
        <f t="shared" si="16"/>
        <v>0</v>
      </c>
      <c r="BK71" s="106"/>
      <c r="BL71" s="106"/>
      <c r="BM71" s="22">
        <f t="shared" si="813"/>
        <v>0</v>
      </c>
      <c r="BN71" s="135"/>
      <c r="BO71" s="117"/>
      <c r="BP71" s="133"/>
      <c r="BQ71" s="12">
        <f t="shared" si="17"/>
        <v>0</v>
      </c>
      <c r="BR71" s="48"/>
    </row>
    <row r="72" spans="1:70" ht="15.75" thickBot="1">
      <c r="A72" s="157">
        <f t="shared" ref="A72" si="842">A70+1</f>
        <v>41669</v>
      </c>
      <c r="B72" s="144" t="str">
        <f t="shared" ref="B72" si="843">UPPER(TEXT(A72,"jjj"))</f>
        <v>MER</v>
      </c>
      <c r="C72" s="146" t="str">
        <f t="shared" ref="C72" si="844">UPPER(TEXT(A72,"jj mmm"))</f>
        <v>31 JANV</v>
      </c>
      <c r="D72" s="35">
        <v>0.45833333333333331</v>
      </c>
      <c r="E72" s="83"/>
      <c r="F72" s="37">
        <v>0.66666666666666663</v>
      </c>
      <c r="G72" s="22">
        <f t="shared" si="3"/>
        <v>0.20833333333333331</v>
      </c>
      <c r="H72" s="120">
        <f t="shared" ref="H72" si="845">G72+G73</f>
        <v>0.41666666666666669</v>
      </c>
      <c r="I72" s="105">
        <f t="shared" si="543"/>
        <v>0</v>
      </c>
      <c r="J72" s="22">
        <f t="shared" si="4"/>
        <v>0</v>
      </c>
      <c r="K72" s="122">
        <f t="shared" ref="K72" si="846">J72+J73</f>
        <v>0.125</v>
      </c>
      <c r="L72" s="116">
        <f t="shared" ref="L72:L73" si="847">IF(AND(WEEKDAY($A72,2)&lt;7,E72="CP"),1,0)</f>
        <v>0</v>
      </c>
      <c r="M72" s="118">
        <f t="shared" ref="M72" si="848">IF(E72="CV",1,0)</f>
        <v>0</v>
      </c>
      <c r="N72" s="38">
        <f t="shared" si="5"/>
        <v>0</v>
      </c>
      <c r="O72" s="35"/>
      <c r="P72" s="36" t="s">
        <v>0</v>
      </c>
      <c r="Q72" s="37"/>
      <c r="R72" s="22">
        <f t="shared" si="6"/>
        <v>0</v>
      </c>
      <c r="S72" s="120">
        <f t="shared" ref="S72" si="849">R72+R73</f>
        <v>0</v>
      </c>
      <c r="T72" s="105">
        <f t="shared" si="548"/>
        <v>0</v>
      </c>
      <c r="U72" s="22">
        <f t="shared" si="7"/>
        <v>0</v>
      </c>
      <c r="V72" s="122">
        <f t="shared" ref="V72" si="850">U72+U73</f>
        <v>0</v>
      </c>
      <c r="W72" s="116">
        <f t="shared" ref="W72:W73" si="851">IF(AND(WEEKDAY($A72,2)&lt;7,P72="CP"),1,0)</f>
        <v>1</v>
      </c>
      <c r="X72" s="118">
        <f t="shared" ref="X72" si="852">IF(P72="CV",1,0)</f>
        <v>0</v>
      </c>
      <c r="Y72" s="38">
        <f t="shared" si="8"/>
        <v>0</v>
      </c>
      <c r="Z72" s="35"/>
      <c r="AA72" s="36"/>
      <c r="AB72" s="37"/>
      <c r="AC72" s="22">
        <f t="shared" si="9"/>
        <v>0</v>
      </c>
      <c r="AD72" s="105">
        <f t="shared" ref="AD72" si="853">AC72+AC73</f>
        <v>0</v>
      </c>
      <c r="AE72" s="105">
        <f t="shared" si="553"/>
        <v>0</v>
      </c>
      <c r="AF72" s="22">
        <f t="shared" si="10"/>
        <v>0</v>
      </c>
      <c r="AG72" s="134">
        <f t="shared" ref="AG72" si="854">AF72+AF73</f>
        <v>0</v>
      </c>
      <c r="AH72" s="116">
        <f t="shared" ref="AH72:AH73" si="855">IF(AND(WEEKDAY($A72,2)&lt;7,AA72="CP"),1,0)</f>
        <v>0</v>
      </c>
      <c r="AI72" s="118">
        <f t="shared" ref="AI72" si="856">IF(AA72="CV",1,0)</f>
        <v>0</v>
      </c>
      <c r="AJ72" s="38">
        <f t="shared" si="11"/>
        <v>0</v>
      </c>
      <c r="AK72" s="35"/>
      <c r="AL72" s="36"/>
      <c r="AM72" s="37"/>
      <c r="AN72" s="22">
        <f t="shared" si="12"/>
        <v>0</v>
      </c>
      <c r="AO72" s="105">
        <f t="shared" ref="AO72" si="857">AN72+AN73</f>
        <v>0</v>
      </c>
      <c r="AP72" s="105">
        <f t="shared" si="558"/>
        <v>0</v>
      </c>
      <c r="AQ72" s="22">
        <f t="shared" si="805"/>
        <v>0</v>
      </c>
      <c r="AR72" s="134">
        <f t="shared" ref="AR72" si="858">AQ72+AQ73</f>
        <v>0</v>
      </c>
      <c r="AS72" s="116">
        <f t="shared" ref="AS72:AS73" si="859">IF(AND(WEEKDAY($A72,2)&lt;7,AL72="CP"),1,0)</f>
        <v>0</v>
      </c>
      <c r="AT72" s="118">
        <f t="shared" ref="AT72" si="860">IF(AL72="CV",1,0)</f>
        <v>0</v>
      </c>
      <c r="AU72" s="38">
        <f t="shared" si="13"/>
        <v>0</v>
      </c>
      <c r="AV72" s="35"/>
      <c r="AW72" s="36"/>
      <c r="AX72" s="37"/>
      <c r="AY72" s="22">
        <f t="shared" si="14"/>
        <v>0</v>
      </c>
      <c r="AZ72" s="105">
        <f t="shared" ref="AZ72" si="861">AY72+AY73</f>
        <v>0</v>
      </c>
      <c r="BA72" s="105">
        <f t="shared" si="563"/>
        <v>0</v>
      </c>
      <c r="BB72" s="22">
        <f t="shared" si="809"/>
        <v>0</v>
      </c>
      <c r="BC72" s="134">
        <f t="shared" ref="BC72" si="862">BB72+BB73</f>
        <v>0</v>
      </c>
      <c r="BD72" s="116">
        <f t="shared" ref="BD72:BD73" si="863">IF(AND(WEEKDAY($A72,2)&lt;7,AW72="CP"),1,0)</f>
        <v>0</v>
      </c>
      <c r="BE72" s="118">
        <f t="shared" ref="BE72" si="864">IF(AW72="CV",1,0)</f>
        <v>0</v>
      </c>
      <c r="BF72" s="38">
        <f t="shared" si="15"/>
        <v>0</v>
      </c>
      <c r="BG72" s="35"/>
      <c r="BH72" s="36"/>
      <c r="BI72" s="37"/>
      <c r="BJ72" s="22">
        <f t="shared" si="16"/>
        <v>0</v>
      </c>
      <c r="BK72" s="105">
        <f t="shared" ref="BK72" si="865">BJ72+BJ73</f>
        <v>0</v>
      </c>
      <c r="BL72" s="105">
        <f t="shared" si="568"/>
        <v>0</v>
      </c>
      <c r="BM72" s="22">
        <f t="shared" si="813"/>
        <v>0</v>
      </c>
      <c r="BN72" s="134">
        <f t="shared" ref="BN72" si="866">BM72+BM73</f>
        <v>0</v>
      </c>
      <c r="BO72" s="116">
        <f t="shared" ref="BO72:BO73" si="867">IF(AND(WEEKDAY($A72,2)&lt;7,BH72="CP"),1,0)</f>
        <v>0</v>
      </c>
      <c r="BP72" s="133">
        <f t="shared" ref="BP72" si="868">IF(BH72="CV",1,0)</f>
        <v>0</v>
      </c>
      <c r="BQ72" s="12">
        <f t="shared" si="17"/>
        <v>0</v>
      </c>
      <c r="BR72" s="47"/>
    </row>
    <row r="73" spans="1:70" ht="15.75" thickBot="1">
      <c r="A73" s="157"/>
      <c r="B73" s="145"/>
      <c r="C73" s="147"/>
      <c r="D73" s="39">
        <v>0.79166666666666663</v>
      </c>
      <c r="E73" s="84"/>
      <c r="F73" s="41">
        <v>0</v>
      </c>
      <c r="G73" s="23">
        <f t="shared" si="3"/>
        <v>0.20833333333333337</v>
      </c>
      <c r="H73" s="121"/>
      <c r="I73" s="106"/>
      <c r="J73" s="22">
        <f t="shared" si="4"/>
        <v>0.125</v>
      </c>
      <c r="K73" s="123"/>
      <c r="L73" s="117"/>
      <c r="M73" s="119"/>
      <c r="N73" s="42">
        <f t="shared" si="5"/>
        <v>0</v>
      </c>
      <c r="O73" s="39"/>
      <c r="P73" s="40" t="s">
        <v>0</v>
      </c>
      <c r="Q73" s="41"/>
      <c r="R73" s="23">
        <f t="shared" si="6"/>
        <v>0</v>
      </c>
      <c r="S73" s="121"/>
      <c r="T73" s="106"/>
      <c r="U73" s="22">
        <f t="shared" si="7"/>
        <v>0</v>
      </c>
      <c r="V73" s="123"/>
      <c r="W73" s="117"/>
      <c r="X73" s="119"/>
      <c r="Y73" s="42">
        <f t="shared" si="8"/>
        <v>0</v>
      </c>
      <c r="Z73" s="39"/>
      <c r="AA73" s="40"/>
      <c r="AB73" s="41"/>
      <c r="AC73" s="23">
        <f>MOD(AB73-Z73,1)</f>
        <v>0</v>
      </c>
      <c r="AD73" s="106"/>
      <c r="AE73" s="106"/>
      <c r="AF73" s="22">
        <f t="shared" si="10"/>
        <v>0</v>
      </c>
      <c r="AG73" s="135"/>
      <c r="AH73" s="117"/>
      <c r="AI73" s="119"/>
      <c r="AJ73" s="42">
        <f t="shared" si="11"/>
        <v>0</v>
      </c>
      <c r="AK73" s="39"/>
      <c r="AL73" s="40"/>
      <c r="AM73" s="41"/>
      <c r="AN73" s="22">
        <f t="shared" si="12"/>
        <v>0</v>
      </c>
      <c r="AO73" s="106"/>
      <c r="AP73" s="106"/>
      <c r="AQ73" s="22">
        <f t="shared" si="805"/>
        <v>0</v>
      </c>
      <c r="AR73" s="135"/>
      <c r="AS73" s="117"/>
      <c r="AT73" s="119"/>
      <c r="AU73" s="42">
        <f t="shared" si="13"/>
        <v>0</v>
      </c>
      <c r="AV73" s="39"/>
      <c r="AW73" s="40"/>
      <c r="AX73" s="41"/>
      <c r="AY73" s="22">
        <f t="shared" si="14"/>
        <v>0</v>
      </c>
      <c r="AZ73" s="106"/>
      <c r="BA73" s="106"/>
      <c r="BB73" s="22">
        <f t="shared" si="809"/>
        <v>0</v>
      </c>
      <c r="BC73" s="135"/>
      <c r="BD73" s="117"/>
      <c r="BE73" s="119"/>
      <c r="BF73" s="42">
        <f t="shared" si="15"/>
        <v>0</v>
      </c>
      <c r="BG73" s="39"/>
      <c r="BH73" s="40"/>
      <c r="BI73" s="41"/>
      <c r="BJ73" s="22">
        <f t="shared" si="16"/>
        <v>0</v>
      </c>
      <c r="BK73" s="106"/>
      <c r="BL73" s="106"/>
      <c r="BM73" s="22">
        <f t="shared" si="813"/>
        <v>0</v>
      </c>
      <c r="BN73" s="135"/>
      <c r="BO73" s="117"/>
      <c r="BP73" s="143"/>
      <c r="BQ73" s="13">
        <f t="shared" si="17"/>
        <v>0</v>
      </c>
      <c r="BR73" s="48"/>
    </row>
    <row r="74" spans="1:70" ht="15.75">
      <c r="D74" s="142" t="s">
        <v>10</v>
      </c>
      <c r="E74" s="142"/>
      <c r="F74" s="142"/>
      <c r="G74" s="49">
        <f>SUM(G8:G72)</f>
        <v>2.291666666666667</v>
      </c>
      <c r="H74" s="51">
        <f>SUM(H68:H73)+H67+H52+H37+H22</f>
        <v>2.5</v>
      </c>
      <c r="I74" s="51"/>
      <c r="J74" s="51">
        <f>SUM(J8:J73)</f>
        <v>0.125</v>
      </c>
      <c r="K74" s="51">
        <f>SUM(K8:K73)</f>
        <v>0.125</v>
      </c>
      <c r="L74" s="46">
        <f>SUM(L8:L72)</f>
        <v>9</v>
      </c>
      <c r="M74" s="46">
        <f>SUM(M8:M72)</f>
        <v>0</v>
      </c>
      <c r="N74" s="46">
        <f>SUM(N8:N72)</f>
        <v>0</v>
      </c>
      <c r="O74" s="142" t="s">
        <v>10</v>
      </c>
      <c r="P74" s="142"/>
      <c r="Q74" s="142"/>
      <c r="R74" s="49">
        <f>SUM(R8:R72)</f>
        <v>2.708333333333333</v>
      </c>
      <c r="S74" s="51">
        <f>SUM(S68:S73)+S67+S52+S37+S22</f>
        <v>2.708333333333333</v>
      </c>
      <c r="T74" s="51"/>
      <c r="U74" s="51">
        <f>SUM(U8:U73)</f>
        <v>0.87500000000000022</v>
      </c>
      <c r="V74" s="51">
        <f>SUM(V8:V73)</f>
        <v>0.87500000000000022</v>
      </c>
      <c r="W74" s="46">
        <f>SUM(W8:W72)</f>
        <v>13</v>
      </c>
      <c r="X74" s="46">
        <f>SUM(X8:X72)</f>
        <v>0</v>
      </c>
      <c r="Y74" s="46">
        <f>SUM(Y8:Y72)</f>
        <v>4</v>
      </c>
      <c r="Z74" s="142" t="s">
        <v>10</v>
      </c>
      <c r="AA74" s="142"/>
      <c r="AB74" s="142"/>
      <c r="AC74" s="49">
        <f>SUM(AC8:AC72)</f>
        <v>0</v>
      </c>
      <c r="AD74" s="51">
        <f>SUM(AD68:AD73)+AD67+AD52+AD37+AD22</f>
        <v>0</v>
      </c>
      <c r="AE74" s="51"/>
      <c r="AF74" s="51">
        <f>SUM(AF8:AF73)</f>
        <v>0</v>
      </c>
      <c r="AG74" s="51">
        <f>SUM(AG8:AG73)</f>
        <v>0</v>
      </c>
      <c r="AH74" s="50">
        <f>SUM(AH8:AH72)</f>
        <v>0</v>
      </c>
      <c r="AI74" s="50">
        <f>SUM(AI8:AI72)</f>
        <v>0</v>
      </c>
      <c r="AJ74" s="50">
        <f>SUM(AJ8:AJ72)</f>
        <v>0</v>
      </c>
      <c r="AK74" s="142" t="s">
        <v>10</v>
      </c>
      <c r="AL74" s="142"/>
      <c r="AM74" s="142"/>
      <c r="AN74" s="49">
        <f>SUM(AN8:AN72)</f>
        <v>0</v>
      </c>
      <c r="AO74" s="51">
        <f>SUM(AO68:AO73)+AO67+AO52+AO37+AO22</f>
        <v>0</v>
      </c>
      <c r="AP74" s="51"/>
      <c r="AQ74" s="51">
        <f>SUM(AQ8:AQ73)</f>
        <v>0</v>
      </c>
      <c r="AR74" s="51">
        <f>SUM(AR8:AR73)</f>
        <v>0</v>
      </c>
      <c r="AS74" s="50">
        <f>SUM(AS8:AS72)</f>
        <v>0</v>
      </c>
      <c r="AT74" s="50">
        <f>SUM(AT8:AT72)</f>
        <v>0</v>
      </c>
      <c r="AU74" s="50">
        <f>SUM(AU8:AU72)</f>
        <v>0</v>
      </c>
      <c r="AV74" s="142" t="s">
        <v>10</v>
      </c>
      <c r="AW74" s="142"/>
      <c r="AX74" s="142"/>
      <c r="AY74" s="49">
        <f>SUM(AY8:AY72)</f>
        <v>0</v>
      </c>
      <c r="AZ74" s="51">
        <f>SUM(AZ68:AZ73)+AZ67+AZ52+AZ37+AZ22</f>
        <v>0</v>
      </c>
      <c r="BA74" s="51"/>
      <c r="BB74" s="51">
        <f>SUM(BB8:BB73)</f>
        <v>0</v>
      </c>
      <c r="BC74" s="51">
        <f>SUM(BC8:BC73)</f>
        <v>0</v>
      </c>
      <c r="BD74" s="50">
        <f>SUM(BD8:BD72)</f>
        <v>0</v>
      </c>
      <c r="BE74" s="50">
        <f>SUM(BE8:BE72)</f>
        <v>0</v>
      </c>
      <c r="BF74" s="50">
        <f>SUM(BF8:BF72)</f>
        <v>0</v>
      </c>
      <c r="BG74" s="142" t="s">
        <v>10</v>
      </c>
      <c r="BH74" s="142"/>
      <c r="BI74" s="142"/>
      <c r="BJ74" s="49">
        <f>SUM(BJ8:BJ72)</f>
        <v>0</v>
      </c>
      <c r="BK74" s="51">
        <f>SUM(BK68:BK73)+BK67+BK52+BK37+BK22</f>
        <v>0</v>
      </c>
      <c r="BL74" s="51"/>
      <c r="BM74" s="51">
        <f>SUM(BM8:BM73)</f>
        <v>0</v>
      </c>
      <c r="BN74" s="51">
        <f>SUM(BN8:BN73)</f>
        <v>0</v>
      </c>
      <c r="BO74" s="4">
        <f>SUM(BO8:BO72)</f>
        <v>0</v>
      </c>
      <c r="BP74" s="4">
        <f>SUM(BP8:BP72)</f>
        <v>0</v>
      </c>
      <c r="BQ74" s="4">
        <f>SUM(BQ8:BQ72)</f>
        <v>0</v>
      </c>
    </row>
    <row r="75" spans="1:70" ht="15.75" thickBot="1">
      <c r="H75" s="26"/>
      <c r="I75" s="26"/>
      <c r="K75" s="26"/>
      <c r="S75" s="26"/>
      <c r="T75" s="26"/>
      <c r="V75" s="26"/>
    </row>
    <row r="76" spans="1:70">
      <c r="D76" s="128" t="s">
        <v>34</v>
      </c>
      <c r="E76" s="129"/>
      <c r="F76" s="130" t="str">
        <f>D6</f>
        <v>CHRISTELLE</v>
      </c>
      <c r="G76" s="130"/>
      <c r="H76" s="130"/>
      <c r="I76" s="130"/>
      <c r="J76" s="130"/>
      <c r="K76" s="131"/>
      <c r="O76" s="128" t="s">
        <v>34</v>
      </c>
      <c r="P76" s="129"/>
      <c r="Q76" s="130" t="str">
        <f>O6</f>
        <v>NOEMIE</v>
      </c>
      <c r="R76" s="130"/>
      <c r="S76" s="130"/>
      <c r="T76" s="130"/>
      <c r="U76" s="130"/>
      <c r="V76" s="131"/>
      <c r="Z76" s="128" t="s">
        <v>34</v>
      </c>
      <c r="AA76" s="129"/>
      <c r="AB76" s="130" t="str">
        <f>Z6</f>
        <v>LAURIANNE</v>
      </c>
      <c r="AC76" s="130"/>
      <c r="AD76" s="130"/>
      <c r="AE76" s="130"/>
      <c r="AF76" s="130"/>
      <c r="AG76" s="131"/>
      <c r="AK76" s="128" t="s">
        <v>34</v>
      </c>
      <c r="AL76" s="129"/>
      <c r="AM76" s="130" t="str">
        <f>AK6</f>
        <v>JULIE</v>
      </c>
      <c r="AN76" s="130"/>
      <c r="AO76" s="130"/>
      <c r="AP76" s="130"/>
      <c r="AQ76" s="130"/>
      <c r="AR76" s="131"/>
      <c r="AV76" s="128" t="s">
        <v>34</v>
      </c>
      <c r="AW76" s="129"/>
      <c r="AX76" s="130" t="str">
        <f>AV6</f>
        <v>SYLVIE</v>
      </c>
      <c r="AY76" s="130"/>
      <c r="AZ76" s="130"/>
      <c r="BA76" s="130"/>
      <c r="BB76" s="130"/>
      <c r="BC76" s="131"/>
    </row>
    <row r="77" spans="1:70">
      <c r="D77" s="107" t="s">
        <v>11</v>
      </c>
      <c r="E77" s="108"/>
      <c r="F77" s="109"/>
      <c r="G77" s="55"/>
      <c r="H77" s="55" t="s">
        <v>12</v>
      </c>
      <c r="I77" s="55"/>
      <c r="J77" s="55"/>
      <c r="K77" s="56" t="s">
        <v>13</v>
      </c>
      <c r="O77" s="107" t="s">
        <v>11</v>
      </c>
      <c r="P77" s="108"/>
      <c r="Q77" s="109"/>
      <c r="R77" s="55"/>
      <c r="S77" s="55" t="s">
        <v>12</v>
      </c>
      <c r="T77" s="55"/>
      <c r="U77" s="55"/>
      <c r="V77" s="56" t="s">
        <v>13</v>
      </c>
      <c r="Z77" s="107" t="s">
        <v>11</v>
      </c>
      <c r="AA77" s="108"/>
      <c r="AB77" s="109"/>
      <c r="AC77" s="55"/>
      <c r="AD77" s="55" t="s">
        <v>12</v>
      </c>
      <c r="AE77" s="55"/>
      <c r="AF77" s="55"/>
      <c r="AG77" s="56" t="s">
        <v>13</v>
      </c>
      <c r="AK77" s="107" t="s">
        <v>11</v>
      </c>
      <c r="AL77" s="108"/>
      <c r="AM77" s="109"/>
      <c r="AN77" s="55"/>
      <c r="AO77" s="55" t="s">
        <v>12</v>
      </c>
      <c r="AP77" s="55"/>
      <c r="AQ77" s="55"/>
      <c r="AR77" s="56" t="s">
        <v>13</v>
      </c>
      <c r="AV77" s="107" t="s">
        <v>11</v>
      </c>
      <c r="AW77" s="108"/>
      <c r="AX77" s="109"/>
      <c r="AY77" s="55"/>
      <c r="AZ77" s="55" t="s">
        <v>12</v>
      </c>
      <c r="BA77" s="55"/>
      <c r="BB77" s="55"/>
      <c r="BC77" s="56" t="s">
        <v>13</v>
      </c>
    </row>
    <row r="78" spans="1:70">
      <c r="D78" s="110"/>
      <c r="E78" s="111"/>
      <c r="F78" s="112"/>
      <c r="G78" s="53"/>
      <c r="H78" s="165">
        <f>H74</f>
        <v>2.5</v>
      </c>
      <c r="I78" s="166"/>
      <c r="J78" s="165"/>
      <c r="K78" s="167">
        <f>H78</f>
        <v>2.5</v>
      </c>
      <c r="O78" s="110"/>
      <c r="P78" s="111"/>
      <c r="Q78" s="112"/>
      <c r="R78" s="53"/>
      <c r="S78" s="165">
        <f>S74</f>
        <v>2.708333333333333</v>
      </c>
      <c r="T78" s="166"/>
      <c r="U78" s="165"/>
      <c r="V78" s="167">
        <f>S78</f>
        <v>2.708333333333333</v>
      </c>
      <c r="Z78" s="110"/>
      <c r="AA78" s="111"/>
      <c r="AB78" s="112"/>
      <c r="AC78" s="53"/>
      <c r="AD78" s="165">
        <f>AD74</f>
        <v>0</v>
      </c>
      <c r="AE78" s="166"/>
      <c r="AF78" s="165"/>
      <c r="AG78" s="167">
        <f>AD78</f>
        <v>0</v>
      </c>
      <c r="AK78" s="110"/>
      <c r="AL78" s="111"/>
      <c r="AM78" s="112"/>
      <c r="AN78" s="53"/>
      <c r="AO78" s="165">
        <f>AO74</f>
        <v>0</v>
      </c>
      <c r="AP78" s="166"/>
      <c r="AQ78" s="165"/>
      <c r="AR78" s="167">
        <f>AO78</f>
        <v>0</v>
      </c>
      <c r="AV78" s="110"/>
      <c r="AW78" s="111"/>
      <c r="AX78" s="112"/>
      <c r="AY78" s="53"/>
      <c r="AZ78" s="165">
        <f>AZ74</f>
        <v>0</v>
      </c>
      <c r="BA78" s="166"/>
      <c r="BB78" s="165"/>
      <c r="BC78" s="167">
        <f>AZ78</f>
        <v>0</v>
      </c>
    </row>
    <row r="79" spans="1:70">
      <c r="D79" s="107" t="s">
        <v>15</v>
      </c>
      <c r="E79" s="108"/>
      <c r="F79" s="109"/>
      <c r="G79" s="55"/>
      <c r="H79" s="55" t="s">
        <v>12</v>
      </c>
      <c r="I79" s="55"/>
      <c r="J79" s="55"/>
      <c r="K79" s="56" t="s">
        <v>13</v>
      </c>
      <c r="O79" s="107" t="s">
        <v>15</v>
      </c>
      <c r="P79" s="108"/>
      <c r="Q79" s="109"/>
      <c r="R79" s="55"/>
      <c r="S79" s="55" t="s">
        <v>12</v>
      </c>
      <c r="T79" s="55"/>
      <c r="U79" s="55"/>
      <c r="V79" s="56" t="s">
        <v>13</v>
      </c>
      <c r="Z79" s="107" t="s">
        <v>15</v>
      </c>
      <c r="AA79" s="108"/>
      <c r="AB79" s="109"/>
      <c r="AC79" s="55"/>
      <c r="AD79" s="55" t="s">
        <v>12</v>
      </c>
      <c r="AE79" s="55"/>
      <c r="AF79" s="55"/>
      <c r="AG79" s="56" t="s">
        <v>13</v>
      </c>
      <c r="AK79" s="107" t="s">
        <v>15</v>
      </c>
      <c r="AL79" s="108"/>
      <c r="AM79" s="109"/>
      <c r="AN79" s="55"/>
      <c r="AO79" s="55" t="s">
        <v>12</v>
      </c>
      <c r="AP79" s="55"/>
      <c r="AQ79" s="55"/>
      <c r="AR79" s="56" t="s">
        <v>13</v>
      </c>
      <c r="AV79" s="107" t="s">
        <v>15</v>
      </c>
      <c r="AW79" s="108"/>
      <c r="AX79" s="109"/>
      <c r="AY79" s="55"/>
      <c r="AZ79" s="55" t="s">
        <v>12</v>
      </c>
      <c r="BA79" s="55"/>
      <c r="BB79" s="55"/>
      <c r="BC79" s="56" t="s">
        <v>13</v>
      </c>
    </row>
    <row r="80" spans="1:70">
      <c r="D80" s="110"/>
      <c r="E80" s="111"/>
      <c r="F80" s="112"/>
      <c r="G80" s="53"/>
      <c r="H80" s="165">
        <f>K74</f>
        <v>0.125</v>
      </c>
      <c r="I80" s="166"/>
      <c r="J80" s="165"/>
      <c r="K80" s="167">
        <f>H80</f>
        <v>0.125</v>
      </c>
      <c r="O80" s="110"/>
      <c r="P80" s="111"/>
      <c r="Q80" s="112"/>
      <c r="R80" s="53"/>
      <c r="S80" s="165">
        <f>V74</f>
        <v>0.87500000000000022</v>
      </c>
      <c r="T80" s="166"/>
      <c r="U80" s="165"/>
      <c r="V80" s="167">
        <f>S80</f>
        <v>0.87500000000000022</v>
      </c>
      <c r="Z80" s="110"/>
      <c r="AA80" s="111"/>
      <c r="AB80" s="112"/>
      <c r="AC80" s="53"/>
      <c r="AD80" s="165">
        <f>AG74</f>
        <v>0</v>
      </c>
      <c r="AE80" s="166"/>
      <c r="AF80" s="165"/>
      <c r="AG80" s="167">
        <f>AD80</f>
        <v>0</v>
      </c>
      <c r="AK80" s="110"/>
      <c r="AL80" s="111"/>
      <c r="AM80" s="112"/>
      <c r="AN80" s="53"/>
      <c r="AO80" s="165">
        <f>AR74</f>
        <v>0</v>
      </c>
      <c r="AP80" s="166"/>
      <c r="AQ80" s="165"/>
      <c r="AR80" s="167">
        <f>AO80</f>
        <v>0</v>
      </c>
      <c r="AV80" s="110"/>
      <c r="AW80" s="111"/>
      <c r="AX80" s="112"/>
      <c r="AY80" s="53"/>
      <c r="AZ80" s="165">
        <f>BC74</f>
        <v>0</v>
      </c>
      <c r="BA80" s="166"/>
      <c r="BB80" s="165"/>
      <c r="BC80" s="167">
        <f>AZ80</f>
        <v>0</v>
      </c>
    </row>
    <row r="81" spans="4:55">
      <c r="D81" s="107" t="s">
        <v>0</v>
      </c>
      <c r="E81" s="108"/>
      <c r="F81" s="109"/>
      <c r="G81" s="55"/>
      <c r="H81" s="55" t="s">
        <v>12</v>
      </c>
      <c r="I81" s="55"/>
      <c r="J81" s="55"/>
      <c r="K81" s="56" t="s">
        <v>13</v>
      </c>
      <c r="O81" s="107" t="s">
        <v>0</v>
      </c>
      <c r="P81" s="108"/>
      <c r="Q81" s="109"/>
      <c r="R81" s="55"/>
      <c r="S81" s="55" t="s">
        <v>12</v>
      </c>
      <c r="T81" s="55"/>
      <c r="U81" s="55"/>
      <c r="V81" s="56" t="s">
        <v>13</v>
      </c>
      <c r="Z81" s="107" t="s">
        <v>0</v>
      </c>
      <c r="AA81" s="108"/>
      <c r="AB81" s="109"/>
      <c r="AC81" s="55"/>
      <c r="AD81" s="55" t="s">
        <v>12</v>
      </c>
      <c r="AE81" s="55"/>
      <c r="AF81" s="55"/>
      <c r="AG81" s="56" t="s">
        <v>13</v>
      </c>
      <c r="AK81" s="107" t="s">
        <v>0</v>
      </c>
      <c r="AL81" s="108"/>
      <c r="AM81" s="109"/>
      <c r="AN81" s="55"/>
      <c r="AO81" s="55" t="s">
        <v>12</v>
      </c>
      <c r="AP81" s="55"/>
      <c r="AQ81" s="55"/>
      <c r="AR81" s="56" t="s">
        <v>13</v>
      </c>
      <c r="AV81" s="107" t="s">
        <v>0</v>
      </c>
      <c r="AW81" s="108"/>
      <c r="AX81" s="109"/>
      <c r="AY81" s="55"/>
      <c r="AZ81" s="55" t="s">
        <v>12</v>
      </c>
      <c r="BA81" s="55"/>
      <c r="BB81" s="55"/>
      <c r="BC81" s="56" t="s">
        <v>13</v>
      </c>
    </row>
    <row r="82" spans="4:55">
      <c r="D82" s="110"/>
      <c r="E82" s="111"/>
      <c r="F82" s="112"/>
      <c r="G82" s="53"/>
      <c r="H82" s="93">
        <f>L74</f>
        <v>9</v>
      </c>
      <c r="I82" s="94"/>
      <c r="J82" s="53"/>
      <c r="K82" s="92">
        <f>H82</f>
        <v>9</v>
      </c>
      <c r="O82" s="110"/>
      <c r="P82" s="111"/>
      <c r="Q82" s="112"/>
      <c r="R82" s="53"/>
      <c r="S82" s="93">
        <f>W74</f>
        <v>13</v>
      </c>
      <c r="T82" s="93"/>
      <c r="U82" s="93"/>
      <c r="V82" s="92">
        <f>S82</f>
        <v>13</v>
      </c>
      <c r="Z82" s="110"/>
      <c r="AA82" s="111"/>
      <c r="AB82" s="112"/>
      <c r="AC82" s="53"/>
      <c r="AD82" s="93">
        <f>AH74</f>
        <v>0</v>
      </c>
      <c r="AE82" s="93"/>
      <c r="AF82" s="93"/>
      <c r="AG82" s="92">
        <f>AD82</f>
        <v>0</v>
      </c>
      <c r="AK82" s="110"/>
      <c r="AL82" s="111"/>
      <c r="AM82" s="112"/>
      <c r="AN82" s="53"/>
      <c r="AO82" s="93">
        <f>AS74</f>
        <v>0</v>
      </c>
      <c r="AP82" s="93"/>
      <c r="AQ82" s="93"/>
      <c r="AR82" s="92">
        <f>AO82</f>
        <v>0</v>
      </c>
      <c r="AV82" s="110"/>
      <c r="AW82" s="111"/>
      <c r="AX82" s="112"/>
      <c r="AY82" s="53"/>
      <c r="AZ82" s="93">
        <f>BD74</f>
        <v>0</v>
      </c>
      <c r="BA82" s="93"/>
      <c r="BB82" s="93"/>
      <c r="BC82" s="92">
        <f>AZ82</f>
        <v>0</v>
      </c>
    </row>
    <row r="83" spans="4:55">
      <c r="D83" s="107" t="s">
        <v>1</v>
      </c>
      <c r="E83" s="108"/>
      <c r="F83" s="109"/>
      <c r="G83" s="55"/>
      <c r="H83" s="55" t="s">
        <v>12</v>
      </c>
      <c r="I83" s="55"/>
      <c r="J83" s="55"/>
      <c r="K83" s="56" t="s">
        <v>13</v>
      </c>
      <c r="O83" s="107" t="s">
        <v>1</v>
      </c>
      <c r="P83" s="108"/>
      <c r="Q83" s="109"/>
      <c r="R83" s="55"/>
      <c r="S83" s="55" t="s">
        <v>12</v>
      </c>
      <c r="T83" s="55"/>
      <c r="U83" s="55"/>
      <c r="V83" s="56" t="s">
        <v>13</v>
      </c>
      <c r="Z83" s="107" t="s">
        <v>1</v>
      </c>
      <c r="AA83" s="108"/>
      <c r="AB83" s="109"/>
      <c r="AC83" s="55"/>
      <c r="AD83" s="55" t="s">
        <v>12</v>
      </c>
      <c r="AE83" s="55"/>
      <c r="AF83" s="55"/>
      <c r="AG83" s="56" t="s">
        <v>13</v>
      </c>
      <c r="AK83" s="107" t="s">
        <v>1</v>
      </c>
      <c r="AL83" s="108"/>
      <c r="AM83" s="109"/>
      <c r="AN83" s="55"/>
      <c r="AO83" s="55" t="s">
        <v>12</v>
      </c>
      <c r="AP83" s="55"/>
      <c r="AQ83" s="55"/>
      <c r="AR83" s="56" t="s">
        <v>13</v>
      </c>
      <c r="AV83" s="107" t="s">
        <v>1</v>
      </c>
      <c r="AW83" s="108"/>
      <c r="AX83" s="109"/>
      <c r="AY83" s="55"/>
      <c r="AZ83" s="55" t="s">
        <v>12</v>
      </c>
      <c r="BA83" s="55"/>
      <c r="BB83" s="55"/>
      <c r="BC83" s="56" t="s">
        <v>13</v>
      </c>
    </row>
    <row r="84" spans="4:55">
      <c r="D84" s="110"/>
      <c r="E84" s="111"/>
      <c r="F84" s="112"/>
      <c r="G84" s="53"/>
      <c r="H84" s="93">
        <f>M74</f>
        <v>0</v>
      </c>
      <c r="I84" s="94"/>
      <c r="J84" s="53"/>
      <c r="K84" s="92">
        <f>H84</f>
        <v>0</v>
      </c>
      <c r="O84" s="110"/>
      <c r="P84" s="111"/>
      <c r="Q84" s="112"/>
      <c r="R84" s="53"/>
      <c r="S84" s="93">
        <f>X74</f>
        <v>0</v>
      </c>
      <c r="T84" s="93"/>
      <c r="U84" s="93"/>
      <c r="V84" s="92">
        <f>S84</f>
        <v>0</v>
      </c>
      <c r="Z84" s="110"/>
      <c r="AA84" s="111"/>
      <c r="AB84" s="112"/>
      <c r="AC84" s="53"/>
      <c r="AD84" s="93">
        <f>AI74</f>
        <v>0</v>
      </c>
      <c r="AE84" s="93"/>
      <c r="AF84" s="93"/>
      <c r="AG84" s="92">
        <f>AD84</f>
        <v>0</v>
      </c>
      <c r="AK84" s="110"/>
      <c r="AL84" s="111"/>
      <c r="AM84" s="112"/>
      <c r="AN84" s="53"/>
      <c r="AO84" s="93">
        <f>AT74</f>
        <v>0</v>
      </c>
      <c r="AP84" s="93"/>
      <c r="AQ84" s="93"/>
      <c r="AR84" s="92">
        <f>AO84</f>
        <v>0</v>
      </c>
      <c r="AV84" s="110"/>
      <c r="AW84" s="111"/>
      <c r="AX84" s="112"/>
      <c r="AY84" s="53"/>
      <c r="AZ84" s="93">
        <f>BE74</f>
        <v>0</v>
      </c>
      <c r="BA84" s="93"/>
      <c r="BB84" s="93"/>
      <c r="BC84" s="92">
        <f>AZ84</f>
        <v>0</v>
      </c>
    </row>
    <row r="85" spans="4:55">
      <c r="D85" s="107" t="s">
        <v>14</v>
      </c>
      <c r="E85" s="108"/>
      <c r="F85" s="109"/>
      <c r="G85" s="55"/>
      <c r="H85" s="55" t="s">
        <v>12</v>
      </c>
      <c r="I85" s="55"/>
      <c r="J85" s="55"/>
      <c r="K85" s="56" t="s">
        <v>13</v>
      </c>
      <c r="O85" s="107" t="s">
        <v>14</v>
      </c>
      <c r="P85" s="108"/>
      <c r="Q85" s="109"/>
      <c r="R85" s="55"/>
      <c r="S85" s="55" t="s">
        <v>12</v>
      </c>
      <c r="T85" s="55"/>
      <c r="U85" s="55"/>
      <c r="V85" s="56" t="s">
        <v>13</v>
      </c>
      <c r="Z85" s="107" t="s">
        <v>14</v>
      </c>
      <c r="AA85" s="108"/>
      <c r="AB85" s="109"/>
      <c r="AC85" s="55"/>
      <c r="AD85" s="55" t="s">
        <v>12</v>
      </c>
      <c r="AE85" s="55"/>
      <c r="AF85" s="55"/>
      <c r="AG85" s="56" t="s">
        <v>13</v>
      </c>
      <c r="AK85" s="107" t="s">
        <v>14</v>
      </c>
      <c r="AL85" s="108"/>
      <c r="AM85" s="109"/>
      <c r="AN85" s="55"/>
      <c r="AO85" s="55" t="s">
        <v>12</v>
      </c>
      <c r="AP85" s="55"/>
      <c r="AQ85" s="55"/>
      <c r="AR85" s="56" t="s">
        <v>13</v>
      </c>
      <c r="AV85" s="107" t="s">
        <v>14</v>
      </c>
      <c r="AW85" s="108"/>
      <c r="AX85" s="109"/>
      <c r="AY85" s="55"/>
      <c r="AZ85" s="55" t="s">
        <v>12</v>
      </c>
      <c r="BA85" s="55"/>
      <c r="BB85" s="55"/>
      <c r="BC85" s="56" t="s">
        <v>13</v>
      </c>
    </row>
    <row r="86" spans="4:55" ht="15.75" thickBot="1">
      <c r="D86" s="113"/>
      <c r="E86" s="114"/>
      <c r="F86" s="115"/>
      <c r="G86" s="58"/>
      <c r="H86" s="96">
        <f>N74</f>
        <v>0</v>
      </c>
      <c r="I86" s="95"/>
      <c r="J86" s="95"/>
      <c r="K86" s="97">
        <f>H86</f>
        <v>0</v>
      </c>
      <c r="O86" s="113"/>
      <c r="P86" s="114"/>
      <c r="Q86" s="115"/>
      <c r="R86" s="58"/>
      <c r="S86" s="96">
        <f>Y74</f>
        <v>4</v>
      </c>
      <c r="T86" s="96"/>
      <c r="U86" s="96"/>
      <c r="V86" s="97">
        <f>S86</f>
        <v>4</v>
      </c>
      <c r="Z86" s="113"/>
      <c r="AA86" s="114"/>
      <c r="AB86" s="115"/>
      <c r="AC86" s="58"/>
      <c r="AD86" s="96">
        <f>AJ74</f>
        <v>0</v>
      </c>
      <c r="AE86" s="96"/>
      <c r="AF86" s="96"/>
      <c r="AG86" s="97">
        <f>AD86</f>
        <v>0</v>
      </c>
      <c r="AK86" s="113"/>
      <c r="AL86" s="114"/>
      <c r="AM86" s="115"/>
      <c r="AN86" s="58"/>
      <c r="AO86" s="96">
        <f>AU74</f>
        <v>0</v>
      </c>
      <c r="AP86" s="96"/>
      <c r="AQ86" s="96"/>
      <c r="AR86" s="97">
        <f>AO86</f>
        <v>0</v>
      </c>
      <c r="AV86" s="113"/>
      <c r="AW86" s="114"/>
      <c r="AX86" s="115"/>
      <c r="AY86" s="58"/>
      <c r="AZ86" s="96">
        <f>BF74</f>
        <v>0</v>
      </c>
      <c r="BA86" s="96"/>
      <c r="BB86" s="96"/>
      <c r="BC86" s="97">
        <f>AZ86</f>
        <v>0</v>
      </c>
    </row>
  </sheetData>
  <mergeCells count="1122">
    <mergeCell ref="Z76:AA76"/>
    <mergeCell ref="AB76:AG76"/>
    <mergeCell ref="AK76:AL76"/>
    <mergeCell ref="AM76:AR76"/>
    <mergeCell ref="AV76:AW76"/>
    <mergeCell ref="AX76:BC76"/>
    <mergeCell ref="AK67:AM67"/>
    <mergeCell ref="AO67:AR67"/>
    <mergeCell ref="AV67:AX67"/>
    <mergeCell ref="AZ67:BC67"/>
    <mergeCell ref="BG67:BI67"/>
    <mergeCell ref="BK67:BN67"/>
    <mergeCell ref="D67:F67"/>
    <mergeCell ref="H67:K67"/>
    <mergeCell ref="O67:Q67"/>
    <mergeCell ref="S67:V67"/>
    <mergeCell ref="Z67:AB67"/>
    <mergeCell ref="AD67:AG67"/>
    <mergeCell ref="Z52:AB52"/>
    <mergeCell ref="AD52:AG52"/>
    <mergeCell ref="AK52:AM52"/>
    <mergeCell ref="AO52:AR52"/>
    <mergeCell ref="AV52:AX52"/>
    <mergeCell ref="AZ52:BC52"/>
    <mergeCell ref="BG52:BI52"/>
    <mergeCell ref="BK52:BN52"/>
    <mergeCell ref="D52:F52"/>
    <mergeCell ref="H52:K52"/>
    <mergeCell ref="O52:Q52"/>
    <mergeCell ref="S52:V52"/>
    <mergeCell ref="AK37:AM37"/>
    <mergeCell ref="AO37:AR37"/>
    <mergeCell ref="AV37:AX37"/>
    <mergeCell ref="AZ37:BC37"/>
    <mergeCell ref="BG37:BI37"/>
    <mergeCell ref="BK37:BN37"/>
    <mergeCell ref="D37:F37"/>
    <mergeCell ref="H37:K37"/>
    <mergeCell ref="O37:Q37"/>
    <mergeCell ref="S37:V37"/>
    <mergeCell ref="Z37:AB37"/>
    <mergeCell ref="AD37:AG37"/>
    <mergeCell ref="AE50:AE51"/>
    <mergeCell ref="X48:X49"/>
    <mergeCell ref="AD48:AD49"/>
    <mergeCell ref="W46:W47"/>
    <mergeCell ref="X46:X47"/>
    <mergeCell ref="BN44:BN45"/>
    <mergeCell ref="W44:W45"/>
    <mergeCell ref="X40:X41"/>
    <mergeCell ref="AK22:AM22"/>
    <mergeCell ref="AO22:AR22"/>
    <mergeCell ref="AV22:AX22"/>
    <mergeCell ref="AZ22:BC22"/>
    <mergeCell ref="BG22:BI22"/>
    <mergeCell ref="BK22:BN22"/>
    <mergeCell ref="D22:F22"/>
    <mergeCell ref="O22:Q22"/>
    <mergeCell ref="S22:V22"/>
    <mergeCell ref="Z22:AB22"/>
    <mergeCell ref="AD22:AG22"/>
    <mergeCell ref="H22:K22"/>
    <mergeCell ref="D83:F84"/>
    <mergeCell ref="O83:Q84"/>
    <mergeCell ref="Z83:AB84"/>
    <mergeCell ref="AK83:AM84"/>
    <mergeCell ref="AV83:AX84"/>
    <mergeCell ref="D76:E76"/>
    <mergeCell ref="F76:K76"/>
    <mergeCell ref="O76:P76"/>
    <mergeCell ref="Q76:V76"/>
    <mergeCell ref="BN70:BN71"/>
    <mergeCell ref="W70:W71"/>
    <mergeCell ref="X65:X66"/>
    <mergeCell ref="AD65:AD66"/>
    <mergeCell ref="W63:W64"/>
    <mergeCell ref="X63:X64"/>
    <mergeCell ref="BN61:BN62"/>
    <mergeCell ref="W61:W62"/>
    <mergeCell ref="X57:X58"/>
    <mergeCell ref="AD57:AD58"/>
    <mergeCell ref="W55:W56"/>
    <mergeCell ref="D85:F86"/>
    <mergeCell ref="O85:Q86"/>
    <mergeCell ref="Z85:AB86"/>
    <mergeCell ref="AK85:AM86"/>
    <mergeCell ref="AV85:AX86"/>
    <mergeCell ref="D79:F80"/>
    <mergeCell ref="O79:Q80"/>
    <mergeCell ref="Z79:AB80"/>
    <mergeCell ref="AK79:AM80"/>
    <mergeCell ref="AV79:AX80"/>
    <mergeCell ref="D81:F82"/>
    <mergeCell ref="O81:Q82"/>
    <mergeCell ref="Z81:AB82"/>
    <mergeCell ref="AK81:AM82"/>
    <mergeCell ref="AV81:AX82"/>
    <mergeCell ref="D77:F78"/>
    <mergeCell ref="O77:Q78"/>
    <mergeCell ref="Z77:AB78"/>
    <mergeCell ref="AK77:AM78"/>
    <mergeCell ref="AV77:AX78"/>
    <mergeCell ref="BO72:BO73"/>
    <mergeCell ref="BP72:BP73"/>
    <mergeCell ref="D74:F74"/>
    <mergeCell ref="O74:Q74"/>
    <mergeCell ref="Z74:AB74"/>
    <mergeCell ref="AK74:AM74"/>
    <mergeCell ref="AV74:AX74"/>
    <mergeCell ref="BG74:BI74"/>
    <mergeCell ref="BC72:BC73"/>
    <mergeCell ref="BD72:BD73"/>
    <mergeCell ref="BE72:BE73"/>
    <mergeCell ref="BK72:BK73"/>
    <mergeCell ref="BL72:BL73"/>
    <mergeCell ref="BN72:BN73"/>
    <mergeCell ref="AP72:AP73"/>
    <mergeCell ref="AR72:AR73"/>
    <mergeCell ref="AS72:AS73"/>
    <mergeCell ref="AT72:AT73"/>
    <mergeCell ref="AZ72:AZ73"/>
    <mergeCell ref="BA72:BA73"/>
    <mergeCell ref="AD72:AD73"/>
    <mergeCell ref="AE72:AE73"/>
    <mergeCell ref="AG72:AG73"/>
    <mergeCell ref="AH72:AH73"/>
    <mergeCell ref="AI72:AI73"/>
    <mergeCell ref="AO72:AO73"/>
    <mergeCell ref="M72:M73"/>
    <mergeCell ref="S72:S73"/>
    <mergeCell ref="T72:T73"/>
    <mergeCell ref="V72:V73"/>
    <mergeCell ref="W72:W73"/>
    <mergeCell ref="X72:X73"/>
    <mergeCell ref="A72:A73"/>
    <mergeCell ref="B72:B73"/>
    <mergeCell ref="C72:C73"/>
    <mergeCell ref="H72:H73"/>
    <mergeCell ref="I72:I73"/>
    <mergeCell ref="K72:K73"/>
    <mergeCell ref="L72:L73"/>
    <mergeCell ref="BA70:BA71"/>
    <mergeCell ref="BC70:BC71"/>
    <mergeCell ref="BD70:BD71"/>
    <mergeCell ref="BE70:BE71"/>
    <mergeCell ref="BK70:BK71"/>
    <mergeCell ref="BL70:BL71"/>
    <mergeCell ref="AO70:AO71"/>
    <mergeCell ref="AP70:AP71"/>
    <mergeCell ref="AR70:AR71"/>
    <mergeCell ref="AS70:AS71"/>
    <mergeCell ref="AT70:AT71"/>
    <mergeCell ref="AZ70:AZ71"/>
    <mergeCell ref="X70:X71"/>
    <mergeCell ref="AD70:AD71"/>
    <mergeCell ref="AE70:AE71"/>
    <mergeCell ref="AG70:AG71"/>
    <mergeCell ref="AH70:AH71"/>
    <mergeCell ref="AI70:AI71"/>
    <mergeCell ref="L70:L71"/>
    <mergeCell ref="M70:M71"/>
    <mergeCell ref="S70:S71"/>
    <mergeCell ref="T70:T71"/>
    <mergeCell ref="V70:V71"/>
    <mergeCell ref="A70:A71"/>
    <mergeCell ref="B70:B71"/>
    <mergeCell ref="C70:C71"/>
    <mergeCell ref="H70:H71"/>
    <mergeCell ref="I70:I71"/>
    <mergeCell ref="K70:K71"/>
    <mergeCell ref="BE68:BE69"/>
    <mergeCell ref="BK68:BK69"/>
    <mergeCell ref="BL68:BL69"/>
    <mergeCell ref="BN68:BN69"/>
    <mergeCell ref="BO68:BO69"/>
    <mergeCell ref="BP68:BP69"/>
    <mergeCell ref="AS68:AS69"/>
    <mergeCell ref="AT68:AT69"/>
    <mergeCell ref="AZ68:AZ69"/>
    <mergeCell ref="BA68:BA69"/>
    <mergeCell ref="BC68:BC69"/>
    <mergeCell ref="BD68:BD69"/>
    <mergeCell ref="AG68:AG69"/>
    <mergeCell ref="AH68:AH69"/>
    <mergeCell ref="AI68:AI69"/>
    <mergeCell ref="AO68:AO69"/>
    <mergeCell ref="AP68:AP69"/>
    <mergeCell ref="AR68:AR69"/>
    <mergeCell ref="T68:T69"/>
    <mergeCell ref="V68:V69"/>
    <mergeCell ref="W68:W69"/>
    <mergeCell ref="X68:X69"/>
    <mergeCell ref="AD68:AD69"/>
    <mergeCell ref="AE68:AE69"/>
    <mergeCell ref="BO70:BO71"/>
    <mergeCell ref="BP70:BP71"/>
    <mergeCell ref="BP65:BP66"/>
    <mergeCell ref="A68:A69"/>
    <mergeCell ref="B68:B69"/>
    <mergeCell ref="C68:C69"/>
    <mergeCell ref="H68:H69"/>
    <mergeCell ref="I68:I69"/>
    <mergeCell ref="K68:K69"/>
    <mergeCell ref="L68:L69"/>
    <mergeCell ref="M68:M69"/>
    <mergeCell ref="S68:S69"/>
    <mergeCell ref="BD65:BD66"/>
    <mergeCell ref="BE65:BE66"/>
    <mergeCell ref="BK65:BK66"/>
    <mergeCell ref="BL65:BL66"/>
    <mergeCell ref="BN65:BN66"/>
    <mergeCell ref="BO65:BO66"/>
    <mergeCell ref="AR65:AR66"/>
    <mergeCell ref="AS65:AS66"/>
    <mergeCell ref="AT65:AT66"/>
    <mergeCell ref="AZ65:AZ66"/>
    <mergeCell ref="BA65:BA66"/>
    <mergeCell ref="BC65:BC66"/>
    <mergeCell ref="AE65:AE66"/>
    <mergeCell ref="AG65:AG66"/>
    <mergeCell ref="AH65:AH66"/>
    <mergeCell ref="AI65:AI66"/>
    <mergeCell ref="AO65:AO66"/>
    <mergeCell ref="AP65:AP66"/>
    <mergeCell ref="S65:S66"/>
    <mergeCell ref="T65:T66"/>
    <mergeCell ref="V65:V66"/>
    <mergeCell ref="W65:W66"/>
    <mergeCell ref="BO63:BO64"/>
    <mergeCell ref="BP63:BP64"/>
    <mergeCell ref="A65:A66"/>
    <mergeCell ref="B65:B66"/>
    <mergeCell ref="C65:C66"/>
    <mergeCell ref="H65:H66"/>
    <mergeCell ref="I65:I66"/>
    <mergeCell ref="K65:K66"/>
    <mergeCell ref="L65:L66"/>
    <mergeCell ref="M65:M66"/>
    <mergeCell ref="BC63:BC64"/>
    <mergeCell ref="BD63:BD64"/>
    <mergeCell ref="BE63:BE64"/>
    <mergeCell ref="BK63:BK64"/>
    <mergeCell ref="BL63:BL64"/>
    <mergeCell ref="BN63:BN64"/>
    <mergeCell ref="AP63:AP64"/>
    <mergeCell ref="AR63:AR64"/>
    <mergeCell ref="AS63:AS64"/>
    <mergeCell ref="AT63:AT64"/>
    <mergeCell ref="AZ63:AZ64"/>
    <mergeCell ref="BA63:BA64"/>
    <mergeCell ref="AD63:AD64"/>
    <mergeCell ref="AE63:AE64"/>
    <mergeCell ref="AG63:AG64"/>
    <mergeCell ref="AH63:AH64"/>
    <mergeCell ref="AI63:AI64"/>
    <mergeCell ref="AO63:AO64"/>
    <mergeCell ref="M63:M64"/>
    <mergeCell ref="S63:S64"/>
    <mergeCell ref="T63:T64"/>
    <mergeCell ref="V63:V64"/>
    <mergeCell ref="A63:A64"/>
    <mergeCell ref="B63:B64"/>
    <mergeCell ref="C63:C64"/>
    <mergeCell ref="H63:H64"/>
    <mergeCell ref="I63:I64"/>
    <mergeCell ref="K63:K64"/>
    <mergeCell ref="L63:L64"/>
    <mergeCell ref="BA61:BA62"/>
    <mergeCell ref="BC61:BC62"/>
    <mergeCell ref="BD61:BD62"/>
    <mergeCell ref="BE61:BE62"/>
    <mergeCell ref="BK61:BK62"/>
    <mergeCell ref="BL61:BL62"/>
    <mergeCell ref="AO61:AO62"/>
    <mergeCell ref="AP61:AP62"/>
    <mergeCell ref="AR61:AR62"/>
    <mergeCell ref="AS61:AS62"/>
    <mergeCell ref="AT61:AT62"/>
    <mergeCell ref="AZ61:AZ62"/>
    <mergeCell ref="X61:X62"/>
    <mergeCell ref="AD61:AD62"/>
    <mergeCell ref="AE61:AE62"/>
    <mergeCell ref="AG61:AG62"/>
    <mergeCell ref="AH61:AH62"/>
    <mergeCell ref="AI61:AI62"/>
    <mergeCell ref="L61:L62"/>
    <mergeCell ref="M61:M62"/>
    <mergeCell ref="S61:S62"/>
    <mergeCell ref="T61:T62"/>
    <mergeCell ref="V61:V62"/>
    <mergeCell ref="A61:A62"/>
    <mergeCell ref="B61:B62"/>
    <mergeCell ref="C61:C62"/>
    <mergeCell ref="H61:H62"/>
    <mergeCell ref="I61:I62"/>
    <mergeCell ref="K61:K62"/>
    <mergeCell ref="BE59:BE60"/>
    <mergeCell ref="BK59:BK60"/>
    <mergeCell ref="BL59:BL60"/>
    <mergeCell ref="BN59:BN60"/>
    <mergeCell ref="BO59:BO60"/>
    <mergeCell ref="BP59:BP60"/>
    <mergeCell ref="AS59:AS60"/>
    <mergeCell ref="AT59:AT60"/>
    <mergeCell ref="AZ59:AZ60"/>
    <mergeCell ref="BA59:BA60"/>
    <mergeCell ref="BC59:BC60"/>
    <mergeCell ref="BD59:BD60"/>
    <mergeCell ref="AG59:AG60"/>
    <mergeCell ref="AH59:AH60"/>
    <mergeCell ref="AI59:AI60"/>
    <mergeCell ref="AO59:AO60"/>
    <mergeCell ref="AP59:AP60"/>
    <mergeCell ref="AR59:AR60"/>
    <mergeCell ref="T59:T60"/>
    <mergeCell ref="V59:V60"/>
    <mergeCell ref="W59:W60"/>
    <mergeCell ref="X59:X60"/>
    <mergeCell ref="AD59:AD60"/>
    <mergeCell ref="AE59:AE60"/>
    <mergeCell ref="BO61:BO62"/>
    <mergeCell ref="BP61:BP62"/>
    <mergeCell ref="BP57:BP58"/>
    <mergeCell ref="A59:A60"/>
    <mergeCell ref="B59:B60"/>
    <mergeCell ref="C59:C60"/>
    <mergeCell ref="H59:H60"/>
    <mergeCell ref="I59:I60"/>
    <mergeCell ref="K59:K60"/>
    <mergeCell ref="L59:L60"/>
    <mergeCell ref="M59:M60"/>
    <mergeCell ref="S59:S60"/>
    <mergeCell ref="BD57:BD58"/>
    <mergeCell ref="BE57:BE58"/>
    <mergeCell ref="BK57:BK58"/>
    <mergeCell ref="BL57:BL58"/>
    <mergeCell ref="BN57:BN58"/>
    <mergeCell ref="BO57:BO58"/>
    <mergeCell ref="AR57:AR58"/>
    <mergeCell ref="AS57:AS58"/>
    <mergeCell ref="AT57:AT58"/>
    <mergeCell ref="AZ57:AZ58"/>
    <mergeCell ref="BA57:BA58"/>
    <mergeCell ref="BC57:BC58"/>
    <mergeCell ref="AE57:AE58"/>
    <mergeCell ref="AG57:AG58"/>
    <mergeCell ref="AH57:AH58"/>
    <mergeCell ref="AI57:AI58"/>
    <mergeCell ref="AO57:AO58"/>
    <mergeCell ref="AP57:AP58"/>
    <mergeCell ref="S57:S58"/>
    <mergeCell ref="T57:T58"/>
    <mergeCell ref="V57:V58"/>
    <mergeCell ref="W57:W58"/>
    <mergeCell ref="BO55:BO56"/>
    <mergeCell ref="BP55:BP56"/>
    <mergeCell ref="A57:A58"/>
    <mergeCell ref="B57:B58"/>
    <mergeCell ref="C57:C58"/>
    <mergeCell ref="H57:H58"/>
    <mergeCell ref="I57:I58"/>
    <mergeCell ref="K57:K58"/>
    <mergeCell ref="L57:L58"/>
    <mergeCell ref="M57:M58"/>
    <mergeCell ref="BC55:BC56"/>
    <mergeCell ref="BD55:BD56"/>
    <mergeCell ref="BE55:BE56"/>
    <mergeCell ref="BK55:BK56"/>
    <mergeCell ref="BL55:BL56"/>
    <mergeCell ref="BN55:BN56"/>
    <mergeCell ref="AP55:AP56"/>
    <mergeCell ref="AR55:AR56"/>
    <mergeCell ref="AS55:AS56"/>
    <mergeCell ref="AT55:AT56"/>
    <mergeCell ref="AZ55:AZ56"/>
    <mergeCell ref="BA55:BA56"/>
    <mergeCell ref="AD55:AD56"/>
    <mergeCell ref="AE55:AE56"/>
    <mergeCell ref="AG55:AG56"/>
    <mergeCell ref="AH55:AH56"/>
    <mergeCell ref="AI55:AI56"/>
    <mergeCell ref="AO55:AO56"/>
    <mergeCell ref="M55:M56"/>
    <mergeCell ref="S55:S56"/>
    <mergeCell ref="T55:T56"/>
    <mergeCell ref="V55:V56"/>
    <mergeCell ref="X55:X56"/>
    <mergeCell ref="BN53:BN54"/>
    <mergeCell ref="BO53:BO54"/>
    <mergeCell ref="BP53:BP54"/>
    <mergeCell ref="A55:A56"/>
    <mergeCell ref="B55:B56"/>
    <mergeCell ref="C55:C56"/>
    <mergeCell ref="H55:H56"/>
    <mergeCell ref="I55:I56"/>
    <mergeCell ref="K55:K56"/>
    <mergeCell ref="L55:L56"/>
    <mergeCell ref="BA53:BA54"/>
    <mergeCell ref="BC53:BC54"/>
    <mergeCell ref="BD53:BD54"/>
    <mergeCell ref="BE53:BE54"/>
    <mergeCell ref="BK53:BK54"/>
    <mergeCell ref="BL53:BL54"/>
    <mergeCell ref="AO53:AO54"/>
    <mergeCell ref="AP53:AP54"/>
    <mergeCell ref="AR53:AR54"/>
    <mergeCell ref="AS53:AS54"/>
    <mergeCell ref="AT53:AT54"/>
    <mergeCell ref="AZ53:AZ54"/>
    <mergeCell ref="X53:X54"/>
    <mergeCell ref="AD53:AD54"/>
    <mergeCell ref="AE53:AE54"/>
    <mergeCell ref="AG53:AG54"/>
    <mergeCell ref="AH53:AH54"/>
    <mergeCell ref="AI53:AI54"/>
    <mergeCell ref="L53:L54"/>
    <mergeCell ref="M53:M54"/>
    <mergeCell ref="S53:S54"/>
    <mergeCell ref="T53:T54"/>
    <mergeCell ref="V53:V54"/>
    <mergeCell ref="W53:W54"/>
    <mergeCell ref="A53:A54"/>
    <mergeCell ref="B53:B54"/>
    <mergeCell ref="C53:C54"/>
    <mergeCell ref="H53:H54"/>
    <mergeCell ref="I53:I54"/>
    <mergeCell ref="K53:K54"/>
    <mergeCell ref="BE50:BE51"/>
    <mergeCell ref="BK50:BK51"/>
    <mergeCell ref="BL50:BL51"/>
    <mergeCell ref="BN50:BN51"/>
    <mergeCell ref="BO50:BO51"/>
    <mergeCell ref="BP50:BP51"/>
    <mergeCell ref="AS50:AS51"/>
    <mergeCell ref="AT50:AT51"/>
    <mergeCell ref="AZ50:AZ51"/>
    <mergeCell ref="BA50:BA51"/>
    <mergeCell ref="BC50:BC51"/>
    <mergeCell ref="BD50:BD51"/>
    <mergeCell ref="AG50:AG51"/>
    <mergeCell ref="AH50:AH51"/>
    <mergeCell ref="AI50:AI51"/>
    <mergeCell ref="AO50:AO51"/>
    <mergeCell ref="AP50:AP51"/>
    <mergeCell ref="AR50:AR51"/>
    <mergeCell ref="T50:T51"/>
    <mergeCell ref="V50:V51"/>
    <mergeCell ref="W50:W51"/>
    <mergeCell ref="X50:X51"/>
    <mergeCell ref="AD50:AD51"/>
    <mergeCell ref="BP48:BP49"/>
    <mergeCell ref="A50:A51"/>
    <mergeCell ref="B50:B51"/>
    <mergeCell ref="C50:C51"/>
    <mergeCell ref="H50:H51"/>
    <mergeCell ref="I50:I51"/>
    <mergeCell ref="K50:K51"/>
    <mergeCell ref="L50:L51"/>
    <mergeCell ref="M50:M51"/>
    <mergeCell ref="S50:S51"/>
    <mergeCell ref="BD48:BD49"/>
    <mergeCell ref="BE48:BE49"/>
    <mergeCell ref="BK48:BK49"/>
    <mergeCell ref="BL48:BL49"/>
    <mergeCell ref="BN48:BN49"/>
    <mergeCell ref="BO48:BO49"/>
    <mergeCell ref="AR48:AR49"/>
    <mergeCell ref="AS48:AS49"/>
    <mergeCell ref="AT48:AT49"/>
    <mergeCell ref="AZ48:AZ49"/>
    <mergeCell ref="BA48:BA49"/>
    <mergeCell ref="BC48:BC49"/>
    <mergeCell ref="AE48:AE49"/>
    <mergeCell ref="AG48:AG49"/>
    <mergeCell ref="AH48:AH49"/>
    <mergeCell ref="AI48:AI49"/>
    <mergeCell ref="AO48:AO49"/>
    <mergeCell ref="AP48:AP49"/>
    <mergeCell ref="S48:S49"/>
    <mergeCell ref="T48:T49"/>
    <mergeCell ref="V48:V49"/>
    <mergeCell ref="W48:W49"/>
    <mergeCell ref="BO46:BO47"/>
    <mergeCell ref="BP46:BP47"/>
    <mergeCell ref="A48:A49"/>
    <mergeCell ref="B48:B49"/>
    <mergeCell ref="C48:C49"/>
    <mergeCell ref="H48:H49"/>
    <mergeCell ref="I48:I49"/>
    <mergeCell ref="K48:K49"/>
    <mergeCell ref="L48:L49"/>
    <mergeCell ref="M48:M49"/>
    <mergeCell ref="BC46:BC47"/>
    <mergeCell ref="BD46:BD47"/>
    <mergeCell ref="BE46:BE47"/>
    <mergeCell ref="BK46:BK47"/>
    <mergeCell ref="BL46:BL47"/>
    <mergeCell ref="BN46:BN47"/>
    <mergeCell ref="AP46:AP47"/>
    <mergeCell ref="AR46:AR47"/>
    <mergeCell ref="AS46:AS47"/>
    <mergeCell ref="AT46:AT47"/>
    <mergeCell ref="AZ46:AZ47"/>
    <mergeCell ref="BA46:BA47"/>
    <mergeCell ref="AD46:AD47"/>
    <mergeCell ref="AE46:AE47"/>
    <mergeCell ref="AG46:AG47"/>
    <mergeCell ref="AH46:AH47"/>
    <mergeCell ref="AI46:AI47"/>
    <mergeCell ref="AO46:AO47"/>
    <mergeCell ref="M46:M47"/>
    <mergeCell ref="S46:S47"/>
    <mergeCell ref="T46:T47"/>
    <mergeCell ref="V46:V47"/>
    <mergeCell ref="A46:A47"/>
    <mergeCell ref="B46:B47"/>
    <mergeCell ref="C46:C47"/>
    <mergeCell ref="H46:H47"/>
    <mergeCell ref="I46:I47"/>
    <mergeCell ref="K46:K47"/>
    <mergeCell ref="L46:L47"/>
    <mergeCell ref="BA44:BA45"/>
    <mergeCell ref="BC44:BC45"/>
    <mergeCell ref="BD44:BD45"/>
    <mergeCell ref="BE44:BE45"/>
    <mergeCell ref="BK44:BK45"/>
    <mergeCell ref="BL44:BL45"/>
    <mergeCell ref="AO44:AO45"/>
    <mergeCell ref="AP44:AP45"/>
    <mergeCell ref="AR44:AR45"/>
    <mergeCell ref="AS44:AS45"/>
    <mergeCell ref="AT44:AT45"/>
    <mergeCell ref="AZ44:AZ45"/>
    <mergeCell ref="X44:X45"/>
    <mergeCell ref="AD44:AD45"/>
    <mergeCell ref="AE44:AE45"/>
    <mergeCell ref="AG44:AG45"/>
    <mergeCell ref="AH44:AH45"/>
    <mergeCell ref="AI44:AI45"/>
    <mergeCell ref="L44:L45"/>
    <mergeCell ref="M44:M45"/>
    <mergeCell ref="S44:S45"/>
    <mergeCell ref="T44:T45"/>
    <mergeCell ref="V44:V45"/>
    <mergeCell ref="A44:A45"/>
    <mergeCell ref="B44:B45"/>
    <mergeCell ref="C44:C45"/>
    <mergeCell ref="H44:H45"/>
    <mergeCell ref="I44:I45"/>
    <mergeCell ref="K44:K45"/>
    <mergeCell ref="BE42:BE43"/>
    <mergeCell ref="BK42:BK43"/>
    <mergeCell ref="BL42:BL43"/>
    <mergeCell ref="BN42:BN43"/>
    <mergeCell ref="BO42:BO43"/>
    <mergeCell ref="BP42:BP43"/>
    <mergeCell ref="AS42:AS43"/>
    <mergeCell ref="AT42:AT43"/>
    <mergeCell ref="AZ42:AZ43"/>
    <mergeCell ref="BA42:BA43"/>
    <mergeCell ref="BC42:BC43"/>
    <mergeCell ref="BD42:BD43"/>
    <mergeCell ref="AG42:AG43"/>
    <mergeCell ref="AH42:AH43"/>
    <mergeCell ref="AI42:AI43"/>
    <mergeCell ref="AO42:AO43"/>
    <mergeCell ref="AP42:AP43"/>
    <mergeCell ref="AR42:AR43"/>
    <mergeCell ref="T42:T43"/>
    <mergeCell ref="V42:V43"/>
    <mergeCell ref="W42:W43"/>
    <mergeCell ref="X42:X43"/>
    <mergeCell ref="AD42:AD43"/>
    <mergeCell ref="AE42:AE43"/>
    <mergeCell ref="BO44:BO45"/>
    <mergeCell ref="BP44:BP45"/>
    <mergeCell ref="BP40:BP41"/>
    <mergeCell ref="A42:A43"/>
    <mergeCell ref="B42:B43"/>
    <mergeCell ref="C42:C43"/>
    <mergeCell ref="H42:H43"/>
    <mergeCell ref="I42:I43"/>
    <mergeCell ref="K42:K43"/>
    <mergeCell ref="L42:L43"/>
    <mergeCell ref="M42:M43"/>
    <mergeCell ref="S42:S43"/>
    <mergeCell ref="BD40:BD41"/>
    <mergeCell ref="BE40:BE41"/>
    <mergeCell ref="BK40:BK41"/>
    <mergeCell ref="BL40:BL41"/>
    <mergeCell ref="BN40:BN41"/>
    <mergeCell ref="BO40:BO41"/>
    <mergeCell ref="AR40:AR41"/>
    <mergeCell ref="AS40:AS41"/>
    <mergeCell ref="AT40:AT41"/>
    <mergeCell ref="AZ40:AZ41"/>
    <mergeCell ref="BA40:BA41"/>
    <mergeCell ref="BC40:BC41"/>
    <mergeCell ref="AE40:AE41"/>
    <mergeCell ref="AG40:AG41"/>
    <mergeCell ref="AH40:AH41"/>
    <mergeCell ref="AI40:AI41"/>
    <mergeCell ref="AO40:AO41"/>
    <mergeCell ref="AP40:AP41"/>
    <mergeCell ref="S40:S41"/>
    <mergeCell ref="T40:T41"/>
    <mergeCell ref="V40:V41"/>
    <mergeCell ref="W40:W41"/>
    <mergeCell ref="AD40:AD41"/>
    <mergeCell ref="BO38:BO39"/>
    <mergeCell ref="BP38:BP39"/>
    <mergeCell ref="A40:A41"/>
    <mergeCell ref="B40:B41"/>
    <mergeCell ref="C40:C41"/>
    <mergeCell ref="H40:H41"/>
    <mergeCell ref="I40:I41"/>
    <mergeCell ref="K40:K41"/>
    <mergeCell ref="L40:L41"/>
    <mergeCell ref="M40:M41"/>
    <mergeCell ref="BC38:BC39"/>
    <mergeCell ref="BD38:BD39"/>
    <mergeCell ref="BE38:BE39"/>
    <mergeCell ref="BK38:BK39"/>
    <mergeCell ref="BL38:BL39"/>
    <mergeCell ref="BN38:BN39"/>
    <mergeCell ref="AP38:AP39"/>
    <mergeCell ref="AR38:AR39"/>
    <mergeCell ref="AS38:AS39"/>
    <mergeCell ref="AT38:AT39"/>
    <mergeCell ref="AZ38:AZ39"/>
    <mergeCell ref="BA38:BA39"/>
    <mergeCell ref="AD38:AD39"/>
    <mergeCell ref="AE38:AE39"/>
    <mergeCell ref="AG38:AG39"/>
    <mergeCell ref="AH38:AH39"/>
    <mergeCell ref="AI38:AI39"/>
    <mergeCell ref="AO38:AO39"/>
    <mergeCell ref="M38:M39"/>
    <mergeCell ref="S38:S39"/>
    <mergeCell ref="T38:T39"/>
    <mergeCell ref="V38:V39"/>
    <mergeCell ref="W38:W39"/>
    <mergeCell ref="X38:X39"/>
    <mergeCell ref="BN35:BN36"/>
    <mergeCell ref="BO35:BO36"/>
    <mergeCell ref="BP35:BP36"/>
    <mergeCell ref="A38:A39"/>
    <mergeCell ref="B38:B39"/>
    <mergeCell ref="C38:C39"/>
    <mergeCell ref="H38:H39"/>
    <mergeCell ref="I38:I39"/>
    <mergeCell ref="K38:K39"/>
    <mergeCell ref="L38:L39"/>
    <mergeCell ref="BA35:BA36"/>
    <mergeCell ref="BC35:BC36"/>
    <mergeCell ref="BD35:BD36"/>
    <mergeCell ref="BE35:BE36"/>
    <mergeCell ref="BK35:BK36"/>
    <mergeCell ref="BL35:BL36"/>
    <mergeCell ref="AO35:AO36"/>
    <mergeCell ref="AP35:AP36"/>
    <mergeCell ref="AR35:AR36"/>
    <mergeCell ref="AS35:AS36"/>
    <mergeCell ref="AT35:AT36"/>
    <mergeCell ref="AZ35:AZ36"/>
    <mergeCell ref="X35:X36"/>
    <mergeCell ref="AD35:AD36"/>
    <mergeCell ref="AE35:AE36"/>
    <mergeCell ref="AG35:AG36"/>
    <mergeCell ref="AH35:AH36"/>
    <mergeCell ref="AI35:AI36"/>
    <mergeCell ref="L35:L36"/>
    <mergeCell ref="M35:M36"/>
    <mergeCell ref="S35:S36"/>
    <mergeCell ref="T35:T36"/>
    <mergeCell ref="V35:V36"/>
    <mergeCell ref="W35:W36"/>
    <mergeCell ref="A35:A36"/>
    <mergeCell ref="B35:B36"/>
    <mergeCell ref="C35:C36"/>
    <mergeCell ref="H35:H36"/>
    <mergeCell ref="I35:I36"/>
    <mergeCell ref="K35:K36"/>
    <mergeCell ref="BE33:BE34"/>
    <mergeCell ref="BK33:BK34"/>
    <mergeCell ref="BL33:BL34"/>
    <mergeCell ref="BN33:BN34"/>
    <mergeCell ref="BO33:BO34"/>
    <mergeCell ref="BP33:BP34"/>
    <mergeCell ref="AS33:AS34"/>
    <mergeCell ref="AT33:AT34"/>
    <mergeCell ref="AZ33:AZ34"/>
    <mergeCell ref="BA33:BA34"/>
    <mergeCell ref="BC33:BC34"/>
    <mergeCell ref="BD33:BD34"/>
    <mergeCell ref="AG33:AG34"/>
    <mergeCell ref="AH33:AH34"/>
    <mergeCell ref="AI33:AI34"/>
    <mergeCell ref="AO33:AO34"/>
    <mergeCell ref="AP33:AP34"/>
    <mergeCell ref="AR33:AR34"/>
    <mergeCell ref="T33:T34"/>
    <mergeCell ref="V33:V34"/>
    <mergeCell ref="W33:W34"/>
    <mergeCell ref="X33:X34"/>
    <mergeCell ref="AD33:AD34"/>
    <mergeCell ref="AE33:AE34"/>
    <mergeCell ref="BP31:BP32"/>
    <mergeCell ref="A33:A34"/>
    <mergeCell ref="B33:B34"/>
    <mergeCell ref="C33:C34"/>
    <mergeCell ref="H33:H34"/>
    <mergeCell ref="I33:I34"/>
    <mergeCell ref="K33:K34"/>
    <mergeCell ref="L33:L34"/>
    <mergeCell ref="M33:M34"/>
    <mergeCell ref="S33:S34"/>
    <mergeCell ref="BD31:BD32"/>
    <mergeCell ref="BE31:BE32"/>
    <mergeCell ref="BK31:BK32"/>
    <mergeCell ref="BL31:BL32"/>
    <mergeCell ref="BN31:BN32"/>
    <mergeCell ref="BO31:BO32"/>
    <mergeCell ref="AR31:AR32"/>
    <mergeCell ref="AS31:AS32"/>
    <mergeCell ref="AT31:AT32"/>
    <mergeCell ref="AZ31:AZ32"/>
    <mergeCell ref="BA31:BA32"/>
    <mergeCell ref="BC31:BC32"/>
    <mergeCell ref="AE31:AE32"/>
    <mergeCell ref="AG31:AG32"/>
    <mergeCell ref="AH31:AH32"/>
    <mergeCell ref="AI31:AI32"/>
    <mergeCell ref="AO31:AO32"/>
    <mergeCell ref="AP31:AP32"/>
    <mergeCell ref="S31:S32"/>
    <mergeCell ref="T31:T32"/>
    <mergeCell ref="V31:V32"/>
    <mergeCell ref="W31:W32"/>
    <mergeCell ref="X31:X32"/>
    <mergeCell ref="AD31:AD32"/>
    <mergeCell ref="BO29:BO30"/>
    <mergeCell ref="BP29:BP30"/>
    <mergeCell ref="A31:A32"/>
    <mergeCell ref="B31:B32"/>
    <mergeCell ref="C31:C32"/>
    <mergeCell ref="H31:H32"/>
    <mergeCell ref="I31:I32"/>
    <mergeCell ref="K31:K32"/>
    <mergeCell ref="L31:L32"/>
    <mergeCell ref="M31:M32"/>
    <mergeCell ref="BC29:BC30"/>
    <mergeCell ref="BD29:BD30"/>
    <mergeCell ref="BE29:BE30"/>
    <mergeCell ref="BK29:BK30"/>
    <mergeCell ref="BL29:BL30"/>
    <mergeCell ref="BN29:BN30"/>
    <mergeCell ref="AP29:AP30"/>
    <mergeCell ref="AR29:AR30"/>
    <mergeCell ref="AS29:AS30"/>
    <mergeCell ref="AT29:AT30"/>
    <mergeCell ref="AZ29:AZ30"/>
    <mergeCell ref="BA29:BA30"/>
    <mergeCell ref="AD29:AD30"/>
    <mergeCell ref="AE29:AE30"/>
    <mergeCell ref="AG29:AG30"/>
    <mergeCell ref="AH29:AH30"/>
    <mergeCell ref="AI29:AI30"/>
    <mergeCell ref="AO29:AO30"/>
    <mergeCell ref="M29:M30"/>
    <mergeCell ref="S29:S30"/>
    <mergeCell ref="T29:T30"/>
    <mergeCell ref="V29:V30"/>
    <mergeCell ref="W29:W30"/>
    <mergeCell ref="X29:X30"/>
    <mergeCell ref="BN27:BN28"/>
    <mergeCell ref="BO27:BO28"/>
    <mergeCell ref="BP27:BP28"/>
    <mergeCell ref="A29:A30"/>
    <mergeCell ref="B29:B30"/>
    <mergeCell ref="C29:C30"/>
    <mergeCell ref="H29:H30"/>
    <mergeCell ref="I29:I30"/>
    <mergeCell ref="K29:K30"/>
    <mergeCell ref="L29:L30"/>
    <mergeCell ref="BA27:BA28"/>
    <mergeCell ref="BC27:BC28"/>
    <mergeCell ref="BD27:BD28"/>
    <mergeCell ref="BE27:BE28"/>
    <mergeCell ref="BK27:BK28"/>
    <mergeCell ref="BL27:BL28"/>
    <mergeCell ref="AO27:AO28"/>
    <mergeCell ref="AP27:AP28"/>
    <mergeCell ref="AR27:AR28"/>
    <mergeCell ref="AS27:AS28"/>
    <mergeCell ref="AT27:AT28"/>
    <mergeCell ref="AZ27:AZ28"/>
    <mergeCell ref="X27:X28"/>
    <mergeCell ref="AD27:AD28"/>
    <mergeCell ref="AE27:AE28"/>
    <mergeCell ref="AG27:AG28"/>
    <mergeCell ref="AH27:AH28"/>
    <mergeCell ref="AI27:AI28"/>
    <mergeCell ref="L27:L28"/>
    <mergeCell ref="M27:M28"/>
    <mergeCell ref="S27:S28"/>
    <mergeCell ref="T27:T28"/>
    <mergeCell ref="V27:V28"/>
    <mergeCell ref="W27:W28"/>
    <mergeCell ref="A27:A28"/>
    <mergeCell ref="B27:B28"/>
    <mergeCell ref="C27:C28"/>
    <mergeCell ref="H27:H28"/>
    <mergeCell ref="I27:I28"/>
    <mergeCell ref="K27:K28"/>
    <mergeCell ref="BE25:BE26"/>
    <mergeCell ref="BK25:BK26"/>
    <mergeCell ref="BL25:BL26"/>
    <mergeCell ref="BN25:BN26"/>
    <mergeCell ref="BO25:BO26"/>
    <mergeCell ref="BP25:BP26"/>
    <mergeCell ref="AS25:AS26"/>
    <mergeCell ref="AT25:AT26"/>
    <mergeCell ref="AZ25:AZ26"/>
    <mergeCell ref="BA25:BA26"/>
    <mergeCell ref="BC25:BC26"/>
    <mergeCell ref="BD25:BD26"/>
    <mergeCell ref="AG25:AG26"/>
    <mergeCell ref="AH25:AH26"/>
    <mergeCell ref="AI25:AI26"/>
    <mergeCell ref="AO25:AO26"/>
    <mergeCell ref="AP25:AP26"/>
    <mergeCell ref="AR25:AR26"/>
    <mergeCell ref="T25:T26"/>
    <mergeCell ref="V25:V26"/>
    <mergeCell ref="W25:W26"/>
    <mergeCell ref="X25:X26"/>
    <mergeCell ref="AD25:AD26"/>
    <mergeCell ref="AE25:AE26"/>
    <mergeCell ref="BP23:BP24"/>
    <mergeCell ref="A25:A26"/>
    <mergeCell ref="B25:B26"/>
    <mergeCell ref="C25:C26"/>
    <mergeCell ref="H25:H26"/>
    <mergeCell ref="I25:I26"/>
    <mergeCell ref="K25:K26"/>
    <mergeCell ref="L25:L26"/>
    <mergeCell ref="M25:M26"/>
    <mergeCell ref="S25:S26"/>
    <mergeCell ref="BD23:BD24"/>
    <mergeCell ref="BE23:BE24"/>
    <mergeCell ref="BK23:BK24"/>
    <mergeCell ref="BL23:BL24"/>
    <mergeCell ref="BN23:BN24"/>
    <mergeCell ref="BO23:BO24"/>
    <mergeCell ref="AR23:AR24"/>
    <mergeCell ref="AS23:AS24"/>
    <mergeCell ref="AT23:AT24"/>
    <mergeCell ref="AZ23:AZ24"/>
    <mergeCell ref="BA23:BA24"/>
    <mergeCell ref="BC23:BC24"/>
    <mergeCell ref="AE23:AE24"/>
    <mergeCell ref="AG23:AG24"/>
    <mergeCell ref="AH23:AH24"/>
    <mergeCell ref="AI23:AI24"/>
    <mergeCell ref="AO23:AO24"/>
    <mergeCell ref="AP23:AP24"/>
    <mergeCell ref="S23:S24"/>
    <mergeCell ref="T23:T24"/>
    <mergeCell ref="V23:V24"/>
    <mergeCell ref="W23:W24"/>
    <mergeCell ref="X23:X24"/>
    <mergeCell ref="AD23:AD24"/>
    <mergeCell ref="BO20:BO21"/>
    <mergeCell ref="BP20:BP21"/>
    <mergeCell ref="A23:A24"/>
    <mergeCell ref="B23:B24"/>
    <mergeCell ref="C23:C24"/>
    <mergeCell ref="H23:H24"/>
    <mergeCell ref="I23:I24"/>
    <mergeCell ref="K23:K24"/>
    <mergeCell ref="L23:L24"/>
    <mergeCell ref="M23:M24"/>
    <mergeCell ref="BC20:BC21"/>
    <mergeCell ref="BD20:BD21"/>
    <mergeCell ref="BE20:BE21"/>
    <mergeCell ref="BK20:BK21"/>
    <mergeCell ref="BL20:BL21"/>
    <mergeCell ref="BN20:BN21"/>
    <mergeCell ref="AP20:AP21"/>
    <mergeCell ref="AR20:AR21"/>
    <mergeCell ref="AS20:AS21"/>
    <mergeCell ref="AT20:AT21"/>
    <mergeCell ref="AZ20:AZ21"/>
    <mergeCell ref="BA20:BA21"/>
    <mergeCell ref="AD20:AD21"/>
    <mergeCell ref="AE20:AE21"/>
    <mergeCell ref="AG20:AG21"/>
    <mergeCell ref="AH20:AH21"/>
    <mergeCell ref="AI20:AI21"/>
    <mergeCell ref="AO20:AO21"/>
    <mergeCell ref="M20:M21"/>
    <mergeCell ref="S20:S21"/>
    <mergeCell ref="T20:T21"/>
    <mergeCell ref="V20:V21"/>
    <mergeCell ref="W20:W21"/>
    <mergeCell ref="X20:X21"/>
    <mergeCell ref="BN18:BN19"/>
    <mergeCell ref="BO18:BO19"/>
    <mergeCell ref="BP18:BP19"/>
    <mergeCell ref="A20:A21"/>
    <mergeCell ref="B20:B21"/>
    <mergeCell ref="C20:C21"/>
    <mergeCell ref="H20:H21"/>
    <mergeCell ref="I20:I21"/>
    <mergeCell ref="K20:K21"/>
    <mergeCell ref="L20:L21"/>
    <mergeCell ref="BA18:BA19"/>
    <mergeCell ref="BC18:BC19"/>
    <mergeCell ref="BD18:BD19"/>
    <mergeCell ref="BE18:BE19"/>
    <mergeCell ref="BK18:BK19"/>
    <mergeCell ref="BL18:BL19"/>
    <mergeCell ref="AO18:AO19"/>
    <mergeCell ref="AP18:AP19"/>
    <mergeCell ref="AR18:AR19"/>
    <mergeCell ref="AS18:AS19"/>
    <mergeCell ref="AT18:AT19"/>
    <mergeCell ref="AZ18:AZ19"/>
    <mergeCell ref="X18:X19"/>
    <mergeCell ref="AD18:AD19"/>
    <mergeCell ref="AE18:AE19"/>
    <mergeCell ref="AG18:AG19"/>
    <mergeCell ref="AH18:AH19"/>
    <mergeCell ref="AI18:AI19"/>
    <mergeCell ref="L18:L19"/>
    <mergeCell ref="M18:M19"/>
    <mergeCell ref="S18:S19"/>
    <mergeCell ref="T18:T19"/>
    <mergeCell ref="V18:V19"/>
    <mergeCell ref="W18:W19"/>
    <mergeCell ref="A18:A19"/>
    <mergeCell ref="B18:B19"/>
    <mergeCell ref="C18:C19"/>
    <mergeCell ref="H18:H19"/>
    <mergeCell ref="I18:I19"/>
    <mergeCell ref="K18:K19"/>
    <mergeCell ref="BE16:BE17"/>
    <mergeCell ref="BK16:BK17"/>
    <mergeCell ref="BL16:BL17"/>
    <mergeCell ref="BN16:BN17"/>
    <mergeCell ref="BO16:BO17"/>
    <mergeCell ref="BP16:BP17"/>
    <mergeCell ref="AS16:AS17"/>
    <mergeCell ref="AT16:AT17"/>
    <mergeCell ref="AZ16:AZ17"/>
    <mergeCell ref="BA16:BA17"/>
    <mergeCell ref="BC16:BC17"/>
    <mergeCell ref="BD16:BD17"/>
    <mergeCell ref="AG16:AG17"/>
    <mergeCell ref="AH16:AH17"/>
    <mergeCell ref="AI16:AI17"/>
    <mergeCell ref="AO16:AO17"/>
    <mergeCell ref="AP16:AP17"/>
    <mergeCell ref="AR16:AR17"/>
    <mergeCell ref="T16:T17"/>
    <mergeCell ref="V16:V17"/>
    <mergeCell ref="W16:W17"/>
    <mergeCell ref="X16:X17"/>
    <mergeCell ref="AD16:AD17"/>
    <mergeCell ref="AE16:AE17"/>
    <mergeCell ref="BP14:BP15"/>
    <mergeCell ref="A16:A17"/>
    <mergeCell ref="B16:B17"/>
    <mergeCell ref="C16:C17"/>
    <mergeCell ref="H16:H17"/>
    <mergeCell ref="I16:I17"/>
    <mergeCell ref="K16:K17"/>
    <mergeCell ref="L16:L17"/>
    <mergeCell ref="M16:M17"/>
    <mergeCell ref="S16:S17"/>
    <mergeCell ref="BD14:BD15"/>
    <mergeCell ref="BE14:BE15"/>
    <mergeCell ref="BK14:BK15"/>
    <mergeCell ref="BL14:BL15"/>
    <mergeCell ref="BN14:BN15"/>
    <mergeCell ref="BO14:BO15"/>
    <mergeCell ref="AR14:AR15"/>
    <mergeCell ref="AS14:AS15"/>
    <mergeCell ref="AT14:AT15"/>
    <mergeCell ref="AZ14:AZ15"/>
    <mergeCell ref="BA14:BA15"/>
    <mergeCell ref="BC14:BC15"/>
    <mergeCell ref="AE14:AE15"/>
    <mergeCell ref="AG14:AG15"/>
    <mergeCell ref="AH14:AH15"/>
    <mergeCell ref="AI14:AI15"/>
    <mergeCell ref="AO14:AO15"/>
    <mergeCell ref="AP14:AP15"/>
    <mergeCell ref="S14:S15"/>
    <mergeCell ref="T14:T15"/>
    <mergeCell ref="V14:V15"/>
    <mergeCell ref="W14:W15"/>
    <mergeCell ref="X14:X15"/>
    <mergeCell ref="AD14:AD15"/>
    <mergeCell ref="BO12:BO13"/>
    <mergeCell ref="BP12:BP13"/>
    <mergeCell ref="A14:A15"/>
    <mergeCell ref="B14:B15"/>
    <mergeCell ref="C14:C15"/>
    <mergeCell ref="H14:H15"/>
    <mergeCell ref="I14:I15"/>
    <mergeCell ref="K14:K15"/>
    <mergeCell ref="L14:L15"/>
    <mergeCell ref="M14:M15"/>
    <mergeCell ref="BC12:BC13"/>
    <mergeCell ref="BD12:BD13"/>
    <mergeCell ref="BE12:BE13"/>
    <mergeCell ref="BK12:BK13"/>
    <mergeCell ref="BL12:BL13"/>
    <mergeCell ref="BN12:BN13"/>
    <mergeCell ref="AP12:AP13"/>
    <mergeCell ref="AR12:AR13"/>
    <mergeCell ref="AS12:AS13"/>
    <mergeCell ref="AT12:AT13"/>
    <mergeCell ref="AZ12:AZ13"/>
    <mergeCell ref="BA12:BA13"/>
    <mergeCell ref="AD12:AD13"/>
    <mergeCell ref="AE12:AE13"/>
    <mergeCell ref="AG12:AG13"/>
    <mergeCell ref="AH12:AH13"/>
    <mergeCell ref="AI12:AI13"/>
    <mergeCell ref="AO12:AO13"/>
    <mergeCell ref="M12:M13"/>
    <mergeCell ref="S12:S13"/>
    <mergeCell ref="T12:T13"/>
    <mergeCell ref="V12:V13"/>
    <mergeCell ref="W12:W13"/>
    <mergeCell ref="X12:X13"/>
    <mergeCell ref="BN10:BN11"/>
    <mergeCell ref="BO10:BO11"/>
    <mergeCell ref="BP10:BP11"/>
    <mergeCell ref="A12:A13"/>
    <mergeCell ref="B12:B13"/>
    <mergeCell ref="C12:C13"/>
    <mergeCell ref="H12:H13"/>
    <mergeCell ref="I12:I13"/>
    <mergeCell ref="K12:K13"/>
    <mergeCell ref="L12:L13"/>
    <mergeCell ref="BA10:BA11"/>
    <mergeCell ref="BC10:BC11"/>
    <mergeCell ref="BD10:BD11"/>
    <mergeCell ref="BE10:BE11"/>
    <mergeCell ref="BK10:BK11"/>
    <mergeCell ref="BL10:BL11"/>
    <mergeCell ref="AO10:AO11"/>
    <mergeCell ref="AP10:AP11"/>
    <mergeCell ref="AR10:AR11"/>
    <mergeCell ref="AS10:AS11"/>
    <mergeCell ref="AT10:AT11"/>
    <mergeCell ref="AZ10:AZ11"/>
    <mergeCell ref="X10:X11"/>
    <mergeCell ref="AD10:AD11"/>
    <mergeCell ref="AE10:AE11"/>
    <mergeCell ref="AG10:AG11"/>
    <mergeCell ref="AH10:AH11"/>
    <mergeCell ref="AI10:AI11"/>
    <mergeCell ref="A8:A9"/>
    <mergeCell ref="B8:B9"/>
    <mergeCell ref="C8:C9"/>
    <mergeCell ref="H8:H9"/>
    <mergeCell ref="K8:K9"/>
    <mergeCell ref="L8:L9"/>
    <mergeCell ref="M8:M9"/>
    <mergeCell ref="S8:S9"/>
    <mergeCell ref="V8:V9"/>
    <mergeCell ref="D6:K6"/>
    <mergeCell ref="O6:V6"/>
    <mergeCell ref="Z6:AG6"/>
    <mergeCell ref="AK6:AR6"/>
    <mergeCell ref="AV6:BC6"/>
    <mergeCell ref="BG6:BN6"/>
    <mergeCell ref="L10:L11"/>
    <mergeCell ref="M10:M11"/>
    <mergeCell ref="S10:S11"/>
    <mergeCell ref="T10:T11"/>
    <mergeCell ref="V10:V11"/>
    <mergeCell ref="W10:W11"/>
    <mergeCell ref="A10:A11"/>
    <mergeCell ref="B10:B11"/>
    <mergeCell ref="C10:C11"/>
    <mergeCell ref="H10:H11"/>
    <mergeCell ref="I10:I11"/>
    <mergeCell ref="K10:K11"/>
    <mergeCell ref="BD8:BD9"/>
    <mergeCell ref="BE8:BE9"/>
    <mergeCell ref="BK8:BK9"/>
    <mergeCell ref="BN8:BN9"/>
    <mergeCell ref="D3:AK3"/>
    <mergeCell ref="AM3:BR3"/>
    <mergeCell ref="D4:BN4"/>
    <mergeCell ref="D5:K5"/>
    <mergeCell ref="O5:V5"/>
    <mergeCell ref="Z5:AG5"/>
    <mergeCell ref="AK5:AR5"/>
    <mergeCell ref="AV5:BC5"/>
    <mergeCell ref="BG5:BN5"/>
    <mergeCell ref="BP8:BP9"/>
    <mergeCell ref="AO8:AO9"/>
    <mergeCell ref="AR8:AR9"/>
    <mergeCell ref="AS8:AS9"/>
    <mergeCell ref="AT8:AT9"/>
    <mergeCell ref="AZ8:AZ9"/>
    <mergeCell ref="BC8:BC9"/>
    <mergeCell ref="W8:W9"/>
    <mergeCell ref="X8:X9"/>
    <mergeCell ref="AD8:AD9"/>
    <mergeCell ref="AG8:AG9"/>
    <mergeCell ref="AH8:AH9"/>
    <mergeCell ref="AI8:AI9"/>
    <mergeCell ref="BR6:BR7"/>
    <mergeCell ref="BO8:BO9"/>
  </mergeCells>
  <conditionalFormatting sqref="D8:F21 D23:F36 D38:F51 D53:F66 D68:F73">
    <cfRule type="expression" dxfId="117" priority="93">
      <formula>$E8="Abs"</formula>
    </cfRule>
    <cfRule type="expression" dxfId="116" priority="98">
      <formula>$E8="Form"</formula>
    </cfRule>
    <cfRule type="expression" dxfId="115" priority="100">
      <formula>$E8="AM"</formula>
    </cfRule>
    <cfRule type="expression" dxfId="114" priority="101">
      <formula>$E8="HS"</formula>
    </cfRule>
    <cfRule type="expression" dxfId="113" priority="102">
      <formula>$E8="R"</formula>
    </cfRule>
    <cfRule type="expression" dxfId="112" priority="103">
      <formula>$E8="CV"</formula>
    </cfRule>
    <cfRule type="expression" dxfId="111" priority="104">
      <formula>$E8="cp"</formula>
    </cfRule>
  </conditionalFormatting>
  <conditionalFormatting sqref="D13:F13">
    <cfRule type="expression" dxfId="200" priority="99">
      <formula>$E8="Abs"</formula>
    </cfRule>
  </conditionalFormatting>
  <conditionalFormatting sqref="AD8:AD21 AZ68:AZ73 BK68:BK73 BK8:BK21 AZ8:AZ21 AO8:AO21 AO68:AO73 H68:H73 AD23:AD36 AO23:AO36 AZ23:AZ36 BK23:BK36 BK38:BK51 AZ38:AZ51 AO38:AO51 AD38:AD51 H38:H51 H53:H66 AD53:AD66 AO53:AO65 AZ53:AZ65 BK53:BK65 AD68:AD73 H8:H21 H23:H36">
    <cfRule type="cellIs" dxfId="199" priority="97" operator="greaterThan">
      <formula>0.4375</formula>
    </cfRule>
  </conditionalFormatting>
  <conditionalFormatting sqref="H8:H9">
    <cfRule type="cellIs" dxfId="198" priority="96" operator="greaterThan">
      <formula>"&gt;10:30"</formula>
    </cfRule>
  </conditionalFormatting>
  <conditionalFormatting sqref="B8:B36 B38:B51 B53:B66 B68:B73">
    <cfRule type="expression" dxfId="197" priority="95">
      <formula>WEEKDAY($A8,2)&gt;5</formula>
    </cfRule>
  </conditionalFormatting>
  <conditionalFormatting sqref="B8:B36 B38:B51 B53:B66 B68:B73">
    <cfRule type="expression" dxfId="196" priority="105">
      <formula>COUNTIF(JF,$A8)&gt;0</formula>
    </cfRule>
  </conditionalFormatting>
  <conditionalFormatting sqref="D5:K5">
    <cfRule type="containsText" dxfId="195" priority="94" operator="containsText" text="ATTENTION REPOS QUOTIDIEN">
      <formula>NOT(ISERROR(SEARCH("ATTENTION REPOS QUOTIDIEN",D5)))</formula>
    </cfRule>
  </conditionalFormatting>
  <conditionalFormatting sqref="S8:S21 S23:S36 S38:S51 S53:S66 S68:S73">
    <cfRule type="cellIs" dxfId="194" priority="92" operator="greaterThan">
      <formula>0.4375</formula>
    </cfRule>
  </conditionalFormatting>
  <conditionalFormatting sqref="S8:S9">
    <cfRule type="cellIs" dxfId="193" priority="91" operator="greaterThan">
      <formula>"&gt;10:30"</formula>
    </cfRule>
  </conditionalFormatting>
  <conditionalFormatting sqref="O5:V5">
    <cfRule type="containsText" dxfId="192" priority="90" operator="containsText" text="ATTENTION REPOS QUOTIDIEN">
      <formula>NOT(ISERROR(SEARCH("ATTENTION REPOS QUOTIDIEN",O5)))</formula>
    </cfRule>
  </conditionalFormatting>
  <conditionalFormatting sqref="S8:S21 S23:S36 S38:S51 S53:S66 S68:S73">
    <cfRule type="cellIs" dxfId="191" priority="82" operator="greaterThan">
      <formula>0.4375</formula>
    </cfRule>
  </conditionalFormatting>
  <conditionalFormatting sqref="S8:S9">
    <cfRule type="cellIs" dxfId="190" priority="81" operator="greaterThan">
      <formula>"&gt;10:30"</formula>
    </cfRule>
  </conditionalFormatting>
  <conditionalFormatting sqref="O5:V5">
    <cfRule type="containsText" dxfId="189" priority="80" operator="containsText" text="ATTENTION REPOS QUOTIDIEN">
      <formula>NOT(ISERROR(SEARCH("ATTENTION REPOS QUOTIDIEN",O5)))</formula>
    </cfRule>
  </conditionalFormatting>
  <conditionalFormatting sqref="AK8:AM21 AK23:AM36 AK38:AM51 AK53:AM66 AK68:AM73">
    <cfRule type="expression" dxfId="188" priority="73">
      <formula>$AL8="Abs"</formula>
    </cfRule>
    <cfRule type="expression" dxfId="187" priority="74">
      <formula>$AL8="Form"</formula>
    </cfRule>
    <cfRule type="expression" dxfId="186" priority="75">
      <formula>$AL8="AM"</formula>
    </cfRule>
    <cfRule type="expression" dxfId="185" priority="76">
      <formula>$AL8="HS"</formula>
    </cfRule>
    <cfRule type="expression" dxfId="184" priority="77">
      <formula>$AL8="R"</formula>
    </cfRule>
    <cfRule type="expression" dxfId="183" priority="78">
      <formula>$AL8="CV"</formula>
    </cfRule>
    <cfRule type="expression" dxfId="182" priority="79">
      <formula>$AL8="cp"</formula>
    </cfRule>
  </conditionalFormatting>
  <conditionalFormatting sqref="AV8:AX21 AV23:AX36 AV38:AX51 AV53:AX66 AV68:AX73">
    <cfRule type="expression" dxfId="181" priority="66">
      <formula>$AW8="Abs"</formula>
    </cfRule>
    <cfRule type="expression" dxfId="180" priority="67">
      <formula>$AW8="Form"</formula>
    </cfRule>
    <cfRule type="expression" dxfId="179" priority="68">
      <formula>$AW8="AM"</formula>
    </cfRule>
    <cfRule type="expression" dxfId="178" priority="69">
      <formula>$AW8="HS"</formula>
    </cfRule>
    <cfRule type="expression" dxfId="177" priority="70">
      <formula>$AW8="R"</formula>
    </cfRule>
    <cfRule type="expression" dxfId="176" priority="71">
      <formula>$AW8="CV"</formula>
    </cfRule>
    <cfRule type="expression" dxfId="175" priority="72">
      <formula>$AW8="cp"</formula>
    </cfRule>
  </conditionalFormatting>
  <conditionalFormatting sqref="BG8:BI21 BG23:BI36 BG38:BI51 BG53:BI66 BG68:BI73">
    <cfRule type="expression" dxfId="174" priority="59">
      <formula>$BH8="Abs"</formula>
    </cfRule>
    <cfRule type="expression" dxfId="173" priority="60">
      <formula>$BH8="Form"</formula>
    </cfRule>
    <cfRule type="expression" dxfId="172" priority="61">
      <formula>$BH8="AM"</formula>
    </cfRule>
    <cfRule type="expression" dxfId="171" priority="62">
      <formula>$BH8="HS"</formula>
    </cfRule>
    <cfRule type="expression" dxfId="170" priority="63">
      <formula>$BH8="R"</formula>
    </cfRule>
    <cfRule type="expression" dxfId="169" priority="64">
      <formula>$BH8="CV"</formula>
    </cfRule>
    <cfRule type="expression" dxfId="168" priority="65">
      <formula>$BH8="cp"</formula>
    </cfRule>
  </conditionalFormatting>
  <conditionalFormatting sqref="Z8:AB21 Z23:AB36 Z38:AB51 Z53:AB66 Z68:AB73">
    <cfRule type="expression" dxfId="167" priority="52">
      <formula>$AA8="Abs"</formula>
    </cfRule>
    <cfRule type="expression" dxfId="166" priority="53">
      <formula>$AA8="Form"</formula>
    </cfRule>
    <cfRule type="expression" dxfId="165" priority="54">
      <formula>$AA8="AM"</formula>
    </cfRule>
    <cfRule type="expression" dxfId="164" priority="55">
      <formula>$AA8="HS"</formula>
    </cfRule>
    <cfRule type="expression" dxfId="163" priority="56">
      <formula>$AA8="R"</formula>
    </cfRule>
    <cfRule type="expression" dxfId="162" priority="57">
      <formula>$AA8="CV"</formula>
    </cfRule>
    <cfRule type="expression" dxfId="161" priority="58">
      <formula>$AA8="cp"</formula>
    </cfRule>
  </conditionalFormatting>
  <conditionalFormatting sqref="Z5:AG5">
    <cfRule type="containsText" dxfId="160" priority="51" operator="containsText" text="ATTENTION REPOS QUOTIDIEN">
      <formula>NOT(ISERROR(SEARCH("ATTENTION REPOS QUOTIDIEN",Z5)))</formula>
    </cfRule>
  </conditionalFormatting>
  <conditionalFormatting sqref="Z5:AG5">
    <cfRule type="containsText" dxfId="159" priority="50" operator="containsText" text="ATTENTION REPOS QUOTIDIEN">
      <formula>NOT(ISERROR(SEARCH("ATTENTION REPOS QUOTIDIEN",Z5)))</formula>
    </cfRule>
  </conditionalFormatting>
  <conditionalFormatting sqref="AK5:AR5">
    <cfRule type="containsText" dxfId="158" priority="49" operator="containsText" text="ATTENTION REPOS QUOTIDIEN">
      <formula>NOT(ISERROR(SEARCH("ATTENTION REPOS QUOTIDIEN",AK5)))</formula>
    </cfRule>
  </conditionalFormatting>
  <conditionalFormatting sqref="AK5:AR5">
    <cfRule type="containsText" dxfId="157" priority="48" operator="containsText" text="ATTENTION REPOS QUOTIDIEN">
      <formula>NOT(ISERROR(SEARCH("ATTENTION REPOS QUOTIDIEN",AK5)))</formula>
    </cfRule>
  </conditionalFormatting>
  <conditionalFormatting sqref="AV5:BC5">
    <cfRule type="containsText" dxfId="156" priority="47" operator="containsText" text="ATTENTION REPOS QUOTIDIEN">
      <formula>NOT(ISERROR(SEARCH("ATTENTION REPOS QUOTIDIEN",AV5)))</formula>
    </cfRule>
  </conditionalFormatting>
  <conditionalFormatting sqref="AV5:BC5">
    <cfRule type="containsText" dxfId="155" priority="46" operator="containsText" text="ATTENTION REPOS QUOTIDIEN">
      <formula>NOT(ISERROR(SEARCH("ATTENTION REPOS QUOTIDIEN",AV5)))</formula>
    </cfRule>
  </conditionalFormatting>
  <conditionalFormatting sqref="BG5:BN5">
    <cfRule type="containsText" dxfId="154" priority="45" operator="containsText" text="ATTENTION REPOS QUOTIDIEN">
      <formula>NOT(ISERROR(SEARCH("ATTENTION REPOS QUOTIDIEN",BG5)))</formula>
    </cfRule>
  </conditionalFormatting>
  <conditionalFormatting sqref="BG5:BN5">
    <cfRule type="containsText" dxfId="153" priority="44" operator="containsText" text="ATTENTION REPOS QUOTIDIEN">
      <formula>NOT(ISERROR(SEARCH("ATTENTION REPOS QUOTIDIEN",BG5)))</formula>
    </cfRule>
  </conditionalFormatting>
  <conditionalFormatting sqref="O8:Q21 O38:Q51 O53:Q66 O68:Q73 O23:Q36">
    <cfRule type="expression" dxfId="6" priority="83">
      <formula>$P8="Abs"</formula>
    </cfRule>
    <cfRule type="expression" dxfId="5" priority="84">
      <formula>$P8="Form"</formula>
    </cfRule>
    <cfRule type="expression" dxfId="4" priority="85">
      <formula>$P8="AM"</formula>
    </cfRule>
    <cfRule type="expression" dxfId="3" priority="86">
      <formula>$P8="HS"</formula>
    </cfRule>
    <cfRule type="expression" dxfId="2" priority="87">
      <formula>$P8="R"</formula>
    </cfRule>
    <cfRule type="expression" dxfId="1" priority="88">
      <formula>$P8="CV"</formula>
    </cfRule>
    <cfRule type="expression" dxfId="0" priority="89">
      <formula>$P8="cp"</formula>
    </cfRule>
  </conditionalFormatting>
  <conditionalFormatting sqref="I8:I9">
    <cfRule type="cellIs" dxfId="152" priority="43" operator="greaterThan">
      <formula>"&gt;10:30"</formula>
    </cfRule>
  </conditionalFormatting>
  <conditionalFormatting sqref="T8:T9">
    <cfRule type="cellIs" dxfId="151" priority="42" operator="greaterThan">
      <formula>"&gt;10:30"</formula>
    </cfRule>
  </conditionalFormatting>
  <conditionalFormatting sqref="AE8:AE9">
    <cfRule type="cellIs" dxfId="150" priority="41" operator="greaterThan">
      <formula>"&gt;10:30"</formula>
    </cfRule>
  </conditionalFormatting>
  <conditionalFormatting sqref="AP8:AP9">
    <cfRule type="cellIs" dxfId="149" priority="40" operator="greaterThan">
      <formula>"&gt;10:30"</formula>
    </cfRule>
  </conditionalFormatting>
  <conditionalFormatting sqref="BA8:BA9">
    <cfRule type="cellIs" dxfId="148" priority="39" operator="greaterThan">
      <formula>"&gt;10:30"</formula>
    </cfRule>
  </conditionalFormatting>
  <conditionalFormatting sqref="BL8:BL9">
    <cfRule type="cellIs" dxfId="147" priority="38" operator="greaterThan">
      <formula>"&gt;10:30"</formula>
    </cfRule>
  </conditionalFormatting>
  <conditionalFormatting sqref="BK22">
    <cfRule type="cellIs" dxfId="146" priority="33" operator="greaterThan">
      <formula>0.4375</formula>
    </cfRule>
  </conditionalFormatting>
  <conditionalFormatting sqref="BK37">
    <cfRule type="cellIs" dxfId="145" priority="25" operator="greaterThan">
      <formula>0.4375</formula>
    </cfRule>
  </conditionalFormatting>
  <conditionalFormatting sqref="BK52">
    <cfRule type="cellIs" dxfId="144" priority="17" operator="greaterThan">
      <formula>0.4375</formula>
    </cfRule>
  </conditionalFormatting>
  <conditionalFormatting sqref="AD22">
    <cfRule type="cellIs" dxfId="142" priority="36" operator="greaterThan">
      <formula>0.4375</formula>
    </cfRule>
  </conditionalFormatting>
  <conditionalFormatting sqref="AO22">
    <cfRule type="cellIs" dxfId="141" priority="35" operator="greaterThan">
      <formula>0.4375</formula>
    </cfRule>
  </conditionalFormatting>
  <conditionalFormatting sqref="AZ22">
    <cfRule type="cellIs" dxfId="140" priority="34" operator="greaterThan">
      <formula>0.4375</formula>
    </cfRule>
  </conditionalFormatting>
  <conditionalFormatting sqref="BK67">
    <cfRule type="cellIs" dxfId="139" priority="1" operator="greaterThan">
      <formula>0.4375</formula>
    </cfRule>
  </conditionalFormatting>
  <conditionalFormatting sqref="B37">
    <cfRule type="expression" dxfId="137" priority="30">
      <formula>WEEKDAY($A37,2)&gt;5</formula>
    </cfRule>
  </conditionalFormatting>
  <conditionalFormatting sqref="B37">
    <cfRule type="expression" dxfId="136" priority="32">
      <formula>COUNTIF(JF,$A37)&gt;0</formula>
    </cfRule>
  </conditionalFormatting>
  <conditionalFormatting sqref="AD37">
    <cfRule type="cellIs" dxfId="134" priority="28" operator="greaterThan">
      <formula>0.4375</formula>
    </cfRule>
  </conditionalFormatting>
  <conditionalFormatting sqref="AO37">
    <cfRule type="cellIs" dxfId="133" priority="27" operator="greaterThan">
      <formula>0.4375</formula>
    </cfRule>
  </conditionalFormatting>
  <conditionalFormatting sqref="AZ37">
    <cfRule type="cellIs" dxfId="132" priority="26" operator="greaterThan">
      <formula>0.4375</formula>
    </cfRule>
  </conditionalFormatting>
  <conditionalFormatting sqref="B52">
    <cfRule type="expression" dxfId="130" priority="22">
      <formula>WEEKDAY($A52,2)&gt;5</formula>
    </cfRule>
  </conditionalFormatting>
  <conditionalFormatting sqref="B52">
    <cfRule type="expression" dxfId="129" priority="24">
      <formula>COUNTIF(JF,$A52)&gt;0</formula>
    </cfRule>
  </conditionalFormatting>
  <conditionalFormatting sqref="S52">
    <cfRule type="cellIs" dxfId="128" priority="21" operator="greaterThan">
      <formula>0.4375</formula>
    </cfRule>
  </conditionalFormatting>
  <conditionalFormatting sqref="AD52">
    <cfRule type="cellIs" dxfId="127" priority="20" operator="greaterThan">
      <formula>0.4375</formula>
    </cfRule>
  </conditionalFormatting>
  <conditionalFormatting sqref="AO52">
    <cfRule type="cellIs" dxfId="126" priority="19" operator="greaterThan">
      <formula>0.4375</formula>
    </cfRule>
  </conditionalFormatting>
  <conditionalFormatting sqref="AZ52">
    <cfRule type="cellIs" dxfId="125" priority="18" operator="greaterThan">
      <formula>0.4375</formula>
    </cfRule>
  </conditionalFormatting>
  <conditionalFormatting sqref="H67">
    <cfRule type="cellIs" dxfId="124" priority="7" operator="greaterThan">
      <formula>0.4375</formula>
    </cfRule>
  </conditionalFormatting>
  <conditionalFormatting sqref="B67">
    <cfRule type="expression" dxfId="123" priority="6">
      <formula>WEEKDAY($A67,2)&gt;5</formula>
    </cfRule>
  </conditionalFormatting>
  <conditionalFormatting sqref="B67">
    <cfRule type="expression" dxfId="122" priority="8">
      <formula>COUNTIF(JF,$A67)&gt;0</formula>
    </cfRule>
  </conditionalFormatting>
  <conditionalFormatting sqref="S67">
    <cfRule type="cellIs" dxfId="121" priority="5" operator="greaterThan">
      <formula>0.4375</formula>
    </cfRule>
  </conditionalFormatting>
  <conditionalFormatting sqref="AD67">
    <cfRule type="cellIs" dxfId="120" priority="4" operator="greaterThan">
      <formula>0.4375</formula>
    </cfRule>
  </conditionalFormatting>
  <conditionalFormatting sqref="AO67">
    <cfRule type="cellIs" dxfId="119" priority="3" operator="greaterThan">
      <formula>0.4375</formula>
    </cfRule>
  </conditionalFormatting>
  <conditionalFormatting sqref="AZ67">
    <cfRule type="cellIs" dxfId="118" priority="2" operator="greaterThan">
      <formula>0.4375</formula>
    </cfRule>
  </conditionalFormatting>
  <printOptions horizontalCentered="1" verticalCentered="1"/>
  <pageMargins left="0.23622047244094491" right="0.23622047244094491" top="0.15748031496062992" bottom="0.31496062992125984" header="0.31496062992125984" footer="0.31496062992125984"/>
  <pageSetup paperSize="9" scale="5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R80"/>
  <sheetViews>
    <sheetView zoomScale="90" zoomScaleNormal="90" workbookViewId="0">
      <pane xSplit="3" ySplit="7" topLeftCell="D56" activePane="bottomRight" state="frozen"/>
      <selection activeCell="B1" sqref="B1"/>
      <selection pane="topRight" activeCell="D1" sqref="D1"/>
      <selection pane="bottomLeft" activeCell="B6" sqref="B6"/>
      <selection pane="bottomRight" activeCell="K73" sqref="K73"/>
    </sheetView>
  </sheetViews>
  <sheetFormatPr baseColWidth="10" defaultRowHeight="15"/>
  <cols>
    <col min="1" max="1" width="20.5703125" hidden="1" customWidth="1"/>
    <col min="2" max="2" width="4.7109375" style="104" bestFit="1" customWidth="1"/>
    <col min="3" max="3" width="10.7109375" style="104" bestFit="1" customWidth="1"/>
    <col min="4" max="4" width="9" style="6" bestFit="1" customWidth="1"/>
    <col min="5" max="5" width="6" style="6" bestFit="1" customWidth="1"/>
    <col min="6" max="6" width="8" style="27" bestFit="1" customWidth="1"/>
    <col min="7" max="7" width="5.42578125" style="6" hidden="1" customWidth="1"/>
    <col min="8" max="8" width="6.140625" style="6" bestFit="1" customWidth="1"/>
    <col min="9" max="9" width="5.42578125" style="6" hidden="1" customWidth="1"/>
    <col min="10" max="10" width="6.140625" style="6" hidden="1" customWidth="1"/>
    <col min="11" max="11" width="6.140625" style="6" bestFit="1" customWidth="1"/>
    <col min="12" max="12" width="3" style="104" hidden="1" customWidth="1"/>
    <col min="13" max="13" width="3" hidden="1" customWidth="1"/>
    <col min="14" max="14" width="4.140625" style="104" hidden="1" customWidth="1"/>
    <col min="15" max="15" width="9" style="6" bestFit="1" customWidth="1"/>
    <col min="16" max="16" width="6" style="6" bestFit="1" customWidth="1"/>
    <col min="17" max="17" width="8" style="27" bestFit="1" customWidth="1"/>
    <col min="18" max="18" width="5.42578125" style="6" hidden="1" customWidth="1"/>
    <col min="19" max="19" width="6.140625" style="6" bestFit="1" customWidth="1"/>
    <col min="20" max="20" width="5.42578125" style="6" hidden="1" customWidth="1"/>
    <col min="21" max="21" width="6.140625" style="6" hidden="1" customWidth="1"/>
    <col min="22" max="22" width="6.140625" style="6" bestFit="1" customWidth="1"/>
    <col min="23" max="23" width="3" style="104" hidden="1" customWidth="1"/>
    <col min="24" max="24" width="3" hidden="1" customWidth="1"/>
    <col min="25" max="25" width="4.140625" style="104" hidden="1" customWidth="1"/>
    <col min="26" max="26" width="9" bestFit="1" customWidth="1"/>
    <col min="27" max="27" width="6" bestFit="1" customWidth="1"/>
    <col min="28" max="28" width="8" bestFit="1" customWidth="1"/>
    <col min="29" max="29" width="5.42578125" hidden="1" customWidth="1"/>
    <col min="30" max="30" width="6.140625" bestFit="1" customWidth="1"/>
    <col min="31" max="31" width="5.42578125" hidden="1" customWidth="1"/>
    <col min="32" max="32" width="6.140625" hidden="1" customWidth="1"/>
    <col min="33" max="33" width="6.140625" bestFit="1" customWidth="1"/>
    <col min="34" max="34" width="2.5703125" hidden="1" customWidth="1"/>
    <col min="35" max="35" width="2.7109375" hidden="1" customWidth="1"/>
    <col min="36" max="36" width="3.7109375" hidden="1" customWidth="1"/>
    <col min="37" max="37" width="9" bestFit="1" customWidth="1"/>
    <col min="38" max="38" width="6" bestFit="1" customWidth="1"/>
    <col min="39" max="39" width="8" bestFit="1" customWidth="1"/>
    <col min="40" max="40" width="5.42578125" hidden="1" customWidth="1"/>
    <col min="41" max="41" width="6.140625" customWidth="1"/>
    <col min="42" max="42" width="5.42578125" hidden="1" customWidth="1"/>
    <col min="43" max="43" width="6.140625" hidden="1" customWidth="1"/>
    <col min="44" max="44" width="6.140625" bestFit="1" customWidth="1"/>
    <col min="45" max="45" width="2.5703125" hidden="1" customWidth="1"/>
    <col min="46" max="46" width="2.7109375" hidden="1" customWidth="1"/>
    <col min="47" max="47" width="3.7109375" hidden="1" customWidth="1"/>
    <col min="48" max="48" width="9" bestFit="1" customWidth="1"/>
    <col min="49" max="49" width="6" bestFit="1" customWidth="1"/>
    <col min="50" max="50" width="8" bestFit="1" customWidth="1"/>
    <col min="51" max="51" width="5.42578125" hidden="1" customWidth="1"/>
    <col min="52" max="52" width="6.140625" bestFit="1" customWidth="1"/>
    <col min="53" max="53" width="5.42578125" hidden="1" customWidth="1"/>
    <col min="54" max="54" width="6.140625" hidden="1" customWidth="1"/>
    <col min="55" max="55" width="6.140625" bestFit="1" customWidth="1"/>
    <col min="56" max="56" width="2.5703125" hidden="1" customWidth="1"/>
    <col min="57" max="57" width="2.7109375" hidden="1" customWidth="1"/>
    <col min="58" max="58" width="3.7109375" hidden="1" customWidth="1"/>
    <col min="59" max="59" width="9" bestFit="1" customWidth="1"/>
    <col min="60" max="60" width="6" bestFit="1" customWidth="1"/>
    <col min="61" max="61" width="8" bestFit="1" customWidth="1"/>
    <col min="62" max="62" width="5.42578125" hidden="1" customWidth="1"/>
    <col min="63" max="63" width="6.140625" bestFit="1" customWidth="1"/>
    <col min="64" max="64" width="5.42578125" hidden="1" customWidth="1"/>
    <col min="65" max="65" width="6.140625" hidden="1" customWidth="1"/>
    <col min="66" max="66" width="6.140625" bestFit="1" customWidth="1"/>
    <col min="67" max="67" width="3.28515625" hidden="1" customWidth="1"/>
    <col min="68" max="68" width="3.42578125" hidden="1" customWidth="1"/>
    <col min="69" max="69" width="5.7109375" hidden="1" customWidth="1"/>
    <col min="70" max="70" width="20.7109375" customWidth="1"/>
    <col min="71" max="71" width="11.42578125" customWidth="1"/>
  </cols>
  <sheetData>
    <row r="1" spans="1:70">
      <c r="C1" s="62">
        <v>2018</v>
      </c>
    </row>
    <row r="2" spans="1:70">
      <c r="A2" s="3">
        <v>0.20833333333333334</v>
      </c>
      <c r="C2" s="63">
        <v>41670</v>
      </c>
    </row>
    <row r="3" spans="1:70" ht="23.25">
      <c r="A3" s="3">
        <v>0.875</v>
      </c>
      <c r="B3" s="1"/>
      <c r="C3" s="7"/>
      <c r="D3" s="137" t="s">
        <v>16</v>
      </c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61" t="s">
        <v>17</v>
      </c>
      <c r="AM3" s="138" t="str">
        <f>UPPER(TEXT(C2,"mmmm aaaa"))</f>
        <v>FÉVRIER 2018</v>
      </c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B3" s="138"/>
      <c r="BC3" s="138"/>
      <c r="BD3" s="138"/>
      <c r="BE3" s="138"/>
      <c r="BF3" s="138"/>
      <c r="BG3" s="138"/>
      <c r="BH3" s="138"/>
      <c r="BI3" s="138"/>
      <c r="BJ3" s="138"/>
      <c r="BK3" s="138"/>
      <c r="BL3" s="138"/>
      <c r="BM3" s="138"/>
      <c r="BN3" s="138"/>
      <c r="BO3" s="138"/>
      <c r="BP3" s="138"/>
      <c r="BQ3" s="138"/>
      <c r="BR3" s="138"/>
    </row>
    <row r="4" spans="1:70">
      <c r="A4" s="3">
        <v>0</v>
      </c>
      <c r="D4" s="139" t="s">
        <v>8</v>
      </c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39"/>
      <c r="AZ4" s="139"/>
      <c r="BA4" s="139"/>
      <c r="BB4" s="139"/>
      <c r="BC4" s="139"/>
      <c r="BD4" s="139"/>
      <c r="BE4" s="139"/>
      <c r="BF4" s="139"/>
      <c r="BG4" s="139"/>
      <c r="BH4" s="139"/>
      <c r="BI4" s="139"/>
      <c r="BJ4" s="139"/>
      <c r="BK4" s="139"/>
      <c r="BL4" s="139"/>
      <c r="BM4" s="139"/>
      <c r="BN4" s="139"/>
    </row>
    <row r="5" spans="1:70" ht="15.75" thickBot="1">
      <c r="D5" s="132" t="str">
        <f>IF(COUNTIFS($I$8:$I$67,"&lt;"&amp;11/24,$I$8:$I$67,"&lt;&gt;0"),"ATTENTION REPOS QUOTIDIEN","")</f>
        <v/>
      </c>
      <c r="E5" s="132"/>
      <c r="F5" s="132"/>
      <c r="G5" s="132"/>
      <c r="H5" s="132"/>
      <c r="I5" s="132"/>
      <c r="J5" s="132"/>
      <c r="K5" s="132"/>
      <c r="O5" s="132" t="str">
        <f>IF(COUNTIFS($T$8:$T$67,"&lt;"&amp;11/24,$T$8:$T$67,"&lt;&gt;0"),"ATTENTION REPOS QUOTIDIEN","")</f>
        <v/>
      </c>
      <c r="P5" s="132"/>
      <c r="Q5" s="132"/>
      <c r="R5" s="132"/>
      <c r="S5" s="132"/>
      <c r="T5" s="132"/>
      <c r="U5" s="132"/>
      <c r="V5" s="132"/>
      <c r="Z5" s="132" t="str">
        <f>IF(COUNTIFS($AE$8:$AE$67,"&lt;"&amp;11/24,$AE$8:$AE$67,"&lt;&gt;0"),"ATTENTION REPOS QUOTIDIEN","")</f>
        <v/>
      </c>
      <c r="AA5" s="132"/>
      <c r="AB5" s="132"/>
      <c r="AC5" s="132"/>
      <c r="AD5" s="132"/>
      <c r="AE5" s="132"/>
      <c r="AF5" s="132"/>
      <c r="AG5" s="132"/>
      <c r="AK5" s="132" t="str">
        <f>IF(COUNTIFS($AP$8:$AP$67,"&lt;"&amp;11/24,$AP$8:$AP$67,"&lt;&gt;0"),"ATTENTION REPOS QUOTIDIEN","")</f>
        <v/>
      </c>
      <c r="AL5" s="132"/>
      <c r="AM5" s="132"/>
      <c r="AN5" s="132"/>
      <c r="AO5" s="132"/>
      <c r="AP5" s="132"/>
      <c r="AQ5" s="132"/>
      <c r="AR5" s="132"/>
      <c r="AV5" s="132" t="str">
        <f>IF(COUNTIFS($BA$8:$BA$67,"&lt;"&amp;11/24,$BA$8:$BA$67,"&lt;&gt;0"),"ATTENTION REPOS QUOTIDIEN","")</f>
        <v/>
      </c>
      <c r="AW5" s="132"/>
      <c r="AX5" s="132"/>
      <c r="AY5" s="132"/>
      <c r="AZ5" s="132"/>
      <c r="BA5" s="132"/>
      <c r="BB5" s="132"/>
      <c r="BC5" s="132"/>
      <c r="BG5" s="132" t="str">
        <f>IF(COUNTIFS($BL$8:$BL$67,"&lt;"&amp;11/24,$BL$8:$BL$67,"&lt;&gt;0"),"ATTENTION REPOS QUOTIDIEN","")</f>
        <v/>
      </c>
      <c r="BH5" s="132"/>
      <c r="BI5" s="132"/>
      <c r="BJ5" s="132"/>
      <c r="BK5" s="132"/>
      <c r="BL5" s="132"/>
      <c r="BM5" s="132"/>
      <c r="BN5" s="132"/>
    </row>
    <row r="6" spans="1:70" ht="21">
      <c r="B6" s="5"/>
      <c r="C6" s="5"/>
      <c r="D6" s="154" t="s">
        <v>35</v>
      </c>
      <c r="E6" s="155"/>
      <c r="F6" s="155"/>
      <c r="G6" s="155"/>
      <c r="H6" s="155"/>
      <c r="I6" s="155"/>
      <c r="J6" s="155"/>
      <c r="K6" s="155"/>
      <c r="L6" s="14"/>
      <c r="M6" s="15"/>
      <c r="N6" s="16"/>
      <c r="O6" s="154" t="s">
        <v>36</v>
      </c>
      <c r="P6" s="155"/>
      <c r="Q6" s="155"/>
      <c r="R6" s="155"/>
      <c r="S6" s="155"/>
      <c r="T6" s="155"/>
      <c r="U6" s="155"/>
      <c r="V6" s="155"/>
      <c r="W6" s="14"/>
      <c r="X6" s="15"/>
      <c r="Y6" s="16"/>
      <c r="Z6" s="154" t="s">
        <v>37</v>
      </c>
      <c r="AA6" s="155"/>
      <c r="AB6" s="155"/>
      <c r="AC6" s="155"/>
      <c r="AD6" s="155"/>
      <c r="AE6" s="155"/>
      <c r="AF6" s="155"/>
      <c r="AG6" s="156"/>
      <c r="AH6" s="14"/>
      <c r="AI6" s="15"/>
      <c r="AJ6" s="16"/>
      <c r="AK6" s="154" t="s">
        <v>38</v>
      </c>
      <c r="AL6" s="155"/>
      <c r="AM6" s="155"/>
      <c r="AN6" s="155"/>
      <c r="AO6" s="155"/>
      <c r="AP6" s="155"/>
      <c r="AQ6" s="155"/>
      <c r="AR6" s="155"/>
      <c r="AS6" s="14"/>
      <c r="AT6" s="15"/>
      <c r="AU6" s="16"/>
      <c r="AV6" s="154" t="s">
        <v>39</v>
      </c>
      <c r="AW6" s="155"/>
      <c r="AX6" s="155"/>
      <c r="AY6" s="155"/>
      <c r="AZ6" s="155"/>
      <c r="BA6" s="155"/>
      <c r="BB6" s="155"/>
      <c r="BC6" s="155"/>
      <c r="BD6" s="14"/>
      <c r="BE6" s="15"/>
      <c r="BF6" s="16"/>
      <c r="BG6" s="154" t="s">
        <v>7</v>
      </c>
      <c r="BH6" s="155"/>
      <c r="BI6" s="155"/>
      <c r="BJ6" s="155"/>
      <c r="BK6" s="155"/>
      <c r="BL6" s="155"/>
      <c r="BM6" s="155"/>
      <c r="BN6" s="156"/>
      <c r="BO6" s="14"/>
      <c r="BP6" s="15"/>
      <c r="BQ6" s="16"/>
      <c r="BR6" s="140" t="s">
        <v>9</v>
      </c>
    </row>
    <row r="7" spans="1:70" ht="10.5" customHeight="1" thickBot="1">
      <c r="D7" s="8" t="s">
        <v>6</v>
      </c>
      <c r="E7" s="25"/>
      <c r="F7" s="9" t="s">
        <v>5</v>
      </c>
      <c r="G7" s="28" t="s">
        <v>3</v>
      </c>
      <c r="H7" s="28" t="s">
        <v>3</v>
      </c>
      <c r="I7" s="28" t="s">
        <v>18</v>
      </c>
      <c r="J7" s="28" t="s">
        <v>4</v>
      </c>
      <c r="K7" s="28" t="s">
        <v>4</v>
      </c>
      <c r="L7" s="18" t="s">
        <v>0</v>
      </c>
      <c r="M7" s="19" t="s">
        <v>1</v>
      </c>
      <c r="N7" s="20" t="s">
        <v>2</v>
      </c>
      <c r="O7" s="8" t="s">
        <v>6</v>
      </c>
      <c r="P7" s="25"/>
      <c r="Q7" s="9" t="s">
        <v>5</v>
      </c>
      <c r="R7" s="28" t="s">
        <v>3</v>
      </c>
      <c r="S7" s="28" t="s">
        <v>3</v>
      </c>
      <c r="T7" s="28" t="s">
        <v>18</v>
      </c>
      <c r="U7" s="28" t="s">
        <v>4</v>
      </c>
      <c r="V7" s="28" t="s">
        <v>4</v>
      </c>
      <c r="W7" s="18" t="s">
        <v>0</v>
      </c>
      <c r="X7" s="19" t="s">
        <v>1</v>
      </c>
      <c r="Y7" s="20" t="s">
        <v>2</v>
      </c>
      <c r="Z7" s="8" t="s">
        <v>6</v>
      </c>
      <c r="AA7" s="28"/>
      <c r="AB7" s="9" t="s">
        <v>5</v>
      </c>
      <c r="AC7" s="28" t="s">
        <v>3</v>
      </c>
      <c r="AD7" s="28" t="s">
        <v>3</v>
      </c>
      <c r="AE7" s="28" t="s">
        <v>18</v>
      </c>
      <c r="AF7" s="28" t="s">
        <v>4</v>
      </c>
      <c r="AG7" s="28" t="s">
        <v>4</v>
      </c>
      <c r="AH7" s="8" t="s">
        <v>0</v>
      </c>
      <c r="AI7" s="29" t="s">
        <v>1</v>
      </c>
      <c r="AJ7" s="30" t="s">
        <v>2</v>
      </c>
      <c r="AK7" s="8" t="s">
        <v>6</v>
      </c>
      <c r="AL7" s="28"/>
      <c r="AM7" s="9" t="s">
        <v>5</v>
      </c>
      <c r="AN7" s="28" t="s">
        <v>3</v>
      </c>
      <c r="AO7" s="28" t="s">
        <v>3</v>
      </c>
      <c r="AP7" s="28" t="s">
        <v>18</v>
      </c>
      <c r="AQ7" s="28" t="s">
        <v>4</v>
      </c>
      <c r="AR7" s="28" t="s">
        <v>4</v>
      </c>
      <c r="AS7" s="8" t="s">
        <v>0</v>
      </c>
      <c r="AT7" s="29" t="s">
        <v>1</v>
      </c>
      <c r="AU7" s="30" t="s">
        <v>2</v>
      </c>
      <c r="AV7" s="8" t="s">
        <v>6</v>
      </c>
      <c r="AW7" s="28"/>
      <c r="AX7" s="9" t="s">
        <v>5</v>
      </c>
      <c r="AY7" s="28" t="s">
        <v>3</v>
      </c>
      <c r="AZ7" s="28" t="s">
        <v>3</v>
      </c>
      <c r="BA7" s="28" t="s">
        <v>18</v>
      </c>
      <c r="BB7" s="28" t="s">
        <v>4</v>
      </c>
      <c r="BC7" s="28" t="s">
        <v>4</v>
      </c>
      <c r="BD7" s="8" t="s">
        <v>0</v>
      </c>
      <c r="BE7" s="29" t="s">
        <v>1</v>
      </c>
      <c r="BF7" s="30" t="s">
        <v>2</v>
      </c>
      <c r="BG7" s="8" t="s">
        <v>6</v>
      </c>
      <c r="BH7" s="28"/>
      <c r="BI7" s="9" t="s">
        <v>5</v>
      </c>
      <c r="BJ7" s="28" t="s">
        <v>3</v>
      </c>
      <c r="BK7" s="28" t="s">
        <v>3</v>
      </c>
      <c r="BL7" s="28" t="s">
        <v>18</v>
      </c>
      <c r="BM7" s="28" t="s">
        <v>4</v>
      </c>
      <c r="BN7" s="30" t="s">
        <v>4</v>
      </c>
      <c r="BO7" s="17" t="s">
        <v>0</v>
      </c>
      <c r="BP7" s="10" t="s">
        <v>1</v>
      </c>
      <c r="BQ7" s="11" t="s">
        <v>2</v>
      </c>
      <c r="BR7" s="141"/>
    </row>
    <row r="8" spans="1:70" ht="15.75" thickBot="1">
      <c r="A8" s="157">
        <f>C2</f>
        <v>41670</v>
      </c>
      <c r="B8" s="144" t="str">
        <f>UPPER(TEXT(A8,"jjj"))</f>
        <v>JEU</v>
      </c>
      <c r="C8" s="158" t="str">
        <f>UPPER(TEXT(A8,"jj mmm"))</f>
        <v>01 FÉVR</v>
      </c>
      <c r="D8" s="35"/>
      <c r="E8" s="83"/>
      <c r="F8" s="37"/>
      <c r="G8" s="22">
        <f>MOD(F8-D8,1)</f>
        <v>0</v>
      </c>
      <c r="H8" s="120">
        <f>G8+G9</f>
        <v>0</v>
      </c>
      <c r="I8" s="99"/>
      <c r="J8" s="22">
        <f>IF(OR(D8&gt;F8,D8&gt;=$A$3),F8+IF(D8&gt;F8,1,0)-$A$3,0)</f>
        <v>0</v>
      </c>
      <c r="K8" s="152">
        <f>J8+J9</f>
        <v>0</v>
      </c>
      <c r="L8" s="116">
        <f>IF(E8="CP",1,0)</f>
        <v>0</v>
      </c>
      <c r="M8" s="118">
        <f>IF(E8="CV",1,0)</f>
        <v>0</v>
      </c>
      <c r="N8" s="38">
        <f>IF(AND(F8&gt;$A$4,F8&lt;$A$2),1,0)</f>
        <v>0</v>
      </c>
      <c r="O8" s="35"/>
      <c r="P8" s="36"/>
      <c r="Q8" s="37"/>
      <c r="R8" s="22">
        <f>MOD(Q8-O8,1)</f>
        <v>0</v>
      </c>
      <c r="S8" s="120">
        <f>R8+R9</f>
        <v>0</v>
      </c>
      <c r="T8" s="99"/>
      <c r="U8" s="22">
        <f>IF(OR(O8&gt;Q8,O8&gt;=$A$3),Q8+IF(O8&gt;Q8,1,0)-$A$3,0)</f>
        <v>0</v>
      </c>
      <c r="V8" s="152">
        <f>U8+U9</f>
        <v>0</v>
      </c>
      <c r="W8" s="116">
        <f>IF(P8="CP",1,0)</f>
        <v>0</v>
      </c>
      <c r="X8" s="118">
        <f>IF(P8="CV",1,0)</f>
        <v>0</v>
      </c>
      <c r="Y8" s="38">
        <f>IF(AND(Q8&gt;$A$4,Q8&lt;$A$2),1,0)</f>
        <v>0</v>
      </c>
      <c r="Z8" s="35"/>
      <c r="AA8" s="36"/>
      <c r="AB8" s="37"/>
      <c r="AC8" s="22">
        <f>MOD(AB8-Z8,1)</f>
        <v>0</v>
      </c>
      <c r="AD8" s="105">
        <f>AC8+AC9</f>
        <v>0</v>
      </c>
      <c r="AE8" s="99"/>
      <c r="AF8" s="22">
        <f>IF(OR(Z8&gt;AB8,Z8&gt;=$A$3),AB8+IF(Z8&gt;AB8,1,0)-$A$3,0)</f>
        <v>0</v>
      </c>
      <c r="AG8" s="134">
        <f>AF8+AF9</f>
        <v>0</v>
      </c>
      <c r="AH8" s="116">
        <f>IF(AA8="CP",1,0)</f>
        <v>0</v>
      </c>
      <c r="AI8" s="118">
        <f>IF(AA8="CV",1,0)</f>
        <v>0</v>
      </c>
      <c r="AJ8" s="38">
        <f>IF(AND(F8&gt;$A$4,F8&lt;$A$2),1,0)</f>
        <v>0</v>
      </c>
      <c r="AK8" s="35"/>
      <c r="AL8" s="36"/>
      <c r="AM8" s="37"/>
      <c r="AN8" s="22">
        <f>MOD(AM8-AK8,1)</f>
        <v>0</v>
      </c>
      <c r="AO8" s="105">
        <f>AN8+AN9</f>
        <v>0</v>
      </c>
      <c r="AP8" s="99"/>
      <c r="AQ8" s="22">
        <f t="shared" ref="AQ8:AQ67" si="0">IF(OR(AK8&gt;AM8,AK8&gt;=$A$3),AM8+IF(AK8&gt;AM8,1,0)-$A$3,0)</f>
        <v>0</v>
      </c>
      <c r="AR8" s="134">
        <f>AQ8+AQ9</f>
        <v>0</v>
      </c>
      <c r="AS8" s="116">
        <f>IF(AL8="CP",1,0)</f>
        <v>0</v>
      </c>
      <c r="AT8" s="118">
        <f>IF(AL8="CV",1,0)</f>
        <v>0</v>
      </c>
      <c r="AU8" s="38">
        <f>IF(AND(F8&gt;$A$4,F8&lt;$A$2),1,0)</f>
        <v>0</v>
      </c>
      <c r="AV8" s="35"/>
      <c r="AW8" s="36"/>
      <c r="AX8" s="37"/>
      <c r="AY8" s="22">
        <f>MOD(AX8-AV8,1)</f>
        <v>0</v>
      </c>
      <c r="AZ8" s="105">
        <f>AY8+AY9</f>
        <v>0</v>
      </c>
      <c r="BA8" s="99"/>
      <c r="BB8" s="22">
        <f t="shared" ref="BB8:BB67" si="1">IF(OR(AV8&gt;AX8,AV8&gt;=$A$3),AX8+IF(AV8&gt;AX8,1,0)-$A$3,0)</f>
        <v>0</v>
      </c>
      <c r="BC8" s="134">
        <f>BB8+BB9</f>
        <v>0</v>
      </c>
      <c r="BD8" s="116">
        <f>IF(AW8="CP",1,0)</f>
        <v>0</v>
      </c>
      <c r="BE8" s="118">
        <f>IF(AW8="CV",1,0)</f>
        <v>0</v>
      </c>
      <c r="BF8" s="38">
        <f>IF(AND(F8&gt;$A$4,F8&lt;$A$2),1,0)</f>
        <v>0</v>
      </c>
      <c r="BG8" s="35"/>
      <c r="BH8" s="36"/>
      <c r="BI8" s="37"/>
      <c r="BJ8" s="22">
        <f>MOD(BI8-BG8,1)</f>
        <v>0</v>
      </c>
      <c r="BK8" s="105">
        <f>BJ8+BJ9</f>
        <v>0</v>
      </c>
      <c r="BL8" s="99"/>
      <c r="BM8" s="22">
        <f t="shared" ref="BM8:BM67" si="2">IF(OR(BG8&gt;BI8,BG8&gt;=$A$3),BI8+IF(BG8&gt;BI8,1,0)-$A$3,0)</f>
        <v>0</v>
      </c>
      <c r="BN8" s="134">
        <f>BM8+BM9</f>
        <v>0</v>
      </c>
      <c r="BO8" s="133">
        <f>IF(BH8="CP",1,0)</f>
        <v>0</v>
      </c>
      <c r="BP8" s="133">
        <f>IF(BH8="CV",1,0)</f>
        <v>0</v>
      </c>
      <c r="BQ8" s="12">
        <f>IF(AND(F8&gt;$A$4,F8&lt;$A$2),1,0)</f>
        <v>0</v>
      </c>
      <c r="BR8" s="47"/>
    </row>
    <row r="9" spans="1:70" ht="15.75" thickBot="1">
      <c r="A9" s="157"/>
      <c r="B9" s="145"/>
      <c r="C9" s="159"/>
      <c r="D9" s="52"/>
      <c r="E9" s="84"/>
      <c r="F9" s="41"/>
      <c r="G9" s="23">
        <f t="shared" ref="G9:G67" si="3">MOD(F9-D9,1)</f>
        <v>0</v>
      </c>
      <c r="H9" s="121"/>
      <c r="I9" s="100"/>
      <c r="J9" s="22">
        <f t="shared" ref="J9:J67" si="4">IF(OR(D9&gt;F9,D9&gt;=$A$3),F9+IF(D9&gt;F9,1,0)-$A$3,0)</f>
        <v>0</v>
      </c>
      <c r="K9" s="153"/>
      <c r="L9" s="117"/>
      <c r="M9" s="119"/>
      <c r="N9" s="42">
        <f t="shared" ref="N9:N67" si="5">IF(AND(F9&gt;$A$4,F9&lt;$A$2),1,0)</f>
        <v>0</v>
      </c>
      <c r="O9" s="52"/>
      <c r="P9" s="40"/>
      <c r="Q9" s="41"/>
      <c r="R9" s="23">
        <f t="shared" ref="R9:R67" si="6">MOD(Q9-O9,1)</f>
        <v>0</v>
      </c>
      <c r="S9" s="121"/>
      <c r="T9" s="100"/>
      <c r="U9" s="22">
        <f t="shared" ref="U9:U67" si="7">IF(OR(O9&gt;Q9,O9&gt;=$A$3),Q9+IF(O9&gt;Q9,1,0)-$A$3,0)</f>
        <v>0</v>
      </c>
      <c r="V9" s="153"/>
      <c r="W9" s="117"/>
      <c r="X9" s="119"/>
      <c r="Y9" s="42">
        <f t="shared" ref="Y9:Y67" si="8">IF(AND(Q9&gt;$A$4,Q9&lt;$A$2),1,0)</f>
        <v>0</v>
      </c>
      <c r="Z9" s="52"/>
      <c r="AA9" s="40"/>
      <c r="AB9" s="41"/>
      <c r="AC9" s="22">
        <f t="shared" ref="AC9:AC67" si="9">MOD(AB9-Z9,1)</f>
        <v>0</v>
      </c>
      <c r="AD9" s="106"/>
      <c r="AE9" s="100"/>
      <c r="AF9" s="22">
        <f t="shared" ref="AF9:AF67" si="10">IF(OR(Z9&gt;AB9,Z9&gt;=$A$3),AB9+IF(Z9&gt;AB9,1,0)-$A$3,0)</f>
        <v>0</v>
      </c>
      <c r="AG9" s="135"/>
      <c r="AH9" s="117"/>
      <c r="AI9" s="119"/>
      <c r="AJ9" s="42">
        <f t="shared" ref="AJ9:AJ67" si="11">IF(AND(F9&gt;$A$4,F9&lt;$A$2),1,0)</f>
        <v>0</v>
      </c>
      <c r="AK9" s="52"/>
      <c r="AL9" s="40"/>
      <c r="AM9" s="41"/>
      <c r="AN9" s="22">
        <f t="shared" ref="AN9:AN67" si="12">MOD(AM9-AK9,1)</f>
        <v>0</v>
      </c>
      <c r="AO9" s="106"/>
      <c r="AP9" s="100"/>
      <c r="AQ9" s="22">
        <f t="shared" si="0"/>
        <v>0</v>
      </c>
      <c r="AR9" s="135"/>
      <c r="AS9" s="117"/>
      <c r="AT9" s="119"/>
      <c r="AU9" s="42">
        <f t="shared" ref="AU9:AU67" si="13">IF(AND(F9&gt;$A$4,F9&lt;$A$2),1,0)</f>
        <v>0</v>
      </c>
      <c r="AV9" s="52"/>
      <c r="AW9" s="40"/>
      <c r="AX9" s="41"/>
      <c r="AY9" s="22">
        <f t="shared" ref="AY9:AY67" si="14">MOD(AX9-AV9,1)</f>
        <v>0</v>
      </c>
      <c r="AZ9" s="106"/>
      <c r="BA9" s="100"/>
      <c r="BB9" s="22">
        <f t="shared" si="1"/>
        <v>0</v>
      </c>
      <c r="BC9" s="135"/>
      <c r="BD9" s="117"/>
      <c r="BE9" s="119"/>
      <c r="BF9" s="42">
        <f t="shared" ref="BF9:BF67" si="15">IF(AND(F9&gt;$A$4,F9&lt;$A$2),1,0)</f>
        <v>0</v>
      </c>
      <c r="BG9" s="52"/>
      <c r="BH9" s="40"/>
      <c r="BI9" s="41"/>
      <c r="BJ9" s="22">
        <f t="shared" ref="BJ9:BJ67" si="16">MOD(BI9-BG9,1)</f>
        <v>0</v>
      </c>
      <c r="BK9" s="106"/>
      <c r="BL9" s="100"/>
      <c r="BM9" s="22">
        <f t="shared" si="2"/>
        <v>0</v>
      </c>
      <c r="BN9" s="135"/>
      <c r="BO9" s="133"/>
      <c r="BP9" s="133"/>
      <c r="BQ9" s="12">
        <f t="shared" ref="BQ9:BQ67" si="17">IF(AND(F9&gt;$A$4,F9&lt;$A$2),1,0)</f>
        <v>0</v>
      </c>
      <c r="BR9" s="48"/>
    </row>
    <row r="10" spans="1:70" ht="15.75" thickBot="1">
      <c r="A10" s="157">
        <f>A8+1</f>
        <v>41671</v>
      </c>
      <c r="B10" s="144" t="str">
        <f t="shared" ref="B10" si="18">UPPER(TEXT(A10,"jjj"))</f>
        <v>VEN</v>
      </c>
      <c r="C10" s="146" t="str">
        <f t="shared" ref="C10" si="19">UPPER(TEXT(A10,"jj mmm"))</f>
        <v>02 FÉVR</v>
      </c>
      <c r="D10" s="35"/>
      <c r="E10" s="83"/>
      <c r="F10" s="37"/>
      <c r="G10" s="22">
        <f t="shared" si="3"/>
        <v>0</v>
      </c>
      <c r="H10" s="120">
        <f t="shared" ref="H10" si="20">G10+G11</f>
        <v>0</v>
      </c>
      <c r="I10" s="105">
        <f t="shared" ref="I10" si="21">IF(OR(F9="",D10=""),0,MOD(D10-F9,1))</f>
        <v>0</v>
      </c>
      <c r="J10" s="22">
        <f t="shared" si="4"/>
        <v>0</v>
      </c>
      <c r="K10" s="122">
        <f t="shared" ref="K10" si="22">J10+J11</f>
        <v>0</v>
      </c>
      <c r="L10" s="116">
        <f t="shared" ref="L10" si="23">IF(E10="CP",1,0)</f>
        <v>0</v>
      </c>
      <c r="M10" s="118">
        <f t="shared" ref="M10" si="24">IF(E10="CV",1,0)</f>
        <v>0</v>
      </c>
      <c r="N10" s="38">
        <f t="shared" si="5"/>
        <v>0</v>
      </c>
      <c r="O10" s="35"/>
      <c r="P10" s="36"/>
      <c r="Q10" s="37"/>
      <c r="R10" s="22">
        <f t="shared" si="6"/>
        <v>0</v>
      </c>
      <c r="S10" s="120">
        <f t="shared" ref="S10" si="25">R10+R11</f>
        <v>0</v>
      </c>
      <c r="T10" s="105">
        <f t="shared" ref="T10" si="26">IF(OR(Q9="",O10=""),0,MOD(O10-Q9,1))</f>
        <v>0</v>
      </c>
      <c r="U10" s="22">
        <f t="shared" si="7"/>
        <v>0</v>
      </c>
      <c r="V10" s="122">
        <f t="shared" ref="V10" si="27">U10+U11</f>
        <v>0</v>
      </c>
      <c r="W10" s="116">
        <f t="shared" ref="W10" si="28">IF(P10="CP",1,0)</f>
        <v>0</v>
      </c>
      <c r="X10" s="118">
        <f t="shared" ref="X10" si="29">IF(P10="CV",1,0)</f>
        <v>0</v>
      </c>
      <c r="Y10" s="38">
        <f t="shared" si="8"/>
        <v>0</v>
      </c>
      <c r="Z10" s="35"/>
      <c r="AA10" s="36"/>
      <c r="AB10" s="37"/>
      <c r="AC10" s="22">
        <f t="shared" si="9"/>
        <v>0</v>
      </c>
      <c r="AD10" s="105">
        <f t="shared" ref="AD10" si="30">AC10+AC11</f>
        <v>0</v>
      </c>
      <c r="AE10" s="105">
        <f t="shared" ref="AE10" si="31">IF(OR(AB9="",Z10=""),0,MOD(Z10-AB9,1))</f>
        <v>0</v>
      </c>
      <c r="AF10" s="22">
        <f t="shared" si="10"/>
        <v>0</v>
      </c>
      <c r="AG10" s="134">
        <f t="shared" ref="AG10" si="32">AF10+AF11</f>
        <v>0</v>
      </c>
      <c r="AH10" s="116">
        <f t="shared" ref="AH10" si="33">IF(AA10="CP",1,0)</f>
        <v>0</v>
      </c>
      <c r="AI10" s="118">
        <f t="shared" ref="AI10" si="34">IF(AA10="CV",1,0)</f>
        <v>0</v>
      </c>
      <c r="AJ10" s="38">
        <f t="shared" si="11"/>
        <v>0</v>
      </c>
      <c r="AK10" s="35"/>
      <c r="AL10" s="36"/>
      <c r="AM10" s="37"/>
      <c r="AN10" s="22">
        <f t="shared" si="12"/>
        <v>0</v>
      </c>
      <c r="AO10" s="105">
        <f t="shared" ref="AO10" si="35">AN10+AN11</f>
        <v>0</v>
      </c>
      <c r="AP10" s="105">
        <f t="shared" ref="AP10" si="36">IF(OR(AM9="",AK10=""),0,MOD(AK10-AM9,1))</f>
        <v>0</v>
      </c>
      <c r="AQ10" s="22">
        <f t="shared" si="0"/>
        <v>0</v>
      </c>
      <c r="AR10" s="134">
        <f t="shared" ref="AR10" si="37">AQ10+AQ11</f>
        <v>0</v>
      </c>
      <c r="AS10" s="116">
        <f t="shared" ref="AS10" si="38">IF(AL10="CP",1,0)</f>
        <v>0</v>
      </c>
      <c r="AT10" s="118">
        <f t="shared" ref="AT10" si="39">IF(AL10="CV",1,0)</f>
        <v>0</v>
      </c>
      <c r="AU10" s="38">
        <f t="shared" si="13"/>
        <v>0</v>
      </c>
      <c r="AV10" s="35"/>
      <c r="AW10" s="36"/>
      <c r="AX10" s="37"/>
      <c r="AY10" s="22">
        <f t="shared" si="14"/>
        <v>0</v>
      </c>
      <c r="AZ10" s="105">
        <f t="shared" ref="AZ10" si="40">AY10+AY11</f>
        <v>0</v>
      </c>
      <c r="BA10" s="105">
        <f t="shared" ref="BA10" si="41">IF(OR(AX9="",AV10=""),0,MOD(AV10-AX9,1))</f>
        <v>0</v>
      </c>
      <c r="BB10" s="22">
        <f t="shared" si="1"/>
        <v>0</v>
      </c>
      <c r="BC10" s="134">
        <f t="shared" ref="BC10" si="42">BB10+BB11</f>
        <v>0</v>
      </c>
      <c r="BD10" s="116">
        <f t="shared" ref="BD10" si="43">IF(AW10="CP",1,0)</f>
        <v>0</v>
      </c>
      <c r="BE10" s="118">
        <f t="shared" ref="BE10" si="44">IF(AW10="CV",1,0)</f>
        <v>0</v>
      </c>
      <c r="BF10" s="38">
        <f t="shared" si="15"/>
        <v>0</v>
      </c>
      <c r="BG10" s="35"/>
      <c r="BH10" s="36"/>
      <c r="BI10" s="37"/>
      <c r="BJ10" s="22">
        <f t="shared" si="16"/>
        <v>0</v>
      </c>
      <c r="BK10" s="105">
        <f t="shared" ref="BK10" si="45">BJ10+BJ11</f>
        <v>0</v>
      </c>
      <c r="BL10" s="105">
        <f t="shared" ref="BL10" si="46">IF(OR(BI9="",BG10=""),0,MOD(BG10-BI9,1))</f>
        <v>0</v>
      </c>
      <c r="BM10" s="22">
        <f t="shared" si="2"/>
        <v>0</v>
      </c>
      <c r="BN10" s="134">
        <f t="shared" ref="BN10" si="47">BM10+BM11</f>
        <v>0</v>
      </c>
      <c r="BO10" s="133">
        <f t="shared" ref="BO10" si="48">IF(BH10="CP",1,0)</f>
        <v>0</v>
      </c>
      <c r="BP10" s="133">
        <f t="shared" ref="BP10" si="49">IF(BH10="CV",1,0)</f>
        <v>0</v>
      </c>
      <c r="BQ10" s="12">
        <f t="shared" si="17"/>
        <v>0</v>
      </c>
      <c r="BR10" s="47"/>
    </row>
    <row r="11" spans="1:70" ht="15.75" thickBot="1">
      <c r="A11" s="157"/>
      <c r="B11" s="145"/>
      <c r="C11" s="147"/>
      <c r="D11" s="39"/>
      <c r="E11" s="84"/>
      <c r="F11" s="41"/>
      <c r="G11" s="23">
        <f t="shared" si="3"/>
        <v>0</v>
      </c>
      <c r="H11" s="121"/>
      <c r="I11" s="106"/>
      <c r="J11" s="22">
        <f t="shared" si="4"/>
        <v>0</v>
      </c>
      <c r="K11" s="123"/>
      <c r="L11" s="117"/>
      <c r="M11" s="119"/>
      <c r="N11" s="42">
        <f t="shared" si="5"/>
        <v>0</v>
      </c>
      <c r="O11" s="39"/>
      <c r="P11" s="40"/>
      <c r="Q11" s="41"/>
      <c r="R11" s="23">
        <f t="shared" si="6"/>
        <v>0</v>
      </c>
      <c r="S11" s="121"/>
      <c r="T11" s="106"/>
      <c r="U11" s="22">
        <f t="shared" si="7"/>
        <v>0</v>
      </c>
      <c r="V11" s="123"/>
      <c r="W11" s="117"/>
      <c r="X11" s="119"/>
      <c r="Y11" s="42">
        <f t="shared" si="8"/>
        <v>0</v>
      </c>
      <c r="Z11" s="39"/>
      <c r="AA11" s="40"/>
      <c r="AB11" s="41"/>
      <c r="AC11" s="22">
        <f t="shared" si="9"/>
        <v>0</v>
      </c>
      <c r="AD11" s="106"/>
      <c r="AE11" s="106"/>
      <c r="AF11" s="22">
        <f t="shared" si="10"/>
        <v>0</v>
      </c>
      <c r="AG11" s="135"/>
      <c r="AH11" s="117"/>
      <c r="AI11" s="119"/>
      <c r="AJ11" s="42">
        <f t="shared" si="11"/>
        <v>0</v>
      </c>
      <c r="AK11" s="39"/>
      <c r="AL11" s="40"/>
      <c r="AM11" s="41"/>
      <c r="AN11" s="22">
        <f t="shared" si="12"/>
        <v>0</v>
      </c>
      <c r="AO11" s="106"/>
      <c r="AP11" s="106"/>
      <c r="AQ11" s="22">
        <f t="shared" si="0"/>
        <v>0</v>
      </c>
      <c r="AR11" s="135"/>
      <c r="AS11" s="117"/>
      <c r="AT11" s="119"/>
      <c r="AU11" s="42">
        <f t="shared" si="13"/>
        <v>0</v>
      </c>
      <c r="AV11" s="39"/>
      <c r="AW11" s="40"/>
      <c r="AX11" s="41"/>
      <c r="AY11" s="22">
        <f t="shared" si="14"/>
        <v>0</v>
      </c>
      <c r="AZ11" s="106"/>
      <c r="BA11" s="106"/>
      <c r="BB11" s="22">
        <f t="shared" si="1"/>
        <v>0</v>
      </c>
      <c r="BC11" s="135"/>
      <c r="BD11" s="117"/>
      <c r="BE11" s="119"/>
      <c r="BF11" s="42">
        <f t="shared" si="15"/>
        <v>0</v>
      </c>
      <c r="BG11" s="39"/>
      <c r="BH11" s="40"/>
      <c r="BI11" s="41"/>
      <c r="BJ11" s="22">
        <f t="shared" si="16"/>
        <v>0</v>
      </c>
      <c r="BK11" s="106"/>
      <c r="BL11" s="106"/>
      <c r="BM11" s="22">
        <f t="shared" si="2"/>
        <v>0</v>
      </c>
      <c r="BN11" s="135"/>
      <c r="BO11" s="133"/>
      <c r="BP11" s="133"/>
      <c r="BQ11" s="12">
        <f t="shared" si="17"/>
        <v>0</v>
      </c>
      <c r="BR11" s="48"/>
    </row>
    <row r="12" spans="1:70" ht="15.75" thickBot="1">
      <c r="A12" s="157">
        <f>A10+1</f>
        <v>41672</v>
      </c>
      <c r="B12" s="144" t="str">
        <f t="shared" ref="B12" si="50">UPPER(TEXT(A12,"jjj"))</f>
        <v>SAM</v>
      </c>
      <c r="C12" s="146" t="str">
        <f t="shared" ref="C12" si="51">UPPER(TEXT(A12,"jj mmm"))</f>
        <v>03 FÉVR</v>
      </c>
      <c r="D12" s="35"/>
      <c r="E12" s="83"/>
      <c r="F12" s="37"/>
      <c r="G12" s="22">
        <f t="shared" si="3"/>
        <v>0</v>
      </c>
      <c r="H12" s="120">
        <f t="shared" ref="H12" si="52">G12+G13</f>
        <v>0</v>
      </c>
      <c r="I12" s="105">
        <f t="shared" ref="I12" si="53">IF(OR(F11="",D12=""),0,MOD(D12-F11,1))</f>
        <v>0</v>
      </c>
      <c r="J12" s="22">
        <f t="shared" si="4"/>
        <v>0</v>
      </c>
      <c r="K12" s="122">
        <f t="shared" ref="K12" si="54">J12+J13</f>
        <v>0</v>
      </c>
      <c r="L12" s="116">
        <f t="shared" ref="L12" si="55">IF(E12="CP",1,0)</f>
        <v>0</v>
      </c>
      <c r="M12" s="118">
        <f t="shared" ref="M12" si="56">IF(E12="CV",1,0)</f>
        <v>0</v>
      </c>
      <c r="N12" s="38">
        <f t="shared" si="5"/>
        <v>0</v>
      </c>
      <c r="O12" s="35"/>
      <c r="P12" s="36"/>
      <c r="Q12" s="37"/>
      <c r="R12" s="22">
        <f t="shared" si="6"/>
        <v>0</v>
      </c>
      <c r="S12" s="120">
        <f t="shared" ref="S12" si="57">R12+R13</f>
        <v>0</v>
      </c>
      <c r="T12" s="105">
        <f t="shared" ref="T12" si="58">IF(OR(Q11="",O12=""),0,MOD(O12-Q11,1))</f>
        <v>0</v>
      </c>
      <c r="U12" s="22">
        <f t="shared" si="7"/>
        <v>0</v>
      </c>
      <c r="V12" s="122">
        <f t="shared" ref="V12" si="59">U12+U13</f>
        <v>0</v>
      </c>
      <c r="W12" s="116">
        <f t="shared" ref="W12" si="60">IF(P12="CP",1,0)</f>
        <v>0</v>
      </c>
      <c r="X12" s="118">
        <f t="shared" ref="X12" si="61">IF(P12="CV",1,0)</f>
        <v>0</v>
      </c>
      <c r="Y12" s="38">
        <f t="shared" si="8"/>
        <v>0</v>
      </c>
      <c r="Z12" s="35"/>
      <c r="AA12" s="36"/>
      <c r="AB12" s="37"/>
      <c r="AC12" s="22">
        <f t="shared" si="9"/>
        <v>0</v>
      </c>
      <c r="AD12" s="105">
        <f t="shared" ref="AD12" si="62">AC12+AC13</f>
        <v>0</v>
      </c>
      <c r="AE12" s="105">
        <f t="shared" ref="AE12" si="63">IF(OR(AB11="",Z12=""),0,MOD(Z12-AB11,1))</f>
        <v>0</v>
      </c>
      <c r="AF12" s="22">
        <f t="shared" si="10"/>
        <v>0</v>
      </c>
      <c r="AG12" s="134">
        <f t="shared" ref="AG12" si="64">AF12+AF13</f>
        <v>0</v>
      </c>
      <c r="AH12" s="116">
        <f t="shared" ref="AH12" si="65">IF(AA12="CP",1,0)</f>
        <v>0</v>
      </c>
      <c r="AI12" s="118">
        <f t="shared" ref="AI12" si="66">IF(AA12="CV",1,0)</f>
        <v>0</v>
      </c>
      <c r="AJ12" s="38">
        <f t="shared" si="11"/>
        <v>0</v>
      </c>
      <c r="AK12" s="35"/>
      <c r="AL12" s="36"/>
      <c r="AM12" s="37"/>
      <c r="AN12" s="22">
        <f t="shared" si="12"/>
        <v>0</v>
      </c>
      <c r="AO12" s="105">
        <f t="shared" ref="AO12" si="67">AN12+AN13</f>
        <v>0</v>
      </c>
      <c r="AP12" s="105">
        <f t="shared" ref="AP12" si="68">IF(OR(AM11="",AK12=""),0,MOD(AK12-AM11,1))</f>
        <v>0</v>
      </c>
      <c r="AQ12" s="22">
        <f t="shared" si="0"/>
        <v>0</v>
      </c>
      <c r="AR12" s="134">
        <f t="shared" ref="AR12" si="69">AQ12+AQ13</f>
        <v>0</v>
      </c>
      <c r="AS12" s="116">
        <f t="shared" ref="AS12" si="70">IF(AL12="CP",1,0)</f>
        <v>0</v>
      </c>
      <c r="AT12" s="118">
        <f t="shared" ref="AT12" si="71">IF(AL12="CV",1,0)</f>
        <v>0</v>
      </c>
      <c r="AU12" s="38">
        <f t="shared" si="13"/>
        <v>0</v>
      </c>
      <c r="AV12" s="35"/>
      <c r="AW12" s="36"/>
      <c r="AX12" s="37"/>
      <c r="AY12" s="22">
        <f t="shared" si="14"/>
        <v>0</v>
      </c>
      <c r="AZ12" s="105">
        <f t="shared" ref="AZ12" si="72">AY12+AY13</f>
        <v>0</v>
      </c>
      <c r="BA12" s="105">
        <f t="shared" ref="BA12" si="73">IF(OR(AX11="",AV12=""),0,MOD(AV12-AX11,1))</f>
        <v>0</v>
      </c>
      <c r="BB12" s="22">
        <f t="shared" si="1"/>
        <v>0</v>
      </c>
      <c r="BC12" s="134">
        <f t="shared" ref="BC12" si="74">BB12+BB13</f>
        <v>0</v>
      </c>
      <c r="BD12" s="116">
        <f t="shared" ref="BD12" si="75">IF(AW12="CP",1,0)</f>
        <v>0</v>
      </c>
      <c r="BE12" s="118">
        <f t="shared" ref="BE12" si="76">IF(AW12="CV",1,0)</f>
        <v>0</v>
      </c>
      <c r="BF12" s="38">
        <f t="shared" si="15"/>
        <v>0</v>
      </c>
      <c r="BG12" s="35"/>
      <c r="BH12" s="36"/>
      <c r="BI12" s="37"/>
      <c r="BJ12" s="22">
        <f t="shared" si="16"/>
        <v>0</v>
      </c>
      <c r="BK12" s="105">
        <f t="shared" ref="BK12" si="77">BJ12+BJ13</f>
        <v>0</v>
      </c>
      <c r="BL12" s="105">
        <f t="shared" ref="BL12" si="78">IF(OR(BI11="",BG12=""),0,MOD(BG12-BI11,1))</f>
        <v>0</v>
      </c>
      <c r="BM12" s="22">
        <f t="shared" si="2"/>
        <v>0</v>
      </c>
      <c r="BN12" s="134">
        <f t="shared" ref="BN12" si="79">BM12+BM13</f>
        <v>0</v>
      </c>
      <c r="BO12" s="133">
        <f t="shared" ref="BO12" si="80">IF(BH12="CP",1,0)</f>
        <v>0</v>
      </c>
      <c r="BP12" s="133">
        <f t="shared" ref="BP12" si="81">IF(BH12="CV",1,0)</f>
        <v>0</v>
      </c>
      <c r="BQ12" s="12">
        <f t="shared" si="17"/>
        <v>0</v>
      </c>
      <c r="BR12" s="47"/>
    </row>
    <row r="13" spans="1:70" ht="15.75" thickBot="1">
      <c r="A13" s="157"/>
      <c r="B13" s="145"/>
      <c r="C13" s="147"/>
      <c r="D13" s="39"/>
      <c r="E13" s="84"/>
      <c r="F13" s="41"/>
      <c r="G13" s="23">
        <f t="shared" si="3"/>
        <v>0</v>
      </c>
      <c r="H13" s="121"/>
      <c r="I13" s="106"/>
      <c r="J13" s="22">
        <f t="shared" si="4"/>
        <v>0</v>
      </c>
      <c r="K13" s="123"/>
      <c r="L13" s="117"/>
      <c r="M13" s="119"/>
      <c r="N13" s="42">
        <f t="shared" si="5"/>
        <v>0</v>
      </c>
      <c r="O13" s="39"/>
      <c r="P13" s="40"/>
      <c r="Q13" s="41"/>
      <c r="R13" s="23">
        <f t="shared" si="6"/>
        <v>0</v>
      </c>
      <c r="S13" s="121"/>
      <c r="T13" s="106"/>
      <c r="U13" s="22">
        <f t="shared" si="7"/>
        <v>0</v>
      </c>
      <c r="V13" s="123"/>
      <c r="W13" s="117"/>
      <c r="X13" s="119"/>
      <c r="Y13" s="42">
        <f t="shared" si="8"/>
        <v>0</v>
      </c>
      <c r="Z13" s="39"/>
      <c r="AA13" s="40"/>
      <c r="AB13" s="41"/>
      <c r="AC13" s="22">
        <f t="shared" si="9"/>
        <v>0</v>
      </c>
      <c r="AD13" s="106"/>
      <c r="AE13" s="106"/>
      <c r="AF13" s="22">
        <f t="shared" si="10"/>
        <v>0</v>
      </c>
      <c r="AG13" s="135"/>
      <c r="AH13" s="117"/>
      <c r="AI13" s="119"/>
      <c r="AJ13" s="42">
        <f t="shared" si="11"/>
        <v>0</v>
      </c>
      <c r="AK13" s="39"/>
      <c r="AL13" s="40"/>
      <c r="AM13" s="41"/>
      <c r="AN13" s="22">
        <f t="shared" si="12"/>
        <v>0</v>
      </c>
      <c r="AO13" s="106"/>
      <c r="AP13" s="106"/>
      <c r="AQ13" s="22">
        <f t="shared" si="0"/>
        <v>0</v>
      </c>
      <c r="AR13" s="135"/>
      <c r="AS13" s="117"/>
      <c r="AT13" s="119"/>
      <c r="AU13" s="42">
        <f t="shared" si="13"/>
        <v>0</v>
      </c>
      <c r="AV13" s="39"/>
      <c r="AW13" s="40"/>
      <c r="AX13" s="41"/>
      <c r="AY13" s="22">
        <f t="shared" si="14"/>
        <v>0</v>
      </c>
      <c r="AZ13" s="106"/>
      <c r="BA13" s="106"/>
      <c r="BB13" s="22">
        <f t="shared" si="1"/>
        <v>0</v>
      </c>
      <c r="BC13" s="135"/>
      <c r="BD13" s="117"/>
      <c r="BE13" s="119"/>
      <c r="BF13" s="42">
        <f t="shared" si="15"/>
        <v>0</v>
      </c>
      <c r="BG13" s="39"/>
      <c r="BH13" s="40"/>
      <c r="BI13" s="41"/>
      <c r="BJ13" s="22">
        <f t="shared" si="16"/>
        <v>0</v>
      </c>
      <c r="BK13" s="106"/>
      <c r="BL13" s="106"/>
      <c r="BM13" s="22">
        <f t="shared" si="2"/>
        <v>0</v>
      </c>
      <c r="BN13" s="135"/>
      <c r="BO13" s="133"/>
      <c r="BP13" s="133"/>
      <c r="BQ13" s="12">
        <f t="shared" si="17"/>
        <v>0</v>
      </c>
      <c r="BR13" s="48"/>
    </row>
    <row r="14" spans="1:70" ht="15.75" thickBot="1">
      <c r="A14" s="157">
        <f>A12+1</f>
        <v>41673</v>
      </c>
      <c r="B14" s="144" t="str">
        <f t="shared" ref="B14" si="82">UPPER(TEXT(A14,"jjj"))</f>
        <v>DIM</v>
      </c>
      <c r="C14" s="146" t="str">
        <f t="shared" ref="C14" si="83">UPPER(TEXT(A14,"jj mmm"))</f>
        <v>04 FÉVR</v>
      </c>
      <c r="D14" s="35"/>
      <c r="E14" s="83"/>
      <c r="F14" s="37"/>
      <c r="G14" s="22">
        <f t="shared" si="3"/>
        <v>0</v>
      </c>
      <c r="H14" s="120">
        <f t="shared" ref="H14" si="84">G14+G15</f>
        <v>0</v>
      </c>
      <c r="I14" s="105">
        <f t="shared" ref="I14" si="85">IF(OR(F13="",D14=""),0,MOD(D14-F13,1))</f>
        <v>0</v>
      </c>
      <c r="J14" s="22">
        <f t="shared" si="4"/>
        <v>0</v>
      </c>
      <c r="K14" s="122">
        <f t="shared" ref="K14" si="86">J14+J15</f>
        <v>0</v>
      </c>
      <c r="L14" s="116">
        <f t="shared" ref="L14" si="87">IF(E14="CP",1,0)</f>
        <v>0</v>
      </c>
      <c r="M14" s="118">
        <f>IF(E14="CV",1,0)</f>
        <v>0</v>
      </c>
      <c r="N14" s="38">
        <f t="shared" si="5"/>
        <v>0</v>
      </c>
      <c r="O14" s="35"/>
      <c r="P14" s="36"/>
      <c r="Q14" s="37"/>
      <c r="R14" s="22">
        <f t="shared" si="6"/>
        <v>0</v>
      </c>
      <c r="S14" s="120">
        <f t="shared" ref="S14" si="88">R14+R15</f>
        <v>0</v>
      </c>
      <c r="T14" s="105">
        <f t="shared" ref="T14" si="89">IF(OR(Q13="",O14=""),0,MOD(O14-Q13,1))</f>
        <v>0</v>
      </c>
      <c r="U14" s="22">
        <f t="shared" si="7"/>
        <v>0</v>
      </c>
      <c r="V14" s="122">
        <f t="shared" ref="V14" si="90">U14+U15</f>
        <v>0</v>
      </c>
      <c r="W14" s="116">
        <f t="shared" ref="W14" si="91">IF(P14="CP",1,0)</f>
        <v>0</v>
      </c>
      <c r="X14" s="118">
        <f>IF(P14="CV",1,0)</f>
        <v>0</v>
      </c>
      <c r="Y14" s="38">
        <f t="shared" si="8"/>
        <v>0</v>
      </c>
      <c r="Z14" s="35"/>
      <c r="AA14" s="36"/>
      <c r="AB14" s="37"/>
      <c r="AC14" s="22">
        <f t="shared" si="9"/>
        <v>0</v>
      </c>
      <c r="AD14" s="105">
        <f t="shared" ref="AD14" si="92">AC14+AC15</f>
        <v>0</v>
      </c>
      <c r="AE14" s="105">
        <f t="shared" ref="AE14" si="93">IF(OR(AB13="",Z14=""),0,MOD(Z14-AB13,1))</f>
        <v>0</v>
      </c>
      <c r="AF14" s="22">
        <f>IF(OR(Z14&gt;AB14,Z14&gt;=$A$3),AB14+IF(Z14&gt;AB14,1,0)-$A$3,0)</f>
        <v>0</v>
      </c>
      <c r="AG14" s="134">
        <f t="shared" ref="AG14" si="94">AF14+AF15</f>
        <v>0</v>
      </c>
      <c r="AH14" s="116">
        <f t="shared" ref="AH14" si="95">IF(AA14="CP",1,0)</f>
        <v>0</v>
      </c>
      <c r="AI14" s="118">
        <f t="shared" ref="AI14" si="96">IF(AA14="CV",1,0)</f>
        <v>0</v>
      </c>
      <c r="AJ14" s="38">
        <f t="shared" si="11"/>
        <v>0</v>
      </c>
      <c r="AK14" s="35"/>
      <c r="AL14" s="36"/>
      <c r="AM14" s="37"/>
      <c r="AN14" s="22">
        <f t="shared" si="12"/>
        <v>0</v>
      </c>
      <c r="AO14" s="105">
        <f t="shared" ref="AO14" si="97">AN14+AN15</f>
        <v>0</v>
      </c>
      <c r="AP14" s="105">
        <f t="shared" ref="AP14" si="98">IF(OR(AM13="",AK14=""),0,MOD(AK14-AM13,1))</f>
        <v>0</v>
      </c>
      <c r="AQ14" s="22">
        <f t="shared" si="0"/>
        <v>0</v>
      </c>
      <c r="AR14" s="134">
        <f t="shared" ref="AR14" si="99">AQ14+AQ15</f>
        <v>0</v>
      </c>
      <c r="AS14" s="116">
        <f t="shared" ref="AS14" si="100">IF(AL14="CP",1,0)</f>
        <v>0</v>
      </c>
      <c r="AT14" s="118">
        <f t="shared" ref="AT14" si="101">IF(AL14="CV",1,0)</f>
        <v>0</v>
      </c>
      <c r="AU14" s="38">
        <f t="shared" si="13"/>
        <v>0</v>
      </c>
      <c r="AV14" s="35"/>
      <c r="AW14" s="36"/>
      <c r="AX14" s="37"/>
      <c r="AY14" s="22">
        <f t="shared" si="14"/>
        <v>0</v>
      </c>
      <c r="AZ14" s="105">
        <f t="shared" ref="AZ14" si="102">AY14+AY15</f>
        <v>0</v>
      </c>
      <c r="BA14" s="105">
        <f t="shared" ref="BA14" si="103">IF(OR(AX13="",AV14=""),0,MOD(AV14-AX13,1))</f>
        <v>0</v>
      </c>
      <c r="BB14" s="22">
        <f t="shared" si="1"/>
        <v>0</v>
      </c>
      <c r="BC14" s="134">
        <f t="shared" ref="BC14" si="104">BB14+BB15</f>
        <v>0</v>
      </c>
      <c r="BD14" s="116">
        <f t="shared" ref="BD14" si="105">IF(AW14="CP",1,0)</f>
        <v>0</v>
      </c>
      <c r="BE14" s="118">
        <f t="shared" ref="BE14" si="106">IF(AW14="CV",1,0)</f>
        <v>0</v>
      </c>
      <c r="BF14" s="38">
        <f t="shared" si="15"/>
        <v>0</v>
      </c>
      <c r="BG14" s="35"/>
      <c r="BH14" s="36"/>
      <c r="BI14" s="37"/>
      <c r="BJ14" s="22">
        <f t="shared" si="16"/>
        <v>0</v>
      </c>
      <c r="BK14" s="105">
        <f t="shared" ref="BK14" si="107">BJ14+BJ15</f>
        <v>0</v>
      </c>
      <c r="BL14" s="105">
        <f t="shared" ref="BL14" si="108">IF(OR(BI13="",BG14=""),0,MOD(BG14-BI13,1))</f>
        <v>0</v>
      </c>
      <c r="BM14" s="22">
        <f t="shared" si="2"/>
        <v>0</v>
      </c>
      <c r="BN14" s="134">
        <f t="shared" ref="BN14" si="109">BM14+BM15</f>
        <v>0</v>
      </c>
      <c r="BO14" s="133">
        <f t="shared" ref="BO14" si="110">IF(BH14="CP",1,0)</f>
        <v>0</v>
      </c>
      <c r="BP14" s="133">
        <f t="shared" ref="BP14" si="111">IF(BH14="CV",1,0)</f>
        <v>0</v>
      </c>
      <c r="BQ14" s="12">
        <f t="shared" si="17"/>
        <v>0</v>
      </c>
      <c r="BR14" s="47"/>
    </row>
    <row r="15" spans="1:70" ht="15.75" thickBot="1">
      <c r="A15" s="157"/>
      <c r="B15" s="145"/>
      <c r="C15" s="147"/>
      <c r="D15" s="39"/>
      <c r="E15" s="84"/>
      <c r="F15" s="41"/>
      <c r="G15" s="23">
        <f t="shared" si="3"/>
        <v>0</v>
      </c>
      <c r="H15" s="121"/>
      <c r="I15" s="106"/>
      <c r="J15" s="22">
        <f t="shared" si="4"/>
        <v>0</v>
      </c>
      <c r="K15" s="123"/>
      <c r="L15" s="117"/>
      <c r="M15" s="119"/>
      <c r="N15" s="42">
        <f t="shared" si="5"/>
        <v>0</v>
      </c>
      <c r="O15" s="39"/>
      <c r="P15" s="40"/>
      <c r="Q15" s="41"/>
      <c r="R15" s="23">
        <f t="shared" si="6"/>
        <v>0</v>
      </c>
      <c r="S15" s="121"/>
      <c r="T15" s="106"/>
      <c r="U15" s="22">
        <f t="shared" si="7"/>
        <v>0</v>
      </c>
      <c r="V15" s="123"/>
      <c r="W15" s="117"/>
      <c r="X15" s="119"/>
      <c r="Y15" s="42">
        <f t="shared" si="8"/>
        <v>0</v>
      </c>
      <c r="Z15" s="39"/>
      <c r="AA15" s="33"/>
      <c r="AB15" s="41"/>
      <c r="AC15" s="22">
        <f t="shared" si="9"/>
        <v>0</v>
      </c>
      <c r="AD15" s="106"/>
      <c r="AE15" s="106"/>
      <c r="AF15" s="22">
        <f t="shared" si="10"/>
        <v>0</v>
      </c>
      <c r="AG15" s="135"/>
      <c r="AH15" s="117"/>
      <c r="AI15" s="119"/>
      <c r="AJ15" s="42">
        <f t="shared" si="11"/>
        <v>0</v>
      </c>
      <c r="AK15" s="39"/>
      <c r="AL15" s="40"/>
      <c r="AM15" s="41"/>
      <c r="AN15" s="22">
        <f t="shared" si="12"/>
        <v>0</v>
      </c>
      <c r="AO15" s="106"/>
      <c r="AP15" s="106"/>
      <c r="AQ15" s="22">
        <f t="shared" si="0"/>
        <v>0</v>
      </c>
      <c r="AR15" s="135"/>
      <c r="AS15" s="117"/>
      <c r="AT15" s="119"/>
      <c r="AU15" s="42">
        <f t="shared" si="13"/>
        <v>0</v>
      </c>
      <c r="AV15" s="39"/>
      <c r="AW15" s="40"/>
      <c r="AX15" s="41"/>
      <c r="AY15" s="22">
        <f t="shared" si="14"/>
        <v>0</v>
      </c>
      <c r="AZ15" s="106"/>
      <c r="BA15" s="106"/>
      <c r="BB15" s="22">
        <f t="shared" si="1"/>
        <v>0</v>
      </c>
      <c r="BC15" s="135"/>
      <c r="BD15" s="117"/>
      <c r="BE15" s="119"/>
      <c r="BF15" s="42">
        <f t="shared" si="15"/>
        <v>0</v>
      </c>
      <c r="BG15" s="39"/>
      <c r="BH15" s="40"/>
      <c r="BI15" s="41"/>
      <c r="BJ15" s="22">
        <f t="shared" si="16"/>
        <v>0</v>
      </c>
      <c r="BK15" s="106"/>
      <c r="BL15" s="106"/>
      <c r="BM15" s="22">
        <f t="shared" si="2"/>
        <v>0</v>
      </c>
      <c r="BN15" s="135"/>
      <c r="BO15" s="133"/>
      <c r="BP15" s="133"/>
      <c r="BQ15" s="12">
        <f t="shared" si="17"/>
        <v>0</v>
      </c>
      <c r="BR15" s="48"/>
    </row>
    <row r="16" spans="1:70" ht="15.75" thickBot="1">
      <c r="A16" s="98"/>
      <c r="B16" s="88"/>
      <c r="C16" s="89"/>
      <c r="D16" s="160" t="s">
        <v>40</v>
      </c>
      <c r="E16" s="160"/>
      <c r="F16" s="161"/>
      <c r="G16" s="87"/>
      <c r="H16" s="162">
        <f>SUM(H8:H15)+SUM('01-2018'!H68:H73)</f>
        <v>0.41666666666666669</v>
      </c>
      <c r="I16" s="163"/>
      <c r="J16" s="163"/>
      <c r="K16" s="164"/>
      <c r="L16" s="102"/>
      <c r="M16" s="103"/>
      <c r="N16" s="31"/>
      <c r="O16" s="160" t="s">
        <v>40</v>
      </c>
      <c r="P16" s="160"/>
      <c r="Q16" s="161"/>
      <c r="R16" s="87"/>
      <c r="S16" s="162">
        <f>SUM(S8:S15)+SUM('01-2018'!S68:S73)</f>
        <v>0</v>
      </c>
      <c r="T16" s="163"/>
      <c r="U16" s="163"/>
      <c r="V16" s="164"/>
      <c r="W16" s="102"/>
      <c r="X16" s="103"/>
      <c r="Y16" s="31"/>
      <c r="Z16" s="160" t="s">
        <v>40</v>
      </c>
      <c r="AA16" s="160"/>
      <c r="AB16" s="161"/>
      <c r="AC16" s="87"/>
      <c r="AD16" s="162">
        <f>SUM(AD8:AD15)+SUM('01-2018'!AD68:AD73)</f>
        <v>0</v>
      </c>
      <c r="AE16" s="163"/>
      <c r="AF16" s="163"/>
      <c r="AG16" s="164"/>
      <c r="AH16" s="102"/>
      <c r="AI16" s="103"/>
      <c r="AJ16" s="31"/>
      <c r="AK16" s="160" t="s">
        <v>40</v>
      </c>
      <c r="AL16" s="160"/>
      <c r="AM16" s="161"/>
      <c r="AN16" s="87"/>
      <c r="AO16" s="162">
        <f>SUM(AO8:AO15)+SUM('01-2018'!AO68:AO73)</f>
        <v>0</v>
      </c>
      <c r="AP16" s="163"/>
      <c r="AQ16" s="163"/>
      <c r="AR16" s="164"/>
      <c r="AS16" s="102"/>
      <c r="AT16" s="103"/>
      <c r="AU16" s="31"/>
      <c r="AV16" s="160" t="s">
        <v>40</v>
      </c>
      <c r="AW16" s="160"/>
      <c r="AX16" s="161"/>
      <c r="AY16" s="87"/>
      <c r="AZ16" s="162">
        <f>SUM(AZ8:AZ15)+SUM('01-2018'!AZ68:AZ73)</f>
        <v>0</v>
      </c>
      <c r="BA16" s="163"/>
      <c r="BB16" s="163"/>
      <c r="BC16" s="164"/>
      <c r="BD16" s="102"/>
      <c r="BE16" s="103"/>
      <c r="BF16" s="31"/>
      <c r="BG16" s="160" t="s">
        <v>40</v>
      </c>
      <c r="BH16" s="160"/>
      <c r="BI16" s="161"/>
      <c r="BJ16" s="87"/>
      <c r="BK16" s="162">
        <f>SUM(BK8:BK15)+SUM('01-2018'!BK68:BK73)</f>
        <v>0</v>
      </c>
      <c r="BL16" s="163"/>
      <c r="BM16" s="163"/>
      <c r="BN16" s="164"/>
      <c r="BO16" s="101"/>
      <c r="BP16" s="101"/>
      <c r="BQ16" s="12"/>
      <c r="BR16" s="90"/>
    </row>
    <row r="17" spans="1:70" ht="15.75" thickBot="1">
      <c r="A17" s="157">
        <f>A14+1</f>
        <v>41674</v>
      </c>
      <c r="B17" s="144" t="str">
        <f t="shared" ref="B17" si="112">UPPER(TEXT(A17,"jjj"))</f>
        <v>LUN</v>
      </c>
      <c r="C17" s="146" t="str">
        <f t="shared" ref="C17" si="113">UPPER(TEXT(A17,"jj mmm"))</f>
        <v>05 FÉVR</v>
      </c>
      <c r="D17" s="35"/>
      <c r="E17" s="83"/>
      <c r="F17" s="37"/>
      <c r="G17" s="22">
        <f t="shared" si="3"/>
        <v>0</v>
      </c>
      <c r="H17" s="120">
        <f t="shared" ref="H17" si="114">G17+G18</f>
        <v>0</v>
      </c>
      <c r="I17" s="105">
        <f t="shared" ref="I17" si="115">IF(OR(F15="",D17=""),0,MOD(D17-F15,1))</f>
        <v>0</v>
      </c>
      <c r="J17" s="22">
        <f t="shared" si="4"/>
        <v>0</v>
      </c>
      <c r="K17" s="122">
        <f t="shared" ref="K17" si="116">J17+J18</f>
        <v>0</v>
      </c>
      <c r="L17" s="116">
        <f t="shared" ref="L17" si="117">IF(E17="CP",1,0)</f>
        <v>0</v>
      </c>
      <c r="M17" s="118">
        <f t="shared" ref="M17" si="118">IF(E17="CV",1,0)</f>
        <v>0</v>
      </c>
      <c r="N17" s="38">
        <f t="shared" si="5"/>
        <v>0</v>
      </c>
      <c r="O17" s="35"/>
      <c r="P17" s="36"/>
      <c r="Q17" s="37"/>
      <c r="R17" s="22">
        <f t="shared" si="6"/>
        <v>0</v>
      </c>
      <c r="S17" s="120">
        <f t="shared" ref="S17" si="119">R17+R18</f>
        <v>0</v>
      </c>
      <c r="T17" s="105">
        <f t="shared" ref="T17" si="120">IF(OR(Q15="",O17=""),0,MOD(O17-Q15,1))</f>
        <v>0</v>
      </c>
      <c r="U17" s="22">
        <f t="shared" si="7"/>
        <v>0</v>
      </c>
      <c r="V17" s="122">
        <f t="shared" ref="V17" si="121">U17+U18</f>
        <v>0</v>
      </c>
      <c r="W17" s="116">
        <f t="shared" ref="W17" si="122">IF(P17="CP",1,0)</f>
        <v>0</v>
      </c>
      <c r="X17" s="118">
        <f t="shared" ref="X17" si="123">IF(P17="CV",1,0)</f>
        <v>0</v>
      </c>
      <c r="Y17" s="38">
        <f t="shared" si="8"/>
        <v>0</v>
      </c>
      <c r="Z17" s="35"/>
      <c r="AA17" s="36"/>
      <c r="AB17" s="37"/>
      <c r="AC17" s="22">
        <f t="shared" si="9"/>
        <v>0</v>
      </c>
      <c r="AD17" s="105">
        <f t="shared" ref="AD17" si="124">AC17+AC18</f>
        <v>0</v>
      </c>
      <c r="AE17" s="105">
        <f t="shared" ref="AE17" si="125">IF(OR(AB15="",Z17=""),0,MOD(Z17-AB15,1))</f>
        <v>0</v>
      </c>
      <c r="AF17" s="22">
        <f t="shared" si="10"/>
        <v>0</v>
      </c>
      <c r="AG17" s="134">
        <f t="shared" ref="AG17" si="126">AF17+AF18</f>
        <v>0</v>
      </c>
      <c r="AH17" s="116">
        <f t="shared" ref="AH17" si="127">IF(AA17="CP",1,0)</f>
        <v>0</v>
      </c>
      <c r="AI17" s="118">
        <f t="shared" ref="AI17" si="128">IF(AA17="CV",1,0)</f>
        <v>0</v>
      </c>
      <c r="AJ17" s="38">
        <f t="shared" si="11"/>
        <v>0</v>
      </c>
      <c r="AK17" s="35"/>
      <c r="AL17" s="36"/>
      <c r="AM17" s="37"/>
      <c r="AN17" s="22">
        <f t="shared" si="12"/>
        <v>0</v>
      </c>
      <c r="AO17" s="105">
        <f t="shared" ref="AO17" si="129">AN17+AN18</f>
        <v>0</v>
      </c>
      <c r="AP17" s="105">
        <f t="shared" ref="AP17" si="130">IF(OR(AM15="",AK17=""),0,MOD(AK17-AM15,1))</f>
        <v>0</v>
      </c>
      <c r="AQ17" s="22">
        <f t="shared" si="0"/>
        <v>0</v>
      </c>
      <c r="AR17" s="134">
        <f t="shared" ref="AR17" si="131">AQ17+AQ18</f>
        <v>0</v>
      </c>
      <c r="AS17" s="116">
        <f t="shared" ref="AS17" si="132">IF(AL17="CP",1,0)</f>
        <v>0</v>
      </c>
      <c r="AT17" s="118">
        <f t="shared" ref="AT17" si="133">IF(AL17="CV",1,0)</f>
        <v>0</v>
      </c>
      <c r="AU17" s="38">
        <f t="shared" si="13"/>
        <v>0</v>
      </c>
      <c r="AV17" s="35"/>
      <c r="AW17" s="36"/>
      <c r="AX17" s="37"/>
      <c r="AY17" s="22">
        <f t="shared" si="14"/>
        <v>0</v>
      </c>
      <c r="AZ17" s="105">
        <f t="shared" ref="AZ17" si="134">AY17+AY18</f>
        <v>0</v>
      </c>
      <c r="BA17" s="105">
        <f t="shared" ref="BA17" si="135">IF(OR(AX15="",AV17=""),0,MOD(AV17-AX15,1))</f>
        <v>0</v>
      </c>
      <c r="BB17" s="22">
        <f t="shared" si="1"/>
        <v>0</v>
      </c>
      <c r="BC17" s="134">
        <f t="shared" ref="BC17" si="136">BB17+BB18</f>
        <v>0</v>
      </c>
      <c r="BD17" s="116">
        <f t="shared" ref="BD17" si="137">IF(AW17="CP",1,0)</f>
        <v>0</v>
      </c>
      <c r="BE17" s="118">
        <f t="shared" ref="BE17" si="138">IF(AW17="CV",1,0)</f>
        <v>0</v>
      </c>
      <c r="BF17" s="38">
        <f t="shared" si="15"/>
        <v>0</v>
      </c>
      <c r="BG17" s="35"/>
      <c r="BH17" s="36"/>
      <c r="BI17" s="37"/>
      <c r="BJ17" s="22">
        <f t="shared" si="16"/>
        <v>0</v>
      </c>
      <c r="BK17" s="105">
        <f t="shared" ref="BK17" si="139">BJ17+BJ18</f>
        <v>0</v>
      </c>
      <c r="BL17" s="105">
        <f t="shared" ref="BL17" si="140">IF(OR(BI15="",BG17=""),0,MOD(BG17-BI15,1))</f>
        <v>0</v>
      </c>
      <c r="BM17" s="22">
        <f t="shared" si="2"/>
        <v>0</v>
      </c>
      <c r="BN17" s="134">
        <f t="shared" ref="BN17" si="141">BM17+BM18</f>
        <v>0</v>
      </c>
      <c r="BO17" s="133">
        <f t="shared" ref="BO17" si="142">IF(BH17="CP",1,0)</f>
        <v>0</v>
      </c>
      <c r="BP17" s="133">
        <f t="shared" ref="BP17" si="143">IF(BH17="CV",1,0)</f>
        <v>0</v>
      </c>
      <c r="BQ17" s="12">
        <f t="shared" si="17"/>
        <v>0</v>
      </c>
      <c r="BR17" s="47"/>
    </row>
    <row r="18" spans="1:70" ht="15.75" thickBot="1">
      <c r="A18" s="157"/>
      <c r="B18" s="145"/>
      <c r="C18" s="147"/>
      <c r="D18" s="39"/>
      <c r="E18" s="84"/>
      <c r="F18" s="41"/>
      <c r="G18" s="23">
        <f t="shared" si="3"/>
        <v>0</v>
      </c>
      <c r="H18" s="121"/>
      <c r="I18" s="106"/>
      <c r="J18" s="22">
        <f t="shared" si="4"/>
        <v>0</v>
      </c>
      <c r="K18" s="123"/>
      <c r="L18" s="117"/>
      <c r="M18" s="119"/>
      <c r="N18" s="42">
        <f t="shared" si="5"/>
        <v>0</v>
      </c>
      <c r="O18" s="39"/>
      <c r="P18" s="40"/>
      <c r="Q18" s="41"/>
      <c r="R18" s="23">
        <f t="shared" si="6"/>
        <v>0</v>
      </c>
      <c r="S18" s="121"/>
      <c r="T18" s="106"/>
      <c r="U18" s="22">
        <f t="shared" si="7"/>
        <v>0</v>
      </c>
      <c r="V18" s="123"/>
      <c r="W18" s="117"/>
      <c r="X18" s="119"/>
      <c r="Y18" s="42">
        <f t="shared" si="8"/>
        <v>0</v>
      </c>
      <c r="Z18" s="39"/>
      <c r="AA18" s="40"/>
      <c r="AB18" s="41"/>
      <c r="AC18" s="22">
        <f t="shared" si="9"/>
        <v>0</v>
      </c>
      <c r="AD18" s="106"/>
      <c r="AE18" s="106"/>
      <c r="AF18" s="22">
        <f t="shared" si="10"/>
        <v>0</v>
      </c>
      <c r="AG18" s="135"/>
      <c r="AH18" s="117"/>
      <c r="AI18" s="119"/>
      <c r="AJ18" s="42">
        <f t="shared" si="11"/>
        <v>0</v>
      </c>
      <c r="AK18" s="39"/>
      <c r="AL18" s="40"/>
      <c r="AM18" s="41"/>
      <c r="AN18" s="22">
        <f t="shared" si="12"/>
        <v>0</v>
      </c>
      <c r="AO18" s="106"/>
      <c r="AP18" s="106"/>
      <c r="AQ18" s="22">
        <f t="shared" si="0"/>
        <v>0</v>
      </c>
      <c r="AR18" s="135"/>
      <c r="AS18" s="117"/>
      <c r="AT18" s="119"/>
      <c r="AU18" s="42">
        <f t="shared" si="13"/>
        <v>0</v>
      </c>
      <c r="AV18" s="39"/>
      <c r="AW18" s="40"/>
      <c r="AX18" s="41"/>
      <c r="AY18" s="22">
        <f t="shared" si="14"/>
        <v>0</v>
      </c>
      <c r="AZ18" s="106"/>
      <c r="BA18" s="106"/>
      <c r="BB18" s="22">
        <f t="shared" si="1"/>
        <v>0</v>
      </c>
      <c r="BC18" s="135"/>
      <c r="BD18" s="117"/>
      <c r="BE18" s="119"/>
      <c r="BF18" s="42">
        <f t="shared" si="15"/>
        <v>0</v>
      </c>
      <c r="BG18" s="39"/>
      <c r="BH18" s="40"/>
      <c r="BI18" s="41"/>
      <c r="BJ18" s="22">
        <f t="shared" si="16"/>
        <v>0</v>
      </c>
      <c r="BK18" s="106"/>
      <c r="BL18" s="106"/>
      <c r="BM18" s="22">
        <f t="shared" si="2"/>
        <v>0</v>
      </c>
      <c r="BN18" s="135"/>
      <c r="BO18" s="133"/>
      <c r="BP18" s="133"/>
      <c r="BQ18" s="12">
        <f t="shared" si="17"/>
        <v>0</v>
      </c>
      <c r="BR18" s="48"/>
    </row>
    <row r="19" spans="1:70" ht="15.75" thickBot="1">
      <c r="A19" s="157">
        <f>A17+1</f>
        <v>41675</v>
      </c>
      <c r="B19" s="144" t="str">
        <f t="shared" ref="B19" si="144">UPPER(TEXT(A19,"jjj"))</f>
        <v>MAR</v>
      </c>
      <c r="C19" s="146" t="str">
        <f t="shared" ref="C19" si="145">UPPER(TEXT(A19,"jj mmm"))</f>
        <v>06 FÉVR</v>
      </c>
      <c r="D19" s="35"/>
      <c r="E19" s="83"/>
      <c r="F19" s="37"/>
      <c r="G19" s="22">
        <f t="shared" si="3"/>
        <v>0</v>
      </c>
      <c r="H19" s="120">
        <f t="shared" ref="H19" si="146">G19+G20</f>
        <v>0</v>
      </c>
      <c r="I19" s="105">
        <f t="shared" ref="I19" si="147">IF(OR(F18="",D19=""),0,MOD(D19-F18,1))</f>
        <v>0</v>
      </c>
      <c r="J19" s="22">
        <f t="shared" si="4"/>
        <v>0</v>
      </c>
      <c r="K19" s="122">
        <f t="shared" ref="K19" si="148">J19+J20</f>
        <v>0</v>
      </c>
      <c r="L19" s="116">
        <f t="shared" ref="L19" si="149">IF(E19="CP",1,0)</f>
        <v>0</v>
      </c>
      <c r="M19" s="118">
        <f t="shared" ref="M19" si="150">IF(E19="CV",1,0)</f>
        <v>0</v>
      </c>
      <c r="N19" s="38">
        <f t="shared" si="5"/>
        <v>0</v>
      </c>
      <c r="O19" s="35"/>
      <c r="P19" s="36"/>
      <c r="Q19" s="37"/>
      <c r="R19" s="22">
        <f t="shared" si="6"/>
        <v>0</v>
      </c>
      <c r="S19" s="120">
        <f t="shared" ref="S19" si="151">R19+R20</f>
        <v>0</v>
      </c>
      <c r="T19" s="105">
        <f t="shared" ref="T19" si="152">IF(OR(Q18="",O19=""),0,MOD(O19-Q18,1))</f>
        <v>0</v>
      </c>
      <c r="U19" s="22">
        <f t="shared" si="7"/>
        <v>0</v>
      </c>
      <c r="V19" s="122">
        <f t="shared" ref="V19" si="153">U19+U20</f>
        <v>0</v>
      </c>
      <c r="W19" s="116">
        <f t="shared" ref="W19" si="154">IF(P19="CP",1,0)</f>
        <v>0</v>
      </c>
      <c r="X19" s="118">
        <f t="shared" ref="X19" si="155">IF(P19="CV",1,0)</f>
        <v>0</v>
      </c>
      <c r="Y19" s="38">
        <f t="shared" si="8"/>
        <v>0</v>
      </c>
      <c r="Z19" s="35"/>
      <c r="AA19" s="36"/>
      <c r="AB19" s="37"/>
      <c r="AC19" s="22">
        <f t="shared" si="9"/>
        <v>0</v>
      </c>
      <c r="AD19" s="105">
        <f t="shared" ref="AD19" si="156">AC19+AC20</f>
        <v>0</v>
      </c>
      <c r="AE19" s="105">
        <f t="shared" ref="AE19" si="157">IF(OR(AB18="",Z19=""),0,MOD(Z19-AB18,1))</f>
        <v>0</v>
      </c>
      <c r="AF19" s="22">
        <f t="shared" si="10"/>
        <v>0</v>
      </c>
      <c r="AG19" s="134">
        <f t="shared" ref="AG19" si="158">AF19+AF20</f>
        <v>0</v>
      </c>
      <c r="AH19" s="116">
        <f t="shared" ref="AH19" si="159">IF(AA19="CP",1,0)</f>
        <v>0</v>
      </c>
      <c r="AI19" s="118">
        <f t="shared" ref="AI19" si="160">IF(AA19="CV",1,0)</f>
        <v>0</v>
      </c>
      <c r="AJ19" s="38">
        <f t="shared" si="11"/>
        <v>0</v>
      </c>
      <c r="AK19" s="35"/>
      <c r="AL19" s="36"/>
      <c r="AM19" s="37"/>
      <c r="AN19" s="22">
        <f t="shared" si="12"/>
        <v>0</v>
      </c>
      <c r="AO19" s="105">
        <f t="shared" ref="AO19" si="161">AN19+AN20</f>
        <v>0</v>
      </c>
      <c r="AP19" s="105">
        <f t="shared" ref="AP19" si="162">IF(OR(AM18="",AK19=""),0,MOD(AK19-AM18,1))</f>
        <v>0</v>
      </c>
      <c r="AQ19" s="22">
        <f t="shared" si="0"/>
        <v>0</v>
      </c>
      <c r="AR19" s="134">
        <f t="shared" ref="AR19" si="163">AQ19+AQ20</f>
        <v>0</v>
      </c>
      <c r="AS19" s="116">
        <f t="shared" ref="AS19" si="164">IF(AL19="CP",1,0)</f>
        <v>0</v>
      </c>
      <c r="AT19" s="118">
        <f t="shared" ref="AT19" si="165">IF(AL19="CV",1,0)</f>
        <v>0</v>
      </c>
      <c r="AU19" s="38">
        <f t="shared" si="13"/>
        <v>0</v>
      </c>
      <c r="AV19" s="35"/>
      <c r="AW19" s="36"/>
      <c r="AX19" s="37"/>
      <c r="AY19" s="22">
        <f t="shared" si="14"/>
        <v>0</v>
      </c>
      <c r="AZ19" s="105">
        <f t="shared" ref="AZ19" si="166">AY19+AY20</f>
        <v>0</v>
      </c>
      <c r="BA19" s="105">
        <f t="shared" ref="BA19" si="167">IF(OR(AX18="",AV19=""),0,MOD(AV19-AX18,1))</f>
        <v>0</v>
      </c>
      <c r="BB19" s="22">
        <f t="shared" si="1"/>
        <v>0</v>
      </c>
      <c r="BC19" s="134">
        <f t="shared" ref="BC19" si="168">BB19+BB20</f>
        <v>0</v>
      </c>
      <c r="BD19" s="116">
        <f t="shared" ref="BD19" si="169">IF(AW19="CP",1,0)</f>
        <v>0</v>
      </c>
      <c r="BE19" s="118">
        <f t="shared" ref="BE19" si="170">IF(AW19="CV",1,0)</f>
        <v>0</v>
      </c>
      <c r="BF19" s="38">
        <f t="shared" si="15"/>
        <v>0</v>
      </c>
      <c r="BG19" s="35"/>
      <c r="BH19" s="36"/>
      <c r="BI19" s="37"/>
      <c r="BJ19" s="22">
        <f t="shared" si="16"/>
        <v>0</v>
      </c>
      <c r="BK19" s="105">
        <f t="shared" ref="BK19" si="171">BJ19+BJ20</f>
        <v>0</v>
      </c>
      <c r="BL19" s="105">
        <f t="shared" ref="BL19" si="172">IF(OR(BI18="",BG19=""),0,MOD(BG19-BI18,1))</f>
        <v>0</v>
      </c>
      <c r="BM19" s="22">
        <f t="shared" si="2"/>
        <v>0</v>
      </c>
      <c r="BN19" s="134">
        <f t="shared" ref="BN19" si="173">BM19+BM20</f>
        <v>0</v>
      </c>
      <c r="BO19" s="133">
        <f t="shared" ref="BO19" si="174">IF(BH19="CP",1,0)</f>
        <v>0</v>
      </c>
      <c r="BP19" s="133">
        <f t="shared" ref="BP19" si="175">IF(BH19="CV",1,0)</f>
        <v>0</v>
      </c>
      <c r="BQ19" s="12">
        <f t="shared" si="17"/>
        <v>0</v>
      </c>
      <c r="BR19" s="47"/>
    </row>
    <row r="20" spans="1:70" ht="15.75" thickBot="1">
      <c r="A20" s="157"/>
      <c r="B20" s="145"/>
      <c r="C20" s="147"/>
      <c r="D20" s="39"/>
      <c r="E20" s="84"/>
      <c r="F20" s="41"/>
      <c r="G20" s="23">
        <f t="shared" si="3"/>
        <v>0</v>
      </c>
      <c r="H20" s="121"/>
      <c r="I20" s="106"/>
      <c r="J20" s="22">
        <f t="shared" si="4"/>
        <v>0</v>
      </c>
      <c r="K20" s="123"/>
      <c r="L20" s="117"/>
      <c r="M20" s="119"/>
      <c r="N20" s="42">
        <f t="shared" si="5"/>
        <v>0</v>
      </c>
      <c r="O20" s="39"/>
      <c r="P20" s="40"/>
      <c r="Q20" s="41"/>
      <c r="R20" s="23">
        <f t="shared" si="6"/>
        <v>0</v>
      </c>
      <c r="S20" s="121"/>
      <c r="T20" s="106"/>
      <c r="U20" s="22">
        <f t="shared" si="7"/>
        <v>0</v>
      </c>
      <c r="V20" s="123"/>
      <c r="W20" s="117"/>
      <c r="X20" s="119"/>
      <c r="Y20" s="42">
        <f t="shared" si="8"/>
        <v>0</v>
      </c>
      <c r="Z20" s="39"/>
      <c r="AA20" s="40"/>
      <c r="AB20" s="41"/>
      <c r="AC20" s="22">
        <f t="shared" si="9"/>
        <v>0</v>
      </c>
      <c r="AD20" s="106"/>
      <c r="AE20" s="106"/>
      <c r="AF20" s="22">
        <f t="shared" si="10"/>
        <v>0</v>
      </c>
      <c r="AG20" s="135"/>
      <c r="AH20" s="117"/>
      <c r="AI20" s="119"/>
      <c r="AJ20" s="42">
        <f t="shared" si="11"/>
        <v>0</v>
      </c>
      <c r="AK20" s="39"/>
      <c r="AL20" s="40"/>
      <c r="AM20" s="41"/>
      <c r="AN20" s="22">
        <f t="shared" si="12"/>
        <v>0</v>
      </c>
      <c r="AO20" s="106"/>
      <c r="AP20" s="106"/>
      <c r="AQ20" s="22">
        <f t="shared" si="0"/>
        <v>0</v>
      </c>
      <c r="AR20" s="135"/>
      <c r="AS20" s="117"/>
      <c r="AT20" s="119"/>
      <c r="AU20" s="42">
        <f t="shared" si="13"/>
        <v>0</v>
      </c>
      <c r="AV20" s="39"/>
      <c r="AW20" s="40"/>
      <c r="AX20" s="41"/>
      <c r="AY20" s="22">
        <f t="shared" si="14"/>
        <v>0</v>
      </c>
      <c r="AZ20" s="106"/>
      <c r="BA20" s="106"/>
      <c r="BB20" s="22">
        <f t="shared" si="1"/>
        <v>0</v>
      </c>
      <c r="BC20" s="135"/>
      <c r="BD20" s="117"/>
      <c r="BE20" s="119"/>
      <c r="BF20" s="42">
        <f t="shared" si="15"/>
        <v>0</v>
      </c>
      <c r="BG20" s="39"/>
      <c r="BH20" s="40"/>
      <c r="BI20" s="41"/>
      <c r="BJ20" s="22">
        <f t="shared" si="16"/>
        <v>0</v>
      </c>
      <c r="BK20" s="106"/>
      <c r="BL20" s="106"/>
      <c r="BM20" s="22">
        <f t="shared" si="2"/>
        <v>0</v>
      </c>
      <c r="BN20" s="135"/>
      <c r="BO20" s="133"/>
      <c r="BP20" s="133"/>
      <c r="BQ20" s="12">
        <f t="shared" si="17"/>
        <v>0</v>
      </c>
      <c r="BR20" s="48"/>
    </row>
    <row r="21" spans="1:70" ht="15.75" thickBot="1">
      <c r="A21" s="157">
        <f>A19+1</f>
        <v>41676</v>
      </c>
      <c r="B21" s="144" t="str">
        <f t="shared" ref="B21" si="176">UPPER(TEXT(A21,"jjj"))</f>
        <v>MER</v>
      </c>
      <c r="C21" s="146" t="str">
        <f t="shared" ref="C21" si="177">UPPER(TEXT(A21,"jj mmm"))</f>
        <v>07 FÉVR</v>
      </c>
      <c r="D21" s="35"/>
      <c r="E21" s="83"/>
      <c r="F21" s="37"/>
      <c r="G21" s="22">
        <f t="shared" si="3"/>
        <v>0</v>
      </c>
      <c r="H21" s="120">
        <f t="shared" ref="H21" si="178">G21+G22</f>
        <v>0</v>
      </c>
      <c r="I21" s="105">
        <f t="shared" ref="I21" si="179">IF(OR(F20="",D21=""),0,MOD(D21-F20,1))</f>
        <v>0</v>
      </c>
      <c r="J21" s="22">
        <f t="shared" si="4"/>
        <v>0</v>
      </c>
      <c r="K21" s="122">
        <f t="shared" ref="K21" si="180">J21+J22</f>
        <v>0</v>
      </c>
      <c r="L21" s="116">
        <f t="shared" ref="L21" si="181">IF(E21="CP",1,0)</f>
        <v>0</v>
      </c>
      <c r="M21" s="118">
        <f t="shared" ref="M21" si="182">IF(E21="CV",1,0)</f>
        <v>0</v>
      </c>
      <c r="N21" s="38">
        <f t="shared" si="5"/>
        <v>0</v>
      </c>
      <c r="O21" s="35"/>
      <c r="P21" s="36"/>
      <c r="Q21" s="37"/>
      <c r="R21" s="22">
        <f t="shared" si="6"/>
        <v>0</v>
      </c>
      <c r="S21" s="120">
        <f t="shared" ref="S21" si="183">R21+R22</f>
        <v>0</v>
      </c>
      <c r="T21" s="105">
        <f t="shared" ref="T21" si="184">IF(OR(Q20="",O21=""),0,MOD(O21-Q20,1))</f>
        <v>0</v>
      </c>
      <c r="U21" s="22">
        <f t="shared" si="7"/>
        <v>0</v>
      </c>
      <c r="V21" s="122">
        <f t="shared" ref="V21" si="185">U21+U22</f>
        <v>0</v>
      </c>
      <c r="W21" s="116">
        <f t="shared" ref="W21" si="186">IF(P21="CP",1,0)</f>
        <v>0</v>
      </c>
      <c r="X21" s="118">
        <f t="shared" ref="X21" si="187">IF(P21="CV",1,0)</f>
        <v>0</v>
      </c>
      <c r="Y21" s="38">
        <f t="shared" si="8"/>
        <v>0</v>
      </c>
      <c r="Z21" s="35"/>
      <c r="AA21" s="36"/>
      <c r="AB21" s="37"/>
      <c r="AC21" s="22">
        <f t="shared" si="9"/>
        <v>0</v>
      </c>
      <c r="AD21" s="105">
        <f t="shared" ref="AD21" si="188">AC21+AC22</f>
        <v>0</v>
      </c>
      <c r="AE21" s="105">
        <f t="shared" ref="AE21" si="189">IF(OR(AB20="",Z21=""),0,MOD(Z21-AB20,1))</f>
        <v>0</v>
      </c>
      <c r="AF21" s="22">
        <f>IF(OR(Z21&gt;AB21,Z21&gt;=$A$3),AB21+IF(Z21&gt;AB21,1,0)-$A$3,0)</f>
        <v>0</v>
      </c>
      <c r="AG21" s="134">
        <f t="shared" ref="AG21" si="190">AF21+AF22</f>
        <v>0</v>
      </c>
      <c r="AH21" s="116">
        <f t="shared" ref="AH21" si="191">IF(AA21="CP",1,0)</f>
        <v>0</v>
      </c>
      <c r="AI21" s="118">
        <f t="shared" ref="AI21" si="192">IF(AA21="CV",1,0)</f>
        <v>0</v>
      </c>
      <c r="AJ21" s="38">
        <f t="shared" si="11"/>
        <v>0</v>
      </c>
      <c r="AK21" s="35"/>
      <c r="AL21" s="36"/>
      <c r="AM21" s="37"/>
      <c r="AN21" s="22">
        <f t="shared" si="12"/>
        <v>0</v>
      </c>
      <c r="AO21" s="105">
        <f t="shared" ref="AO21" si="193">AN21+AN22</f>
        <v>0</v>
      </c>
      <c r="AP21" s="105">
        <f t="shared" ref="AP21" si="194">IF(OR(AM20="",AK21=""),0,MOD(AK21-AM20,1))</f>
        <v>0</v>
      </c>
      <c r="AQ21" s="22">
        <f t="shared" si="0"/>
        <v>0</v>
      </c>
      <c r="AR21" s="134">
        <f t="shared" ref="AR21" si="195">AQ21+AQ22</f>
        <v>0</v>
      </c>
      <c r="AS21" s="116">
        <f t="shared" ref="AS21" si="196">IF(AL21="CP",1,0)</f>
        <v>0</v>
      </c>
      <c r="AT21" s="118">
        <f t="shared" ref="AT21" si="197">IF(AL21="CV",1,0)</f>
        <v>0</v>
      </c>
      <c r="AU21" s="38">
        <f t="shared" si="13"/>
        <v>0</v>
      </c>
      <c r="AV21" s="35"/>
      <c r="AW21" s="36"/>
      <c r="AX21" s="37"/>
      <c r="AY21" s="22">
        <f t="shared" si="14"/>
        <v>0</v>
      </c>
      <c r="AZ21" s="105">
        <f t="shared" ref="AZ21" si="198">AY21+AY22</f>
        <v>0</v>
      </c>
      <c r="BA21" s="105">
        <f t="shared" ref="BA21" si="199">IF(OR(AX20="",AV21=""),0,MOD(AV21-AX20,1))</f>
        <v>0</v>
      </c>
      <c r="BB21" s="22">
        <f t="shared" si="1"/>
        <v>0</v>
      </c>
      <c r="BC21" s="134">
        <f t="shared" ref="BC21" si="200">BB21+BB22</f>
        <v>0</v>
      </c>
      <c r="BD21" s="116">
        <f t="shared" ref="BD21" si="201">IF(AW21="CP",1,0)</f>
        <v>0</v>
      </c>
      <c r="BE21" s="118">
        <f t="shared" ref="BE21" si="202">IF(AW21="CV",1,0)</f>
        <v>0</v>
      </c>
      <c r="BF21" s="38">
        <f t="shared" si="15"/>
        <v>0</v>
      </c>
      <c r="BG21" s="35"/>
      <c r="BH21" s="36"/>
      <c r="BI21" s="37"/>
      <c r="BJ21" s="22">
        <f t="shared" si="16"/>
        <v>0</v>
      </c>
      <c r="BK21" s="105">
        <f t="shared" ref="BK21" si="203">BJ21+BJ22</f>
        <v>0</v>
      </c>
      <c r="BL21" s="105">
        <f t="shared" ref="BL21" si="204">IF(OR(BI20="",BG21=""),0,MOD(BG21-BI20,1))</f>
        <v>0</v>
      </c>
      <c r="BM21" s="22">
        <f t="shared" si="2"/>
        <v>0</v>
      </c>
      <c r="BN21" s="134">
        <f t="shared" ref="BN21" si="205">BM21+BM22</f>
        <v>0</v>
      </c>
      <c r="BO21" s="133">
        <f t="shared" ref="BO21" si="206">IF(BH21="CP",1,0)</f>
        <v>0</v>
      </c>
      <c r="BP21" s="133">
        <f t="shared" ref="BP21" si="207">IF(BH21="CV",1,0)</f>
        <v>0</v>
      </c>
      <c r="BQ21" s="12">
        <f t="shared" si="17"/>
        <v>0</v>
      </c>
      <c r="BR21" s="47"/>
    </row>
    <row r="22" spans="1:70" ht="15.75" thickBot="1">
      <c r="A22" s="157"/>
      <c r="B22" s="145"/>
      <c r="C22" s="147"/>
      <c r="D22" s="39"/>
      <c r="E22" s="84"/>
      <c r="F22" s="41"/>
      <c r="G22" s="23">
        <f t="shared" si="3"/>
        <v>0</v>
      </c>
      <c r="H22" s="121"/>
      <c r="I22" s="106"/>
      <c r="J22" s="22">
        <f t="shared" si="4"/>
        <v>0</v>
      </c>
      <c r="K22" s="123"/>
      <c r="L22" s="117"/>
      <c r="M22" s="119"/>
      <c r="N22" s="42">
        <f t="shared" si="5"/>
        <v>0</v>
      </c>
      <c r="O22" s="39"/>
      <c r="P22" s="40"/>
      <c r="Q22" s="41"/>
      <c r="R22" s="23">
        <f t="shared" si="6"/>
        <v>0</v>
      </c>
      <c r="S22" s="121"/>
      <c r="T22" s="106"/>
      <c r="U22" s="22">
        <f t="shared" si="7"/>
        <v>0</v>
      </c>
      <c r="V22" s="123"/>
      <c r="W22" s="117"/>
      <c r="X22" s="119"/>
      <c r="Y22" s="42">
        <f t="shared" si="8"/>
        <v>0</v>
      </c>
      <c r="Z22" s="39"/>
      <c r="AA22" s="40"/>
      <c r="AB22" s="41"/>
      <c r="AC22" s="22">
        <f t="shared" si="9"/>
        <v>0</v>
      </c>
      <c r="AD22" s="106"/>
      <c r="AE22" s="106"/>
      <c r="AF22" s="22">
        <f t="shared" si="10"/>
        <v>0</v>
      </c>
      <c r="AG22" s="135"/>
      <c r="AH22" s="117"/>
      <c r="AI22" s="119"/>
      <c r="AJ22" s="42">
        <f t="shared" si="11"/>
        <v>0</v>
      </c>
      <c r="AK22" s="39"/>
      <c r="AL22" s="40"/>
      <c r="AM22" s="41"/>
      <c r="AN22" s="22">
        <f t="shared" si="12"/>
        <v>0</v>
      </c>
      <c r="AO22" s="106"/>
      <c r="AP22" s="106"/>
      <c r="AQ22" s="22">
        <f t="shared" si="0"/>
        <v>0</v>
      </c>
      <c r="AR22" s="135"/>
      <c r="AS22" s="117"/>
      <c r="AT22" s="119"/>
      <c r="AU22" s="42">
        <f t="shared" si="13"/>
        <v>0</v>
      </c>
      <c r="AV22" s="39"/>
      <c r="AW22" s="40"/>
      <c r="AX22" s="41"/>
      <c r="AY22" s="22">
        <f t="shared" si="14"/>
        <v>0</v>
      </c>
      <c r="AZ22" s="106"/>
      <c r="BA22" s="106"/>
      <c r="BB22" s="22">
        <f t="shared" si="1"/>
        <v>0</v>
      </c>
      <c r="BC22" s="135"/>
      <c r="BD22" s="117"/>
      <c r="BE22" s="119"/>
      <c r="BF22" s="42">
        <f t="shared" si="15"/>
        <v>0</v>
      </c>
      <c r="BG22" s="39"/>
      <c r="BH22" s="40"/>
      <c r="BI22" s="41"/>
      <c r="BJ22" s="22">
        <f t="shared" si="16"/>
        <v>0</v>
      </c>
      <c r="BK22" s="106"/>
      <c r="BL22" s="106"/>
      <c r="BM22" s="22">
        <f t="shared" si="2"/>
        <v>0</v>
      </c>
      <c r="BN22" s="135"/>
      <c r="BO22" s="133"/>
      <c r="BP22" s="133"/>
      <c r="BQ22" s="12">
        <f t="shared" si="17"/>
        <v>0</v>
      </c>
      <c r="BR22" s="48"/>
    </row>
    <row r="23" spans="1:70" ht="15.75" thickBot="1">
      <c r="A23" s="157">
        <f>A21+1</f>
        <v>41677</v>
      </c>
      <c r="B23" s="144" t="str">
        <f t="shared" ref="B23" si="208">UPPER(TEXT(A23,"jjj"))</f>
        <v>JEU</v>
      </c>
      <c r="C23" s="146" t="str">
        <f t="shared" ref="C23" si="209">UPPER(TEXT(A23,"jj mmm"))</f>
        <v>08 FÉVR</v>
      </c>
      <c r="D23" s="35"/>
      <c r="E23" s="83"/>
      <c r="F23" s="37"/>
      <c r="G23" s="22">
        <f t="shared" si="3"/>
        <v>0</v>
      </c>
      <c r="H23" s="120">
        <f t="shared" ref="H23" si="210">G23+G24</f>
        <v>0</v>
      </c>
      <c r="I23" s="105">
        <f>IF(OR(F22="",D23=""),0,MOD(D23-F22,1))</f>
        <v>0</v>
      </c>
      <c r="J23" s="22">
        <f t="shared" si="4"/>
        <v>0</v>
      </c>
      <c r="K23" s="122">
        <f t="shared" ref="K23" si="211">J23+J24</f>
        <v>0</v>
      </c>
      <c r="L23" s="116">
        <f t="shared" ref="L23" si="212">IF(E23="CP",1,0)</f>
        <v>0</v>
      </c>
      <c r="M23" s="118">
        <f t="shared" ref="M23" si="213">IF(E23="CV",1,0)</f>
        <v>0</v>
      </c>
      <c r="N23" s="38">
        <f t="shared" si="5"/>
        <v>0</v>
      </c>
      <c r="O23" s="35"/>
      <c r="P23" s="36"/>
      <c r="Q23" s="37"/>
      <c r="R23" s="22">
        <f t="shared" si="6"/>
        <v>0</v>
      </c>
      <c r="S23" s="120">
        <f t="shared" ref="S23" si="214">R23+R24</f>
        <v>0</v>
      </c>
      <c r="T23" s="105">
        <f>IF(OR(Q22="",O23=""),0,MOD(O23-Q22,1))</f>
        <v>0</v>
      </c>
      <c r="U23" s="22">
        <f t="shared" si="7"/>
        <v>0</v>
      </c>
      <c r="V23" s="122">
        <f t="shared" ref="V23" si="215">U23+U24</f>
        <v>0</v>
      </c>
      <c r="W23" s="116">
        <f t="shared" ref="W23" si="216">IF(P23="CP",1,0)</f>
        <v>0</v>
      </c>
      <c r="X23" s="118">
        <f t="shared" ref="X23" si="217">IF(P23="CV",1,0)</f>
        <v>0</v>
      </c>
      <c r="Y23" s="38">
        <f t="shared" si="8"/>
        <v>0</v>
      </c>
      <c r="Z23" s="35"/>
      <c r="AA23" s="36"/>
      <c r="AB23" s="37"/>
      <c r="AC23" s="22">
        <f t="shared" si="9"/>
        <v>0</v>
      </c>
      <c r="AD23" s="105">
        <f t="shared" ref="AD23" si="218">AC23+AC24</f>
        <v>0</v>
      </c>
      <c r="AE23" s="105">
        <f>IF(OR(AB22="",Z23=""),0,MOD(Z23-AB22,1))</f>
        <v>0</v>
      </c>
      <c r="AF23" s="22">
        <f t="shared" si="10"/>
        <v>0</v>
      </c>
      <c r="AG23" s="134">
        <f t="shared" ref="AG23" si="219">AF23+AF24</f>
        <v>0</v>
      </c>
      <c r="AH23" s="116">
        <f t="shared" ref="AH23" si="220">IF(AA23="CP",1,0)</f>
        <v>0</v>
      </c>
      <c r="AI23" s="118">
        <f t="shared" ref="AI23" si="221">IF(AA23="CV",1,0)</f>
        <v>0</v>
      </c>
      <c r="AJ23" s="38">
        <f t="shared" si="11"/>
        <v>0</v>
      </c>
      <c r="AK23" s="35"/>
      <c r="AL23" s="36"/>
      <c r="AM23" s="37"/>
      <c r="AN23" s="22">
        <f t="shared" si="12"/>
        <v>0</v>
      </c>
      <c r="AO23" s="105">
        <f t="shared" ref="AO23" si="222">AN23+AN24</f>
        <v>0</v>
      </c>
      <c r="AP23" s="105">
        <f>IF(OR(AM22="",AK23=""),0,MOD(AK23-AM22,1))</f>
        <v>0</v>
      </c>
      <c r="AQ23" s="22">
        <f t="shared" si="0"/>
        <v>0</v>
      </c>
      <c r="AR23" s="134">
        <f t="shared" ref="AR23" si="223">AQ23+AQ24</f>
        <v>0</v>
      </c>
      <c r="AS23" s="116">
        <f t="shared" ref="AS23" si="224">IF(AL23="CP",1,0)</f>
        <v>0</v>
      </c>
      <c r="AT23" s="118">
        <f t="shared" ref="AT23" si="225">IF(AL23="CV",1,0)</f>
        <v>0</v>
      </c>
      <c r="AU23" s="38">
        <f t="shared" si="13"/>
        <v>0</v>
      </c>
      <c r="AV23" s="35"/>
      <c r="AW23" s="36"/>
      <c r="AX23" s="37"/>
      <c r="AY23" s="22">
        <f t="shared" si="14"/>
        <v>0</v>
      </c>
      <c r="AZ23" s="105">
        <f t="shared" ref="AZ23" si="226">AY23+AY24</f>
        <v>0</v>
      </c>
      <c r="BA23" s="105">
        <f>IF(OR(AX22="",AV23=""),0,MOD(AV23-AX22,1))</f>
        <v>0</v>
      </c>
      <c r="BB23" s="22">
        <f t="shared" si="1"/>
        <v>0</v>
      </c>
      <c r="BC23" s="134">
        <f t="shared" ref="BC23" si="227">BB23+BB24</f>
        <v>0</v>
      </c>
      <c r="BD23" s="116">
        <f t="shared" ref="BD23" si="228">IF(AW23="CP",1,0)</f>
        <v>0</v>
      </c>
      <c r="BE23" s="118">
        <f t="shared" ref="BE23" si="229">IF(AW23="CV",1,0)</f>
        <v>0</v>
      </c>
      <c r="BF23" s="38">
        <f t="shared" si="15"/>
        <v>0</v>
      </c>
      <c r="BG23" s="35"/>
      <c r="BH23" s="36"/>
      <c r="BI23" s="37"/>
      <c r="BJ23" s="22">
        <f t="shared" si="16"/>
        <v>0</v>
      </c>
      <c r="BK23" s="105">
        <f t="shared" ref="BK23" si="230">BJ23+BJ24</f>
        <v>0</v>
      </c>
      <c r="BL23" s="105">
        <f>IF(OR(BI22="",BG23=""),0,MOD(BG23-BI22,1))</f>
        <v>0</v>
      </c>
      <c r="BM23" s="22">
        <f t="shared" si="2"/>
        <v>0</v>
      </c>
      <c r="BN23" s="134">
        <f t="shared" ref="BN23" si="231">BM23+BM24</f>
        <v>0</v>
      </c>
      <c r="BO23" s="133">
        <f t="shared" ref="BO23" si="232">IF(BH23="CP",1,0)</f>
        <v>0</v>
      </c>
      <c r="BP23" s="133">
        <f t="shared" ref="BP23" si="233">IF(BH23="CV",1,0)</f>
        <v>0</v>
      </c>
      <c r="BQ23" s="12">
        <f t="shared" si="17"/>
        <v>0</v>
      </c>
      <c r="BR23" s="47"/>
    </row>
    <row r="24" spans="1:70" ht="15.75" thickBot="1">
      <c r="A24" s="157"/>
      <c r="B24" s="145"/>
      <c r="C24" s="147"/>
      <c r="D24" s="39"/>
      <c r="E24" s="84"/>
      <c r="F24" s="41"/>
      <c r="G24" s="23">
        <f t="shared" si="3"/>
        <v>0</v>
      </c>
      <c r="H24" s="121"/>
      <c r="I24" s="106"/>
      <c r="J24" s="22">
        <f t="shared" si="4"/>
        <v>0</v>
      </c>
      <c r="K24" s="123"/>
      <c r="L24" s="117"/>
      <c r="M24" s="119"/>
      <c r="N24" s="42">
        <f t="shared" si="5"/>
        <v>0</v>
      </c>
      <c r="O24" s="39"/>
      <c r="P24" s="40"/>
      <c r="Q24" s="41"/>
      <c r="R24" s="23">
        <f t="shared" si="6"/>
        <v>0</v>
      </c>
      <c r="S24" s="121"/>
      <c r="T24" s="106"/>
      <c r="U24" s="22">
        <f t="shared" si="7"/>
        <v>0</v>
      </c>
      <c r="V24" s="123"/>
      <c r="W24" s="117"/>
      <c r="X24" s="119"/>
      <c r="Y24" s="42">
        <f t="shared" si="8"/>
        <v>0</v>
      </c>
      <c r="Z24" s="39"/>
      <c r="AA24" s="40"/>
      <c r="AB24" s="41"/>
      <c r="AC24" s="22">
        <f t="shared" si="9"/>
        <v>0</v>
      </c>
      <c r="AD24" s="106"/>
      <c r="AE24" s="106"/>
      <c r="AF24" s="22">
        <f t="shared" si="10"/>
        <v>0</v>
      </c>
      <c r="AG24" s="135"/>
      <c r="AH24" s="117"/>
      <c r="AI24" s="119"/>
      <c r="AJ24" s="42">
        <f t="shared" si="11"/>
        <v>0</v>
      </c>
      <c r="AK24" s="39"/>
      <c r="AL24" s="40"/>
      <c r="AM24" s="41"/>
      <c r="AN24" s="22">
        <f t="shared" si="12"/>
        <v>0</v>
      </c>
      <c r="AO24" s="106"/>
      <c r="AP24" s="106"/>
      <c r="AQ24" s="22">
        <f t="shared" si="0"/>
        <v>0</v>
      </c>
      <c r="AR24" s="135"/>
      <c r="AS24" s="117"/>
      <c r="AT24" s="119"/>
      <c r="AU24" s="42">
        <f t="shared" si="13"/>
        <v>0</v>
      </c>
      <c r="AV24" s="39"/>
      <c r="AW24" s="40"/>
      <c r="AX24" s="41"/>
      <c r="AY24" s="22">
        <f t="shared" si="14"/>
        <v>0</v>
      </c>
      <c r="AZ24" s="106"/>
      <c r="BA24" s="106"/>
      <c r="BB24" s="22">
        <f t="shared" si="1"/>
        <v>0</v>
      </c>
      <c r="BC24" s="135"/>
      <c r="BD24" s="117"/>
      <c r="BE24" s="119"/>
      <c r="BF24" s="42">
        <f t="shared" si="15"/>
        <v>0</v>
      </c>
      <c r="BG24" s="39"/>
      <c r="BH24" s="40"/>
      <c r="BI24" s="41"/>
      <c r="BJ24" s="22">
        <f t="shared" si="16"/>
        <v>0</v>
      </c>
      <c r="BK24" s="106"/>
      <c r="BL24" s="106"/>
      <c r="BM24" s="22">
        <f t="shared" si="2"/>
        <v>0</v>
      </c>
      <c r="BN24" s="135"/>
      <c r="BO24" s="133"/>
      <c r="BP24" s="133"/>
      <c r="BQ24" s="12">
        <f t="shared" si="17"/>
        <v>0</v>
      </c>
      <c r="BR24" s="48"/>
    </row>
    <row r="25" spans="1:70" ht="15.75" thickBot="1">
      <c r="A25" s="157">
        <f>A23+1</f>
        <v>41678</v>
      </c>
      <c r="B25" s="144" t="str">
        <f t="shared" ref="B25" si="234">UPPER(TEXT(A25,"jjj"))</f>
        <v>VEN</v>
      </c>
      <c r="C25" s="146" t="str">
        <f t="shared" ref="C25" si="235">UPPER(TEXT(A25,"jj mmm"))</f>
        <v>09 FÉVR</v>
      </c>
      <c r="D25" s="35"/>
      <c r="E25" s="83"/>
      <c r="F25" s="37"/>
      <c r="G25" s="22">
        <f t="shared" si="3"/>
        <v>0</v>
      </c>
      <c r="H25" s="120">
        <f t="shared" ref="H25" si="236">G25+G26</f>
        <v>0</v>
      </c>
      <c r="I25" s="105">
        <f t="shared" ref="I25" si="237">IF(OR(F24="",D25=""),0,MOD(D25-F24,1))</f>
        <v>0</v>
      </c>
      <c r="J25" s="22">
        <f t="shared" si="4"/>
        <v>0</v>
      </c>
      <c r="K25" s="122">
        <f t="shared" ref="K25" si="238">J25+J26</f>
        <v>0</v>
      </c>
      <c r="L25" s="116">
        <f t="shared" ref="L25" si="239">IF(E25="CP",1,0)</f>
        <v>0</v>
      </c>
      <c r="M25" s="118">
        <f t="shared" ref="M25" si="240">IF(E25="CV",1,0)</f>
        <v>0</v>
      </c>
      <c r="N25" s="38">
        <f t="shared" si="5"/>
        <v>0</v>
      </c>
      <c r="O25" s="35"/>
      <c r="P25" s="36"/>
      <c r="Q25" s="37"/>
      <c r="R25" s="22">
        <f t="shared" si="6"/>
        <v>0</v>
      </c>
      <c r="S25" s="120">
        <f t="shared" ref="S25" si="241">R25+R26</f>
        <v>0</v>
      </c>
      <c r="T25" s="105">
        <f t="shared" ref="T25" si="242">IF(OR(Q24="",O25=""),0,MOD(O25-Q24,1))</f>
        <v>0</v>
      </c>
      <c r="U25" s="22">
        <f t="shared" si="7"/>
        <v>0</v>
      </c>
      <c r="V25" s="122">
        <f t="shared" ref="V25" si="243">U25+U26</f>
        <v>0</v>
      </c>
      <c r="W25" s="116">
        <f t="shared" ref="W25" si="244">IF(P25="CP",1,0)</f>
        <v>0</v>
      </c>
      <c r="X25" s="118">
        <f t="shared" ref="X25" si="245">IF(P25="CV",1,0)</f>
        <v>0</v>
      </c>
      <c r="Y25" s="38">
        <f t="shared" si="8"/>
        <v>0</v>
      </c>
      <c r="Z25" s="35"/>
      <c r="AA25" s="36"/>
      <c r="AB25" s="37"/>
      <c r="AC25" s="22">
        <f t="shared" si="9"/>
        <v>0</v>
      </c>
      <c r="AD25" s="105">
        <f t="shared" ref="AD25" si="246">AC25+AC26</f>
        <v>0</v>
      </c>
      <c r="AE25" s="105">
        <f t="shared" ref="AE25" si="247">IF(OR(AB24="",Z25=""),0,MOD(Z25-AB24,1))</f>
        <v>0</v>
      </c>
      <c r="AF25" s="22">
        <f t="shared" si="10"/>
        <v>0</v>
      </c>
      <c r="AG25" s="134">
        <f t="shared" ref="AG25" si="248">AF25+AF26</f>
        <v>0</v>
      </c>
      <c r="AH25" s="116">
        <f t="shared" ref="AH25" si="249">IF(AA25="CP",1,0)</f>
        <v>0</v>
      </c>
      <c r="AI25" s="118">
        <f t="shared" ref="AI25" si="250">IF(AA25="CV",1,0)</f>
        <v>0</v>
      </c>
      <c r="AJ25" s="38">
        <f t="shared" si="11"/>
        <v>0</v>
      </c>
      <c r="AK25" s="35"/>
      <c r="AL25" s="36"/>
      <c r="AM25" s="37"/>
      <c r="AN25" s="22">
        <f t="shared" si="12"/>
        <v>0</v>
      </c>
      <c r="AO25" s="105">
        <f t="shared" ref="AO25" si="251">AN25+AN26</f>
        <v>0</v>
      </c>
      <c r="AP25" s="105">
        <f t="shared" ref="AP25" si="252">IF(OR(AM24="",AK25=""),0,MOD(AK25-AM24,1))</f>
        <v>0</v>
      </c>
      <c r="AQ25" s="22">
        <f t="shared" si="0"/>
        <v>0</v>
      </c>
      <c r="AR25" s="134">
        <f t="shared" ref="AR25" si="253">AQ25+AQ26</f>
        <v>0</v>
      </c>
      <c r="AS25" s="116">
        <f t="shared" ref="AS25" si="254">IF(AL25="CP",1,0)</f>
        <v>0</v>
      </c>
      <c r="AT25" s="118">
        <f t="shared" ref="AT25" si="255">IF(AL25="CV",1,0)</f>
        <v>0</v>
      </c>
      <c r="AU25" s="38">
        <f t="shared" si="13"/>
        <v>0</v>
      </c>
      <c r="AV25" s="35"/>
      <c r="AW25" s="36"/>
      <c r="AX25" s="37"/>
      <c r="AY25" s="22">
        <f t="shared" si="14"/>
        <v>0</v>
      </c>
      <c r="AZ25" s="105">
        <f t="shared" ref="AZ25" si="256">AY25+AY26</f>
        <v>0</v>
      </c>
      <c r="BA25" s="105">
        <f t="shared" ref="BA25" si="257">IF(OR(AX24="",AV25=""),0,MOD(AV25-AX24,1))</f>
        <v>0</v>
      </c>
      <c r="BB25" s="22">
        <f t="shared" si="1"/>
        <v>0</v>
      </c>
      <c r="BC25" s="134">
        <f t="shared" ref="BC25" si="258">BB25+BB26</f>
        <v>0</v>
      </c>
      <c r="BD25" s="116">
        <f t="shared" ref="BD25" si="259">IF(AW25="CP",1,0)</f>
        <v>0</v>
      </c>
      <c r="BE25" s="118">
        <f t="shared" ref="BE25" si="260">IF(AW25="CV",1,0)</f>
        <v>0</v>
      </c>
      <c r="BF25" s="38">
        <f t="shared" si="15"/>
        <v>0</v>
      </c>
      <c r="BG25" s="35"/>
      <c r="BH25" s="36"/>
      <c r="BI25" s="37"/>
      <c r="BJ25" s="22">
        <f t="shared" si="16"/>
        <v>0</v>
      </c>
      <c r="BK25" s="105">
        <f t="shared" ref="BK25" si="261">BJ25+BJ26</f>
        <v>0</v>
      </c>
      <c r="BL25" s="105">
        <f t="shared" ref="BL25" si="262">IF(OR(BI24="",BG25=""),0,MOD(BG25-BI24,1))</f>
        <v>0</v>
      </c>
      <c r="BM25" s="22">
        <f t="shared" si="2"/>
        <v>0</v>
      </c>
      <c r="BN25" s="134">
        <f t="shared" ref="BN25" si="263">BM25+BM26</f>
        <v>0</v>
      </c>
      <c r="BO25" s="133">
        <f t="shared" ref="BO25" si="264">IF(BH25="CP",1,0)</f>
        <v>0</v>
      </c>
      <c r="BP25" s="133">
        <f t="shared" ref="BP25" si="265">IF(BH25="CV",1,0)</f>
        <v>0</v>
      </c>
      <c r="BQ25" s="12">
        <f t="shared" si="17"/>
        <v>0</v>
      </c>
      <c r="BR25" s="47"/>
    </row>
    <row r="26" spans="1:70" ht="15.75" thickBot="1">
      <c r="A26" s="157"/>
      <c r="B26" s="145"/>
      <c r="C26" s="147"/>
      <c r="D26" s="39"/>
      <c r="E26" s="84"/>
      <c r="F26" s="41"/>
      <c r="G26" s="23">
        <f t="shared" si="3"/>
        <v>0</v>
      </c>
      <c r="H26" s="121"/>
      <c r="I26" s="106"/>
      <c r="J26" s="22">
        <f t="shared" si="4"/>
        <v>0</v>
      </c>
      <c r="K26" s="123"/>
      <c r="L26" s="117"/>
      <c r="M26" s="119"/>
      <c r="N26" s="42">
        <f t="shared" si="5"/>
        <v>0</v>
      </c>
      <c r="O26" s="39"/>
      <c r="P26" s="40"/>
      <c r="Q26" s="41"/>
      <c r="R26" s="23">
        <f t="shared" si="6"/>
        <v>0</v>
      </c>
      <c r="S26" s="121"/>
      <c r="T26" s="106"/>
      <c r="U26" s="22">
        <f t="shared" si="7"/>
        <v>0</v>
      </c>
      <c r="V26" s="123"/>
      <c r="W26" s="117"/>
      <c r="X26" s="119"/>
      <c r="Y26" s="42">
        <f t="shared" si="8"/>
        <v>0</v>
      </c>
      <c r="Z26" s="39"/>
      <c r="AA26" s="40"/>
      <c r="AB26" s="41"/>
      <c r="AC26" s="22">
        <f t="shared" si="9"/>
        <v>0</v>
      </c>
      <c r="AD26" s="106"/>
      <c r="AE26" s="106"/>
      <c r="AF26" s="22">
        <f t="shared" si="10"/>
        <v>0</v>
      </c>
      <c r="AG26" s="135"/>
      <c r="AH26" s="117"/>
      <c r="AI26" s="119"/>
      <c r="AJ26" s="42">
        <f t="shared" si="11"/>
        <v>0</v>
      </c>
      <c r="AK26" s="39"/>
      <c r="AL26" s="40"/>
      <c r="AM26" s="41"/>
      <c r="AN26" s="22">
        <f t="shared" si="12"/>
        <v>0</v>
      </c>
      <c r="AO26" s="106"/>
      <c r="AP26" s="106"/>
      <c r="AQ26" s="22">
        <f t="shared" si="0"/>
        <v>0</v>
      </c>
      <c r="AR26" s="135"/>
      <c r="AS26" s="117"/>
      <c r="AT26" s="119"/>
      <c r="AU26" s="42">
        <f t="shared" si="13"/>
        <v>0</v>
      </c>
      <c r="AV26" s="39"/>
      <c r="AW26" s="40"/>
      <c r="AX26" s="41"/>
      <c r="AY26" s="22">
        <f t="shared" si="14"/>
        <v>0</v>
      </c>
      <c r="AZ26" s="106"/>
      <c r="BA26" s="106"/>
      <c r="BB26" s="22">
        <f t="shared" si="1"/>
        <v>0</v>
      </c>
      <c r="BC26" s="135"/>
      <c r="BD26" s="117"/>
      <c r="BE26" s="119"/>
      <c r="BF26" s="42">
        <f t="shared" si="15"/>
        <v>0</v>
      </c>
      <c r="BG26" s="39"/>
      <c r="BH26" s="40"/>
      <c r="BI26" s="41"/>
      <c r="BJ26" s="22">
        <f t="shared" si="16"/>
        <v>0</v>
      </c>
      <c r="BK26" s="106"/>
      <c r="BL26" s="106"/>
      <c r="BM26" s="22">
        <f t="shared" si="2"/>
        <v>0</v>
      </c>
      <c r="BN26" s="135"/>
      <c r="BO26" s="133"/>
      <c r="BP26" s="133"/>
      <c r="BQ26" s="12">
        <f t="shared" si="17"/>
        <v>0</v>
      </c>
      <c r="BR26" s="48"/>
    </row>
    <row r="27" spans="1:70" ht="15.75" thickBot="1">
      <c r="A27" s="157">
        <f>A25+1</f>
        <v>41679</v>
      </c>
      <c r="B27" s="144" t="str">
        <f t="shared" ref="B27" si="266">UPPER(TEXT(A27,"jjj"))</f>
        <v>SAM</v>
      </c>
      <c r="C27" s="146" t="str">
        <f t="shared" ref="C27" si="267">UPPER(TEXT(A27,"jj mmm"))</f>
        <v>10 FÉVR</v>
      </c>
      <c r="D27" s="35"/>
      <c r="E27" s="83"/>
      <c r="F27" s="37"/>
      <c r="G27" s="22">
        <f t="shared" si="3"/>
        <v>0</v>
      </c>
      <c r="H27" s="120">
        <f t="shared" ref="H27" si="268">G27+G28</f>
        <v>0</v>
      </c>
      <c r="I27" s="105">
        <f t="shared" ref="I27" si="269">IF(OR(F26="",D27=""),0,MOD(D27-F26,1))</f>
        <v>0</v>
      </c>
      <c r="J27" s="22">
        <f t="shared" si="4"/>
        <v>0</v>
      </c>
      <c r="K27" s="122">
        <f t="shared" ref="K27" si="270">J27+J28</f>
        <v>0</v>
      </c>
      <c r="L27" s="116">
        <f t="shared" ref="L27" si="271">IF(E27="CP",1,0)</f>
        <v>0</v>
      </c>
      <c r="M27" s="118">
        <f t="shared" ref="M27" si="272">IF(E27="CV",1,0)</f>
        <v>0</v>
      </c>
      <c r="N27" s="38">
        <f t="shared" si="5"/>
        <v>0</v>
      </c>
      <c r="O27" s="35"/>
      <c r="P27" s="36"/>
      <c r="Q27" s="37"/>
      <c r="R27" s="22">
        <f t="shared" si="6"/>
        <v>0</v>
      </c>
      <c r="S27" s="120">
        <f t="shared" ref="S27" si="273">R27+R28</f>
        <v>0</v>
      </c>
      <c r="T27" s="105">
        <f t="shared" ref="T27" si="274">IF(OR(Q26="",O27=""),0,MOD(O27-Q26,1))</f>
        <v>0</v>
      </c>
      <c r="U27" s="22">
        <f t="shared" si="7"/>
        <v>0</v>
      </c>
      <c r="V27" s="122">
        <f t="shared" ref="V27" si="275">U27+U28</f>
        <v>0</v>
      </c>
      <c r="W27" s="116">
        <f t="shared" ref="W27" si="276">IF(P27="CP",1,0)</f>
        <v>0</v>
      </c>
      <c r="X27" s="118">
        <f t="shared" ref="X27" si="277">IF(P27="CV",1,0)</f>
        <v>0</v>
      </c>
      <c r="Y27" s="38">
        <f t="shared" si="8"/>
        <v>0</v>
      </c>
      <c r="Z27" s="35"/>
      <c r="AA27" s="36"/>
      <c r="AB27" s="37"/>
      <c r="AC27" s="22">
        <f t="shared" si="9"/>
        <v>0</v>
      </c>
      <c r="AD27" s="105">
        <f t="shared" ref="AD27" si="278">AC27+AC28</f>
        <v>0</v>
      </c>
      <c r="AE27" s="105">
        <f t="shared" ref="AE27" si="279">IF(OR(AB26="",Z27=""),0,MOD(Z27-AB26,1))</f>
        <v>0</v>
      </c>
      <c r="AF27" s="22">
        <f t="shared" si="10"/>
        <v>0</v>
      </c>
      <c r="AG27" s="134">
        <f t="shared" ref="AG27" si="280">AF27+AF28</f>
        <v>0</v>
      </c>
      <c r="AH27" s="116">
        <f t="shared" ref="AH27" si="281">IF(AA27="CP",1,0)</f>
        <v>0</v>
      </c>
      <c r="AI27" s="118">
        <f t="shared" ref="AI27" si="282">IF(AA27="CV",1,0)</f>
        <v>0</v>
      </c>
      <c r="AJ27" s="38">
        <f t="shared" si="11"/>
        <v>0</v>
      </c>
      <c r="AK27" s="35"/>
      <c r="AL27" s="36"/>
      <c r="AM27" s="37"/>
      <c r="AN27" s="22">
        <f t="shared" si="12"/>
        <v>0</v>
      </c>
      <c r="AO27" s="105">
        <f t="shared" ref="AO27" si="283">AN27+AN28</f>
        <v>0</v>
      </c>
      <c r="AP27" s="105">
        <f t="shared" ref="AP27" si="284">IF(OR(AM26="",AK27=""),0,MOD(AK27-AM26,1))</f>
        <v>0</v>
      </c>
      <c r="AQ27" s="22">
        <f t="shared" si="0"/>
        <v>0</v>
      </c>
      <c r="AR27" s="134">
        <f t="shared" ref="AR27" si="285">AQ27+AQ28</f>
        <v>0</v>
      </c>
      <c r="AS27" s="116">
        <f t="shared" ref="AS27" si="286">IF(AL27="CP",1,0)</f>
        <v>0</v>
      </c>
      <c r="AT27" s="118">
        <f t="shared" ref="AT27" si="287">IF(AL27="CV",1,0)</f>
        <v>0</v>
      </c>
      <c r="AU27" s="38">
        <f t="shared" si="13"/>
        <v>0</v>
      </c>
      <c r="AV27" s="35"/>
      <c r="AW27" s="36"/>
      <c r="AX27" s="37"/>
      <c r="AY27" s="22">
        <f t="shared" si="14"/>
        <v>0</v>
      </c>
      <c r="AZ27" s="105">
        <f t="shared" ref="AZ27" si="288">AY27+AY28</f>
        <v>0</v>
      </c>
      <c r="BA27" s="105">
        <f t="shared" ref="BA27" si="289">IF(OR(AX26="",AV27=""),0,MOD(AV27-AX26,1))</f>
        <v>0</v>
      </c>
      <c r="BB27" s="22">
        <f t="shared" si="1"/>
        <v>0</v>
      </c>
      <c r="BC27" s="134">
        <f t="shared" ref="BC27" si="290">BB27+BB28</f>
        <v>0</v>
      </c>
      <c r="BD27" s="116">
        <f t="shared" ref="BD27" si="291">IF(AW27="CP",1,0)</f>
        <v>0</v>
      </c>
      <c r="BE27" s="118">
        <f t="shared" ref="BE27" si="292">IF(AW27="CV",1,0)</f>
        <v>0</v>
      </c>
      <c r="BF27" s="38">
        <f t="shared" si="15"/>
        <v>0</v>
      </c>
      <c r="BG27" s="35"/>
      <c r="BH27" s="36"/>
      <c r="BI27" s="37"/>
      <c r="BJ27" s="22">
        <f t="shared" si="16"/>
        <v>0</v>
      </c>
      <c r="BK27" s="105">
        <f t="shared" ref="BK27" si="293">BJ27+BJ28</f>
        <v>0</v>
      </c>
      <c r="BL27" s="105">
        <f t="shared" ref="BL27" si="294">IF(OR(BI26="",BG27=""),0,MOD(BG27-BI26,1))</f>
        <v>0</v>
      </c>
      <c r="BM27" s="22">
        <f t="shared" si="2"/>
        <v>0</v>
      </c>
      <c r="BN27" s="134">
        <f t="shared" ref="BN27" si="295">BM27+BM28</f>
        <v>0</v>
      </c>
      <c r="BO27" s="133">
        <f t="shared" ref="BO27" si="296">IF(BH27="CP",1,0)</f>
        <v>0</v>
      </c>
      <c r="BP27" s="133">
        <f t="shared" ref="BP27" si="297">IF(BH27="CV",1,0)</f>
        <v>0</v>
      </c>
      <c r="BQ27" s="12">
        <f t="shared" si="17"/>
        <v>0</v>
      </c>
      <c r="BR27" s="47"/>
    </row>
    <row r="28" spans="1:70" ht="15.75" thickBot="1">
      <c r="A28" s="157"/>
      <c r="B28" s="145"/>
      <c r="C28" s="147"/>
      <c r="D28" s="39"/>
      <c r="E28" s="84"/>
      <c r="F28" s="41"/>
      <c r="G28" s="23">
        <f t="shared" si="3"/>
        <v>0</v>
      </c>
      <c r="H28" s="121"/>
      <c r="I28" s="106"/>
      <c r="J28" s="22">
        <f t="shared" si="4"/>
        <v>0</v>
      </c>
      <c r="K28" s="123"/>
      <c r="L28" s="117"/>
      <c r="M28" s="119"/>
      <c r="N28" s="42">
        <f t="shared" si="5"/>
        <v>0</v>
      </c>
      <c r="O28" s="39"/>
      <c r="P28" s="40"/>
      <c r="Q28" s="41"/>
      <c r="R28" s="23">
        <f t="shared" si="6"/>
        <v>0</v>
      </c>
      <c r="S28" s="121"/>
      <c r="T28" s="106"/>
      <c r="U28" s="22">
        <f t="shared" si="7"/>
        <v>0</v>
      </c>
      <c r="V28" s="123"/>
      <c r="W28" s="117"/>
      <c r="X28" s="119"/>
      <c r="Y28" s="42">
        <f t="shared" si="8"/>
        <v>0</v>
      </c>
      <c r="Z28" s="39"/>
      <c r="AA28" s="40"/>
      <c r="AB28" s="41"/>
      <c r="AC28" s="22">
        <f t="shared" si="9"/>
        <v>0</v>
      </c>
      <c r="AD28" s="106"/>
      <c r="AE28" s="106"/>
      <c r="AF28" s="22">
        <f t="shared" si="10"/>
        <v>0</v>
      </c>
      <c r="AG28" s="135"/>
      <c r="AH28" s="117"/>
      <c r="AI28" s="119"/>
      <c r="AJ28" s="42">
        <f t="shared" si="11"/>
        <v>0</v>
      </c>
      <c r="AK28" s="39"/>
      <c r="AL28" s="40"/>
      <c r="AM28" s="41"/>
      <c r="AN28" s="22">
        <f t="shared" si="12"/>
        <v>0</v>
      </c>
      <c r="AO28" s="106"/>
      <c r="AP28" s="106"/>
      <c r="AQ28" s="22">
        <f t="shared" si="0"/>
        <v>0</v>
      </c>
      <c r="AR28" s="135"/>
      <c r="AS28" s="117"/>
      <c r="AT28" s="119"/>
      <c r="AU28" s="42">
        <f t="shared" si="13"/>
        <v>0</v>
      </c>
      <c r="AV28" s="39"/>
      <c r="AW28" s="40"/>
      <c r="AX28" s="41"/>
      <c r="AY28" s="22">
        <f t="shared" si="14"/>
        <v>0</v>
      </c>
      <c r="AZ28" s="106"/>
      <c r="BA28" s="106"/>
      <c r="BB28" s="22">
        <f t="shared" si="1"/>
        <v>0</v>
      </c>
      <c r="BC28" s="135"/>
      <c r="BD28" s="117"/>
      <c r="BE28" s="119"/>
      <c r="BF28" s="42">
        <f t="shared" si="15"/>
        <v>0</v>
      </c>
      <c r="BG28" s="39"/>
      <c r="BH28" s="40"/>
      <c r="BI28" s="41"/>
      <c r="BJ28" s="22">
        <f t="shared" si="16"/>
        <v>0</v>
      </c>
      <c r="BK28" s="106"/>
      <c r="BL28" s="106"/>
      <c r="BM28" s="22">
        <f t="shared" si="2"/>
        <v>0</v>
      </c>
      <c r="BN28" s="135"/>
      <c r="BO28" s="133"/>
      <c r="BP28" s="133"/>
      <c r="BQ28" s="12">
        <f t="shared" si="17"/>
        <v>0</v>
      </c>
      <c r="BR28" s="48"/>
    </row>
    <row r="29" spans="1:70" ht="15.75" thickBot="1">
      <c r="A29" s="157">
        <f>A27+1</f>
        <v>41680</v>
      </c>
      <c r="B29" s="144" t="str">
        <f t="shared" ref="B29" si="298">UPPER(TEXT(A29,"jjj"))</f>
        <v>DIM</v>
      </c>
      <c r="C29" s="146" t="str">
        <f t="shared" ref="C29" si="299">UPPER(TEXT(A29,"jj mmm"))</f>
        <v>11 FÉVR</v>
      </c>
      <c r="D29" s="35"/>
      <c r="E29" s="83"/>
      <c r="F29" s="37"/>
      <c r="G29" s="22">
        <f t="shared" si="3"/>
        <v>0</v>
      </c>
      <c r="H29" s="120">
        <f t="shared" ref="H29" si="300">G29+G30</f>
        <v>0</v>
      </c>
      <c r="I29" s="105">
        <f>IF(OR(F28="",D29=""),0,MOD(D29-F28,1))</f>
        <v>0</v>
      </c>
      <c r="J29" s="22">
        <f t="shared" si="4"/>
        <v>0</v>
      </c>
      <c r="K29" s="122">
        <f t="shared" ref="K29" si="301">J29+J30</f>
        <v>0</v>
      </c>
      <c r="L29" s="116">
        <f>IF(E29="CP",1,0)</f>
        <v>0</v>
      </c>
      <c r="M29" s="118">
        <f t="shared" ref="M29" si="302">IF(E29="CV",1,0)</f>
        <v>0</v>
      </c>
      <c r="N29" s="38">
        <f t="shared" si="5"/>
        <v>0</v>
      </c>
      <c r="O29" s="35"/>
      <c r="P29" s="36"/>
      <c r="Q29" s="37"/>
      <c r="R29" s="22">
        <f t="shared" si="6"/>
        <v>0</v>
      </c>
      <c r="S29" s="120">
        <f t="shared" ref="S29" si="303">R29+R30</f>
        <v>0</v>
      </c>
      <c r="T29" s="105">
        <f>IF(OR(Q28="",O29=""),0,MOD(O29-Q28,1))</f>
        <v>0</v>
      </c>
      <c r="U29" s="22">
        <f t="shared" si="7"/>
        <v>0</v>
      </c>
      <c r="V29" s="122">
        <f t="shared" ref="V29" si="304">U29+U30</f>
        <v>0</v>
      </c>
      <c r="W29" s="116">
        <f>IF(P29="CP",1,0)</f>
        <v>0</v>
      </c>
      <c r="X29" s="118">
        <f t="shared" ref="X29" si="305">IF(P29="CV",1,0)</f>
        <v>0</v>
      </c>
      <c r="Y29" s="38">
        <f t="shared" si="8"/>
        <v>0</v>
      </c>
      <c r="Z29" s="35"/>
      <c r="AA29" s="36"/>
      <c r="AB29" s="37"/>
      <c r="AC29" s="22">
        <f t="shared" si="9"/>
        <v>0</v>
      </c>
      <c r="AD29" s="105">
        <f t="shared" ref="AD29" si="306">AC29+AC30</f>
        <v>0</v>
      </c>
      <c r="AE29" s="105">
        <f>IF(OR(AB28="",Z29=""),0,MOD(Z29-AB28,1))</f>
        <v>0</v>
      </c>
      <c r="AF29" s="22">
        <f t="shared" si="10"/>
        <v>0</v>
      </c>
      <c r="AG29" s="134">
        <f t="shared" ref="AG29" si="307">AF29+AF30</f>
        <v>0</v>
      </c>
      <c r="AH29" s="116">
        <f>IF(AA29="CP",1,0)</f>
        <v>0</v>
      </c>
      <c r="AI29" s="118">
        <f t="shared" ref="AI29" si="308">IF(AA29="CV",1,0)</f>
        <v>0</v>
      </c>
      <c r="AJ29" s="38">
        <f t="shared" si="11"/>
        <v>0</v>
      </c>
      <c r="AK29" s="35"/>
      <c r="AL29" s="36"/>
      <c r="AM29" s="37"/>
      <c r="AN29" s="22">
        <f t="shared" si="12"/>
        <v>0</v>
      </c>
      <c r="AO29" s="105">
        <f t="shared" ref="AO29" si="309">AN29+AN30</f>
        <v>0</v>
      </c>
      <c r="AP29" s="105">
        <f>IF(OR(AM28="",AK29=""),0,MOD(AK29-AM28,1))</f>
        <v>0</v>
      </c>
      <c r="AQ29" s="22">
        <f t="shared" si="0"/>
        <v>0</v>
      </c>
      <c r="AR29" s="134">
        <f t="shared" ref="AR29" si="310">AQ29+AQ30</f>
        <v>0</v>
      </c>
      <c r="AS29" s="116">
        <f>IF(AL29="CP",1,0)</f>
        <v>0</v>
      </c>
      <c r="AT29" s="118">
        <f t="shared" ref="AT29" si="311">IF(AL29="CV",1,0)</f>
        <v>0</v>
      </c>
      <c r="AU29" s="38">
        <f t="shared" si="13"/>
        <v>0</v>
      </c>
      <c r="AV29" s="35"/>
      <c r="AW29" s="36"/>
      <c r="AX29" s="37"/>
      <c r="AY29" s="22">
        <f t="shared" si="14"/>
        <v>0</v>
      </c>
      <c r="AZ29" s="105">
        <f t="shared" ref="AZ29" si="312">AY29+AY30</f>
        <v>0</v>
      </c>
      <c r="BA29" s="105">
        <f>IF(OR(AX28="",AV29=""),0,MOD(AV29-AX28,1))</f>
        <v>0</v>
      </c>
      <c r="BB29" s="22">
        <f t="shared" si="1"/>
        <v>0</v>
      </c>
      <c r="BC29" s="134">
        <f t="shared" ref="BC29" si="313">BB29+BB30</f>
        <v>0</v>
      </c>
      <c r="BD29" s="116">
        <f>IF(AW29="CP",1,0)</f>
        <v>0</v>
      </c>
      <c r="BE29" s="118">
        <f t="shared" ref="BE29" si="314">IF(AW29="CV",1,0)</f>
        <v>0</v>
      </c>
      <c r="BF29" s="38">
        <f t="shared" si="15"/>
        <v>0</v>
      </c>
      <c r="BG29" s="35"/>
      <c r="BH29" s="36"/>
      <c r="BI29" s="37"/>
      <c r="BJ29" s="22">
        <f t="shared" si="16"/>
        <v>0</v>
      </c>
      <c r="BK29" s="105">
        <f t="shared" ref="BK29" si="315">BJ29+BJ30</f>
        <v>0</v>
      </c>
      <c r="BL29" s="105">
        <f>IF(OR(BI28="",BG29=""),0,MOD(BG29-BI28,1))</f>
        <v>0</v>
      </c>
      <c r="BM29" s="22">
        <f t="shared" si="2"/>
        <v>0</v>
      </c>
      <c r="BN29" s="134">
        <f t="shared" ref="BN29" si="316">BM29+BM30</f>
        <v>0</v>
      </c>
      <c r="BO29" s="133">
        <f>IF(BH29="CP",1,0)</f>
        <v>0</v>
      </c>
      <c r="BP29" s="133">
        <f t="shared" ref="BP29" si="317">IF(BH29="CV",1,0)</f>
        <v>0</v>
      </c>
      <c r="BQ29" s="12">
        <f t="shared" si="17"/>
        <v>0</v>
      </c>
      <c r="BR29" s="47"/>
    </row>
    <row r="30" spans="1:70" ht="15.75" thickBot="1">
      <c r="A30" s="157"/>
      <c r="B30" s="145"/>
      <c r="C30" s="147"/>
      <c r="D30" s="39"/>
      <c r="E30" s="84"/>
      <c r="F30" s="41"/>
      <c r="G30" s="23">
        <f t="shared" si="3"/>
        <v>0</v>
      </c>
      <c r="H30" s="121"/>
      <c r="I30" s="106"/>
      <c r="J30" s="22">
        <f t="shared" si="4"/>
        <v>0</v>
      </c>
      <c r="K30" s="123"/>
      <c r="L30" s="117"/>
      <c r="M30" s="119"/>
      <c r="N30" s="42">
        <f t="shared" si="5"/>
        <v>0</v>
      </c>
      <c r="O30" s="39"/>
      <c r="P30" s="40"/>
      <c r="Q30" s="41"/>
      <c r="R30" s="23">
        <f t="shared" si="6"/>
        <v>0</v>
      </c>
      <c r="S30" s="121"/>
      <c r="T30" s="106"/>
      <c r="U30" s="22">
        <f t="shared" si="7"/>
        <v>0</v>
      </c>
      <c r="V30" s="123"/>
      <c r="W30" s="117"/>
      <c r="X30" s="119"/>
      <c r="Y30" s="42">
        <f t="shared" si="8"/>
        <v>0</v>
      </c>
      <c r="Z30" s="39"/>
      <c r="AA30" s="40"/>
      <c r="AB30" s="41"/>
      <c r="AC30" s="22">
        <f t="shared" si="9"/>
        <v>0</v>
      </c>
      <c r="AD30" s="106"/>
      <c r="AE30" s="106"/>
      <c r="AF30" s="22">
        <f t="shared" si="10"/>
        <v>0</v>
      </c>
      <c r="AG30" s="135"/>
      <c r="AH30" s="117"/>
      <c r="AI30" s="119"/>
      <c r="AJ30" s="42">
        <f t="shared" si="11"/>
        <v>0</v>
      </c>
      <c r="AK30" s="39"/>
      <c r="AL30" s="40"/>
      <c r="AM30" s="41"/>
      <c r="AN30" s="22">
        <f t="shared" si="12"/>
        <v>0</v>
      </c>
      <c r="AO30" s="106"/>
      <c r="AP30" s="106"/>
      <c r="AQ30" s="22">
        <f t="shared" si="0"/>
        <v>0</v>
      </c>
      <c r="AR30" s="135"/>
      <c r="AS30" s="117"/>
      <c r="AT30" s="119"/>
      <c r="AU30" s="42">
        <f t="shared" si="13"/>
        <v>0</v>
      </c>
      <c r="AV30" s="39"/>
      <c r="AW30" s="40"/>
      <c r="AX30" s="41"/>
      <c r="AY30" s="22">
        <f t="shared" si="14"/>
        <v>0</v>
      </c>
      <c r="AZ30" s="106"/>
      <c r="BA30" s="106"/>
      <c r="BB30" s="22">
        <f t="shared" si="1"/>
        <v>0</v>
      </c>
      <c r="BC30" s="135"/>
      <c r="BD30" s="117"/>
      <c r="BE30" s="119"/>
      <c r="BF30" s="42">
        <f t="shared" si="15"/>
        <v>0</v>
      </c>
      <c r="BG30" s="39"/>
      <c r="BH30" s="40"/>
      <c r="BI30" s="41"/>
      <c r="BJ30" s="22">
        <f t="shared" si="16"/>
        <v>0</v>
      </c>
      <c r="BK30" s="106"/>
      <c r="BL30" s="106"/>
      <c r="BM30" s="22">
        <f t="shared" si="2"/>
        <v>0</v>
      </c>
      <c r="BN30" s="135"/>
      <c r="BO30" s="133"/>
      <c r="BP30" s="133"/>
      <c r="BQ30" s="12">
        <f t="shared" si="17"/>
        <v>0</v>
      </c>
      <c r="BR30" s="48"/>
    </row>
    <row r="31" spans="1:70" ht="15.75" thickBot="1">
      <c r="A31" s="98"/>
      <c r="B31" s="88"/>
      <c r="C31" s="89"/>
      <c r="D31" s="160" t="s">
        <v>40</v>
      </c>
      <c r="E31" s="160"/>
      <c r="F31" s="161"/>
      <c r="G31" s="87"/>
      <c r="H31" s="162">
        <f>SUM(H17:H30)</f>
        <v>0</v>
      </c>
      <c r="I31" s="163"/>
      <c r="J31" s="163"/>
      <c r="K31" s="164"/>
      <c r="L31" s="102"/>
      <c r="M31" s="103"/>
      <c r="N31" s="31"/>
      <c r="O31" s="160" t="s">
        <v>40</v>
      </c>
      <c r="P31" s="160"/>
      <c r="Q31" s="161"/>
      <c r="R31" s="87"/>
      <c r="S31" s="162">
        <f>SUM(S17:S30)</f>
        <v>0</v>
      </c>
      <c r="T31" s="163"/>
      <c r="U31" s="163"/>
      <c r="V31" s="164"/>
      <c r="W31" s="102"/>
      <c r="X31" s="103"/>
      <c r="Y31" s="31"/>
      <c r="Z31" s="160" t="s">
        <v>40</v>
      </c>
      <c r="AA31" s="160"/>
      <c r="AB31" s="161"/>
      <c r="AC31" s="87"/>
      <c r="AD31" s="162">
        <f>SUM(AD17:AD30)</f>
        <v>0</v>
      </c>
      <c r="AE31" s="163"/>
      <c r="AF31" s="163"/>
      <c r="AG31" s="164"/>
      <c r="AH31" s="102"/>
      <c r="AI31" s="103"/>
      <c r="AJ31" s="31"/>
      <c r="AK31" s="160" t="s">
        <v>40</v>
      </c>
      <c r="AL31" s="160"/>
      <c r="AM31" s="161"/>
      <c r="AN31" s="87"/>
      <c r="AO31" s="162">
        <f>SUM(AO17:AO30)</f>
        <v>0</v>
      </c>
      <c r="AP31" s="163"/>
      <c r="AQ31" s="163"/>
      <c r="AR31" s="164"/>
      <c r="AS31" s="102"/>
      <c r="AT31" s="103"/>
      <c r="AU31" s="31"/>
      <c r="AV31" s="160" t="s">
        <v>40</v>
      </c>
      <c r="AW31" s="160"/>
      <c r="AX31" s="161"/>
      <c r="AY31" s="87"/>
      <c r="AZ31" s="162">
        <f>SUM(AZ17:AZ30)</f>
        <v>0</v>
      </c>
      <c r="BA31" s="163"/>
      <c r="BB31" s="163"/>
      <c r="BC31" s="164"/>
      <c r="BD31" s="102"/>
      <c r="BE31" s="103"/>
      <c r="BF31" s="31"/>
      <c r="BG31" s="160" t="s">
        <v>40</v>
      </c>
      <c r="BH31" s="160"/>
      <c r="BI31" s="161"/>
      <c r="BJ31" s="87"/>
      <c r="BK31" s="162">
        <f>SUM(BK17:BK30)</f>
        <v>0</v>
      </c>
      <c r="BL31" s="163"/>
      <c r="BM31" s="163"/>
      <c r="BN31" s="164"/>
      <c r="BO31" s="101"/>
      <c r="BP31" s="101"/>
      <c r="BQ31" s="12"/>
      <c r="BR31" s="90"/>
    </row>
    <row r="32" spans="1:70" ht="15.75" thickBot="1">
      <c r="A32" s="157">
        <f>A29+1</f>
        <v>41681</v>
      </c>
      <c r="B32" s="144" t="str">
        <f t="shared" ref="B32" si="318">UPPER(TEXT(A32,"jjj"))</f>
        <v>LUN</v>
      </c>
      <c r="C32" s="146" t="str">
        <f t="shared" ref="C32" si="319">UPPER(TEXT(A32,"jj mmm"))</f>
        <v>12 FÉVR</v>
      </c>
      <c r="D32" s="35"/>
      <c r="E32" s="83"/>
      <c r="F32" s="37"/>
      <c r="G32" s="22">
        <f t="shared" si="3"/>
        <v>0</v>
      </c>
      <c r="H32" s="120">
        <f t="shared" ref="H32" si="320">G32+G33</f>
        <v>0</v>
      </c>
      <c r="I32" s="105">
        <f t="shared" ref="I32" si="321">IF(OR(F30="",D32=""),0,MOD(D32-F30,1))</f>
        <v>0</v>
      </c>
      <c r="J32" s="22">
        <f t="shared" si="4"/>
        <v>0</v>
      </c>
      <c r="K32" s="122">
        <f t="shared" ref="K32" si="322">J32+J33</f>
        <v>0</v>
      </c>
      <c r="L32" s="116">
        <f t="shared" ref="L32" si="323">IF(E32="CP",1,0)</f>
        <v>0</v>
      </c>
      <c r="M32" s="118">
        <f t="shared" ref="M32" si="324">IF(E32="CV",1,0)</f>
        <v>0</v>
      </c>
      <c r="N32" s="38">
        <f t="shared" si="5"/>
        <v>0</v>
      </c>
      <c r="O32" s="35"/>
      <c r="P32" s="36"/>
      <c r="Q32" s="37"/>
      <c r="R32" s="22">
        <f t="shared" si="6"/>
        <v>0</v>
      </c>
      <c r="S32" s="120">
        <f t="shared" ref="S32" si="325">R32+R33</f>
        <v>0</v>
      </c>
      <c r="T32" s="105">
        <f t="shared" ref="T32" si="326">IF(OR(Q30="",O32=""),0,MOD(O32-Q30,1))</f>
        <v>0</v>
      </c>
      <c r="U32" s="22">
        <f t="shared" si="7"/>
        <v>0</v>
      </c>
      <c r="V32" s="122">
        <f t="shared" ref="V32" si="327">U32+U33</f>
        <v>0</v>
      </c>
      <c r="W32" s="116">
        <f t="shared" ref="W32" si="328">IF(P32="CP",1,0)</f>
        <v>0</v>
      </c>
      <c r="X32" s="118">
        <f t="shared" ref="X32" si="329">IF(P32="CV",1,0)</f>
        <v>0</v>
      </c>
      <c r="Y32" s="38">
        <f t="shared" si="8"/>
        <v>0</v>
      </c>
      <c r="Z32" s="35"/>
      <c r="AA32" s="36"/>
      <c r="AB32" s="37"/>
      <c r="AC32" s="22">
        <f t="shared" si="9"/>
        <v>0</v>
      </c>
      <c r="AD32" s="105">
        <f t="shared" ref="AD32" si="330">AC32+AC33</f>
        <v>0</v>
      </c>
      <c r="AE32" s="105">
        <f t="shared" ref="AE32" si="331">IF(OR(AB30="",Z32=""),0,MOD(Z32-AB30,1))</f>
        <v>0</v>
      </c>
      <c r="AF32" s="22">
        <f t="shared" si="10"/>
        <v>0</v>
      </c>
      <c r="AG32" s="134">
        <f t="shared" ref="AG32" si="332">AF32+AF33</f>
        <v>0</v>
      </c>
      <c r="AH32" s="116">
        <f t="shared" ref="AH32" si="333">IF(AA32="CP",1,0)</f>
        <v>0</v>
      </c>
      <c r="AI32" s="118">
        <f t="shared" ref="AI32" si="334">IF(AA32="CV",1,0)</f>
        <v>0</v>
      </c>
      <c r="AJ32" s="38">
        <f t="shared" si="11"/>
        <v>0</v>
      </c>
      <c r="AK32" s="35"/>
      <c r="AL32" s="36"/>
      <c r="AM32" s="37"/>
      <c r="AN32" s="22">
        <f t="shared" si="12"/>
        <v>0</v>
      </c>
      <c r="AO32" s="105">
        <f t="shared" ref="AO32" si="335">AN32+AN33</f>
        <v>0</v>
      </c>
      <c r="AP32" s="105">
        <f t="shared" ref="AP32" si="336">IF(OR(AM30="",AK32=""),0,MOD(AK32-AM30,1))</f>
        <v>0</v>
      </c>
      <c r="AQ32" s="22">
        <f t="shared" si="0"/>
        <v>0</v>
      </c>
      <c r="AR32" s="134">
        <f t="shared" ref="AR32" si="337">AQ32+AQ33</f>
        <v>0</v>
      </c>
      <c r="AS32" s="116">
        <f t="shared" ref="AS32" si="338">IF(AL32="CP",1,0)</f>
        <v>0</v>
      </c>
      <c r="AT32" s="118">
        <f t="shared" ref="AT32" si="339">IF(AL32="CV",1,0)</f>
        <v>0</v>
      </c>
      <c r="AU32" s="38">
        <f t="shared" si="13"/>
        <v>0</v>
      </c>
      <c r="AV32" s="35"/>
      <c r="AW32" s="36"/>
      <c r="AX32" s="37"/>
      <c r="AY32" s="22">
        <f t="shared" si="14"/>
        <v>0</v>
      </c>
      <c r="AZ32" s="105">
        <f t="shared" ref="AZ32" si="340">AY32+AY33</f>
        <v>0</v>
      </c>
      <c r="BA32" s="105">
        <f t="shared" ref="BA32" si="341">IF(OR(AX30="",AV32=""),0,MOD(AV32-AX30,1))</f>
        <v>0</v>
      </c>
      <c r="BB32" s="22">
        <f t="shared" si="1"/>
        <v>0</v>
      </c>
      <c r="BC32" s="134">
        <f t="shared" ref="BC32" si="342">BB32+BB33</f>
        <v>0</v>
      </c>
      <c r="BD32" s="116">
        <f t="shared" ref="BD32" si="343">IF(AW32="CP",1,0)</f>
        <v>0</v>
      </c>
      <c r="BE32" s="118">
        <f t="shared" ref="BE32" si="344">IF(AW32="CV",1,0)</f>
        <v>0</v>
      </c>
      <c r="BF32" s="38">
        <f t="shared" si="15"/>
        <v>0</v>
      </c>
      <c r="BG32" s="35"/>
      <c r="BH32" s="36"/>
      <c r="BI32" s="37"/>
      <c r="BJ32" s="22">
        <f t="shared" si="16"/>
        <v>0</v>
      </c>
      <c r="BK32" s="105">
        <f t="shared" ref="BK32" si="345">BJ32+BJ33</f>
        <v>0</v>
      </c>
      <c r="BL32" s="105">
        <f t="shared" ref="BL32" si="346">IF(OR(BI30="",BG32=""),0,MOD(BG32-BI30,1))</f>
        <v>0</v>
      </c>
      <c r="BM32" s="22">
        <f t="shared" si="2"/>
        <v>0</v>
      </c>
      <c r="BN32" s="134">
        <f t="shared" ref="BN32" si="347">BM32+BM33</f>
        <v>0</v>
      </c>
      <c r="BO32" s="133">
        <f t="shared" ref="BO32" si="348">IF(BH32="CP",1,0)</f>
        <v>0</v>
      </c>
      <c r="BP32" s="133">
        <f t="shared" ref="BP32" si="349">IF(BH32="CV",1,0)</f>
        <v>0</v>
      </c>
      <c r="BQ32" s="12">
        <f t="shared" si="17"/>
        <v>0</v>
      </c>
      <c r="BR32" s="47"/>
    </row>
    <row r="33" spans="1:70" ht="15.75" thickBot="1">
      <c r="A33" s="157"/>
      <c r="B33" s="145"/>
      <c r="C33" s="147"/>
      <c r="D33" s="39"/>
      <c r="E33" s="84"/>
      <c r="F33" s="41"/>
      <c r="G33" s="23">
        <f t="shared" si="3"/>
        <v>0</v>
      </c>
      <c r="H33" s="121"/>
      <c r="I33" s="106"/>
      <c r="J33" s="22">
        <f t="shared" si="4"/>
        <v>0</v>
      </c>
      <c r="K33" s="123"/>
      <c r="L33" s="117"/>
      <c r="M33" s="119"/>
      <c r="N33" s="42">
        <f t="shared" si="5"/>
        <v>0</v>
      </c>
      <c r="O33" s="39"/>
      <c r="P33" s="40"/>
      <c r="Q33" s="41"/>
      <c r="R33" s="23">
        <f t="shared" si="6"/>
        <v>0</v>
      </c>
      <c r="S33" s="121"/>
      <c r="T33" s="106"/>
      <c r="U33" s="22">
        <f t="shared" si="7"/>
        <v>0</v>
      </c>
      <c r="V33" s="123"/>
      <c r="W33" s="117"/>
      <c r="X33" s="119"/>
      <c r="Y33" s="42">
        <f t="shared" si="8"/>
        <v>0</v>
      </c>
      <c r="Z33" s="39"/>
      <c r="AA33" s="40"/>
      <c r="AB33" s="41"/>
      <c r="AC33" s="22">
        <f t="shared" si="9"/>
        <v>0</v>
      </c>
      <c r="AD33" s="106"/>
      <c r="AE33" s="106"/>
      <c r="AF33" s="22">
        <f t="shared" si="10"/>
        <v>0</v>
      </c>
      <c r="AG33" s="135"/>
      <c r="AH33" s="117"/>
      <c r="AI33" s="119"/>
      <c r="AJ33" s="42">
        <f t="shared" si="11"/>
        <v>0</v>
      </c>
      <c r="AK33" s="39"/>
      <c r="AL33" s="40"/>
      <c r="AM33" s="41"/>
      <c r="AN33" s="22">
        <f t="shared" si="12"/>
        <v>0</v>
      </c>
      <c r="AO33" s="106"/>
      <c r="AP33" s="106"/>
      <c r="AQ33" s="22">
        <f t="shared" si="0"/>
        <v>0</v>
      </c>
      <c r="AR33" s="135"/>
      <c r="AS33" s="117"/>
      <c r="AT33" s="119"/>
      <c r="AU33" s="42">
        <f t="shared" si="13"/>
        <v>0</v>
      </c>
      <c r="AV33" s="39"/>
      <c r="AW33" s="40"/>
      <c r="AX33" s="41"/>
      <c r="AY33" s="22">
        <f t="shared" si="14"/>
        <v>0</v>
      </c>
      <c r="AZ33" s="106"/>
      <c r="BA33" s="106"/>
      <c r="BB33" s="22">
        <f t="shared" si="1"/>
        <v>0</v>
      </c>
      <c r="BC33" s="135"/>
      <c r="BD33" s="117"/>
      <c r="BE33" s="119"/>
      <c r="BF33" s="42">
        <f t="shared" si="15"/>
        <v>0</v>
      </c>
      <c r="BG33" s="39"/>
      <c r="BH33" s="40"/>
      <c r="BI33" s="41"/>
      <c r="BJ33" s="22">
        <f t="shared" si="16"/>
        <v>0</v>
      </c>
      <c r="BK33" s="106"/>
      <c r="BL33" s="106"/>
      <c r="BM33" s="22">
        <f t="shared" si="2"/>
        <v>0</v>
      </c>
      <c r="BN33" s="135"/>
      <c r="BO33" s="133"/>
      <c r="BP33" s="133"/>
      <c r="BQ33" s="12">
        <f t="shared" si="17"/>
        <v>0</v>
      </c>
      <c r="BR33" s="48"/>
    </row>
    <row r="34" spans="1:70" ht="15.75" thickBot="1">
      <c r="A34" s="157">
        <f>A32+1</f>
        <v>41682</v>
      </c>
      <c r="B34" s="144" t="str">
        <f t="shared" ref="B34" si="350">UPPER(TEXT(A34,"jjj"))</f>
        <v>MAR</v>
      </c>
      <c r="C34" s="146" t="str">
        <f t="shared" ref="C34" si="351">UPPER(TEXT(A34,"jj mmm"))</f>
        <v>13 FÉVR</v>
      </c>
      <c r="D34" s="35"/>
      <c r="E34" s="83"/>
      <c r="F34" s="37"/>
      <c r="G34" s="22">
        <f t="shared" si="3"/>
        <v>0</v>
      </c>
      <c r="H34" s="120">
        <f t="shared" ref="H34" si="352">G34+G35</f>
        <v>0</v>
      </c>
      <c r="I34" s="105">
        <f t="shared" ref="I34" si="353">IF(OR(F33="",D34=""),0,MOD(D34-F33,1))</f>
        <v>0</v>
      </c>
      <c r="J34" s="22">
        <f t="shared" si="4"/>
        <v>0</v>
      </c>
      <c r="K34" s="122">
        <f t="shared" ref="K34" si="354">J34+J35</f>
        <v>0</v>
      </c>
      <c r="L34" s="116">
        <f t="shared" ref="L34" si="355">IF(E34="CP",1,0)</f>
        <v>0</v>
      </c>
      <c r="M34" s="118">
        <f t="shared" ref="M34" si="356">IF(E34="CV",1,0)</f>
        <v>0</v>
      </c>
      <c r="N34" s="38">
        <f t="shared" si="5"/>
        <v>0</v>
      </c>
      <c r="O34" s="35"/>
      <c r="P34" s="36"/>
      <c r="Q34" s="37"/>
      <c r="R34" s="22">
        <f t="shared" si="6"/>
        <v>0</v>
      </c>
      <c r="S34" s="120">
        <f t="shared" ref="S34" si="357">R34+R35</f>
        <v>0</v>
      </c>
      <c r="T34" s="105">
        <f t="shared" ref="T34" si="358">IF(OR(Q33="",O34=""),0,MOD(O34-Q33,1))</f>
        <v>0</v>
      </c>
      <c r="U34" s="22">
        <f t="shared" si="7"/>
        <v>0</v>
      </c>
      <c r="V34" s="122">
        <f t="shared" ref="V34" si="359">U34+U35</f>
        <v>0</v>
      </c>
      <c r="W34" s="116">
        <f t="shared" ref="W34" si="360">IF(P34="CP",1,0)</f>
        <v>0</v>
      </c>
      <c r="X34" s="118">
        <f t="shared" ref="X34" si="361">IF(P34="CV",1,0)</f>
        <v>0</v>
      </c>
      <c r="Y34" s="38">
        <f t="shared" si="8"/>
        <v>0</v>
      </c>
      <c r="Z34" s="35"/>
      <c r="AA34" s="36"/>
      <c r="AB34" s="37"/>
      <c r="AC34" s="22">
        <f t="shared" si="9"/>
        <v>0</v>
      </c>
      <c r="AD34" s="105">
        <f t="shared" ref="AD34" si="362">AC34+AC35</f>
        <v>0</v>
      </c>
      <c r="AE34" s="105">
        <f t="shared" ref="AE34" si="363">IF(OR(AB33="",Z34=""),0,MOD(Z34-AB33,1))</f>
        <v>0</v>
      </c>
      <c r="AF34" s="22">
        <f t="shared" si="10"/>
        <v>0</v>
      </c>
      <c r="AG34" s="134">
        <f t="shared" ref="AG34" si="364">AF34+AF35</f>
        <v>0</v>
      </c>
      <c r="AH34" s="116">
        <f t="shared" ref="AH34" si="365">IF(AA34="CP",1,0)</f>
        <v>0</v>
      </c>
      <c r="AI34" s="118">
        <f t="shared" ref="AI34" si="366">IF(AA34="CV",1,0)</f>
        <v>0</v>
      </c>
      <c r="AJ34" s="38">
        <f t="shared" si="11"/>
        <v>0</v>
      </c>
      <c r="AK34" s="35"/>
      <c r="AL34" s="36"/>
      <c r="AM34" s="37"/>
      <c r="AN34" s="22">
        <f t="shared" si="12"/>
        <v>0</v>
      </c>
      <c r="AO34" s="105">
        <f t="shared" ref="AO34" si="367">AN34+AN35</f>
        <v>0</v>
      </c>
      <c r="AP34" s="105">
        <f t="shared" ref="AP34" si="368">IF(OR(AM33="",AK34=""),0,MOD(AK34-AM33,1))</f>
        <v>0</v>
      </c>
      <c r="AQ34" s="22">
        <f t="shared" si="0"/>
        <v>0</v>
      </c>
      <c r="AR34" s="134">
        <f t="shared" ref="AR34" si="369">AQ34+AQ35</f>
        <v>0</v>
      </c>
      <c r="AS34" s="116">
        <f t="shared" ref="AS34" si="370">IF(AL34="CP",1,0)</f>
        <v>0</v>
      </c>
      <c r="AT34" s="118">
        <f t="shared" ref="AT34" si="371">IF(AL34="CV",1,0)</f>
        <v>0</v>
      </c>
      <c r="AU34" s="38">
        <f t="shared" si="13"/>
        <v>0</v>
      </c>
      <c r="AV34" s="35"/>
      <c r="AW34" s="36"/>
      <c r="AX34" s="37"/>
      <c r="AY34" s="22">
        <f t="shared" si="14"/>
        <v>0</v>
      </c>
      <c r="AZ34" s="105">
        <f t="shared" ref="AZ34" si="372">AY34+AY35</f>
        <v>0</v>
      </c>
      <c r="BA34" s="105">
        <f t="shared" ref="BA34" si="373">IF(OR(AX33="",AV34=""),0,MOD(AV34-AX33,1))</f>
        <v>0</v>
      </c>
      <c r="BB34" s="22">
        <f t="shared" si="1"/>
        <v>0</v>
      </c>
      <c r="BC34" s="134">
        <f t="shared" ref="BC34" si="374">BB34+BB35</f>
        <v>0</v>
      </c>
      <c r="BD34" s="116">
        <f t="shared" ref="BD34" si="375">IF(AW34="CP",1,0)</f>
        <v>0</v>
      </c>
      <c r="BE34" s="118">
        <f t="shared" ref="BE34" si="376">IF(AW34="CV",1,0)</f>
        <v>0</v>
      </c>
      <c r="BF34" s="38">
        <f t="shared" si="15"/>
        <v>0</v>
      </c>
      <c r="BG34" s="35"/>
      <c r="BH34" s="36"/>
      <c r="BI34" s="37"/>
      <c r="BJ34" s="22">
        <f t="shared" si="16"/>
        <v>0</v>
      </c>
      <c r="BK34" s="105">
        <f t="shared" ref="BK34" si="377">BJ34+BJ35</f>
        <v>0</v>
      </c>
      <c r="BL34" s="105">
        <f t="shared" ref="BL34" si="378">IF(OR(BI33="",BG34=""),0,MOD(BG34-BI33,1))</f>
        <v>0</v>
      </c>
      <c r="BM34" s="22">
        <f t="shared" si="2"/>
        <v>0</v>
      </c>
      <c r="BN34" s="134">
        <f t="shared" ref="BN34" si="379">BM34+BM35</f>
        <v>0</v>
      </c>
      <c r="BO34" s="133">
        <f t="shared" ref="BO34" si="380">IF(BH34="CP",1,0)</f>
        <v>0</v>
      </c>
      <c r="BP34" s="133">
        <f t="shared" ref="BP34" si="381">IF(BH34="CV",1,0)</f>
        <v>0</v>
      </c>
      <c r="BQ34" s="12">
        <f t="shared" si="17"/>
        <v>0</v>
      </c>
      <c r="BR34" s="47"/>
    </row>
    <row r="35" spans="1:70" ht="15.75" thickBot="1">
      <c r="A35" s="157"/>
      <c r="B35" s="145"/>
      <c r="C35" s="147"/>
      <c r="D35" s="39"/>
      <c r="E35" s="84"/>
      <c r="F35" s="41"/>
      <c r="G35" s="23">
        <f t="shared" si="3"/>
        <v>0</v>
      </c>
      <c r="H35" s="121"/>
      <c r="I35" s="106"/>
      <c r="J35" s="22">
        <f t="shared" si="4"/>
        <v>0</v>
      </c>
      <c r="K35" s="123"/>
      <c r="L35" s="117"/>
      <c r="M35" s="119"/>
      <c r="N35" s="42">
        <f t="shared" si="5"/>
        <v>0</v>
      </c>
      <c r="O35" s="39"/>
      <c r="P35" s="40"/>
      <c r="Q35" s="41"/>
      <c r="R35" s="23">
        <f t="shared" si="6"/>
        <v>0</v>
      </c>
      <c r="S35" s="121"/>
      <c r="T35" s="106"/>
      <c r="U35" s="22">
        <f t="shared" si="7"/>
        <v>0</v>
      </c>
      <c r="V35" s="123"/>
      <c r="W35" s="117"/>
      <c r="X35" s="119"/>
      <c r="Y35" s="42">
        <f t="shared" si="8"/>
        <v>0</v>
      </c>
      <c r="Z35" s="39"/>
      <c r="AA35" s="40"/>
      <c r="AB35" s="41"/>
      <c r="AC35" s="22">
        <f t="shared" si="9"/>
        <v>0</v>
      </c>
      <c r="AD35" s="106"/>
      <c r="AE35" s="106"/>
      <c r="AF35" s="22">
        <f t="shared" si="10"/>
        <v>0</v>
      </c>
      <c r="AG35" s="135"/>
      <c r="AH35" s="117"/>
      <c r="AI35" s="119"/>
      <c r="AJ35" s="42">
        <f t="shared" si="11"/>
        <v>0</v>
      </c>
      <c r="AK35" s="39"/>
      <c r="AL35" s="40"/>
      <c r="AM35" s="41"/>
      <c r="AN35" s="22">
        <f t="shared" si="12"/>
        <v>0</v>
      </c>
      <c r="AO35" s="106"/>
      <c r="AP35" s="106"/>
      <c r="AQ35" s="22">
        <f t="shared" si="0"/>
        <v>0</v>
      </c>
      <c r="AR35" s="135"/>
      <c r="AS35" s="117"/>
      <c r="AT35" s="119"/>
      <c r="AU35" s="42">
        <f t="shared" si="13"/>
        <v>0</v>
      </c>
      <c r="AV35" s="39"/>
      <c r="AW35" s="40"/>
      <c r="AX35" s="41"/>
      <c r="AY35" s="22">
        <f t="shared" si="14"/>
        <v>0</v>
      </c>
      <c r="AZ35" s="106"/>
      <c r="BA35" s="106"/>
      <c r="BB35" s="22">
        <f t="shared" si="1"/>
        <v>0</v>
      </c>
      <c r="BC35" s="135"/>
      <c r="BD35" s="117"/>
      <c r="BE35" s="119"/>
      <c r="BF35" s="42">
        <f t="shared" si="15"/>
        <v>0</v>
      </c>
      <c r="BG35" s="39"/>
      <c r="BH35" s="40"/>
      <c r="BI35" s="41"/>
      <c r="BJ35" s="22">
        <f t="shared" si="16"/>
        <v>0</v>
      </c>
      <c r="BK35" s="106"/>
      <c r="BL35" s="106"/>
      <c r="BM35" s="22">
        <f t="shared" si="2"/>
        <v>0</v>
      </c>
      <c r="BN35" s="135"/>
      <c r="BO35" s="133"/>
      <c r="BP35" s="133"/>
      <c r="BQ35" s="12">
        <f t="shared" si="17"/>
        <v>0</v>
      </c>
      <c r="BR35" s="48"/>
    </row>
    <row r="36" spans="1:70" ht="15.75" thickBot="1">
      <c r="A36" s="157">
        <f>A34+1</f>
        <v>41683</v>
      </c>
      <c r="B36" s="144" t="str">
        <f t="shared" ref="B36" si="382">UPPER(TEXT(A36,"jjj"))</f>
        <v>MER</v>
      </c>
      <c r="C36" s="146" t="str">
        <f t="shared" ref="C36" si="383">UPPER(TEXT(A36,"jj mmm"))</f>
        <v>14 FÉVR</v>
      </c>
      <c r="D36" s="35"/>
      <c r="E36" s="83"/>
      <c r="F36" s="37"/>
      <c r="G36" s="22">
        <f t="shared" si="3"/>
        <v>0</v>
      </c>
      <c r="H36" s="120">
        <f t="shared" ref="H36" si="384">G36+G37</f>
        <v>0</v>
      </c>
      <c r="I36" s="105">
        <f t="shared" ref="I36" si="385">IF(OR(F35="",D36=""),0,MOD(D36-F35,1))</f>
        <v>0</v>
      </c>
      <c r="J36" s="22">
        <f t="shared" si="4"/>
        <v>0</v>
      </c>
      <c r="K36" s="122">
        <f t="shared" ref="K36" si="386">J36+J37</f>
        <v>0</v>
      </c>
      <c r="L36" s="116">
        <f t="shared" ref="L36" si="387">IF(E36="CP",1,0)</f>
        <v>0</v>
      </c>
      <c r="M36" s="118">
        <f t="shared" ref="M36" si="388">IF(E36="CV",1,0)</f>
        <v>0</v>
      </c>
      <c r="N36" s="38">
        <f t="shared" si="5"/>
        <v>0</v>
      </c>
      <c r="O36" s="35"/>
      <c r="P36" s="36"/>
      <c r="Q36" s="37"/>
      <c r="R36" s="22">
        <f t="shared" si="6"/>
        <v>0</v>
      </c>
      <c r="S36" s="120">
        <f t="shared" ref="S36" si="389">R36+R37</f>
        <v>0</v>
      </c>
      <c r="T36" s="105">
        <f t="shared" ref="T36" si="390">IF(OR(Q35="",O36=""),0,MOD(O36-Q35,1))</f>
        <v>0</v>
      </c>
      <c r="U36" s="22">
        <f t="shared" si="7"/>
        <v>0</v>
      </c>
      <c r="V36" s="122">
        <f t="shared" ref="V36" si="391">U36+U37</f>
        <v>0</v>
      </c>
      <c r="W36" s="116">
        <f t="shared" ref="W36" si="392">IF(P36="CP",1,0)</f>
        <v>0</v>
      </c>
      <c r="X36" s="118">
        <f t="shared" ref="X36" si="393">IF(P36="CV",1,0)</f>
        <v>0</v>
      </c>
      <c r="Y36" s="38">
        <f t="shared" si="8"/>
        <v>0</v>
      </c>
      <c r="Z36" s="35"/>
      <c r="AA36" s="36"/>
      <c r="AB36" s="37"/>
      <c r="AC36" s="22">
        <f t="shared" si="9"/>
        <v>0</v>
      </c>
      <c r="AD36" s="105">
        <f t="shared" ref="AD36" si="394">AC36+AC37</f>
        <v>0</v>
      </c>
      <c r="AE36" s="105">
        <f t="shared" ref="AE36" si="395">IF(OR(AB35="",Z36=""),0,MOD(Z36-AB35,1))</f>
        <v>0</v>
      </c>
      <c r="AF36" s="22">
        <f t="shared" si="10"/>
        <v>0</v>
      </c>
      <c r="AG36" s="134">
        <f t="shared" ref="AG36" si="396">AF36+AF37</f>
        <v>0</v>
      </c>
      <c r="AH36" s="116">
        <f t="shared" ref="AH36" si="397">IF(AA36="CP",1,0)</f>
        <v>0</v>
      </c>
      <c r="AI36" s="118">
        <f t="shared" ref="AI36" si="398">IF(AA36="CV",1,0)</f>
        <v>0</v>
      </c>
      <c r="AJ36" s="38">
        <f t="shared" si="11"/>
        <v>0</v>
      </c>
      <c r="AK36" s="35"/>
      <c r="AL36" s="36"/>
      <c r="AM36" s="37"/>
      <c r="AN36" s="22">
        <f t="shared" si="12"/>
        <v>0</v>
      </c>
      <c r="AO36" s="105">
        <f t="shared" ref="AO36" si="399">AN36+AN37</f>
        <v>0</v>
      </c>
      <c r="AP36" s="105">
        <f t="shared" ref="AP36" si="400">IF(OR(AM35="",AK36=""),0,MOD(AK36-AM35,1))</f>
        <v>0</v>
      </c>
      <c r="AQ36" s="22">
        <f t="shared" si="0"/>
        <v>0</v>
      </c>
      <c r="AR36" s="134">
        <f t="shared" ref="AR36" si="401">AQ36+AQ37</f>
        <v>0</v>
      </c>
      <c r="AS36" s="116">
        <f t="shared" ref="AS36" si="402">IF(AL36="CP",1,0)</f>
        <v>0</v>
      </c>
      <c r="AT36" s="118">
        <f t="shared" ref="AT36" si="403">IF(AL36="CV",1,0)</f>
        <v>0</v>
      </c>
      <c r="AU36" s="38">
        <f t="shared" si="13"/>
        <v>0</v>
      </c>
      <c r="AV36" s="35"/>
      <c r="AW36" s="36"/>
      <c r="AX36" s="37"/>
      <c r="AY36" s="22">
        <f t="shared" si="14"/>
        <v>0</v>
      </c>
      <c r="AZ36" s="105">
        <f t="shared" ref="AZ36" si="404">AY36+AY37</f>
        <v>0</v>
      </c>
      <c r="BA36" s="105">
        <f t="shared" ref="BA36" si="405">IF(OR(AX35="",AV36=""),0,MOD(AV36-AX35,1))</f>
        <v>0</v>
      </c>
      <c r="BB36" s="22">
        <f t="shared" si="1"/>
        <v>0</v>
      </c>
      <c r="BC36" s="134">
        <f t="shared" ref="BC36" si="406">BB36+BB37</f>
        <v>0</v>
      </c>
      <c r="BD36" s="116">
        <f t="shared" ref="BD36" si="407">IF(AW36="CP",1,0)</f>
        <v>0</v>
      </c>
      <c r="BE36" s="118">
        <f t="shared" ref="BE36" si="408">IF(AW36="CV",1,0)</f>
        <v>0</v>
      </c>
      <c r="BF36" s="38">
        <f t="shared" si="15"/>
        <v>0</v>
      </c>
      <c r="BG36" s="35"/>
      <c r="BH36" s="36"/>
      <c r="BI36" s="37"/>
      <c r="BJ36" s="22">
        <f t="shared" si="16"/>
        <v>0</v>
      </c>
      <c r="BK36" s="105">
        <f t="shared" ref="BK36" si="409">BJ36+BJ37</f>
        <v>0</v>
      </c>
      <c r="BL36" s="105">
        <f t="shared" ref="BL36" si="410">IF(OR(BI35="",BG36=""),0,MOD(BG36-BI35,1))</f>
        <v>0</v>
      </c>
      <c r="BM36" s="22">
        <f t="shared" si="2"/>
        <v>0</v>
      </c>
      <c r="BN36" s="134">
        <f t="shared" ref="BN36" si="411">BM36+BM37</f>
        <v>0</v>
      </c>
      <c r="BO36" s="133">
        <f t="shared" ref="BO36" si="412">IF(BH36="CP",1,0)</f>
        <v>0</v>
      </c>
      <c r="BP36" s="133">
        <f t="shared" ref="BP36" si="413">IF(BH36="CV",1,0)</f>
        <v>0</v>
      </c>
      <c r="BQ36" s="12">
        <f t="shared" si="17"/>
        <v>0</v>
      </c>
      <c r="BR36" s="47"/>
    </row>
    <row r="37" spans="1:70" ht="15.75" thickBot="1">
      <c r="A37" s="157"/>
      <c r="B37" s="145"/>
      <c r="C37" s="147"/>
      <c r="D37" s="39"/>
      <c r="E37" s="84"/>
      <c r="F37" s="41"/>
      <c r="G37" s="23">
        <f t="shared" si="3"/>
        <v>0</v>
      </c>
      <c r="H37" s="121"/>
      <c r="I37" s="106"/>
      <c r="J37" s="22">
        <f t="shared" si="4"/>
        <v>0</v>
      </c>
      <c r="K37" s="123"/>
      <c r="L37" s="117"/>
      <c r="M37" s="119"/>
      <c r="N37" s="42">
        <f t="shared" si="5"/>
        <v>0</v>
      </c>
      <c r="O37" s="39"/>
      <c r="P37" s="40"/>
      <c r="Q37" s="41"/>
      <c r="R37" s="23">
        <f t="shared" si="6"/>
        <v>0</v>
      </c>
      <c r="S37" s="121"/>
      <c r="T37" s="106"/>
      <c r="U37" s="22">
        <f t="shared" si="7"/>
        <v>0</v>
      </c>
      <c r="V37" s="123"/>
      <c r="W37" s="117"/>
      <c r="X37" s="119"/>
      <c r="Y37" s="42">
        <f t="shared" si="8"/>
        <v>0</v>
      </c>
      <c r="Z37" s="39"/>
      <c r="AA37" s="40"/>
      <c r="AB37" s="41"/>
      <c r="AC37" s="22">
        <f t="shared" si="9"/>
        <v>0</v>
      </c>
      <c r="AD37" s="106"/>
      <c r="AE37" s="106"/>
      <c r="AF37" s="22">
        <f t="shared" si="10"/>
        <v>0</v>
      </c>
      <c r="AG37" s="135"/>
      <c r="AH37" s="117"/>
      <c r="AI37" s="119"/>
      <c r="AJ37" s="42">
        <f t="shared" si="11"/>
        <v>0</v>
      </c>
      <c r="AK37" s="39"/>
      <c r="AL37" s="40"/>
      <c r="AM37" s="41"/>
      <c r="AN37" s="22">
        <f t="shared" si="12"/>
        <v>0</v>
      </c>
      <c r="AO37" s="106"/>
      <c r="AP37" s="106"/>
      <c r="AQ37" s="22">
        <f t="shared" si="0"/>
        <v>0</v>
      </c>
      <c r="AR37" s="135"/>
      <c r="AS37" s="117"/>
      <c r="AT37" s="119"/>
      <c r="AU37" s="42">
        <f t="shared" si="13"/>
        <v>0</v>
      </c>
      <c r="AV37" s="39"/>
      <c r="AW37" s="40"/>
      <c r="AX37" s="41"/>
      <c r="AY37" s="22">
        <f t="shared" si="14"/>
        <v>0</v>
      </c>
      <c r="AZ37" s="106"/>
      <c r="BA37" s="106"/>
      <c r="BB37" s="22">
        <f t="shared" si="1"/>
        <v>0</v>
      </c>
      <c r="BC37" s="135"/>
      <c r="BD37" s="117"/>
      <c r="BE37" s="119"/>
      <c r="BF37" s="42">
        <f t="shared" si="15"/>
        <v>0</v>
      </c>
      <c r="BG37" s="39"/>
      <c r="BH37" s="40"/>
      <c r="BI37" s="41"/>
      <c r="BJ37" s="22">
        <f t="shared" si="16"/>
        <v>0</v>
      </c>
      <c r="BK37" s="106"/>
      <c r="BL37" s="106"/>
      <c r="BM37" s="22">
        <f t="shared" si="2"/>
        <v>0</v>
      </c>
      <c r="BN37" s="135"/>
      <c r="BO37" s="133"/>
      <c r="BP37" s="133"/>
      <c r="BQ37" s="12">
        <f t="shared" si="17"/>
        <v>0</v>
      </c>
      <c r="BR37" s="48"/>
    </row>
    <row r="38" spans="1:70" ht="15.75" thickBot="1">
      <c r="A38" s="157">
        <f>A36+1</f>
        <v>41684</v>
      </c>
      <c r="B38" s="144" t="str">
        <f t="shared" ref="B38" si="414">UPPER(TEXT(A38,"jjj"))</f>
        <v>JEU</v>
      </c>
      <c r="C38" s="146" t="str">
        <f t="shared" ref="C38" si="415">UPPER(TEXT(A38,"jj mmm"))</f>
        <v>15 FÉVR</v>
      </c>
      <c r="D38" s="35"/>
      <c r="E38" s="83"/>
      <c r="F38" s="37"/>
      <c r="G38" s="22">
        <f t="shared" si="3"/>
        <v>0</v>
      </c>
      <c r="H38" s="120">
        <f t="shared" ref="H38" si="416">G38+G39</f>
        <v>0</v>
      </c>
      <c r="I38" s="105">
        <f>IF(OR(F37="",D38=""),0,MOD(D38-F37,1))</f>
        <v>0</v>
      </c>
      <c r="J38" s="22">
        <f t="shared" si="4"/>
        <v>0</v>
      </c>
      <c r="K38" s="122">
        <f t="shared" ref="K38" si="417">J38+J39</f>
        <v>0</v>
      </c>
      <c r="L38" s="116">
        <f t="shared" ref="L38" si="418">IF(E38="CP",1,0)</f>
        <v>0</v>
      </c>
      <c r="M38" s="118">
        <f t="shared" ref="M38" si="419">IF(E38="CV",1,0)</f>
        <v>0</v>
      </c>
      <c r="N38" s="38">
        <f t="shared" si="5"/>
        <v>0</v>
      </c>
      <c r="O38" s="35"/>
      <c r="P38" s="36"/>
      <c r="Q38" s="37"/>
      <c r="R38" s="22">
        <f t="shared" si="6"/>
        <v>0</v>
      </c>
      <c r="S38" s="120">
        <f t="shared" ref="S38" si="420">R38+R39</f>
        <v>0</v>
      </c>
      <c r="T38" s="105">
        <f>IF(OR(Q37="",O38=""),0,MOD(O38-Q37,1))</f>
        <v>0</v>
      </c>
      <c r="U38" s="22">
        <f t="shared" si="7"/>
        <v>0</v>
      </c>
      <c r="V38" s="122">
        <f t="shared" ref="V38" si="421">U38+U39</f>
        <v>0</v>
      </c>
      <c r="W38" s="116">
        <f t="shared" ref="W38" si="422">IF(P38="CP",1,0)</f>
        <v>0</v>
      </c>
      <c r="X38" s="118">
        <f t="shared" ref="X38" si="423">IF(P38="CV",1,0)</f>
        <v>0</v>
      </c>
      <c r="Y38" s="38">
        <f t="shared" si="8"/>
        <v>0</v>
      </c>
      <c r="Z38" s="35"/>
      <c r="AA38" s="36"/>
      <c r="AB38" s="37"/>
      <c r="AC38" s="22">
        <f t="shared" si="9"/>
        <v>0</v>
      </c>
      <c r="AD38" s="105">
        <f t="shared" ref="AD38" si="424">AC38+AC39</f>
        <v>0</v>
      </c>
      <c r="AE38" s="105">
        <f>IF(OR(AB37="",Z38=""),0,MOD(Z38-AB37,1))</f>
        <v>0</v>
      </c>
      <c r="AF38" s="22">
        <f t="shared" si="10"/>
        <v>0</v>
      </c>
      <c r="AG38" s="134">
        <f t="shared" ref="AG38" si="425">AF38+AF39</f>
        <v>0</v>
      </c>
      <c r="AH38" s="116">
        <f t="shared" ref="AH38" si="426">IF(AA38="CP",1,0)</f>
        <v>0</v>
      </c>
      <c r="AI38" s="118">
        <f t="shared" ref="AI38" si="427">IF(AA38="CV",1,0)</f>
        <v>0</v>
      </c>
      <c r="AJ38" s="38">
        <f t="shared" si="11"/>
        <v>0</v>
      </c>
      <c r="AK38" s="35"/>
      <c r="AL38" s="36"/>
      <c r="AM38" s="37"/>
      <c r="AN38" s="22">
        <f t="shared" si="12"/>
        <v>0</v>
      </c>
      <c r="AO38" s="105">
        <f t="shared" ref="AO38" si="428">AN38+AN39</f>
        <v>0</v>
      </c>
      <c r="AP38" s="105">
        <f>IF(OR(AM37="",AK38=""),0,MOD(AK38-AM37,1))</f>
        <v>0</v>
      </c>
      <c r="AQ38" s="22">
        <f t="shared" si="0"/>
        <v>0</v>
      </c>
      <c r="AR38" s="134">
        <f t="shared" ref="AR38" si="429">AQ38+AQ39</f>
        <v>0</v>
      </c>
      <c r="AS38" s="116">
        <f t="shared" ref="AS38" si="430">IF(AL38="CP",1,0)</f>
        <v>0</v>
      </c>
      <c r="AT38" s="118">
        <f t="shared" ref="AT38" si="431">IF(AL38="CV",1,0)</f>
        <v>0</v>
      </c>
      <c r="AU38" s="38">
        <f t="shared" si="13"/>
        <v>0</v>
      </c>
      <c r="AV38" s="35"/>
      <c r="AW38" s="36"/>
      <c r="AX38" s="37"/>
      <c r="AY38" s="22">
        <f t="shared" si="14"/>
        <v>0</v>
      </c>
      <c r="AZ38" s="105">
        <f t="shared" ref="AZ38" si="432">AY38+AY39</f>
        <v>0</v>
      </c>
      <c r="BA38" s="105">
        <f>IF(OR(AX37="",AV38=""),0,MOD(AV38-AX37,1))</f>
        <v>0</v>
      </c>
      <c r="BB38" s="22">
        <f t="shared" si="1"/>
        <v>0</v>
      </c>
      <c r="BC38" s="134">
        <f t="shared" ref="BC38" si="433">BB38+BB39</f>
        <v>0</v>
      </c>
      <c r="BD38" s="116">
        <f t="shared" ref="BD38" si="434">IF(AW38="CP",1,0)</f>
        <v>0</v>
      </c>
      <c r="BE38" s="118">
        <f t="shared" ref="BE38" si="435">IF(AW38="CV",1,0)</f>
        <v>0</v>
      </c>
      <c r="BF38" s="38">
        <f t="shared" si="15"/>
        <v>0</v>
      </c>
      <c r="BG38" s="35"/>
      <c r="BH38" s="36"/>
      <c r="BI38" s="37"/>
      <c r="BJ38" s="22">
        <f t="shared" si="16"/>
        <v>0</v>
      </c>
      <c r="BK38" s="105">
        <f t="shared" ref="BK38" si="436">BJ38+BJ39</f>
        <v>0</v>
      </c>
      <c r="BL38" s="105">
        <f>IF(OR(BI37="",BG38=""),0,MOD(BG38-BI37,1))</f>
        <v>0</v>
      </c>
      <c r="BM38" s="22">
        <f t="shared" si="2"/>
        <v>0</v>
      </c>
      <c r="BN38" s="134">
        <f t="shared" ref="BN38" si="437">BM38+BM39</f>
        <v>0</v>
      </c>
      <c r="BO38" s="133">
        <f t="shared" ref="BO38" si="438">IF(BH38="CP",1,0)</f>
        <v>0</v>
      </c>
      <c r="BP38" s="133">
        <f t="shared" ref="BP38" si="439">IF(BH38="CV",1,0)</f>
        <v>0</v>
      </c>
      <c r="BQ38" s="12">
        <f t="shared" si="17"/>
        <v>0</v>
      </c>
      <c r="BR38" s="47"/>
    </row>
    <row r="39" spans="1:70" ht="15.75" thickBot="1">
      <c r="A39" s="157"/>
      <c r="B39" s="145"/>
      <c r="C39" s="147"/>
      <c r="D39" s="39"/>
      <c r="E39" s="84"/>
      <c r="F39" s="41"/>
      <c r="G39" s="23">
        <f t="shared" si="3"/>
        <v>0</v>
      </c>
      <c r="H39" s="121"/>
      <c r="I39" s="106"/>
      <c r="J39" s="22">
        <f t="shared" si="4"/>
        <v>0</v>
      </c>
      <c r="K39" s="123"/>
      <c r="L39" s="117"/>
      <c r="M39" s="119"/>
      <c r="N39" s="42">
        <f t="shared" si="5"/>
        <v>0</v>
      </c>
      <c r="O39" s="39"/>
      <c r="P39" s="40"/>
      <c r="Q39" s="41"/>
      <c r="R39" s="23">
        <f t="shared" si="6"/>
        <v>0</v>
      </c>
      <c r="S39" s="121"/>
      <c r="T39" s="106"/>
      <c r="U39" s="22">
        <f t="shared" si="7"/>
        <v>0</v>
      </c>
      <c r="V39" s="123"/>
      <c r="W39" s="117"/>
      <c r="X39" s="119"/>
      <c r="Y39" s="42">
        <f t="shared" si="8"/>
        <v>0</v>
      </c>
      <c r="Z39" s="39"/>
      <c r="AA39" s="40"/>
      <c r="AB39" s="41"/>
      <c r="AC39" s="22">
        <f t="shared" si="9"/>
        <v>0</v>
      </c>
      <c r="AD39" s="106"/>
      <c r="AE39" s="106"/>
      <c r="AF39" s="22">
        <f t="shared" si="10"/>
        <v>0</v>
      </c>
      <c r="AG39" s="135"/>
      <c r="AH39" s="117"/>
      <c r="AI39" s="119"/>
      <c r="AJ39" s="42">
        <f t="shared" si="11"/>
        <v>0</v>
      </c>
      <c r="AK39" s="39"/>
      <c r="AL39" s="40"/>
      <c r="AM39" s="41"/>
      <c r="AN39" s="22">
        <f t="shared" si="12"/>
        <v>0</v>
      </c>
      <c r="AO39" s="106"/>
      <c r="AP39" s="106"/>
      <c r="AQ39" s="22">
        <f t="shared" si="0"/>
        <v>0</v>
      </c>
      <c r="AR39" s="135"/>
      <c r="AS39" s="117"/>
      <c r="AT39" s="119"/>
      <c r="AU39" s="42">
        <f t="shared" si="13"/>
        <v>0</v>
      </c>
      <c r="AV39" s="39"/>
      <c r="AW39" s="40"/>
      <c r="AX39" s="41"/>
      <c r="AY39" s="22">
        <f t="shared" si="14"/>
        <v>0</v>
      </c>
      <c r="AZ39" s="106"/>
      <c r="BA39" s="106"/>
      <c r="BB39" s="22">
        <f t="shared" si="1"/>
        <v>0</v>
      </c>
      <c r="BC39" s="135"/>
      <c r="BD39" s="117"/>
      <c r="BE39" s="119"/>
      <c r="BF39" s="42">
        <f t="shared" si="15"/>
        <v>0</v>
      </c>
      <c r="BG39" s="39"/>
      <c r="BH39" s="40"/>
      <c r="BI39" s="41"/>
      <c r="BJ39" s="22">
        <f t="shared" si="16"/>
        <v>0</v>
      </c>
      <c r="BK39" s="106"/>
      <c r="BL39" s="106"/>
      <c r="BM39" s="22">
        <f t="shared" si="2"/>
        <v>0</v>
      </c>
      <c r="BN39" s="135"/>
      <c r="BO39" s="133"/>
      <c r="BP39" s="133"/>
      <c r="BQ39" s="12">
        <f t="shared" si="17"/>
        <v>0</v>
      </c>
      <c r="BR39" s="48"/>
    </row>
    <row r="40" spans="1:70" ht="15.75" thickBot="1">
      <c r="A40" s="157">
        <f>A38+1</f>
        <v>41685</v>
      </c>
      <c r="B40" s="144" t="str">
        <f t="shared" ref="B40" si="440">UPPER(TEXT(A40,"jjj"))</f>
        <v>VEN</v>
      </c>
      <c r="C40" s="146" t="str">
        <f t="shared" ref="C40" si="441">UPPER(TEXT(A40,"jj mmm"))</f>
        <v>16 FÉVR</v>
      </c>
      <c r="D40" s="35"/>
      <c r="E40" s="83"/>
      <c r="F40" s="37"/>
      <c r="G40" s="22">
        <f t="shared" si="3"/>
        <v>0</v>
      </c>
      <c r="H40" s="120">
        <f t="shared" ref="H40" si="442">G40+G41</f>
        <v>0</v>
      </c>
      <c r="I40" s="105">
        <f t="shared" ref="I40" si="443">IF(OR(F39="",D40=""),0,MOD(D40-F39,1))</f>
        <v>0</v>
      </c>
      <c r="J40" s="22">
        <f t="shared" si="4"/>
        <v>0</v>
      </c>
      <c r="K40" s="122">
        <f t="shared" ref="K40" si="444">J40+J41</f>
        <v>0</v>
      </c>
      <c r="L40" s="116">
        <f t="shared" ref="L40" si="445">IF(E40="CP",1,0)</f>
        <v>0</v>
      </c>
      <c r="M40" s="118">
        <f t="shared" ref="M40" si="446">IF(E40="CV",1,0)</f>
        <v>0</v>
      </c>
      <c r="N40" s="38">
        <f t="shared" si="5"/>
        <v>0</v>
      </c>
      <c r="O40" s="35"/>
      <c r="P40" s="36"/>
      <c r="Q40" s="37"/>
      <c r="R40" s="22">
        <f t="shared" si="6"/>
        <v>0</v>
      </c>
      <c r="S40" s="120">
        <f t="shared" ref="S40" si="447">R40+R41</f>
        <v>0</v>
      </c>
      <c r="T40" s="105">
        <f t="shared" ref="T40" si="448">IF(OR(Q39="",O40=""),0,MOD(O40-Q39,1))</f>
        <v>0</v>
      </c>
      <c r="U40" s="22">
        <f t="shared" si="7"/>
        <v>0</v>
      </c>
      <c r="V40" s="122">
        <f t="shared" ref="V40" si="449">U40+U41</f>
        <v>0</v>
      </c>
      <c r="W40" s="116">
        <f t="shared" ref="W40" si="450">IF(P40="CP",1,0)</f>
        <v>0</v>
      </c>
      <c r="X40" s="118">
        <f t="shared" ref="X40" si="451">IF(P40="CV",1,0)</f>
        <v>0</v>
      </c>
      <c r="Y40" s="38">
        <f t="shared" si="8"/>
        <v>0</v>
      </c>
      <c r="Z40" s="35"/>
      <c r="AA40" s="36"/>
      <c r="AB40" s="37"/>
      <c r="AC40" s="22">
        <f t="shared" si="9"/>
        <v>0</v>
      </c>
      <c r="AD40" s="105">
        <f t="shared" ref="AD40" si="452">AC40+AC41</f>
        <v>0</v>
      </c>
      <c r="AE40" s="105">
        <f t="shared" ref="AE40" si="453">IF(OR(AB39="",Z40=""),0,MOD(Z40-AB39,1))</f>
        <v>0</v>
      </c>
      <c r="AF40" s="22">
        <f t="shared" si="10"/>
        <v>0</v>
      </c>
      <c r="AG40" s="134">
        <f t="shared" ref="AG40" si="454">AF40+AF41</f>
        <v>0</v>
      </c>
      <c r="AH40" s="116">
        <f t="shared" ref="AH40" si="455">IF(AA40="CP",1,0)</f>
        <v>0</v>
      </c>
      <c r="AI40" s="118">
        <f t="shared" ref="AI40" si="456">IF(AA40="CV",1,0)</f>
        <v>0</v>
      </c>
      <c r="AJ40" s="38">
        <f t="shared" si="11"/>
        <v>0</v>
      </c>
      <c r="AK40" s="35"/>
      <c r="AL40" s="36"/>
      <c r="AM40" s="37"/>
      <c r="AN40" s="22">
        <f t="shared" si="12"/>
        <v>0</v>
      </c>
      <c r="AO40" s="105">
        <f t="shared" ref="AO40" si="457">AN40+AN41</f>
        <v>0</v>
      </c>
      <c r="AP40" s="105">
        <f t="shared" ref="AP40" si="458">IF(OR(AM39="",AK40=""),0,MOD(AK40-AM39,1))</f>
        <v>0</v>
      </c>
      <c r="AQ40" s="22">
        <f t="shared" si="0"/>
        <v>0</v>
      </c>
      <c r="AR40" s="134">
        <f t="shared" ref="AR40" si="459">AQ40+AQ41</f>
        <v>0</v>
      </c>
      <c r="AS40" s="116">
        <f t="shared" ref="AS40" si="460">IF(AL40="CP",1,0)</f>
        <v>0</v>
      </c>
      <c r="AT40" s="118">
        <f t="shared" ref="AT40" si="461">IF(AL40="CV",1,0)</f>
        <v>0</v>
      </c>
      <c r="AU40" s="38">
        <f t="shared" si="13"/>
        <v>0</v>
      </c>
      <c r="AV40" s="35"/>
      <c r="AW40" s="36"/>
      <c r="AX40" s="37"/>
      <c r="AY40" s="22">
        <f t="shared" si="14"/>
        <v>0</v>
      </c>
      <c r="AZ40" s="105">
        <f t="shared" ref="AZ40" si="462">AY40+AY41</f>
        <v>0</v>
      </c>
      <c r="BA40" s="105">
        <f t="shared" ref="BA40" si="463">IF(OR(AX39="",AV40=""),0,MOD(AV40-AX39,1))</f>
        <v>0</v>
      </c>
      <c r="BB40" s="22">
        <f t="shared" si="1"/>
        <v>0</v>
      </c>
      <c r="BC40" s="134">
        <f t="shared" ref="BC40" si="464">BB40+BB41</f>
        <v>0</v>
      </c>
      <c r="BD40" s="116">
        <f t="shared" ref="BD40" si="465">IF(AW40="CP",1,0)</f>
        <v>0</v>
      </c>
      <c r="BE40" s="118">
        <f t="shared" ref="BE40" si="466">IF(AW40="CV",1,0)</f>
        <v>0</v>
      </c>
      <c r="BF40" s="38">
        <f t="shared" si="15"/>
        <v>0</v>
      </c>
      <c r="BG40" s="35"/>
      <c r="BH40" s="36"/>
      <c r="BI40" s="37"/>
      <c r="BJ40" s="22">
        <f t="shared" si="16"/>
        <v>0</v>
      </c>
      <c r="BK40" s="105">
        <f t="shared" ref="BK40" si="467">BJ40+BJ41</f>
        <v>0</v>
      </c>
      <c r="BL40" s="105">
        <f t="shared" ref="BL40" si="468">IF(OR(BI39="",BG40=""),0,MOD(BG40-BI39,1))</f>
        <v>0</v>
      </c>
      <c r="BM40" s="22">
        <f t="shared" si="2"/>
        <v>0</v>
      </c>
      <c r="BN40" s="134">
        <f t="shared" ref="BN40" si="469">BM40+BM41</f>
        <v>0</v>
      </c>
      <c r="BO40" s="133">
        <f t="shared" ref="BO40" si="470">IF(BH40="CP",1,0)</f>
        <v>0</v>
      </c>
      <c r="BP40" s="133">
        <f t="shared" ref="BP40" si="471">IF(BH40="CV",1,0)</f>
        <v>0</v>
      </c>
      <c r="BQ40" s="12">
        <f t="shared" si="17"/>
        <v>0</v>
      </c>
      <c r="BR40" s="47"/>
    </row>
    <row r="41" spans="1:70" ht="15.75" thickBot="1">
      <c r="A41" s="157"/>
      <c r="B41" s="145"/>
      <c r="C41" s="147"/>
      <c r="D41" s="39"/>
      <c r="E41" s="84"/>
      <c r="F41" s="41"/>
      <c r="G41" s="23">
        <f t="shared" si="3"/>
        <v>0</v>
      </c>
      <c r="H41" s="121"/>
      <c r="I41" s="106"/>
      <c r="J41" s="22">
        <f t="shared" si="4"/>
        <v>0</v>
      </c>
      <c r="K41" s="123"/>
      <c r="L41" s="117"/>
      <c r="M41" s="119"/>
      <c r="N41" s="42">
        <f t="shared" si="5"/>
        <v>0</v>
      </c>
      <c r="O41" s="39"/>
      <c r="P41" s="40"/>
      <c r="Q41" s="41"/>
      <c r="R41" s="23">
        <f t="shared" si="6"/>
        <v>0</v>
      </c>
      <c r="S41" s="121"/>
      <c r="T41" s="106"/>
      <c r="U41" s="22">
        <f t="shared" si="7"/>
        <v>0</v>
      </c>
      <c r="V41" s="123"/>
      <c r="W41" s="117"/>
      <c r="X41" s="119"/>
      <c r="Y41" s="42">
        <f t="shared" si="8"/>
        <v>0</v>
      </c>
      <c r="Z41" s="39"/>
      <c r="AA41" s="40"/>
      <c r="AB41" s="41"/>
      <c r="AC41" s="22">
        <f t="shared" si="9"/>
        <v>0</v>
      </c>
      <c r="AD41" s="106"/>
      <c r="AE41" s="106"/>
      <c r="AF41" s="22">
        <f t="shared" si="10"/>
        <v>0</v>
      </c>
      <c r="AG41" s="135"/>
      <c r="AH41" s="117"/>
      <c r="AI41" s="119"/>
      <c r="AJ41" s="42">
        <f t="shared" si="11"/>
        <v>0</v>
      </c>
      <c r="AK41" s="39"/>
      <c r="AL41" s="40"/>
      <c r="AM41" s="41"/>
      <c r="AN41" s="22">
        <f t="shared" si="12"/>
        <v>0</v>
      </c>
      <c r="AO41" s="106"/>
      <c r="AP41" s="106"/>
      <c r="AQ41" s="22">
        <f t="shared" si="0"/>
        <v>0</v>
      </c>
      <c r="AR41" s="135"/>
      <c r="AS41" s="117"/>
      <c r="AT41" s="119"/>
      <c r="AU41" s="42">
        <f t="shared" si="13"/>
        <v>0</v>
      </c>
      <c r="AV41" s="39"/>
      <c r="AW41" s="40"/>
      <c r="AX41" s="41"/>
      <c r="AY41" s="22">
        <f t="shared" si="14"/>
        <v>0</v>
      </c>
      <c r="AZ41" s="106"/>
      <c r="BA41" s="106"/>
      <c r="BB41" s="22">
        <f t="shared" si="1"/>
        <v>0</v>
      </c>
      <c r="BC41" s="135"/>
      <c r="BD41" s="117"/>
      <c r="BE41" s="119"/>
      <c r="BF41" s="42">
        <f t="shared" si="15"/>
        <v>0</v>
      </c>
      <c r="BG41" s="39"/>
      <c r="BH41" s="40"/>
      <c r="BI41" s="41"/>
      <c r="BJ41" s="22">
        <f t="shared" si="16"/>
        <v>0</v>
      </c>
      <c r="BK41" s="106"/>
      <c r="BL41" s="106"/>
      <c r="BM41" s="22">
        <f t="shared" si="2"/>
        <v>0</v>
      </c>
      <c r="BN41" s="135"/>
      <c r="BO41" s="133"/>
      <c r="BP41" s="133"/>
      <c r="BQ41" s="12">
        <f t="shared" si="17"/>
        <v>0</v>
      </c>
      <c r="BR41" s="48"/>
    </row>
    <row r="42" spans="1:70" ht="15.75" thickBot="1">
      <c r="A42" s="157">
        <f>A40+1</f>
        <v>41686</v>
      </c>
      <c r="B42" s="144" t="str">
        <f t="shared" ref="B42" si="472">UPPER(TEXT(A42,"jjj"))</f>
        <v>SAM</v>
      </c>
      <c r="C42" s="146" t="str">
        <f t="shared" ref="C42" si="473">UPPER(TEXT(A42,"jj mmm"))</f>
        <v>17 FÉVR</v>
      </c>
      <c r="D42" s="35"/>
      <c r="E42" s="83"/>
      <c r="F42" s="37"/>
      <c r="G42" s="22">
        <f t="shared" si="3"/>
        <v>0</v>
      </c>
      <c r="H42" s="120">
        <f>G42+G43</f>
        <v>0</v>
      </c>
      <c r="I42" s="105">
        <f t="shared" ref="I42" si="474">IF(OR(F41="",D42=""),0,MOD(D42-F41,1))</f>
        <v>0</v>
      </c>
      <c r="J42" s="22">
        <f t="shared" si="4"/>
        <v>0</v>
      </c>
      <c r="K42" s="122">
        <f t="shared" ref="K42" si="475">J42+J43</f>
        <v>0</v>
      </c>
      <c r="L42" s="116">
        <f t="shared" ref="L42" si="476">IF(E42="CP",1,0)</f>
        <v>0</v>
      </c>
      <c r="M42" s="118">
        <f t="shared" ref="M42" si="477">IF(E42="CV",1,0)</f>
        <v>0</v>
      </c>
      <c r="N42" s="38">
        <f t="shared" si="5"/>
        <v>0</v>
      </c>
      <c r="O42" s="35"/>
      <c r="P42" s="36"/>
      <c r="Q42" s="37"/>
      <c r="R42" s="22">
        <f t="shared" si="6"/>
        <v>0</v>
      </c>
      <c r="S42" s="120">
        <f>R42+R43</f>
        <v>0</v>
      </c>
      <c r="T42" s="105">
        <f t="shared" ref="T42" si="478">IF(OR(Q41="",O42=""),0,MOD(O42-Q41,1))</f>
        <v>0</v>
      </c>
      <c r="U42" s="22">
        <f t="shared" si="7"/>
        <v>0</v>
      </c>
      <c r="V42" s="122">
        <f t="shared" ref="V42" si="479">U42+U43</f>
        <v>0</v>
      </c>
      <c r="W42" s="116">
        <f t="shared" ref="W42" si="480">IF(P42="CP",1,0)</f>
        <v>0</v>
      </c>
      <c r="X42" s="118">
        <f t="shared" ref="X42" si="481">IF(P42="CV",1,0)</f>
        <v>0</v>
      </c>
      <c r="Y42" s="38">
        <f t="shared" si="8"/>
        <v>0</v>
      </c>
      <c r="Z42" s="35"/>
      <c r="AA42" s="36"/>
      <c r="AB42" s="37"/>
      <c r="AC42" s="22">
        <f t="shared" si="9"/>
        <v>0</v>
      </c>
      <c r="AD42" s="105">
        <f t="shared" ref="AD42" si="482">AC42+AC43</f>
        <v>0</v>
      </c>
      <c r="AE42" s="105">
        <f t="shared" ref="AE42" si="483">IF(OR(AB41="",Z42=""),0,MOD(Z42-AB41,1))</f>
        <v>0</v>
      </c>
      <c r="AF42" s="22">
        <f t="shared" si="10"/>
        <v>0</v>
      </c>
      <c r="AG42" s="134">
        <f t="shared" ref="AG42" si="484">AF42+AF43</f>
        <v>0</v>
      </c>
      <c r="AH42" s="116">
        <f t="shared" ref="AH42" si="485">IF(AA42="CP",1,0)</f>
        <v>0</v>
      </c>
      <c r="AI42" s="118">
        <f t="shared" ref="AI42" si="486">IF(AA42="CV",1,0)</f>
        <v>0</v>
      </c>
      <c r="AJ42" s="38">
        <f t="shared" si="11"/>
        <v>0</v>
      </c>
      <c r="AK42" s="35"/>
      <c r="AL42" s="36"/>
      <c r="AM42" s="37"/>
      <c r="AN42" s="22">
        <f t="shared" si="12"/>
        <v>0</v>
      </c>
      <c r="AO42" s="105">
        <f t="shared" ref="AO42" si="487">AN42+AN43</f>
        <v>0</v>
      </c>
      <c r="AP42" s="105">
        <f t="shared" ref="AP42" si="488">IF(OR(AM41="",AK42=""),0,MOD(AK42-AM41,1))</f>
        <v>0</v>
      </c>
      <c r="AQ42" s="22">
        <f t="shared" si="0"/>
        <v>0</v>
      </c>
      <c r="AR42" s="134">
        <f t="shared" ref="AR42" si="489">AQ42+AQ43</f>
        <v>0</v>
      </c>
      <c r="AS42" s="116">
        <f t="shared" ref="AS42" si="490">IF(AL42="CP",1,0)</f>
        <v>0</v>
      </c>
      <c r="AT42" s="118">
        <f t="shared" ref="AT42" si="491">IF(AL42="CV",1,0)</f>
        <v>0</v>
      </c>
      <c r="AU42" s="38">
        <f t="shared" si="13"/>
        <v>0</v>
      </c>
      <c r="AV42" s="35"/>
      <c r="AW42" s="36"/>
      <c r="AX42" s="37"/>
      <c r="AY42" s="22">
        <f t="shared" si="14"/>
        <v>0</v>
      </c>
      <c r="AZ42" s="105">
        <f t="shared" ref="AZ42" si="492">AY42+AY43</f>
        <v>0</v>
      </c>
      <c r="BA42" s="105">
        <f t="shared" ref="BA42" si="493">IF(OR(AX41="",AV42=""),0,MOD(AV42-AX41,1))</f>
        <v>0</v>
      </c>
      <c r="BB42" s="22">
        <f t="shared" si="1"/>
        <v>0</v>
      </c>
      <c r="BC42" s="134">
        <f t="shared" ref="BC42" si="494">BB42+BB43</f>
        <v>0</v>
      </c>
      <c r="BD42" s="116">
        <f t="shared" ref="BD42" si="495">IF(AW42="CP",1,0)</f>
        <v>0</v>
      </c>
      <c r="BE42" s="118">
        <f t="shared" ref="BE42" si="496">IF(AW42="CV",1,0)</f>
        <v>0</v>
      </c>
      <c r="BF42" s="38">
        <f t="shared" si="15"/>
        <v>0</v>
      </c>
      <c r="BG42" s="35"/>
      <c r="BH42" s="36"/>
      <c r="BI42" s="37"/>
      <c r="BJ42" s="22">
        <f t="shared" si="16"/>
        <v>0</v>
      </c>
      <c r="BK42" s="105">
        <f t="shared" ref="BK42" si="497">BJ42+BJ43</f>
        <v>0</v>
      </c>
      <c r="BL42" s="105">
        <f t="shared" ref="BL42" si="498">IF(OR(BI41="",BG42=""),0,MOD(BG42-BI41,1))</f>
        <v>0</v>
      </c>
      <c r="BM42" s="22">
        <f t="shared" si="2"/>
        <v>0</v>
      </c>
      <c r="BN42" s="134">
        <f t="shared" ref="BN42" si="499">BM42+BM43</f>
        <v>0</v>
      </c>
      <c r="BO42" s="133">
        <f t="shared" ref="BO42" si="500">IF(BH42="CP",1,0)</f>
        <v>0</v>
      </c>
      <c r="BP42" s="133">
        <f t="shared" ref="BP42" si="501">IF(BH42="CV",1,0)</f>
        <v>0</v>
      </c>
      <c r="BQ42" s="12">
        <f t="shared" si="17"/>
        <v>0</v>
      </c>
      <c r="BR42" s="47"/>
    </row>
    <row r="43" spans="1:70" ht="15.75" thickBot="1">
      <c r="A43" s="157"/>
      <c r="B43" s="145"/>
      <c r="C43" s="147"/>
      <c r="D43" s="39"/>
      <c r="E43" s="84"/>
      <c r="F43" s="41"/>
      <c r="G43" s="23">
        <f t="shared" si="3"/>
        <v>0</v>
      </c>
      <c r="H43" s="121"/>
      <c r="I43" s="106"/>
      <c r="J43" s="22">
        <f t="shared" si="4"/>
        <v>0</v>
      </c>
      <c r="K43" s="123"/>
      <c r="L43" s="117"/>
      <c r="M43" s="119"/>
      <c r="N43" s="42">
        <f t="shared" si="5"/>
        <v>0</v>
      </c>
      <c r="O43" s="39"/>
      <c r="P43" s="40"/>
      <c r="Q43" s="41"/>
      <c r="R43" s="23">
        <f t="shared" si="6"/>
        <v>0</v>
      </c>
      <c r="S43" s="121"/>
      <c r="T43" s="106"/>
      <c r="U43" s="22">
        <f t="shared" si="7"/>
        <v>0</v>
      </c>
      <c r="V43" s="123"/>
      <c r="W43" s="117"/>
      <c r="X43" s="119"/>
      <c r="Y43" s="42">
        <f t="shared" si="8"/>
        <v>0</v>
      </c>
      <c r="Z43" s="39"/>
      <c r="AA43" s="40"/>
      <c r="AB43" s="41"/>
      <c r="AC43" s="22">
        <f t="shared" si="9"/>
        <v>0</v>
      </c>
      <c r="AD43" s="106"/>
      <c r="AE43" s="106"/>
      <c r="AF43" s="22">
        <f t="shared" si="10"/>
        <v>0</v>
      </c>
      <c r="AG43" s="135"/>
      <c r="AH43" s="117"/>
      <c r="AI43" s="119"/>
      <c r="AJ43" s="42">
        <f t="shared" si="11"/>
        <v>0</v>
      </c>
      <c r="AK43" s="39"/>
      <c r="AL43" s="40"/>
      <c r="AM43" s="41"/>
      <c r="AN43" s="22">
        <f t="shared" si="12"/>
        <v>0</v>
      </c>
      <c r="AO43" s="106"/>
      <c r="AP43" s="106"/>
      <c r="AQ43" s="22">
        <f t="shared" si="0"/>
        <v>0</v>
      </c>
      <c r="AR43" s="135"/>
      <c r="AS43" s="117"/>
      <c r="AT43" s="119"/>
      <c r="AU43" s="42">
        <f t="shared" si="13"/>
        <v>0</v>
      </c>
      <c r="AV43" s="39"/>
      <c r="AW43" s="40"/>
      <c r="AX43" s="41"/>
      <c r="AY43" s="22">
        <f t="shared" si="14"/>
        <v>0</v>
      </c>
      <c r="AZ43" s="106"/>
      <c r="BA43" s="106"/>
      <c r="BB43" s="22">
        <f t="shared" si="1"/>
        <v>0</v>
      </c>
      <c r="BC43" s="135"/>
      <c r="BD43" s="117"/>
      <c r="BE43" s="119"/>
      <c r="BF43" s="42">
        <f t="shared" si="15"/>
        <v>0</v>
      </c>
      <c r="BG43" s="39"/>
      <c r="BH43" s="40"/>
      <c r="BI43" s="41"/>
      <c r="BJ43" s="22">
        <f t="shared" si="16"/>
        <v>0</v>
      </c>
      <c r="BK43" s="106"/>
      <c r="BL43" s="106"/>
      <c r="BM43" s="22">
        <f t="shared" si="2"/>
        <v>0</v>
      </c>
      <c r="BN43" s="135"/>
      <c r="BO43" s="133"/>
      <c r="BP43" s="133"/>
      <c r="BQ43" s="12">
        <f t="shared" si="17"/>
        <v>0</v>
      </c>
      <c r="BR43" s="48"/>
    </row>
    <row r="44" spans="1:70" ht="15.75" thickBot="1">
      <c r="A44" s="157">
        <f>A42+1</f>
        <v>41687</v>
      </c>
      <c r="B44" s="144" t="str">
        <f t="shared" ref="B44" si="502">UPPER(TEXT(A44,"jjj"))</f>
        <v>DIM</v>
      </c>
      <c r="C44" s="146" t="str">
        <f t="shared" ref="C44" si="503">UPPER(TEXT(A44,"jj mmm"))</f>
        <v>18 FÉVR</v>
      </c>
      <c r="D44" s="35"/>
      <c r="E44" s="83"/>
      <c r="F44" s="37"/>
      <c r="G44" s="22">
        <f t="shared" si="3"/>
        <v>0</v>
      </c>
      <c r="H44" s="120">
        <f t="shared" ref="H44" si="504">G44+G45</f>
        <v>0</v>
      </c>
      <c r="I44" s="105">
        <f t="shared" ref="I44" si="505">IF(OR(F43="",D44=""),0,MOD(D44-F43,1))</f>
        <v>0</v>
      </c>
      <c r="J44" s="22">
        <f t="shared" si="4"/>
        <v>0</v>
      </c>
      <c r="K44" s="122">
        <f t="shared" ref="K44" si="506">J44+J45</f>
        <v>0</v>
      </c>
      <c r="L44" s="116">
        <f t="shared" ref="L44" si="507">IF(E44="CP",1,0)</f>
        <v>0</v>
      </c>
      <c r="M44" s="118">
        <f t="shared" ref="M44" si="508">IF(E44="CV",1,0)</f>
        <v>0</v>
      </c>
      <c r="N44" s="38">
        <f t="shared" si="5"/>
        <v>0</v>
      </c>
      <c r="O44" s="35"/>
      <c r="P44" s="36"/>
      <c r="Q44" s="37"/>
      <c r="R44" s="22">
        <f t="shared" si="6"/>
        <v>0</v>
      </c>
      <c r="S44" s="120">
        <f t="shared" ref="S44" si="509">R44+R45</f>
        <v>0</v>
      </c>
      <c r="T44" s="105">
        <f t="shared" ref="T44" si="510">IF(OR(Q43="",O44=""),0,MOD(O44-Q43,1))</f>
        <v>0</v>
      </c>
      <c r="U44" s="22">
        <f t="shared" si="7"/>
        <v>0</v>
      </c>
      <c r="V44" s="122">
        <f t="shared" ref="V44" si="511">U44+U45</f>
        <v>0</v>
      </c>
      <c r="W44" s="116">
        <f t="shared" ref="W44" si="512">IF(P44="CP",1,0)</f>
        <v>0</v>
      </c>
      <c r="X44" s="118">
        <f t="shared" ref="X44" si="513">IF(P44="CV",1,0)</f>
        <v>0</v>
      </c>
      <c r="Y44" s="38">
        <f t="shared" si="8"/>
        <v>0</v>
      </c>
      <c r="Z44" s="35"/>
      <c r="AA44" s="36"/>
      <c r="AB44" s="37"/>
      <c r="AC44" s="22">
        <f t="shared" si="9"/>
        <v>0</v>
      </c>
      <c r="AD44" s="105">
        <f t="shared" ref="AD44" si="514">AC44+AC45</f>
        <v>0</v>
      </c>
      <c r="AE44" s="105">
        <f t="shared" ref="AE44" si="515">IF(OR(AB43="",Z44=""),0,MOD(Z44-AB43,1))</f>
        <v>0</v>
      </c>
      <c r="AF44" s="22">
        <f t="shared" si="10"/>
        <v>0</v>
      </c>
      <c r="AG44" s="134">
        <f t="shared" ref="AG44" si="516">AF44+AF45</f>
        <v>0</v>
      </c>
      <c r="AH44" s="116">
        <f t="shared" ref="AH44" si="517">IF(AA44="CP",1,0)</f>
        <v>0</v>
      </c>
      <c r="AI44" s="118">
        <f t="shared" ref="AI44" si="518">IF(AA44="CV",1,0)</f>
        <v>0</v>
      </c>
      <c r="AJ44" s="38">
        <f t="shared" si="11"/>
        <v>0</v>
      </c>
      <c r="AK44" s="35"/>
      <c r="AL44" s="36"/>
      <c r="AM44" s="37"/>
      <c r="AN44" s="22">
        <f t="shared" si="12"/>
        <v>0</v>
      </c>
      <c r="AO44" s="105">
        <f t="shared" ref="AO44" si="519">AN44+AN45</f>
        <v>0</v>
      </c>
      <c r="AP44" s="105">
        <f t="shared" ref="AP44" si="520">IF(OR(AM43="",AK44=""),0,MOD(AK44-AM43,1))</f>
        <v>0</v>
      </c>
      <c r="AQ44" s="22">
        <f t="shared" si="0"/>
        <v>0</v>
      </c>
      <c r="AR44" s="134">
        <f t="shared" ref="AR44" si="521">AQ44+AQ45</f>
        <v>0</v>
      </c>
      <c r="AS44" s="116">
        <f t="shared" ref="AS44" si="522">IF(AL44="CP",1,0)</f>
        <v>0</v>
      </c>
      <c r="AT44" s="118">
        <f t="shared" ref="AT44" si="523">IF(AL44="CV",1,0)</f>
        <v>0</v>
      </c>
      <c r="AU44" s="38">
        <f t="shared" si="13"/>
        <v>0</v>
      </c>
      <c r="AV44" s="35"/>
      <c r="AW44" s="36"/>
      <c r="AX44" s="37"/>
      <c r="AY44" s="22">
        <f t="shared" si="14"/>
        <v>0</v>
      </c>
      <c r="AZ44" s="105">
        <f t="shared" ref="AZ44" si="524">AY44+AY45</f>
        <v>0</v>
      </c>
      <c r="BA44" s="105">
        <f t="shared" ref="BA44" si="525">IF(OR(AX43="",AV44=""),0,MOD(AV44-AX43,1))</f>
        <v>0</v>
      </c>
      <c r="BB44" s="22">
        <f t="shared" si="1"/>
        <v>0</v>
      </c>
      <c r="BC44" s="134">
        <f t="shared" ref="BC44" si="526">BB44+BB45</f>
        <v>0</v>
      </c>
      <c r="BD44" s="116">
        <f t="shared" ref="BD44" si="527">IF(AW44="CP",1,0)</f>
        <v>0</v>
      </c>
      <c r="BE44" s="118">
        <f t="shared" ref="BE44" si="528">IF(AW44="CV",1,0)</f>
        <v>0</v>
      </c>
      <c r="BF44" s="38">
        <f t="shared" si="15"/>
        <v>0</v>
      </c>
      <c r="BG44" s="35"/>
      <c r="BH44" s="36"/>
      <c r="BI44" s="37"/>
      <c r="BJ44" s="22">
        <f t="shared" si="16"/>
        <v>0</v>
      </c>
      <c r="BK44" s="105">
        <f t="shared" ref="BK44" si="529">BJ44+BJ45</f>
        <v>0</v>
      </c>
      <c r="BL44" s="105">
        <f t="shared" ref="BL44" si="530">IF(OR(BI43="",BG44=""),0,MOD(BG44-BI43,1))</f>
        <v>0</v>
      </c>
      <c r="BM44" s="22">
        <f t="shared" si="2"/>
        <v>0</v>
      </c>
      <c r="BN44" s="134">
        <f t="shared" ref="BN44" si="531">BM44+BM45</f>
        <v>0</v>
      </c>
      <c r="BO44" s="133">
        <f t="shared" ref="BO44" si="532">IF(BH44="CP",1,0)</f>
        <v>0</v>
      </c>
      <c r="BP44" s="133">
        <f t="shared" ref="BP44" si="533">IF(BH44="CV",1,0)</f>
        <v>0</v>
      </c>
      <c r="BQ44" s="12">
        <f t="shared" si="17"/>
        <v>0</v>
      </c>
      <c r="BR44" s="47"/>
    </row>
    <row r="45" spans="1:70" ht="15.75" thickBot="1">
      <c r="A45" s="157"/>
      <c r="B45" s="145"/>
      <c r="C45" s="147"/>
      <c r="D45" s="39"/>
      <c r="E45" s="84"/>
      <c r="F45" s="41"/>
      <c r="G45" s="23">
        <f t="shared" si="3"/>
        <v>0</v>
      </c>
      <c r="H45" s="121"/>
      <c r="I45" s="106"/>
      <c r="J45" s="22">
        <f t="shared" si="4"/>
        <v>0</v>
      </c>
      <c r="K45" s="123"/>
      <c r="L45" s="117"/>
      <c r="M45" s="119"/>
      <c r="N45" s="42">
        <f t="shared" si="5"/>
        <v>0</v>
      </c>
      <c r="O45" s="39"/>
      <c r="P45" s="40"/>
      <c r="Q45" s="41"/>
      <c r="R45" s="23">
        <f t="shared" si="6"/>
        <v>0</v>
      </c>
      <c r="S45" s="121"/>
      <c r="T45" s="106"/>
      <c r="U45" s="22">
        <f t="shared" si="7"/>
        <v>0</v>
      </c>
      <c r="V45" s="123"/>
      <c r="W45" s="117"/>
      <c r="X45" s="119"/>
      <c r="Y45" s="42">
        <f t="shared" si="8"/>
        <v>0</v>
      </c>
      <c r="Z45" s="39"/>
      <c r="AA45" s="40"/>
      <c r="AB45" s="41"/>
      <c r="AC45" s="22">
        <f t="shared" si="9"/>
        <v>0</v>
      </c>
      <c r="AD45" s="106"/>
      <c r="AE45" s="106"/>
      <c r="AF45" s="22">
        <f t="shared" si="10"/>
        <v>0</v>
      </c>
      <c r="AG45" s="135"/>
      <c r="AH45" s="117"/>
      <c r="AI45" s="119"/>
      <c r="AJ45" s="42">
        <f t="shared" si="11"/>
        <v>0</v>
      </c>
      <c r="AK45" s="39"/>
      <c r="AL45" s="40"/>
      <c r="AM45" s="41"/>
      <c r="AN45" s="22">
        <f t="shared" si="12"/>
        <v>0</v>
      </c>
      <c r="AO45" s="106"/>
      <c r="AP45" s="106"/>
      <c r="AQ45" s="22">
        <f t="shared" si="0"/>
        <v>0</v>
      </c>
      <c r="AR45" s="135"/>
      <c r="AS45" s="117"/>
      <c r="AT45" s="119"/>
      <c r="AU45" s="42">
        <f t="shared" si="13"/>
        <v>0</v>
      </c>
      <c r="AV45" s="39"/>
      <c r="AW45" s="40"/>
      <c r="AX45" s="41"/>
      <c r="AY45" s="22">
        <f t="shared" si="14"/>
        <v>0</v>
      </c>
      <c r="AZ45" s="106"/>
      <c r="BA45" s="106"/>
      <c r="BB45" s="22">
        <f t="shared" si="1"/>
        <v>0</v>
      </c>
      <c r="BC45" s="135"/>
      <c r="BD45" s="117"/>
      <c r="BE45" s="119"/>
      <c r="BF45" s="42">
        <f t="shared" si="15"/>
        <v>0</v>
      </c>
      <c r="BG45" s="39"/>
      <c r="BH45" s="40"/>
      <c r="BI45" s="41"/>
      <c r="BJ45" s="22">
        <f t="shared" si="16"/>
        <v>0</v>
      </c>
      <c r="BK45" s="106"/>
      <c r="BL45" s="106"/>
      <c r="BM45" s="22">
        <f t="shared" si="2"/>
        <v>0</v>
      </c>
      <c r="BN45" s="135"/>
      <c r="BO45" s="133"/>
      <c r="BP45" s="133"/>
      <c r="BQ45" s="12">
        <f t="shared" si="17"/>
        <v>0</v>
      </c>
      <c r="BR45" s="48"/>
    </row>
    <row r="46" spans="1:70" ht="15.75" thickBot="1">
      <c r="A46" s="98"/>
      <c r="B46" s="88"/>
      <c r="C46" s="89"/>
      <c r="D46" s="160" t="s">
        <v>40</v>
      </c>
      <c r="E46" s="160"/>
      <c r="F46" s="161"/>
      <c r="G46" s="87"/>
      <c r="H46" s="162">
        <f>SUM(H32:H45)</f>
        <v>0</v>
      </c>
      <c r="I46" s="163"/>
      <c r="J46" s="163"/>
      <c r="K46" s="164"/>
      <c r="L46" s="102"/>
      <c r="M46" s="103"/>
      <c r="N46" s="31"/>
      <c r="O46" s="160" t="s">
        <v>40</v>
      </c>
      <c r="P46" s="160"/>
      <c r="Q46" s="161"/>
      <c r="R46" s="87"/>
      <c r="S46" s="162">
        <f>SUM(S32:S45)</f>
        <v>0</v>
      </c>
      <c r="T46" s="163"/>
      <c r="U46" s="163"/>
      <c r="V46" s="164"/>
      <c r="W46" s="102"/>
      <c r="X46" s="103"/>
      <c r="Y46" s="31"/>
      <c r="Z46" s="160" t="s">
        <v>40</v>
      </c>
      <c r="AA46" s="160"/>
      <c r="AB46" s="161"/>
      <c r="AC46" s="87"/>
      <c r="AD46" s="162">
        <f>SUM(AD32:AD45)</f>
        <v>0</v>
      </c>
      <c r="AE46" s="163"/>
      <c r="AF46" s="163"/>
      <c r="AG46" s="164"/>
      <c r="AH46" s="102"/>
      <c r="AI46" s="103"/>
      <c r="AJ46" s="31"/>
      <c r="AK46" s="160" t="s">
        <v>40</v>
      </c>
      <c r="AL46" s="160"/>
      <c r="AM46" s="161"/>
      <c r="AN46" s="87"/>
      <c r="AO46" s="162">
        <f>SUM(AO32:AO45)</f>
        <v>0</v>
      </c>
      <c r="AP46" s="163"/>
      <c r="AQ46" s="163"/>
      <c r="AR46" s="164"/>
      <c r="AS46" s="102"/>
      <c r="AT46" s="103"/>
      <c r="AU46" s="31"/>
      <c r="AV46" s="160" t="s">
        <v>40</v>
      </c>
      <c r="AW46" s="160"/>
      <c r="AX46" s="161"/>
      <c r="AY46" s="87"/>
      <c r="AZ46" s="162">
        <f>SUM(AZ32:AZ45)</f>
        <v>0</v>
      </c>
      <c r="BA46" s="163"/>
      <c r="BB46" s="163"/>
      <c r="BC46" s="164"/>
      <c r="BD46" s="102"/>
      <c r="BE46" s="103"/>
      <c r="BF46" s="31"/>
      <c r="BG46" s="160" t="s">
        <v>40</v>
      </c>
      <c r="BH46" s="160"/>
      <c r="BI46" s="161"/>
      <c r="BJ46" s="87"/>
      <c r="BK46" s="162">
        <f>SUM(BK32:BK45)</f>
        <v>0</v>
      </c>
      <c r="BL46" s="163"/>
      <c r="BM46" s="163"/>
      <c r="BN46" s="164"/>
      <c r="BO46" s="101"/>
      <c r="BP46" s="101"/>
      <c r="BQ46" s="12"/>
      <c r="BR46" s="90"/>
    </row>
    <row r="47" spans="1:70" ht="15.75" thickBot="1">
      <c r="A47" s="157">
        <f>A44+1</f>
        <v>41688</v>
      </c>
      <c r="B47" s="144" t="str">
        <f t="shared" ref="B47" si="534">UPPER(TEXT(A47,"jjj"))</f>
        <v>LUN</v>
      </c>
      <c r="C47" s="146" t="str">
        <f t="shared" ref="C47" si="535">UPPER(TEXT(A47,"jj mmm"))</f>
        <v>19 FÉVR</v>
      </c>
      <c r="D47" s="35"/>
      <c r="E47" s="83"/>
      <c r="F47" s="37"/>
      <c r="G47" s="22">
        <f t="shared" si="3"/>
        <v>0</v>
      </c>
      <c r="H47" s="120">
        <f t="shared" ref="H47" si="536">G47+G48</f>
        <v>0</v>
      </c>
      <c r="I47" s="105">
        <f>IF(OR(F45="",D47=""),0,MOD(D47-F45,1))</f>
        <v>0</v>
      </c>
      <c r="J47" s="22">
        <f t="shared" si="4"/>
        <v>0</v>
      </c>
      <c r="K47" s="122">
        <f t="shared" ref="K47" si="537">J47+J48</f>
        <v>0</v>
      </c>
      <c r="L47" s="116">
        <f t="shared" ref="L47" si="538">IF(E47="CP",1,0)</f>
        <v>0</v>
      </c>
      <c r="M47" s="118">
        <f t="shared" ref="M47" si="539">IF(E47="CV",1,0)</f>
        <v>0</v>
      </c>
      <c r="N47" s="38">
        <f t="shared" si="5"/>
        <v>0</v>
      </c>
      <c r="O47" s="35"/>
      <c r="P47" s="36"/>
      <c r="Q47" s="37"/>
      <c r="R47" s="22">
        <f t="shared" si="6"/>
        <v>0</v>
      </c>
      <c r="S47" s="120">
        <f t="shared" ref="S47" si="540">R47+R48</f>
        <v>0</v>
      </c>
      <c r="T47" s="105">
        <f>IF(OR(Q45="",O47=""),0,MOD(O47-Q45,1))</f>
        <v>0</v>
      </c>
      <c r="U47" s="22">
        <f t="shared" si="7"/>
        <v>0</v>
      </c>
      <c r="V47" s="122">
        <f t="shared" ref="V47" si="541">U47+U48</f>
        <v>0</v>
      </c>
      <c r="W47" s="116">
        <f t="shared" ref="W47" si="542">IF(P47="CP",1,0)</f>
        <v>0</v>
      </c>
      <c r="X47" s="118">
        <f t="shared" ref="X47" si="543">IF(P47="CV",1,0)</f>
        <v>0</v>
      </c>
      <c r="Y47" s="38">
        <f t="shared" si="8"/>
        <v>0</v>
      </c>
      <c r="Z47" s="35"/>
      <c r="AA47" s="36"/>
      <c r="AB47" s="37"/>
      <c r="AC47" s="22">
        <f t="shared" si="9"/>
        <v>0</v>
      </c>
      <c r="AD47" s="105">
        <f t="shared" ref="AD47" si="544">AC47+AC48</f>
        <v>0</v>
      </c>
      <c r="AE47" s="105">
        <f>IF(OR(AB45="",Z47=""),0,MOD(Z47-AB45,1))</f>
        <v>0</v>
      </c>
      <c r="AF47" s="22">
        <f t="shared" si="10"/>
        <v>0</v>
      </c>
      <c r="AG47" s="134">
        <f t="shared" ref="AG47" si="545">AF47+AF48</f>
        <v>0</v>
      </c>
      <c r="AH47" s="116">
        <f t="shared" ref="AH47" si="546">IF(AA47="CP",1,0)</f>
        <v>0</v>
      </c>
      <c r="AI47" s="118">
        <f t="shared" ref="AI47" si="547">IF(AA47="CV",1,0)</f>
        <v>0</v>
      </c>
      <c r="AJ47" s="38">
        <f t="shared" si="11"/>
        <v>0</v>
      </c>
      <c r="AK47" s="35"/>
      <c r="AL47" s="36"/>
      <c r="AM47" s="37"/>
      <c r="AN47" s="22">
        <f t="shared" si="12"/>
        <v>0</v>
      </c>
      <c r="AO47" s="105">
        <f t="shared" ref="AO47" si="548">AN47+AN48</f>
        <v>0</v>
      </c>
      <c r="AP47" s="105">
        <f>IF(OR(AM45="",AK47=""),0,MOD(AK47-AM45,1))</f>
        <v>0</v>
      </c>
      <c r="AQ47" s="22">
        <f t="shared" si="0"/>
        <v>0</v>
      </c>
      <c r="AR47" s="134">
        <f t="shared" ref="AR47" si="549">AQ47+AQ48</f>
        <v>0</v>
      </c>
      <c r="AS47" s="116">
        <f t="shared" ref="AS47" si="550">IF(AL47="CP",1,0)</f>
        <v>0</v>
      </c>
      <c r="AT47" s="118">
        <f t="shared" ref="AT47" si="551">IF(AL47="CV",1,0)</f>
        <v>0</v>
      </c>
      <c r="AU47" s="38">
        <f t="shared" si="13"/>
        <v>0</v>
      </c>
      <c r="AV47" s="35"/>
      <c r="AW47" s="36"/>
      <c r="AX47" s="37"/>
      <c r="AY47" s="22">
        <f t="shared" si="14"/>
        <v>0</v>
      </c>
      <c r="AZ47" s="105">
        <f t="shared" ref="AZ47" si="552">AY47+AY48</f>
        <v>0</v>
      </c>
      <c r="BA47" s="105">
        <f>IF(OR(AX45="",AV47=""),0,MOD(AV47-AX45,1))</f>
        <v>0</v>
      </c>
      <c r="BB47" s="22">
        <f t="shared" si="1"/>
        <v>0</v>
      </c>
      <c r="BC47" s="134">
        <f t="shared" ref="BC47" si="553">BB47+BB48</f>
        <v>0</v>
      </c>
      <c r="BD47" s="116">
        <f t="shared" ref="BD47" si="554">IF(AW47="CP",1,0)</f>
        <v>0</v>
      </c>
      <c r="BE47" s="118">
        <f t="shared" ref="BE47" si="555">IF(AW47="CV",1,0)</f>
        <v>0</v>
      </c>
      <c r="BF47" s="38">
        <f t="shared" si="15"/>
        <v>0</v>
      </c>
      <c r="BG47" s="35"/>
      <c r="BH47" s="36"/>
      <c r="BI47" s="37"/>
      <c r="BJ47" s="22">
        <f t="shared" si="16"/>
        <v>0</v>
      </c>
      <c r="BK47" s="105">
        <f t="shared" ref="BK47" si="556">BJ47+BJ48</f>
        <v>0</v>
      </c>
      <c r="BL47" s="105">
        <f>IF(OR(BI45="",BG47=""),0,MOD(BG47-BI45,1))</f>
        <v>0</v>
      </c>
      <c r="BM47" s="22">
        <f t="shared" si="2"/>
        <v>0</v>
      </c>
      <c r="BN47" s="134">
        <f t="shared" ref="BN47" si="557">BM47+BM48</f>
        <v>0</v>
      </c>
      <c r="BO47" s="133">
        <f t="shared" ref="BO47" si="558">IF(BH47="CP",1,0)</f>
        <v>0</v>
      </c>
      <c r="BP47" s="133">
        <f t="shared" ref="BP47" si="559">IF(BH47="CV",1,0)</f>
        <v>0</v>
      </c>
      <c r="BQ47" s="12">
        <f t="shared" si="17"/>
        <v>0</v>
      </c>
      <c r="BR47" s="47"/>
    </row>
    <row r="48" spans="1:70" ht="15.75" thickBot="1">
      <c r="A48" s="157"/>
      <c r="B48" s="145"/>
      <c r="C48" s="147"/>
      <c r="D48" s="39"/>
      <c r="E48" s="84"/>
      <c r="F48" s="41"/>
      <c r="G48" s="23">
        <f t="shared" si="3"/>
        <v>0</v>
      </c>
      <c r="H48" s="121"/>
      <c r="I48" s="106"/>
      <c r="J48" s="22">
        <f t="shared" si="4"/>
        <v>0</v>
      </c>
      <c r="K48" s="123"/>
      <c r="L48" s="117"/>
      <c r="M48" s="119"/>
      <c r="N48" s="42">
        <f t="shared" si="5"/>
        <v>0</v>
      </c>
      <c r="O48" s="39"/>
      <c r="P48" s="40"/>
      <c r="Q48" s="41"/>
      <c r="R48" s="23">
        <f t="shared" si="6"/>
        <v>0</v>
      </c>
      <c r="S48" s="121"/>
      <c r="T48" s="106"/>
      <c r="U48" s="22">
        <f t="shared" si="7"/>
        <v>0</v>
      </c>
      <c r="V48" s="123"/>
      <c r="W48" s="117"/>
      <c r="X48" s="119"/>
      <c r="Y48" s="42">
        <f t="shared" si="8"/>
        <v>0</v>
      </c>
      <c r="Z48" s="39"/>
      <c r="AA48" s="40"/>
      <c r="AB48" s="41"/>
      <c r="AC48" s="22">
        <f t="shared" si="9"/>
        <v>0</v>
      </c>
      <c r="AD48" s="106"/>
      <c r="AE48" s="106"/>
      <c r="AF48" s="22">
        <f t="shared" si="10"/>
        <v>0</v>
      </c>
      <c r="AG48" s="135"/>
      <c r="AH48" s="117"/>
      <c r="AI48" s="119"/>
      <c r="AJ48" s="42">
        <f t="shared" si="11"/>
        <v>0</v>
      </c>
      <c r="AK48" s="39"/>
      <c r="AL48" s="40"/>
      <c r="AM48" s="41"/>
      <c r="AN48" s="22">
        <f t="shared" si="12"/>
        <v>0</v>
      </c>
      <c r="AO48" s="106"/>
      <c r="AP48" s="106"/>
      <c r="AQ48" s="22">
        <f t="shared" si="0"/>
        <v>0</v>
      </c>
      <c r="AR48" s="135"/>
      <c r="AS48" s="117"/>
      <c r="AT48" s="119"/>
      <c r="AU48" s="42">
        <f t="shared" si="13"/>
        <v>0</v>
      </c>
      <c r="AV48" s="39"/>
      <c r="AW48" s="40"/>
      <c r="AX48" s="41"/>
      <c r="AY48" s="22">
        <f t="shared" si="14"/>
        <v>0</v>
      </c>
      <c r="AZ48" s="106"/>
      <c r="BA48" s="106"/>
      <c r="BB48" s="22">
        <f t="shared" si="1"/>
        <v>0</v>
      </c>
      <c r="BC48" s="135"/>
      <c r="BD48" s="117"/>
      <c r="BE48" s="119"/>
      <c r="BF48" s="42">
        <f t="shared" si="15"/>
        <v>0</v>
      </c>
      <c r="BG48" s="39"/>
      <c r="BH48" s="40"/>
      <c r="BI48" s="41"/>
      <c r="BJ48" s="22">
        <f t="shared" si="16"/>
        <v>0</v>
      </c>
      <c r="BK48" s="106"/>
      <c r="BL48" s="106"/>
      <c r="BM48" s="22">
        <f t="shared" si="2"/>
        <v>0</v>
      </c>
      <c r="BN48" s="135"/>
      <c r="BO48" s="133"/>
      <c r="BP48" s="133"/>
      <c r="BQ48" s="12">
        <f t="shared" si="17"/>
        <v>0</v>
      </c>
      <c r="BR48" s="48"/>
    </row>
    <row r="49" spans="1:70" ht="15.75" thickBot="1">
      <c r="A49" s="157">
        <f>A47+1</f>
        <v>41689</v>
      </c>
      <c r="B49" s="144" t="str">
        <f t="shared" ref="B49" si="560">UPPER(TEXT(A49,"jjj"))</f>
        <v>MAR</v>
      </c>
      <c r="C49" s="146" t="str">
        <f t="shared" ref="C49" si="561">UPPER(TEXT(A49,"jj mmm"))</f>
        <v>20 FÉVR</v>
      </c>
      <c r="D49" s="35"/>
      <c r="E49" s="83"/>
      <c r="F49" s="37"/>
      <c r="G49" s="22">
        <f t="shared" si="3"/>
        <v>0</v>
      </c>
      <c r="H49" s="120">
        <f t="shared" ref="H49" si="562">G49+G50</f>
        <v>0</v>
      </c>
      <c r="I49" s="105">
        <f t="shared" ref="I49:I66" si="563">IF(OR(F48="",D49=""),0,MOD(D49-F48,1))</f>
        <v>0</v>
      </c>
      <c r="J49" s="22">
        <f t="shared" si="4"/>
        <v>0</v>
      </c>
      <c r="K49" s="122">
        <f t="shared" ref="K49" si="564">J49+J50</f>
        <v>0</v>
      </c>
      <c r="L49" s="116">
        <f t="shared" ref="L49" si="565">IF(E49="CP",1,0)</f>
        <v>0</v>
      </c>
      <c r="M49" s="118">
        <f t="shared" ref="M49" si="566">IF(E49="CV",1,0)</f>
        <v>0</v>
      </c>
      <c r="N49" s="38">
        <f t="shared" si="5"/>
        <v>0</v>
      </c>
      <c r="O49" s="35"/>
      <c r="P49" s="36"/>
      <c r="Q49" s="37"/>
      <c r="R49" s="22">
        <f t="shared" si="6"/>
        <v>0</v>
      </c>
      <c r="S49" s="120">
        <f t="shared" ref="S49" si="567">R49+R50</f>
        <v>0</v>
      </c>
      <c r="T49" s="105">
        <f t="shared" ref="T49:T66" si="568">IF(OR(Q48="",O49=""),0,MOD(O49-Q48,1))</f>
        <v>0</v>
      </c>
      <c r="U49" s="22">
        <f t="shared" si="7"/>
        <v>0</v>
      </c>
      <c r="V49" s="122">
        <f t="shared" ref="V49" si="569">U49+U50</f>
        <v>0</v>
      </c>
      <c r="W49" s="116">
        <f t="shared" ref="W49" si="570">IF(P49="CP",1,0)</f>
        <v>0</v>
      </c>
      <c r="X49" s="118">
        <f t="shared" ref="X49" si="571">IF(P49="CV",1,0)</f>
        <v>0</v>
      </c>
      <c r="Y49" s="38">
        <f t="shared" si="8"/>
        <v>0</v>
      </c>
      <c r="Z49" s="35"/>
      <c r="AA49" s="36"/>
      <c r="AB49" s="37"/>
      <c r="AC49" s="22">
        <f t="shared" si="9"/>
        <v>0</v>
      </c>
      <c r="AD49" s="105">
        <f t="shared" ref="AD49" si="572">AC49+AC50</f>
        <v>0</v>
      </c>
      <c r="AE49" s="105">
        <f t="shared" ref="AE49:AE66" si="573">IF(OR(AB48="",Z49=""),0,MOD(Z49-AB48,1))</f>
        <v>0</v>
      </c>
      <c r="AF49" s="22">
        <f t="shared" si="10"/>
        <v>0</v>
      </c>
      <c r="AG49" s="134">
        <f t="shared" ref="AG49" si="574">AF49+AF50</f>
        <v>0</v>
      </c>
      <c r="AH49" s="116">
        <f t="shared" ref="AH49" si="575">IF(AA49="CP",1,0)</f>
        <v>0</v>
      </c>
      <c r="AI49" s="118">
        <f t="shared" ref="AI49" si="576">IF(AA49="CV",1,0)</f>
        <v>0</v>
      </c>
      <c r="AJ49" s="38">
        <f t="shared" si="11"/>
        <v>0</v>
      </c>
      <c r="AK49" s="35"/>
      <c r="AL49" s="36"/>
      <c r="AM49" s="37"/>
      <c r="AN49" s="22">
        <f t="shared" si="12"/>
        <v>0</v>
      </c>
      <c r="AO49" s="105">
        <f t="shared" ref="AO49" si="577">AN49+AN50</f>
        <v>0</v>
      </c>
      <c r="AP49" s="105">
        <f t="shared" ref="AP49:AP66" si="578">IF(OR(AM48="",AK49=""),0,MOD(AK49-AM48,1))</f>
        <v>0</v>
      </c>
      <c r="AQ49" s="22">
        <f t="shared" si="0"/>
        <v>0</v>
      </c>
      <c r="AR49" s="134">
        <f t="shared" ref="AR49" si="579">AQ49+AQ50</f>
        <v>0</v>
      </c>
      <c r="AS49" s="116">
        <f t="shared" ref="AS49" si="580">IF(AL49="CP",1,0)</f>
        <v>0</v>
      </c>
      <c r="AT49" s="118">
        <f t="shared" ref="AT49" si="581">IF(AL49="CV",1,0)</f>
        <v>0</v>
      </c>
      <c r="AU49" s="38">
        <f t="shared" si="13"/>
        <v>0</v>
      </c>
      <c r="AV49" s="35"/>
      <c r="AW49" s="36"/>
      <c r="AX49" s="37"/>
      <c r="AY49" s="22">
        <f t="shared" si="14"/>
        <v>0</v>
      </c>
      <c r="AZ49" s="105">
        <f t="shared" ref="AZ49" si="582">AY49+AY50</f>
        <v>0</v>
      </c>
      <c r="BA49" s="105">
        <f t="shared" ref="BA49:BA66" si="583">IF(OR(AX48="",AV49=""),0,MOD(AV49-AX48,1))</f>
        <v>0</v>
      </c>
      <c r="BB49" s="22">
        <f t="shared" si="1"/>
        <v>0</v>
      </c>
      <c r="BC49" s="134">
        <f t="shared" ref="BC49" si="584">BB49+BB50</f>
        <v>0</v>
      </c>
      <c r="BD49" s="116">
        <f t="shared" ref="BD49" si="585">IF(AW49="CP",1,0)</f>
        <v>0</v>
      </c>
      <c r="BE49" s="118">
        <f t="shared" ref="BE49" si="586">IF(AW49="CV",1,0)</f>
        <v>0</v>
      </c>
      <c r="BF49" s="38">
        <f t="shared" si="15"/>
        <v>0</v>
      </c>
      <c r="BG49" s="35"/>
      <c r="BH49" s="36"/>
      <c r="BI49" s="37"/>
      <c r="BJ49" s="22">
        <f t="shared" si="16"/>
        <v>0</v>
      </c>
      <c r="BK49" s="105">
        <f t="shared" ref="BK49" si="587">BJ49+BJ50</f>
        <v>0</v>
      </c>
      <c r="BL49" s="105">
        <f t="shared" ref="BL49:BL66" si="588">IF(OR(BI48="",BG49=""),0,MOD(BG49-BI48,1))</f>
        <v>0</v>
      </c>
      <c r="BM49" s="22">
        <f t="shared" si="2"/>
        <v>0</v>
      </c>
      <c r="BN49" s="134">
        <f t="shared" ref="BN49" si="589">BM49+BM50</f>
        <v>0</v>
      </c>
      <c r="BO49" s="133">
        <f t="shared" ref="BO49" si="590">IF(BH49="CP",1,0)</f>
        <v>0</v>
      </c>
      <c r="BP49" s="133">
        <f t="shared" ref="BP49" si="591">IF(BH49="CV",1,0)</f>
        <v>0</v>
      </c>
      <c r="BQ49" s="12">
        <f t="shared" si="17"/>
        <v>0</v>
      </c>
      <c r="BR49" s="47"/>
    </row>
    <row r="50" spans="1:70" ht="15.75" thickBot="1">
      <c r="A50" s="157"/>
      <c r="B50" s="145"/>
      <c r="C50" s="147"/>
      <c r="D50" s="39"/>
      <c r="E50" s="84"/>
      <c r="F50" s="41"/>
      <c r="G50" s="23">
        <f t="shared" si="3"/>
        <v>0</v>
      </c>
      <c r="H50" s="121"/>
      <c r="I50" s="106"/>
      <c r="J50" s="22">
        <f t="shared" si="4"/>
        <v>0</v>
      </c>
      <c r="K50" s="123"/>
      <c r="L50" s="117"/>
      <c r="M50" s="119"/>
      <c r="N50" s="42">
        <f t="shared" si="5"/>
        <v>0</v>
      </c>
      <c r="O50" s="39"/>
      <c r="P50" s="40"/>
      <c r="Q50" s="41"/>
      <c r="R50" s="23">
        <f t="shared" si="6"/>
        <v>0</v>
      </c>
      <c r="S50" s="121"/>
      <c r="T50" s="106"/>
      <c r="U50" s="22">
        <f t="shared" si="7"/>
        <v>0</v>
      </c>
      <c r="V50" s="123"/>
      <c r="W50" s="117"/>
      <c r="X50" s="119"/>
      <c r="Y50" s="42">
        <f t="shared" si="8"/>
        <v>0</v>
      </c>
      <c r="Z50" s="39"/>
      <c r="AA50" s="40"/>
      <c r="AB50" s="41"/>
      <c r="AC50" s="22">
        <f t="shared" si="9"/>
        <v>0</v>
      </c>
      <c r="AD50" s="106"/>
      <c r="AE50" s="106"/>
      <c r="AF50" s="22">
        <f t="shared" si="10"/>
        <v>0</v>
      </c>
      <c r="AG50" s="135"/>
      <c r="AH50" s="117"/>
      <c r="AI50" s="119"/>
      <c r="AJ50" s="42">
        <f t="shared" si="11"/>
        <v>0</v>
      </c>
      <c r="AK50" s="39"/>
      <c r="AL50" s="40"/>
      <c r="AM50" s="41"/>
      <c r="AN50" s="22">
        <f t="shared" si="12"/>
        <v>0</v>
      </c>
      <c r="AO50" s="106"/>
      <c r="AP50" s="106"/>
      <c r="AQ50" s="22">
        <f t="shared" si="0"/>
        <v>0</v>
      </c>
      <c r="AR50" s="135"/>
      <c r="AS50" s="117"/>
      <c r="AT50" s="119"/>
      <c r="AU50" s="42">
        <f t="shared" si="13"/>
        <v>0</v>
      </c>
      <c r="AV50" s="39"/>
      <c r="AW50" s="40"/>
      <c r="AX50" s="41"/>
      <c r="AY50" s="22">
        <f t="shared" si="14"/>
        <v>0</v>
      </c>
      <c r="AZ50" s="106"/>
      <c r="BA50" s="106"/>
      <c r="BB50" s="22">
        <f t="shared" si="1"/>
        <v>0</v>
      </c>
      <c r="BC50" s="135"/>
      <c r="BD50" s="117"/>
      <c r="BE50" s="119"/>
      <c r="BF50" s="42">
        <f t="shared" si="15"/>
        <v>0</v>
      </c>
      <c r="BG50" s="39"/>
      <c r="BH50" s="40"/>
      <c r="BI50" s="41"/>
      <c r="BJ50" s="22">
        <f t="shared" si="16"/>
        <v>0</v>
      </c>
      <c r="BK50" s="106"/>
      <c r="BL50" s="106"/>
      <c r="BM50" s="22">
        <f t="shared" si="2"/>
        <v>0</v>
      </c>
      <c r="BN50" s="135"/>
      <c r="BO50" s="133"/>
      <c r="BP50" s="133"/>
      <c r="BQ50" s="12">
        <f t="shared" si="17"/>
        <v>0</v>
      </c>
      <c r="BR50" s="48"/>
    </row>
    <row r="51" spans="1:70" ht="15.75" thickBot="1">
      <c r="A51" s="157">
        <f>A49+1</f>
        <v>41690</v>
      </c>
      <c r="B51" s="144" t="str">
        <f t="shared" ref="B51" si="592">UPPER(TEXT(A51,"jjj"))</f>
        <v>MER</v>
      </c>
      <c r="C51" s="146" t="str">
        <f t="shared" ref="C51" si="593">UPPER(TEXT(A51,"jj mmm"))</f>
        <v>21 FÉVR</v>
      </c>
      <c r="D51" s="35"/>
      <c r="E51" s="83"/>
      <c r="F51" s="37"/>
      <c r="G51" s="22">
        <f t="shared" si="3"/>
        <v>0</v>
      </c>
      <c r="H51" s="120">
        <f t="shared" ref="H51" si="594">G51+G52</f>
        <v>0</v>
      </c>
      <c r="I51" s="105">
        <f t="shared" si="563"/>
        <v>0</v>
      </c>
      <c r="J51" s="22">
        <f t="shared" si="4"/>
        <v>0</v>
      </c>
      <c r="K51" s="122">
        <f t="shared" ref="K51" si="595">J51+J52</f>
        <v>0</v>
      </c>
      <c r="L51" s="116">
        <f t="shared" ref="L51" si="596">IF(E51="CP",1,0)</f>
        <v>0</v>
      </c>
      <c r="M51" s="118">
        <f t="shared" ref="M51" si="597">IF(E51="CV",1,0)</f>
        <v>0</v>
      </c>
      <c r="N51" s="38">
        <f t="shared" si="5"/>
        <v>0</v>
      </c>
      <c r="O51" s="35"/>
      <c r="P51" s="36"/>
      <c r="Q51" s="37"/>
      <c r="R51" s="22">
        <f t="shared" si="6"/>
        <v>0</v>
      </c>
      <c r="S51" s="120">
        <f t="shared" ref="S51" si="598">R51+R52</f>
        <v>0</v>
      </c>
      <c r="T51" s="105">
        <f t="shared" si="568"/>
        <v>0</v>
      </c>
      <c r="U51" s="22">
        <f t="shared" si="7"/>
        <v>0</v>
      </c>
      <c r="V51" s="122">
        <f t="shared" ref="V51" si="599">U51+U52</f>
        <v>0</v>
      </c>
      <c r="W51" s="116">
        <f t="shared" ref="W51" si="600">IF(P51="CP",1,0)</f>
        <v>0</v>
      </c>
      <c r="X51" s="118">
        <f t="shared" ref="X51" si="601">IF(P51="CV",1,0)</f>
        <v>0</v>
      </c>
      <c r="Y51" s="38">
        <f t="shared" si="8"/>
        <v>0</v>
      </c>
      <c r="Z51" s="35"/>
      <c r="AA51" s="36"/>
      <c r="AB51" s="37"/>
      <c r="AC51" s="22">
        <f t="shared" si="9"/>
        <v>0</v>
      </c>
      <c r="AD51" s="105">
        <f t="shared" ref="AD51" si="602">AC51+AC52</f>
        <v>0</v>
      </c>
      <c r="AE51" s="105">
        <f t="shared" si="573"/>
        <v>0</v>
      </c>
      <c r="AF51" s="22">
        <f t="shared" si="10"/>
        <v>0</v>
      </c>
      <c r="AG51" s="134">
        <f t="shared" ref="AG51" si="603">AF51+AF52</f>
        <v>0</v>
      </c>
      <c r="AH51" s="116">
        <f t="shared" ref="AH51" si="604">IF(AA51="CP",1,0)</f>
        <v>0</v>
      </c>
      <c r="AI51" s="118">
        <f t="shared" ref="AI51" si="605">IF(AA51="CV",1,0)</f>
        <v>0</v>
      </c>
      <c r="AJ51" s="38">
        <f t="shared" si="11"/>
        <v>0</v>
      </c>
      <c r="AK51" s="35"/>
      <c r="AL51" s="36"/>
      <c r="AM51" s="37"/>
      <c r="AN51" s="22">
        <f t="shared" si="12"/>
        <v>0</v>
      </c>
      <c r="AO51" s="105">
        <f t="shared" ref="AO51" si="606">AN51+AN52</f>
        <v>0</v>
      </c>
      <c r="AP51" s="105">
        <f t="shared" si="578"/>
        <v>0</v>
      </c>
      <c r="AQ51" s="22">
        <f t="shared" si="0"/>
        <v>0</v>
      </c>
      <c r="AR51" s="134">
        <f t="shared" ref="AR51" si="607">AQ51+AQ52</f>
        <v>0</v>
      </c>
      <c r="AS51" s="116">
        <f t="shared" ref="AS51" si="608">IF(AL51="CP",1,0)</f>
        <v>0</v>
      </c>
      <c r="AT51" s="118">
        <f t="shared" ref="AT51" si="609">IF(AL51="CV",1,0)</f>
        <v>0</v>
      </c>
      <c r="AU51" s="38">
        <f t="shared" si="13"/>
        <v>0</v>
      </c>
      <c r="AV51" s="35"/>
      <c r="AW51" s="36"/>
      <c r="AX51" s="37"/>
      <c r="AY51" s="22">
        <f t="shared" si="14"/>
        <v>0</v>
      </c>
      <c r="AZ51" s="105">
        <f t="shared" ref="AZ51" si="610">AY51+AY52</f>
        <v>0</v>
      </c>
      <c r="BA51" s="105">
        <f t="shared" si="583"/>
        <v>0</v>
      </c>
      <c r="BB51" s="22">
        <f t="shared" si="1"/>
        <v>0</v>
      </c>
      <c r="BC51" s="134">
        <f t="shared" ref="BC51" si="611">BB51+BB52</f>
        <v>0</v>
      </c>
      <c r="BD51" s="116">
        <f t="shared" ref="BD51" si="612">IF(AW51="CP",1,0)</f>
        <v>0</v>
      </c>
      <c r="BE51" s="118">
        <f t="shared" ref="BE51" si="613">IF(AW51="CV",1,0)</f>
        <v>0</v>
      </c>
      <c r="BF51" s="38">
        <f t="shared" si="15"/>
        <v>0</v>
      </c>
      <c r="BG51" s="35"/>
      <c r="BH51" s="36"/>
      <c r="BI51" s="37"/>
      <c r="BJ51" s="22">
        <f t="shared" si="16"/>
        <v>0</v>
      </c>
      <c r="BK51" s="105">
        <f t="shared" ref="BK51" si="614">BJ51+BJ52</f>
        <v>0</v>
      </c>
      <c r="BL51" s="105">
        <f t="shared" si="588"/>
        <v>0</v>
      </c>
      <c r="BM51" s="22">
        <f t="shared" si="2"/>
        <v>0</v>
      </c>
      <c r="BN51" s="134">
        <f t="shared" ref="BN51" si="615">BM51+BM52</f>
        <v>0</v>
      </c>
      <c r="BO51" s="133">
        <f t="shared" ref="BO51" si="616">IF(BH51="CP",1,0)</f>
        <v>0</v>
      </c>
      <c r="BP51" s="133">
        <f t="shared" ref="BP51" si="617">IF(BH51="CV",1,0)</f>
        <v>0</v>
      </c>
      <c r="BQ51" s="12">
        <f t="shared" si="17"/>
        <v>0</v>
      </c>
      <c r="BR51" s="47"/>
    </row>
    <row r="52" spans="1:70" ht="15.75" thickBot="1">
      <c r="A52" s="157"/>
      <c r="B52" s="145"/>
      <c r="C52" s="147"/>
      <c r="D52" s="39"/>
      <c r="E52" s="84"/>
      <c r="F52" s="41"/>
      <c r="G52" s="23">
        <f t="shared" si="3"/>
        <v>0</v>
      </c>
      <c r="H52" s="121"/>
      <c r="I52" s="106"/>
      <c r="J52" s="22">
        <f t="shared" si="4"/>
        <v>0</v>
      </c>
      <c r="K52" s="123"/>
      <c r="L52" s="117"/>
      <c r="M52" s="119"/>
      <c r="N52" s="42">
        <f t="shared" si="5"/>
        <v>0</v>
      </c>
      <c r="O52" s="39"/>
      <c r="P52" s="40"/>
      <c r="Q52" s="41"/>
      <c r="R52" s="23">
        <f t="shared" si="6"/>
        <v>0</v>
      </c>
      <c r="S52" s="121"/>
      <c r="T52" s="106"/>
      <c r="U52" s="22">
        <f t="shared" si="7"/>
        <v>0</v>
      </c>
      <c r="V52" s="123"/>
      <c r="W52" s="117"/>
      <c r="X52" s="119"/>
      <c r="Y52" s="42">
        <f t="shared" si="8"/>
        <v>0</v>
      </c>
      <c r="Z52" s="39"/>
      <c r="AA52" s="40"/>
      <c r="AB52" s="41"/>
      <c r="AC52" s="22">
        <f t="shared" si="9"/>
        <v>0</v>
      </c>
      <c r="AD52" s="106"/>
      <c r="AE52" s="106"/>
      <c r="AF52" s="22">
        <f t="shared" si="10"/>
        <v>0</v>
      </c>
      <c r="AG52" s="135"/>
      <c r="AH52" s="117"/>
      <c r="AI52" s="119"/>
      <c r="AJ52" s="42">
        <f t="shared" si="11"/>
        <v>0</v>
      </c>
      <c r="AK52" s="39"/>
      <c r="AL52" s="40"/>
      <c r="AM52" s="41"/>
      <c r="AN52" s="22">
        <f t="shared" si="12"/>
        <v>0</v>
      </c>
      <c r="AO52" s="106"/>
      <c r="AP52" s="106"/>
      <c r="AQ52" s="22">
        <f t="shared" si="0"/>
        <v>0</v>
      </c>
      <c r="AR52" s="135"/>
      <c r="AS52" s="117"/>
      <c r="AT52" s="119"/>
      <c r="AU52" s="42">
        <f t="shared" si="13"/>
        <v>0</v>
      </c>
      <c r="AV52" s="39"/>
      <c r="AW52" s="40"/>
      <c r="AX52" s="41"/>
      <c r="AY52" s="22">
        <f t="shared" si="14"/>
        <v>0</v>
      </c>
      <c r="AZ52" s="106"/>
      <c r="BA52" s="106"/>
      <c r="BB52" s="22">
        <f t="shared" si="1"/>
        <v>0</v>
      </c>
      <c r="BC52" s="135"/>
      <c r="BD52" s="117"/>
      <c r="BE52" s="119"/>
      <c r="BF52" s="42">
        <f t="shared" si="15"/>
        <v>0</v>
      </c>
      <c r="BG52" s="39"/>
      <c r="BH52" s="40"/>
      <c r="BI52" s="41"/>
      <c r="BJ52" s="22">
        <f t="shared" si="16"/>
        <v>0</v>
      </c>
      <c r="BK52" s="106"/>
      <c r="BL52" s="106"/>
      <c r="BM52" s="22">
        <f t="shared" si="2"/>
        <v>0</v>
      </c>
      <c r="BN52" s="135"/>
      <c r="BO52" s="133"/>
      <c r="BP52" s="133"/>
      <c r="BQ52" s="12">
        <f t="shared" si="17"/>
        <v>0</v>
      </c>
      <c r="BR52" s="48"/>
    </row>
    <row r="53" spans="1:70" ht="15.75" thickBot="1">
      <c r="A53" s="157">
        <f>A51+1</f>
        <v>41691</v>
      </c>
      <c r="B53" s="144" t="str">
        <f t="shared" ref="B53" si="618">UPPER(TEXT(A53,"jjj"))</f>
        <v>JEU</v>
      </c>
      <c r="C53" s="146" t="str">
        <f t="shared" ref="C53" si="619">UPPER(TEXT(A53,"jj mmm"))</f>
        <v>22 FÉVR</v>
      </c>
      <c r="D53" s="35"/>
      <c r="E53" s="83"/>
      <c r="F53" s="37"/>
      <c r="G53" s="22">
        <f t="shared" si="3"/>
        <v>0</v>
      </c>
      <c r="H53" s="120">
        <f t="shared" ref="H53" si="620">G53+G54</f>
        <v>0</v>
      </c>
      <c r="I53" s="105">
        <f>IF(OR(F52="",D53=""),0,MOD(D53-F52,1))</f>
        <v>0</v>
      </c>
      <c r="J53" s="22">
        <f t="shared" si="4"/>
        <v>0</v>
      </c>
      <c r="K53" s="122">
        <f t="shared" ref="K53" si="621">J53+J54</f>
        <v>0</v>
      </c>
      <c r="L53" s="116">
        <f t="shared" ref="L53" si="622">IF(E53="CP",1,0)</f>
        <v>0</v>
      </c>
      <c r="M53" s="118">
        <f t="shared" ref="M53" si="623">IF(E53="CV",1,0)</f>
        <v>0</v>
      </c>
      <c r="N53" s="38">
        <f t="shared" si="5"/>
        <v>0</v>
      </c>
      <c r="O53" s="35"/>
      <c r="P53" s="36"/>
      <c r="Q53" s="37"/>
      <c r="R53" s="22">
        <f t="shared" si="6"/>
        <v>0</v>
      </c>
      <c r="S53" s="120">
        <f t="shared" ref="S53" si="624">R53+R54</f>
        <v>0</v>
      </c>
      <c r="T53" s="105">
        <f>IF(OR(Q52="",O53=""),0,MOD(O53-Q52,1))</f>
        <v>0</v>
      </c>
      <c r="U53" s="22">
        <f t="shared" si="7"/>
        <v>0</v>
      </c>
      <c r="V53" s="122">
        <f t="shared" ref="V53" si="625">U53+U54</f>
        <v>0</v>
      </c>
      <c r="W53" s="116">
        <f t="shared" ref="W53" si="626">IF(P53="CP",1,0)</f>
        <v>0</v>
      </c>
      <c r="X53" s="118">
        <f t="shared" ref="X53" si="627">IF(P53="CV",1,0)</f>
        <v>0</v>
      </c>
      <c r="Y53" s="38">
        <f t="shared" si="8"/>
        <v>0</v>
      </c>
      <c r="Z53" s="35"/>
      <c r="AA53" s="36"/>
      <c r="AB53" s="37"/>
      <c r="AC53" s="22">
        <f t="shared" si="9"/>
        <v>0</v>
      </c>
      <c r="AD53" s="105">
        <f t="shared" ref="AD53" si="628">AC53+AC54</f>
        <v>0</v>
      </c>
      <c r="AE53" s="105">
        <f>IF(OR(AB52="",Z53=""),0,MOD(Z53-AB52,1))</f>
        <v>0</v>
      </c>
      <c r="AF53" s="22">
        <f t="shared" si="10"/>
        <v>0</v>
      </c>
      <c r="AG53" s="134">
        <f t="shared" ref="AG53" si="629">AF53+AF54</f>
        <v>0</v>
      </c>
      <c r="AH53" s="116">
        <f t="shared" ref="AH53" si="630">IF(AA53="CP",1,0)</f>
        <v>0</v>
      </c>
      <c r="AI53" s="118">
        <f t="shared" ref="AI53" si="631">IF(AA53="CV",1,0)</f>
        <v>0</v>
      </c>
      <c r="AJ53" s="38">
        <f t="shared" si="11"/>
        <v>0</v>
      </c>
      <c r="AK53" s="35"/>
      <c r="AL53" s="36"/>
      <c r="AM53" s="37"/>
      <c r="AN53" s="22">
        <f t="shared" si="12"/>
        <v>0</v>
      </c>
      <c r="AO53" s="105">
        <f t="shared" ref="AO53" si="632">AN53+AN54</f>
        <v>0</v>
      </c>
      <c r="AP53" s="105">
        <f>IF(OR(AM52="",AK53=""),0,MOD(AK53-AM52,1))</f>
        <v>0</v>
      </c>
      <c r="AQ53" s="22">
        <f t="shared" si="0"/>
        <v>0</v>
      </c>
      <c r="AR53" s="134">
        <f t="shared" ref="AR53" si="633">AQ53+AQ54</f>
        <v>0</v>
      </c>
      <c r="AS53" s="116">
        <f t="shared" ref="AS53" si="634">IF(AL53="CP",1,0)</f>
        <v>0</v>
      </c>
      <c r="AT53" s="118">
        <f t="shared" ref="AT53" si="635">IF(AL53="CV",1,0)</f>
        <v>0</v>
      </c>
      <c r="AU53" s="38">
        <f t="shared" si="13"/>
        <v>0</v>
      </c>
      <c r="AV53" s="35"/>
      <c r="AW53" s="36"/>
      <c r="AX53" s="37"/>
      <c r="AY53" s="22">
        <f t="shared" si="14"/>
        <v>0</v>
      </c>
      <c r="AZ53" s="105">
        <f t="shared" ref="AZ53" si="636">AY53+AY54</f>
        <v>0</v>
      </c>
      <c r="BA53" s="105">
        <f>IF(OR(AX52="",AV53=""),0,MOD(AV53-AX52,1))</f>
        <v>0</v>
      </c>
      <c r="BB53" s="22">
        <f t="shared" si="1"/>
        <v>0</v>
      </c>
      <c r="BC53" s="134">
        <f t="shared" ref="BC53" si="637">BB53+BB54</f>
        <v>0</v>
      </c>
      <c r="BD53" s="116">
        <f t="shared" ref="BD53" si="638">IF(AW53="CP",1,0)</f>
        <v>0</v>
      </c>
      <c r="BE53" s="118">
        <f t="shared" ref="BE53" si="639">IF(AW53="CV",1,0)</f>
        <v>0</v>
      </c>
      <c r="BF53" s="38">
        <f t="shared" si="15"/>
        <v>0</v>
      </c>
      <c r="BG53" s="35"/>
      <c r="BH53" s="36"/>
      <c r="BI53" s="37"/>
      <c r="BJ53" s="22">
        <f t="shared" si="16"/>
        <v>0</v>
      </c>
      <c r="BK53" s="105">
        <f t="shared" ref="BK53" si="640">BJ53+BJ54</f>
        <v>0</v>
      </c>
      <c r="BL53" s="105">
        <f>IF(OR(BI52="",BG53=""),0,MOD(BG53-BI52,1))</f>
        <v>0</v>
      </c>
      <c r="BM53" s="22">
        <f t="shared" si="2"/>
        <v>0</v>
      </c>
      <c r="BN53" s="134">
        <f t="shared" ref="BN53" si="641">BM53+BM54</f>
        <v>0</v>
      </c>
      <c r="BO53" s="133">
        <f t="shared" ref="BO53" si="642">IF(BH53="CP",1,0)</f>
        <v>0</v>
      </c>
      <c r="BP53" s="133">
        <f t="shared" ref="BP53" si="643">IF(BH53="CV",1,0)</f>
        <v>0</v>
      </c>
      <c r="BQ53" s="12">
        <f t="shared" si="17"/>
        <v>0</v>
      </c>
      <c r="BR53" s="47"/>
    </row>
    <row r="54" spans="1:70" ht="15.75" thickBot="1">
      <c r="A54" s="157"/>
      <c r="B54" s="145"/>
      <c r="C54" s="147"/>
      <c r="D54" s="39"/>
      <c r="E54" s="84"/>
      <c r="F54" s="41"/>
      <c r="G54" s="23">
        <f t="shared" si="3"/>
        <v>0</v>
      </c>
      <c r="H54" s="121"/>
      <c r="I54" s="106"/>
      <c r="J54" s="22">
        <f t="shared" si="4"/>
        <v>0</v>
      </c>
      <c r="K54" s="123"/>
      <c r="L54" s="117"/>
      <c r="M54" s="119"/>
      <c r="N54" s="42">
        <f t="shared" si="5"/>
        <v>0</v>
      </c>
      <c r="O54" s="39"/>
      <c r="P54" s="40"/>
      <c r="Q54" s="41"/>
      <c r="R54" s="23">
        <f t="shared" si="6"/>
        <v>0</v>
      </c>
      <c r="S54" s="121"/>
      <c r="T54" s="106"/>
      <c r="U54" s="22">
        <f t="shared" si="7"/>
        <v>0</v>
      </c>
      <c r="V54" s="123"/>
      <c r="W54" s="117"/>
      <c r="X54" s="119"/>
      <c r="Y54" s="42">
        <f t="shared" si="8"/>
        <v>0</v>
      </c>
      <c r="Z54" s="39"/>
      <c r="AA54" s="40"/>
      <c r="AB54" s="41"/>
      <c r="AC54" s="22">
        <f t="shared" si="9"/>
        <v>0</v>
      </c>
      <c r="AD54" s="106"/>
      <c r="AE54" s="106"/>
      <c r="AF54" s="22">
        <f t="shared" si="10"/>
        <v>0</v>
      </c>
      <c r="AG54" s="135"/>
      <c r="AH54" s="117"/>
      <c r="AI54" s="119"/>
      <c r="AJ54" s="42">
        <f t="shared" si="11"/>
        <v>0</v>
      </c>
      <c r="AK54" s="39"/>
      <c r="AL54" s="40"/>
      <c r="AM54" s="41"/>
      <c r="AN54" s="22">
        <f t="shared" si="12"/>
        <v>0</v>
      </c>
      <c r="AO54" s="106"/>
      <c r="AP54" s="106"/>
      <c r="AQ54" s="22">
        <f t="shared" si="0"/>
        <v>0</v>
      </c>
      <c r="AR54" s="135"/>
      <c r="AS54" s="117"/>
      <c r="AT54" s="119"/>
      <c r="AU54" s="42">
        <f t="shared" si="13"/>
        <v>0</v>
      </c>
      <c r="AV54" s="39"/>
      <c r="AW54" s="40"/>
      <c r="AX54" s="41"/>
      <c r="AY54" s="22">
        <f t="shared" si="14"/>
        <v>0</v>
      </c>
      <c r="AZ54" s="106"/>
      <c r="BA54" s="106"/>
      <c r="BB54" s="22">
        <f t="shared" si="1"/>
        <v>0</v>
      </c>
      <c r="BC54" s="135"/>
      <c r="BD54" s="117"/>
      <c r="BE54" s="119"/>
      <c r="BF54" s="42">
        <f t="shared" si="15"/>
        <v>0</v>
      </c>
      <c r="BG54" s="39"/>
      <c r="BH54" s="40"/>
      <c r="BI54" s="41"/>
      <c r="BJ54" s="22">
        <f t="shared" si="16"/>
        <v>0</v>
      </c>
      <c r="BK54" s="106"/>
      <c r="BL54" s="106"/>
      <c r="BM54" s="22">
        <f t="shared" si="2"/>
        <v>0</v>
      </c>
      <c r="BN54" s="135"/>
      <c r="BO54" s="133"/>
      <c r="BP54" s="133"/>
      <c r="BQ54" s="12">
        <f t="shared" si="17"/>
        <v>0</v>
      </c>
      <c r="BR54" s="48"/>
    </row>
    <row r="55" spans="1:70" ht="15.75" thickBot="1">
      <c r="A55" s="157">
        <f>A53+1</f>
        <v>41692</v>
      </c>
      <c r="B55" s="144" t="str">
        <f t="shared" ref="B55" si="644">UPPER(TEXT(A55,"jjj"))</f>
        <v>VEN</v>
      </c>
      <c r="C55" s="146" t="str">
        <f t="shared" ref="C55" si="645">UPPER(TEXT(A55,"jj mmm"))</f>
        <v>23 FÉVR</v>
      </c>
      <c r="D55" s="35"/>
      <c r="E55" s="83"/>
      <c r="F55" s="37"/>
      <c r="G55" s="22">
        <f t="shared" si="3"/>
        <v>0</v>
      </c>
      <c r="H55" s="120">
        <f t="shared" ref="H55" si="646">G55+G56</f>
        <v>0</v>
      </c>
      <c r="I55" s="105">
        <f t="shared" si="563"/>
        <v>0</v>
      </c>
      <c r="J55" s="22">
        <f t="shared" si="4"/>
        <v>0</v>
      </c>
      <c r="K55" s="122">
        <f t="shared" ref="K55" si="647">J55+J56</f>
        <v>0</v>
      </c>
      <c r="L55" s="116">
        <f t="shared" ref="L55" si="648">IF(E55="CP",1,0)</f>
        <v>0</v>
      </c>
      <c r="M55" s="118">
        <f t="shared" ref="M55" si="649">IF(E55="CV",1,0)</f>
        <v>0</v>
      </c>
      <c r="N55" s="38">
        <f t="shared" si="5"/>
        <v>0</v>
      </c>
      <c r="O55" s="35"/>
      <c r="P55" s="36"/>
      <c r="Q55" s="37"/>
      <c r="R55" s="22">
        <f t="shared" si="6"/>
        <v>0</v>
      </c>
      <c r="S55" s="120">
        <f t="shared" ref="S55" si="650">R55+R56</f>
        <v>0</v>
      </c>
      <c r="T55" s="105">
        <f t="shared" si="568"/>
        <v>0</v>
      </c>
      <c r="U55" s="22">
        <f t="shared" si="7"/>
        <v>0</v>
      </c>
      <c r="V55" s="122">
        <f t="shared" ref="V55" si="651">U55+U56</f>
        <v>0</v>
      </c>
      <c r="W55" s="116">
        <f t="shared" ref="W55" si="652">IF(P55="CP",1,0)</f>
        <v>0</v>
      </c>
      <c r="X55" s="118">
        <f t="shared" ref="X55" si="653">IF(P55="CV",1,0)</f>
        <v>0</v>
      </c>
      <c r="Y55" s="38">
        <f t="shared" si="8"/>
        <v>0</v>
      </c>
      <c r="Z55" s="35"/>
      <c r="AA55" s="36"/>
      <c r="AB55" s="37"/>
      <c r="AC55" s="22">
        <f t="shared" si="9"/>
        <v>0</v>
      </c>
      <c r="AD55" s="105">
        <f t="shared" ref="AD55" si="654">AC55+AC56</f>
        <v>0</v>
      </c>
      <c r="AE55" s="105">
        <f t="shared" si="573"/>
        <v>0</v>
      </c>
      <c r="AF55" s="22">
        <f t="shared" si="10"/>
        <v>0</v>
      </c>
      <c r="AG55" s="134">
        <f t="shared" ref="AG55" si="655">AF55+AF56</f>
        <v>0</v>
      </c>
      <c r="AH55" s="116">
        <f t="shared" ref="AH55" si="656">IF(AA55="CP",1,0)</f>
        <v>0</v>
      </c>
      <c r="AI55" s="118">
        <f t="shared" ref="AI55" si="657">IF(AA55="CV",1,0)</f>
        <v>0</v>
      </c>
      <c r="AJ55" s="38">
        <f t="shared" si="11"/>
        <v>0</v>
      </c>
      <c r="AK55" s="35"/>
      <c r="AL55" s="36"/>
      <c r="AM55" s="37"/>
      <c r="AN55" s="22">
        <f t="shared" si="12"/>
        <v>0</v>
      </c>
      <c r="AO55" s="105">
        <f t="shared" ref="AO55" si="658">AN55+AN56</f>
        <v>0</v>
      </c>
      <c r="AP55" s="105">
        <f t="shared" si="578"/>
        <v>0</v>
      </c>
      <c r="AQ55" s="22">
        <f t="shared" si="0"/>
        <v>0</v>
      </c>
      <c r="AR55" s="134">
        <f t="shared" ref="AR55" si="659">AQ55+AQ56</f>
        <v>0</v>
      </c>
      <c r="AS55" s="116">
        <f t="shared" ref="AS55" si="660">IF(AL55="CP",1,0)</f>
        <v>0</v>
      </c>
      <c r="AT55" s="118">
        <f t="shared" ref="AT55" si="661">IF(AL55="CV",1,0)</f>
        <v>0</v>
      </c>
      <c r="AU55" s="38">
        <f t="shared" si="13"/>
        <v>0</v>
      </c>
      <c r="AV55" s="35"/>
      <c r="AW55" s="36"/>
      <c r="AX55" s="37"/>
      <c r="AY55" s="22">
        <f t="shared" si="14"/>
        <v>0</v>
      </c>
      <c r="AZ55" s="105">
        <f t="shared" ref="AZ55" si="662">AY55+AY56</f>
        <v>0</v>
      </c>
      <c r="BA55" s="105">
        <f t="shared" si="583"/>
        <v>0</v>
      </c>
      <c r="BB55" s="22">
        <f t="shared" si="1"/>
        <v>0</v>
      </c>
      <c r="BC55" s="134">
        <f t="shared" ref="BC55" si="663">BB55+BB56</f>
        <v>0</v>
      </c>
      <c r="BD55" s="116">
        <f t="shared" ref="BD55" si="664">IF(AW55="CP",1,0)</f>
        <v>0</v>
      </c>
      <c r="BE55" s="118">
        <f t="shared" ref="BE55" si="665">IF(AW55="CV",1,0)</f>
        <v>0</v>
      </c>
      <c r="BF55" s="38">
        <f t="shared" si="15"/>
        <v>0</v>
      </c>
      <c r="BG55" s="35"/>
      <c r="BH55" s="36"/>
      <c r="BI55" s="37"/>
      <c r="BJ55" s="22">
        <f t="shared" si="16"/>
        <v>0</v>
      </c>
      <c r="BK55" s="105">
        <f t="shared" ref="BK55" si="666">BJ55+BJ56</f>
        <v>0</v>
      </c>
      <c r="BL55" s="105">
        <f t="shared" si="588"/>
        <v>0</v>
      </c>
      <c r="BM55" s="22">
        <f t="shared" si="2"/>
        <v>0</v>
      </c>
      <c r="BN55" s="134">
        <f t="shared" ref="BN55" si="667">BM55+BM56</f>
        <v>0</v>
      </c>
      <c r="BO55" s="133">
        <f t="shared" ref="BO55" si="668">IF(BH55="CP",1,0)</f>
        <v>0</v>
      </c>
      <c r="BP55" s="133">
        <f t="shared" ref="BP55" si="669">IF(BH55="CV",1,0)</f>
        <v>0</v>
      </c>
      <c r="BQ55" s="12">
        <f t="shared" si="17"/>
        <v>0</v>
      </c>
      <c r="BR55" s="47"/>
    </row>
    <row r="56" spans="1:70" ht="15.75" thickBot="1">
      <c r="A56" s="157"/>
      <c r="B56" s="145"/>
      <c r="C56" s="147"/>
      <c r="D56" s="39"/>
      <c r="E56" s="84"/>
      <c r="F56" s="41"/>
      <c r="G56" s="23">
        <f t="shared" si="3"/>
        <v>0</v>
      </c>
      <c r="H56" s="121"/>
      <c r="I56" s="106"/>
      <c r="J56" s="22">
        <f t="shared" si="4"/>
        <v>0</v>
      </c>
      <c r="K56" s="123"/>
      <c r="L56" s="117"/>
      <c r="M56" s="119"/>
      <c r="N56" s="42">
        <f t="shared" si="5"/>
        <v>0</v>
      </c>
      <c r="O56" s="39"/>
      <c r="P56" s="40"/>
      <c r="Q56" s="41"/>
      <c r="R56" s="23">
        <f t="shared" si="6"/>
        <v>0</v>
      </c>
      <c r="S56" s="121"/>
      <c r="T56" s="106"/>
      <c r="U56" s="22">
        <f t="shared" si="7"/>
        <v>0</v>
      </c>
      <c r="V56" s="123"/>
      <c r="W56" s="117"/>
      <c r="X56" s="119"/>
      <c r="Y56" s="42">
        <f t="shared" si="8"/>
        <v>0</v>
      </c>
      <c r="Z56" s="39"/>
      <c r="AA56" s="40"/>
      <c r="AB56" s="41"/>
      <c r="AC56" s="22">
        <f t="shared" si="9"/>
        <v>0</v>
      </c>
      <c r="AD56" s="106"/>
      <c r="AE56" s="106"/>
      <c r="AF56" s="22">
        <f t="shared" si="10"/>
        <v>0</v>
      </c>
      <c r="AG56" s="135"/>
      <c r="AH56" s="117"/>
      <c r="AI56" s="119"/>
      <c r="AJ56" s="42">
        <f t="shared" si="11"/>
        <v>0</v>
      </c>
      <c r="AK56" s="39"/>
      <c r="AL56" s="40"/>
      <c r="AM56" s="41"/>
      <c r="AN56" s="22">
        <f t="shared" si="12"/>
        <v>0</v>
      </c>
      <c r="AO56" s="106"/>
      <c r="AP56" s="106"/>
      <c r="AQ56" s="22">
        <f t="shared" si="0"/>
        <v>0</v>
      </c>
      <c r="AR56" s="135"/>
      <c r="AS56" s="117"/>
      <c r="AT56" s="119"/>
      <c r="AU56" s="42">
        <f t="shared" si="13"/>
        <v>0</v>
      </c>
      <c r="AV56" s="39"/>
      <c r="AW56" s="40"/>
      <c r="AX56" s="41"/>
      <c r="AY56" s="22">
        <f t="shared" si="14"/>
        <v>0</v>
      </c>
      <c r="AZ56" s="106"/>
      <c r="BA56" s="106"/>
      <c r="BB56" s="22">
        <f t="shared" si="1"/>
        <v>0</v>
      </c>
      <c r="BC56" s="135"/>
      <c r="BD56" s="117"/>
      <c r="BE56" s="119"/>
      <c r="BF56" s="42">
        <f t="shared" si="15"/>
        <v>0</v>
      </c>
      <c r="BG56" s="39"/>
      <c r="BH56" s="40"/>
      <c r="BI56" s="41"/>
      <c r="BJ56" s="22">
        <f t="shared" si="16"/>
        <v>0</v>
      </c>
      <c r="BK56" s="106"/>
      <c r="BL56" s="106"/>
      <c r="BM56" s="22">
        <f t="shared" si="2"/>
        <v>0</v>
      </c>
      <c r="BN56" s="135"/>
      <c r="BO56" s="133"/>
      <c r="BP56" s="133"/>
      <c r="BQ56" s="12">
        <f t="shared" si="17"/>
        <v>0</v>
      </c>
      <c r="BR56" s="48"/>
    </row>
    <row r="57" spans="1:70" ht="15.75" thickBot="1">
      <c r="A57" s="157">
        <f>A55+1</f>
        <v>41693</v>
      </c>
      <c r="B57" s="144" t="str">
        <f t="shared" ref="B57" si="670">UPPER(TEXT(A57,"jjj"))</f>
        <v>SAM</v>
      </c>
      <c r="C57" s="146" t="str">
        <f t="shared" ref="C57" si="671">UPPER(TEXT(A57,"jj mmm"))</f>
        <v>24 FÉVR</v>
      </c>
      <c r="D57" s="35"/>
      <c r="E57" s="83"/>
      <c r="F57" s="37"/>
      <c r="G57" s="22">
        <f t="shared" si="3"/>
        <v>0</v>
      </c>
      <c r="H57" s="120">
        <f t="shared" ref="H57" si="672">G57+G58</f>
        <v>0</v>
      </c>
      <c r="I57" s="105">
        <f t="shared" si="563"/>
        <v>0</v>
      </c>
      <c r="J57" s="22">
        <f t="shared" si="4"/>
        <v>0</v>
      </c>
      <c r="K57" s="122">
        <f t="shared" ref="K57" si="673">J57+J58</f>
        <v>0</v>
      </c>
      <c r="L57" s="116">
        <f t="shared" ref="L57" si="674">IF(E57="CP",1,0)</f>
        <v>0</v>
      </c>
      <c r="M57" s="118">
        <f t="shared" ref="M57" si="675">IF(E57="CV",1,0)</f>
        <v>0</v>
      </c>
      <c r="N57" s="38">
        <f t="shared" si="5"/>
        <v>0</v>
      </c>
      <c r="O57" s="35"/>
      <c r="P57" s="36"/>
      <c r="Q57" s="37"/>
      <c r="R57" s="22">
        <f t="shared" si="6"/>
        <v>0</v>
      </c>
      <c r="S57" s="120">
        <f t="shared" ref="S57" si="676">R57+R58</f>
        <v>0</v>
      </c>
      <c r="T57" s="105">
        <f t="shared" si="568"/>
        <v>0</v>
      </c>
      <c r="U57" s="22">
        <f t="shared" si="7"/>
        <v>0</v>
      </c>
      <c r="V57" s="122">
        <f t="shared" ref="V57" si="677">U57+U58</f>
        <v>0</v>
      </c>
      <c r="W57" s="116">
        <f t="shared" ref="W57" si="678">IF(P57="CP",1,0)</f>
        <v>0</v>
      </c>
      <c r="X57" s="118">
        <f t="shared" ref="X57" si="679">IF(P57="CV",1,0)</f>
        <v>0</v>
      </c>
      <c r="Y57" s="38">
        <f t="shared" si="8"/>
        <v>0</v>
      </c>
      <c r="Z57" s="35"/>
      <c r="AA57" s="36"/>
      <c r="AB57" s="37"/>
      <c r="AC57" s="22">
        <f t="shared" si="9"/>
        <v>0</v>
      </c>
      <c r="AD57" s="105">
        <f t="shared" ref="AD57" si="680">AC57+AC58</f>
        <v>0</v>
      </c>
      <c r="AE57" s="105">
        <f t="shared" si="573"/>
        <v>0</v>
      </c>
      <c r="AF57" s="22">
        <f t="shared" si="10"/>
        <v>0</v>
      </c>
      <c r="AG57" s="134">
        <f t="shared" ref="AG57" si="681">AF57+AF58</f>
        <v>0</v>
      </c>
      <c r="AH57" s="116">
        <f t="shared" ref="AH57" si="682">IF(AA57="CP",1,0)</f>
        <v>0</v>
      </c>
      <c r="AI57" s="118">
        <f t="shared" ref="AI57" si="683">IF(AA57="CV",1,0)</f>
        <v>0</v>
      </c>
      <c r="AJ57" s="38">
        <f t="shared" si="11"/>
        <v>0</v>
      </c>
      <c r="AK57" s="35"/>
      <c r="AL57" s="36"/>
      <c r="AM57" s="37"/>
      <c r="AN57" s="22">
        <f t="shared" si="12"/>
        <v>0</v>
      </c>
      <c r="AO57" s="105">
        <f t="shared" ref="AO57" si="684">AN57+AN58</f>
        <v>0</v>
      </c>
      <c r="AP57" s="105">
        <f t="shared" si="578"/>
        <v>0</v>
      </c>
      <c r="AQ57" s="22">
        <f t="shared" si="0"/>
        <v>0</v>
      </c>
      <c r="AR57" s="134">
        <f t="shared" ref="AR57" si="685">AQ57+AQ58</f>
        <v>0</v>
      </c>
      <c r="AS57" s="116">
        <f t="shared" ref="AS57" si="686">IF(AL57="CP",1,0)</f>
        <v>0</v>
      </c>
      <c r="AT57" s="118">
        <f t="shared" ref="AT57" si="687">IF(AL57="CV",1,0)</f>
        <v>0</v>
      </c>
      <c r="AU57" s="38">
        <f t="shared" si="13"/>
        <v>0</v>
      </c>
      <c r="AV57" s="35"/>
      <c r="AW57" s="36"/>
      <c r="AX57" s="37"/>
      <c r="AY57" s="22">
        <f t="shared" si="14"/>
        <v>0</v>
      </c>
      <c r="AZ57" s="105">
        <f t="shared" ref="AZ57" si="688">AY57+AY58</f>
        <v>0</v>
      </c>
      <c r="BA57" s="105">
        <f t="shared" si="583"/>
        <v>0</v>
      </c>
      <c r="BB57" s="22">
        <f t="shared" si="1"/>
        <v>0</v>
      </c>
      <c r="BC57" s="134">
        <f t="shared" ref="BC57" si="689">BB57+BB58</f>
        <v>0</v>
      </c>
      <c r="BD57" s="116">
        <f t="shared" ref="BD57" si="690">IF(AW57="CP",1,0)</f>
        <v>0</v>
      </c>
      <c r="BE57" s="118">
        <f t="shared" ref="BE57" si="691">IF(AW57="CV",1,0)</f>
        <v>0</v>
      </c>
      <c r="BF57" s="38">
        <f t="shared" si="15"/>
        <v>0</v>
      </c>
      <c r="BG57" s="35"/>
      <c r="BH57" s="36"/>
      <c r="BI57" s="37"/>
      <c r="BJ57" s="22">
        <f t="shared" si="16"/>
        <v>0</v>
      </c>
      <c r="BK57" s="105">
        <f t="shared" ref="BK57" si="692">BJ57+BJ58</f>
        <v>0</v>
      </c>
      <c r="BL57" s="105">
        <f t="shared" si="588"/>
        <v>0</v>
      </c>
      <c r="BM57" s="22">
        <f t="shared" si="2"/>
        <v>0</v>
      </c>
      <c r="BN57" s="134">
        <f t="shared" ref="BN57" si="693">BM57+BM58</f>
        <v>0</v>
      </c>
      <c r="BO57" s="133">
        <f t="shared" ref="BO57" si="694">IF(BH57="CP",1,0)</f>
        <v>0</v>
      </c>
      <c r="BP57" s="133">
        <f t="shared" ref="BP57" si="695">IF(BH57="CV",1,0)</f>
        <v>0</v>
      </c>
      <c r="BQ57" s="12">
        <f t="shared" si="17"/>
        <v>0</v>
      </c>
      <c r="BR57" s="47"/>
    </row>
    <row r="58" spans="1:70" ht="15.75" thickBot="1">
      <c r="A58" s="157"/>
      <c r="B58" s="145"/>
      <c r="C58" s="147"/>
      <c r="D58" s="39"/>
      <c r="E58" s="84"/>
      <c r="F58" s="41"/>
      <c r="G58" s="23">
        <f t="shared" si="3"/>
        <v>0</v>
      </c>
      <c r="H58" s="121"/>
      <c r="I58" s="106"/>
      <c r="J58" s="22">
        <f t="shared" si="4"/>
        <v>0</v>
      </c>
      <c r="K58" s="123"/>
      <c r="L58" s="117"/>
      <c r="M58" s="119"/>
      <c r="N58" s="42">
        <f t="shared" si="5"/>
        <v>0</v>
      </c>
      <c r="O58" s="39"/>
      <c r="P58" s="40"/>
      <c r="Q58" s="41"/>
      <c r="R58" s="23">
        <f t="shared" si="6"/>
        <v>0</v>
      </c>
      <c r="S58" s="121"/>
      <c r="T58" s="106"/>
      <c r="U58" s="22">
        <f t="shared" si="7"/>
        <v>0</v>
      </c>
      <c r="V58" s="123"/>
      <c r="W58" s="117"/>
      <c r="X58" s="119"/>
      <c r="Y58" s="42">
        <f t="shared" si="8"/>
        <v>0</v>
      </c>
      <c r="Z58" s="39"/>
      <c r="AA58" s="40"/>
      <c r="AB58" s="41"/>
      <c r="AC58" s="22">
        <f t="shared" si="9"/>
        <v>0</v>
      </c>
      <c r="AD58" s="106"/>
      <c r="AE58" s="106"/>
      <c r="AF58" s="22">
        <f t="shared" si="10"/>
        <v>0</v>
      </c>
      <c r="AG58" s="135"/>
      <c r="AH58" s="117"/>
      <c r="AI58" s="119"/>
      <c r="AJ58" s="42">
        <f t="shared" si="11"/>
        <v>0</v>
      </c>
      <c r="AK58" s="39"/>
      <c r="AL58" s="40"/>
      <c r="AM58" s="41"/>
      <c r="AN58" s="22">
        <f t="shared" si="12"/>
        <v>0</v>
      </c>
      <c r="AO58" s="106"/>
      <c r="AP58" s="106"/>
      <c r="AQ58" s="22">
        <f t="shared" si="0"/>
        <v>0</v>
      </c>
      <c r="AR58" s="135"/>
      <c r="AS58" s="117"/>
      <c r="AT58" s="119"/>
      <c r="AU58" s="42">
        <f t="shared" si="13"/>
        <v>0</v>
      </c>
      <c r="AV58" s="39"/>
      <c r="AW58" s="40"/>
      <c r="AX58" s="41"/>
      <c r="AY58" s="22">
        <f t="shared" si="14"/>
        <v>0</v>
      </c>
      <c r="AZ58" s="106"/>
      <c r="BA58" s="106"/>
      <c r="BB58" s="22">
        <f t="shared" si="1"/>
        <v>0</v>
      </c>
      <c r="BC58" s="135"/>
      <c r="BD58" s="117"/>
      <c r="BE58" s="119"/>
      <c r="BF58" s="42">
        <f t="shared" si="15"/>
        <v>0</v>
      </c>
      <c r="BG58" s="39"/>
      <c r="BH58" s="40"/>
      <c r="BI58" s="41"/>
      <c r="BJ58" s="22">
        <f t="shared" si="16"/>
        <v>0</v>
      </c>
      <c r="BK58" s="106"/>
      <c r="BL58" s="106"/>
      <c r="BM58" s="22">
        <f t="shared" si="2"/>
        <v>0</v>
      </c>
      <c r="BN58" s="135"/>
      <c r="BO58" s="133"/>
      <c r="BP58" s="133"/>
      <c r="BQ58" s="12">
        <f t="shared" si="17"/>
        <v>0</v>
      </c>
      <c r="BR58" s="48"/>
    </row>
    <row r="59" spans="1:70" ht="15.75" thickBot="1">
      <c r="A59" s="157">
        <f>A57+1</f>
        <v>41694</v>
      </c>
      <c r="B59" s="144" t="str">
        <f t="shared" ref="B59" si="696">UPPER(TEXT(A59,"jjj"))</f>
        <v>DIM</v>
      </c>
      <c r="C59" s="146" t="str">
        <f t="shared" ref="C59" si="697">UPPER(TEXT(A59,"jj mmm"))</f>
        <v>25 FÉVR</v>
      </c>
      <c r="D59" s="35"/>
      <c r="E59" s="83"/>
      <c r="F59" s="37"/>
      <c r="G59" s="22">
        <f t="shared" si="3"/>
        <v>0</v>
      </c>
      <c r="H59" s="120">
        <f t="shared" ref="H59" si="698">G59+G60</f>
        <v>0</v>
      </c>
      <c r="I59" s="105">
        <f t="shared" si="563"/>
        <v>0</v>
      </c>
      <c r="J59" s="22">
        <f t="shared" si="4"/>
        <v>0</v>
      </c>
      <c r="K59" s="122">
        <f t="shared" ref="K59" si="699">J59+J60</f>
        <v>0</v>
      </c>
      <c r="L59" s="116">
        <f t="shared" ref="L59" si="700">IF(E59="CP",1,0)</f>
        <v>0</v>
      </c>
      <c r="M59" s="118">
        <f t="shared" ref="M59" si="701">IF(E59="CV",1,0)</f>
        <v>0</v>
      </c>
      <c r="N59" s="38">
        <f t="shared" si="5"/>
        <v>0</v>
      </c>
      <c r="O59" s="35"/>
      <c r="P59" s="36"/>
      <c r="Q59" s="37"/>
      <c r="R59" s="22">
        <f t="shared" si="6"/>
        <v>0</v>
      </c>
      <c r="S59" s="120">
        <f t="shared" ref="S59" si="702">R59+R60</f>
        <v>0</v>
      </c>
      <c r="T59" s="105">
        <f t="shared" si="568"/>
        <v>0</v>
      </c>
      <c r="U59" s="22">
        <f t="shared" si="7"/>
        <v>0</v>
      </c>
      <c r="V59" s="122">
        <f t="shared" ref="V59" si="703">U59+U60</f>
        <v>0</v>
      </c>
      <c r="W59" s="116">
        <f t="shared" ref="W59" si="704">IF(P59="CP",1,0)</f>
        <v>0</v>
      </c>
      <c r="X59" s="118">
        <f t="shared" ref="X59" si="705">IF(P59="CV",1,0)</f>
        <v>0</v>
      </c>
      <c r="Y59" s="38">
        <f t="shared" si="8"/>
        <v>0</v>
      </c>
      <c r="Z59" s="35"/>
      <c r="AA59" s="36"/>
      <c r="AB59" s="37"/>
      <c r="AC59" s="22">
        <f t="shared" si="9"/>
        <v>0</v>
      </c>
      <c r="AD59" s="105">
        <f t="shared" ref="AD59" si="706">AC59+AC60</f>
        <v>0</v>
      </c>
      <c r="AE59" s="105">
        <f t="shared" si="573"/>
        <v>0</v>
      </c>
      <c r="AF59" s="22">
        <f t="shared" si="10"/>
        <v>0</v>
      </c>
      <c r="AG59" s="134">
        <f t="shared" ref="AG59" si="707">AF59+AF60</f>
        <v>0</v>
      </c>
      <c r="AH59" s="116">
        <f t="shared" ref="AH59" si="708">IF(AA59="CP",1,0)</f>
        <v>0</v>
      </c>
      <c r="AI59" s="118">
        <f t="shared" ref="AI59" si="709">IF(AA59="CV",1,0)</f>
        <v>0</v>
      </c>
      <c r="AJ59" s="38">
        <f t="shared" si="11"/>
        <v>0</v>
      </c>
      <c r="AK59" s="35"/>
      <c r="AL59" s="36"/>
      <c r="AM59" s="37"/>
      <c r="AN59" s="22">
        <f t="shared" si="12"/>
        <v>0</v>
      </c>
      <c r="AO59" s="105">
        <f t="shared" ref="AO59" si="710">AN59+AN60</f>
        <v>0</v>
      </c>
      <c r="AP59" s="105">
        <f t="shared" si="578"/>
        <v>0</v>
      </c>
      <c r="AQ59" s="22">
        <f t="shared" si="0"/>
        <v>0</v>
      </c>
      <c r="AR59" s="134">
        <f t="shared" ref="AR59" si="711">AQ59+AQ60</f>
        <v>0</v>
      </c>
      <c r="AS59" s="116">
        <f t="shared" ref="AS59" si="712">IF(AL59="CP",1,0)</f>
        <v>0</v>
      </c>
      <c r="AT59" s="118">
        <f t="shared" ref="AT59" si="713">IF(AL59="CV",1,0)</f>
        <v>0</v>
      </c>
      <c r="AU59" s="38">
        <f t="shared" si="13"/>
        <v>0</v>
      </c>
      <c r="AV59" s="35"/>
      <c r="AW59" s="36"/>
      <c r="AX59" s="37"/>
      <c r="AY59" s="22">
        <f t="shared" si="14"/>
        <v>0</v>
      </c>
      <c r="AZ59" s="105">
        <f t="shared" ref="AZ59" si="714">AY59+AY60</f>
        <v>0</v>
      </c>
      <c r="BA59" s="105">
        <f t="shared" si="583"/>
        <v>0</v>
      </c>
      <c r="BB59" s="22">
        <f t="shared" si="1"/>
        <v>0</v>
      </c>
      <c r="BC59" s="134">
        <f t="shared" ref="BC59" si="715">BB59+BB60</f>
        <v>0</v>
      </c>
      <c r="BD59" s="116">
        <f t="shared" ref="BD59" si="716">IF(AW59="CP",1,0)</f>
        <v>0</v>
      </c>
      <c r="BE59" s="118">
        <f t="shared" ref="BE59" si="717">IF(AW59="CV",1,0)</f>
        <v>0</v>
      </c>
      <c r="BF59" s="38">
        <f t="shared" si="15"/>
        <v>0</v>
      </c>
      <c r="BG59" s="35"/>
      <c r="BH59" s="36"/>
      <c r="BI59" s="37"/>
      <c r="BJ59" s="22">
        <f t="shared" si="16"/>
        <v>0</v>
      </c>
      <c r="BK59" s="105">
        <f t="shared" ref="BK59" si="718">BJ59+BJ60</f>
        <v>0</v>
      </c>
      <c r="BL59" s="105">
        <f t="shared" si="588"/>
        <v>0</v>
      </c>
      <c r="BM59" s="22">
        <f t="shared" si="2"/>
        <v>0</v>
      </c>
      <c r="BN59" s="134">
        <f t="shared" ref="BN59" si="719">BM59+BM60</f>
        <v>0</v>
      </c>
      <c r="BO59" s="133">
        <f t="shared" ref="BO59" si="720">IF(BH59="CP",1,0)</f>
        <v>0</v>
      </c>
      <c r="BP59" s="133">
        <f t="shared" ref="BP59" si="721">IF(BH59="CV",1,0)</f>
        <v>0</v>
      </c>
      <c r="BQ59" s="12">
        <f t="shared" si="17"/>
        <v>0</v>
      </c>
      <c r="BR59" s="47"/>
    </row>
    <row r="60" spans="1:70" ht="15.75" thickBot="1">
      <c r="A60" s="157"/>
      <c r="B60" s="145"/>
      <c r="C60" s="147"/>
      <c r="D60" s="39"/>
      <c r="E60" s="84"/>
      <c r="F60" s="41"/>
      <c r="G60" s="23">
        <f t="shared" si="3"/>
        <v>0</v>
      </c>
      <c r="H60" s="121"/>
      <c r="I60" s="106"/>
      <c r="J60" s="22">
        <f t="shared" si="4"/>
        <v>0</v>
      </c>
      <c r="K60" s="123"/>
      <c r="L60" s="117"/>
      <c r="M60" s="119"/>
      <c r="N60" s="42">
        <f t="shared" si="5"/>
        <v>0</v>
      </c>
      <c r="O60" s="39"/>
      <c r="P60" s="40"/>
      <c r="Q60" s="41"/>
      <c r="R60" s="23">
        <f t="shared" si="6"/>
        <v>0</v>
      </c>
      <c r="S60" s="121"/>
      <c r="T60" s="106"/>
      <c r="U60" s="22">
        <f t="shared" si="7"/>
        <v>0</v>
      </c>
      <c r="V60" s="123"/>
      <c r="W60" s="117"/>
      <c r="X60" s="119"/>
      <c r="Y60" s="42">
        <f t="shared" si="8"/>
        <v>0</v>
      </c>
      <c r="Z60" s="39"/>
      <c r="AA60" s="40"/>
      <c r="AB60" s="41"/>
      <c r="AC60" s="22">
        <f t="shared" si="9"/>
        <v>0</v>
      </c>
      <c r="AD60" s="106"/>
      <c r="AE60" s="106"/>
      <c r="AF60" s="22">
        <f t="shared" si="10"/>
        <v>0</v>
      </c>
      <c r="AG60" s="135"/>
      <c r="AH60" s="117"/>
      <c r="AI60" s="119"/>
      <c r="AJ60" s="42">
        <f t="shared" si="11"/>
        <v>0</v>
      </c>
      <c r="AK60" s="39"/>
      <c r="AL60" s="40"/>
      <c r="AM60" s="41"/>
      <c r="AN60" s="22">
        <f t="shared" si="12"/>
        <v>0</v>
      </c>
      <c r="AO60" s="106"/>
      <c r="AP60" s="106"/>
      <c r="AQ60" s="22">
        <f t="shared" si="0"/>
        <v>0</v>
      </c>
      <c r="AR60" s="135"/>
      <c r="AS60" s="117"/>
      <c r="AT60" s="119"/>
      <c r="AU60" s="42">
        <f t="shared" si="13"/>
        <v>0</v>
      </c>
      <c r="AV60" s="39"/>
      <c r="AW60" s="40"/>
      <c r="AX60" s="41"/>
      <c r="AY60" s="22">
        <f t="shared" si="14"/>
        <v>0</v>
      </c>
      <c r="AZ60" s="106"/>
      <c r="BA60" s="106"/>
      <c r="BB60" s="22">
        <f t="shared" si="1"/>
        <v>0</v>
      </c>
      <c r="BC60" s="135"/>
      <c r="BD60" s="117"/>
      <c r="BE60" s="119"/>
      <c r="BF60" s="42">
        <f t="shared" si="15"/>
        <v>0</v>
      </c>
      <c r="BG60" s="39"/>
      <c r="BH60" s="40"/>
      <c r="BI60" s="41"/>
      <c r="BJ60" s="22">
        <f t="shared" si="16"/>
        <v>0</v>
      </c>
      <c r="BK60" s="106"/>
      <c r="BL60" s="106"/>
      <c r="BM60" s="22">
        <f t="shared" si="2"/>
        <v>0</v>
      </c>
      <c r="BN60" s="135"/>
      <c r="BO60" s="133"/>
      <c r="BP60" s="133"/>
      <c r="BQ60" s="12">
        <f t="shared" si="17"/>
        <v>0</v>
      </c>
      <c r="BR60" s="48"/>
    </row>
    <row r="61" spans="1:70" ht="15.75" thickBot="1">
      <c r="A61" s="98"/>
      <c r="B61" s="88"/>
      <c r="C61" s="89"/>
      <c r="D61" s="160" t="s">
        <v>40</v>
      </c>
      <c r="E61" s="160"/>
      <c r="F61" s="161"/>
      <c r="G61" s="87"/>
      <c r="H61" s="162">
        <f>SUM(H47:H60)</f>
        <v>0</v>
      </c>
      <c r="I61" s="163"/>
      <c r="J61" s="163"/>
      <c r="K61" s="164"/>
      <c r="L61" s="102"/>
      <c r="M61" s="103"/>
      <c r="N61" s="31"/>
      <c r="O61" s="160" t="s">
        <v>40</v>
      </c>
      <c r="P61" s="160"/>
      <c r="Q61" s="161"/>
      <c r="R61" s="87"/>
      <c r="S61" s="162">
        <f>SUM(S47:S60)</f>
        <v>0</v>
      </c>
      <c r="T61" s="163"/>
      <c r="U61" s="163"/>
      <c r="V61" s="164"/>
      <c r="W61" s="102"/>
      <c r="X61" s="103"/>
      <c r="Y61" s="31"/>
      <c r="Z61" s="160" t="s">
        <v>40</v>
      </c>
      <c r="AA61" s="160"/>
      <c r="AB61" s="161"/>
      <c r="AC61" s="87"/>
      <c r="AD61" s="162">
        <f>SUM(AD47:AD60)</f>
        <v>0</v>
      </c>
      <c r="AE61" s="163"/>
      <c r="AF61" s="163"/>
      <c r="AG61" s="164"/>
      <c r="AH61" s="102"/>
      <c r="AI61" s="103"/>
      <c r="AJ61" s="31"/>
      <c r="AK61" s="160" t="s">
        <v>40</v>
      </c>
      <c r="AL61" s="160"/>
      <c r="AM61" s="161"/>
      <c r="AN61" s="87"/>
      <c r="AO61" s="162">
        <f>SUM(AO47:AO60)</f>
        <v>0</v>
      </c>
      <c r="AP61" s="163"/>
      <c r="AQ61" s="163"/>
      <c r="AR61" s="164"/>
      <c r="AS61" s="102"/>
      <c r="AT61" s="103"/>
      <c r="AU61" s="31"/>
      <c r="AV61" s="160" t="s">
        <v>40</v>
      </c>
      <c r="AW61" s="160"/>
      <c r="AX61" s="161"/>
      <c r="AY61" s="87"/>
      <c r="AZ61" s="162">
        <f>SUM(AZ47:AZ60)</f>
        <v>0</v>
      </c>
      <c r="BA61" s="163"/>
      <c r="BB61" s="163"/>
      <c r="BC61" s="164"/>
      <c r="BD61" s="102"/>
      <c r="BE61" s="103"/>
      <c r="BF61" s="31"/>
      <c r="BG61" s="160" t="s">
        <v>40</v>
      </c>
      <c r="BH61" s="160"/>
      <c r="BI61" s="161"/>
      <c r="BJ61" s="87"/>
      <c r="BK61" s="162">
        <f>SUM(BK47:BK60)</f>
        <v>0</v>
      </c>
      <c r="BL61" s="163"/>
      <c r="BM61" s="163"/>
      <c r="BN61" s="164"/>
      <c r="BO61" s="101"/>
      <c r="BP61" s="101"/>
      <c r="BQ61" s="12"/>
      <c r="BR61" s="90"/>
    </row>
    <row r="62" spans="1:70" ht="15.75" thickBot="1">
      <c r="A62" s="157">
        <f>A59+1</f>
        <v>41695</v>
      </c>
      <c r="B62" s="144" t="str">
        <f t="shared" ref="B62" si="722">UPPER(TEXT(A62,"jjj"))</f>
        <v>LUN</v>
      </c>
      <c r="C62" s="146" t="str">
        <f t="shared" ref="C62" si="723">UPPER(TEXT(A62,"jj mmm"))</f>
        <v>26 FÉVR</v>
      </c>
      <c r="D62" s="35"/>
      <c r="E62" s="83"/>
      <c r="F62" s="37"/>
      <c r="G62" s="22">
        <f t="shared" si="3"/>
        <v>0</v>
      </c>
      <c r="H62" s="120">
        <f t="shared" ref="H62" si="724">G62+G63</f>
        <v>0</v>
      </c>
      <c r="I62" s="105">
        <f>IF(OR(F60="",D62=""),0,MOD(D62-F60,1))</f>
        <v>0</v>
      </c>
      <c r="J62" s="22">
        <f t="shared" si="4"/>
        <v>0</v>
      </c>
      <c r="K62" s="122">
        <f t="shared" ref="K62" si="725">J62+J63</f>
        <v>0</v>
      </c>
      <c r="L62" s="116">
        <f t="shared" ref="L62" si="726">IF(E62="CP",1,0)</f>
        <v>0</v>
      </c>
      <c r="M62" s="118">
        <f t="shared" ref="M62" si="727">IF(E62="CV",1,0)</f>
        <v>0</v>
      </c>
      <c r="N62" s="38">
        <f t="shared" si="5"/>
        <v>0</v>
      </c>
      <c r="O62" s="35"/>
      <c r="P62" s="36"/>
      <c r="Q62" s="37"/>
      <c r="R62" s="22">
        <f t="shared" si="6"/>
        <v>0</v>
      </c>
      <c r="S62" s="120">
        <f t="shared" ref="S62" si="728">R62+R63</f>
        <v>0</v>
      </c>
      <c r="T62" s="105">
        <f>IF(OR(Q60="",O62=""),0,MOD(O62-Q60,1))</f>
        <v>0</v>
      </c>
      <c r="U62" s="22">
        <f t="shared" si="7"/>
        <v>0</v>
      </c>
      <c r="V62" s="122">
        <f t="shared" ref="V62" si="729">U62+U63</f>
        <v>0</v>
      </c>
      <c r="W62" s="116">
        <f t="shared" ref="W62" si="730">IF(P62="CP",1,0)</f>
        <v>0</v>
      </c>
      <c r="X62" s="118">
        <f t="shared" ref="X62" si="731">IF(P62="CV",1,0)</f>
        <v>0</v>
      </c>
      <c r="Y62" s="38">
        <f t="shared" si="8"/>
        <v>0</v>
      </c>
      <c r="Z62" s="35"/>
      <c r="AA62" s="36"/>
      <c r="AB62" s="37"/>
      <c r="AC62" s="22">
        <f t="shared" si="9"/>
        <v>0</v>
      </c>
      <c r="AD62" s="105">
        <f t="shared" ref="AD62" si="732">AC62+AC63</f>
        <v>0</v>
      </c>
      <c r="AE62" s="105">
        <f>IF(OR(AB60="",Z62=""),0,MOD(Z62-AB60,1))</f>
        <v>0</v>
      </c>
      <c r="AF62" s="22">
        <f t="shared" si="10"/>
        <v>0</v>
      </c>
      <c r="AG62" s="134">
        <f t="shared" ref="AG62" si="733">AF62+AF63</f>
        <v>0</v>
      </c>
      <c r="AH62" s="116">
        <f t="shared" ref="AH62" si="734">IF(AA62="CP",1,0)</f>
        <v>0</v>
      </c>
      <c r="AI62" s="118">
        <f t="shared" ref="AI62" si="735">IF(AA62="CV",1,0)</f>
        <v>0</v>
      </c>
      <c r="AJ62" s="38">
        <f t="shared" si="11"/>
        <v>0</v>
      </c>
      <c r="AK62" s="35"/>
      <c r="AL62" s="36"/>
      <c r="AM62" s="37"/>
      <c r="AN62" s="22">
        <f t="shared" si="12"/>
        <v>0</v>
      </c>
      <c r="AO62" s="105">
        <f t="shared" ref="AO62" si="736">AN62+AN63</f>
        <v>0</v>
      </c>
      <c r="AP62" s="105">
        <f>IF(OR(AM60="",AK62=""),0,MOD(AK62-AM60,1))</f>
        <v>0</v>
      </c>
      <c r="AQ62" s="22">
        <f t="shared" si="0"/>
        <v>0</v>
      </c>
      <c r="AR62" s="134">
        <f t="shared" ref="AR62" si="737">AQ62+AQ63</f>
        <v>0</v>
      </c>
      <c r="AS62" s="116">
        <f t="shared" ref="AS62" si="738">IF(AL62="CP",1,0)</f>
        <v>0</v>
      </c>
      <c r="AT62" s="118">
        <f t="shared" ref="AT62" si="739">IF(AL62="CV",1,0)</f>
        <v>0</v>
      </c>
      <c r="AU62" s="38">
        <f t="shared" si="13"/>
        <v>0</v>
      </c>
      <c r="AV62" s="35"/>
      <c r="AW62" s="36"/>
      <c r="AX62" s="37"/>
      <c r="AY62" s="22">
        <f t="shared" si="14"/>
        <v>0</v>
      </c>
      <c r="AZ62" s="105">
        <f t="shared" ref="AZ62" si="740">AY62+AY63</f>
        <v>0</v>
      </c>
      <c r="BA62" s="105">
        <f>IF(OR(AX60="",AV62=""),0,MOD(AV62-AX60,1))</f>
        <v>0</v>
      </c>
      <c r="BB62" s="22">
        <f t="shared" si="1"/>
        <v>0</v>
      </c>
      <c r="BC62" s="134">
        <f t="shared" ref="BC62" si="741">BB62+BB63</f>
        <v>0</v>
      </c>
      <c r="BD62" s="116">
        <f t="shared" ref="BD62" si="742">IF(AW62="CP",1,0)</f>
        <v>0</v>
      </c>
      <c r="BE62" s="118">
        <f t="shared" ref="BE62" si="743">IF(AW62="CV",1,0)</f>
        <v>0</v>
      </c>
      <c r="BF62" s="38">
        <f t="shared" si="15"/>
        <v>0</v>
      </c>
      <c r="BG62" s="35"/>
      <c r="BH62" s="36"/>
      <c r="BI62" s="37"/>
      <c r="BJ62" s="22">
        <f t="shared" si="16"/>
        <v>0</v>
      </c>
      <c r="BK62" s="105">
        <f t="shared" ref="BK62" si="744">BJ62+BJ63</f>
        <v>0</v>
      </c>
      <c r="BL62" s="105">
        <f>IF(OR(BI60="",BG62=""),0,MOD(BG62-BI60,1))</f>
        <v>0</v>
      </c>
      <c r="BM62" s="22">
        <f t="shared" si="2"/>
        <v>0</v>
      </c>
      <c r="BN62" s="134">
        <f t="shared" ref="BN62" si="745">BM62+BM63</f>
        <v>0</v>
      </c>
      <c r="BO62" s="133">
        <f t="shared" ref="BO62" si="746">IF(BH62="CP",1,0)</f>
        <v>0</v>
      </c>
      <c r="BP62" s="133">
        <f t="shared" ref="BP62" si="747">IF(BH62="CV",1,0)</f>
        <v>0</v>
      </c>
      <c r="BQ62" s="12">
        <f t="shared" si="17"/>
        <v>0</v>
      </c>
      <c r="BR62" s="47"/>
    </row>
    <row r="63" spans="1:70" ht="15.75" thickBot="1">
      <c r="A63" s="157"/>
      <c r="B63" s="145"/>
      <c r="C63" s="147"/>
      <c r="D63" s="39"/>
      <c r="E63" s="84"/>
      <c r="F63" s="41"/>
      <c r="G63" s="23">
        <f t="shared" si="3"/>
        <v>0</v>
      </c>
      <c r="H63" s="121"/>
      <c r="I63" s="106"/>
      <c r="J63" s="22">
        <f t="shared" si="4"/>
        <v>0</v>
      </c>
      <c r="K63" s="123"/>
      <c r="L63" s="117"/>
      <c r="M63" s="119"/>
      <c r="N63" s="42">
        <f t="shared" si="5"/>
        <v>0</v>
      </c>
      <c r="O63" s="39"/>
      <c r="P63" s="40"/>
      <c r="Q63" s="41"/>
      <c r="R63" s="23">
        <f t="shared" si="6"/>
        <v>0</v>
      </c>
      <c r="S63" s="121"/>
      <c r="T63" s="106"/>
      <c r="U63" s="22">
        <f t="shared" si="7"/>
        <v>0</v>
      </c>
      <c r="V63" s="123"/>
      <c r="W63" s="117"/>
      <c r="X63" s="119"/>
      <c r="Y63" s="42">
        <f t="shared" si="8"/>
        <v>0</v>
      </c>
      <c r="Z63" s="39"/>
      <c r="AA63" s="40"/>
      <c r="AB63" s="41"/>
      <c r="AC63" s="22">
        <f t="shared" si="9"/>
        <v>0</v>
      </c>
      <c r="AD63" s="106"/>
      <c r="AE63" s="106"/>
      <c r="AF63" s="22">
        <f t="shared" si="10"/>
        <v>0</v>
      </c>
      <c r="AG63" s="135"/>
      <c r="AH63" s="117"/>
      <c r="AI63" s="119"/>
      <c r="AJ63" s="42">
        <f t="shared" si="11"/>
        <v>0</v>
      </c>
      <c r="AK63" s="39"/>
      <c r="AL63" s="40"/>
      <c r="AM63" s="41"/>
      <c r="AN63" s="22">
        <f t="shared" si="12"/>
        <v>0</v>
      </c>
      <c r="AO63" s="106"/>
      <c r="AP63" s="106"/>
      <c r="AQ63" s="22">
        <f t="shared" si="0"/>
        <v>0</v>
      </c>
      <c r="AR63" s="135"/>
      <c r="AS63" s="117"/>
      <c r="AT63" s="119"/>
      <c r="AU63" s="42">
        <f t="shared" si="13"/>
        <v>0</v>
      </c>
      <c r="AV63" s="39"/>
      <c r="AW63" s="40"/>
      <c r="AX63" s="41"/>
      <c r="AY63" s="22">
        <f t="shared" si="14"/>
        <v>0</v>
      </c>
      <c r="AZ63" s="106"/>
      <c r="BA63" s="106"/>
      <c r="BB63" s="22">
        <f t="shared" si="1"/>
        <v>0</v>
      </c>
      <c r="BC63" s="135"/>
      <c r="BD63" s="117"/>
      <c r="BE63" s="119"/>
      <c r="BF63" s="42">
        <f t="shared" si="15"/>
        <v>0</v>
      </c>
      <c r="BG63" s="39"/>
      <c r="BH63" s="40"/>
      <c r="BI63" s="41"/>
      <c r="BJ63" s="22">
        <f t="shared" si="16"/>
        <v>0</v>
      </c>
      <c r="BK63" s="106"/>
      <c r="BL63" s="106"/>
      <c r="BM63" s="22">
        <f t="shared" si="2"/>
        <v>0</v>
      </c>
      <c r="BN63" s="135"/>
      <c r="BO63" s="133"/>
      <c r="BP63" s="133"/>
      <c r="BQ63" s="12">
        <f t="shared" si="17"/>
        <v>0</v>
      </c>
      <c r="BR63" s="48"/>
    </row>
    <row r="64" spans="1:70" ht="15.75" thickBot="1">
      <c r="A64" s="157">
        <f>A62+1</f>
        <v>41696</v>
      </c>
      <c r="B64" s="148" t="str">
        <f t="shared" ref="B64" si="748">UPPER(TEXT(A64,"jjj"))</f>
        <v>MAR</v>
      </c>
      <c r="C64" s="150" t="str">
        <f t="shared" ref="C64" si="749">UPPER(TEXT(A64,"jj mmm"))</f>
        <v>27 FÉVR</v>
      </c>
      <c r="D64" s="43"/>
      <c r="E64" s="85"/>
      <c r="F64" s="45"/>
      <c r="G64" s="24">
        <f t="shared" si="3"/>
        <v>0</v>
      </c>
      <c r="H64" s="120">
        <f t="shared" ref="H64" si="750">G64+G65</f>
        <v>0</v>
      </c>
      <c r="I64" s="105">
        <f t="shared" si="563"/>
        <v>0</v>
      </c>
      <c r="J64" s="22">
        <f t="shared" si="4"/>
        <v>0</v>
      </c>
      <c r="K64" s="124">
        <f t="shared" ref="K64" si="751">J64+J65</f>
        <v>0</v>
      </c>
      <c r="L64" s="126">
        <f t="shared" ref="L64" si="752">IF(E64="CP",1,0)</f>
        <v>0</v>
      </c>
      <c r="M64" s="127">
        <f t="shared" ref="M64" si="753">IF(E64="CV",1,0)</f>
        <v>0</v>
      </c>
      <c r="N64" s="31">
        <f t="shared" si="5"/>
        <v>0</v>
      </c>
      <c r="O64" s="43"/>
      <c r="P64" s="44"/>
      <c r="Q64" s="45"/>
      <c r="R64" s="24">
        <f t="shared" si="6"/>
        <v>0</v>
      </c>
      <c r="S64" s="120">
        <f t="shared" ref="S64" si="754">R64+R65</f>
        <v>0</v>
      </c>
      <c r="T64" s="105">
        <f t="shared" si="568"/>
        <v>0</v>
      </c>
      <c r="U64" s="22">
        <f t="shared" si="7"/>
        <v>0</v>
      </c>
      <c r="V64" s="124">
        <f t="shared" ref="V64" si="755">U64+U65</f>
        <v>0</v>
      </c>
      <c r="W64" s="126">
        <f t="shared" ref="W64" si="756">IF(P64="CP",1,0)</f>
        <v>0</v>
      </c>
      <c r="X64" s="127">
        <f t="shared" ref="X64" si="757">IF(P64="CV",1,0)</f>
        <v>0</v>
      </c>
      <c r="Y64" s="31">
        <f t="shared" si="8"/>
        <v>0</v>
      </c>
      <c r="Z64" s="43"/>
      <c r="AA64" s="44"/>
      <c r="AB64" s="45"/>
      <c r="AC64" s="22">
        <f t="shared" si="9"/>
        <v>0</v>
      </c>
      <c r="AD64" s="105">
        <f t="shared" ref="AD64" si="758">AC64+AC65</f>
        <v>0</v>
      </c>
      <c r="AE64" s="105">
        <f t="shared" si="573"/>
        <v>0</v>
      </c>
      <c r="AF64" s="22">
        <f t="shared" si="10"/>
        <v>0</v>
      </c>
      <c r="AG64" s="134">
        <f t="shared" ref="AG64" si="759">AF64+AF65</f>
        <v>0</v>
      </c>
      <c r="AH64" s="126">
        <f t="shared" ref="AH64" si="760">IF(AA64="CP",1,0)</f>
        <v>0</v>
      </c>
      <c r="AI64" s="127">
        <f t="shared" ref="AI64" si="761">IF(AA64="CV",1,0)</f>
        <v>0</v>
      </c>
      <c r="AJ64" s="31">
        <f t="shared" si="11"/>
        <v>0</v>
      </c>
      <c r="AK64" s="43"/>
      <c r="AL64" s="44"/>
      <c r="AM64" s="45"/>
      <c r="AN64" s="22">
        <f t="shared" si="12"/>
        <v>0</v>
      </c>
      <c r="AO64" s="105">
        <f t="shared" ref="AO64" si="762">AN64+AN65</f>
        <v>0</v>
      </c>
      <c r="AP64" s="105">
        <f t="shared" si="578"/>
        <v>0</v>
      </c>
      <c r="AQ64" s="22">
        <f t="shared" si="0"/>
        <v>0</v>
      </c>
      <c r="AR64" s="134">
        <f t="shared" ref="AR64" si="763">AQ64+AQ65</f>
        <v>0</v>
      </c>
      <c r="AS64" s="126">
        <f t="shared" ref="AS64" si="764">IF(AL64="CP",1,0)</f>
        <v>0</v>
      </c>
      <c r="AT64" s="127">
        <f t="shared" ref="AT64" si="765">IF(AL64="CV",1,0)</f>
        <v>0</v>
      </c>
      <c r="AU64" s="31">
        <f t="shared" si="13"/>
        <v>0</v>
      </c>
      <c r="AV64" s="43"/>
      <c r="AW64" s="44"/>
      <c r="AX64" s="45"/>
      <c r="AY64" s="22">
        <f t="shared" si="14"/>
        <v>0</v>
      </c>
      <c r="AZ64" s="105">
        <f t="shared" ref="AZ64" si="766">AY64+AY65</f>
        <v>0</v>
      </c>
      <c r="BA64" s="105">
        <f t="shared" si="583"/>
        <v>0</v>
      </c>
      <c r="BB64" s="22">
        <f t="shared" si="1"/>
        <v>0</v>
      </c>
      <c r="BC64" s="134">
        <f t="shared" ref="BC64" si="767">BB64+BB65</f>
        <v>0</v>
      </c>
      <c r="BD64" s="126">
        <f t="shared" ref="BD64" si="768">IF(AW64="CP",1,0)</f>
        <v>0</v>
      </c>
      <c r="BE64" s="127">
        <f t="shared" ref="BE64" si="769">IF(AW64="CV",1,0)</f>
        <v>0</v>
      </c>
      <c r="BF64" s="31">
        <f t="shared" si="15"/>
        <v>0</v>
      </c>
      <c r="BG64" s="43"/>
      <c r="BH64" s="44"/>
      <c r="BI64" s="45"/>
      <c r="BJ64" s="22">
        <f t="shared" si="16"/>
        <v>0</v>
      </c>
      <c r="BK64" s="105">
        <f t="shared" ref="BK64" si="770">BJ64+BJ65</f>
        <v>0</v>
      </c>
      <c r="BL64" s="105">
        <f t="shared" si="588"/>
        <v>0</v>
      </c>
      <c r="BM64" s="22">
        <f t="shared" si="2"/>
        <v>0</v>
      </c>
      <c r="BN64" s="134">
        <f t="shared" ref="BN64" si="771">BM64+BM65</f>
        <v>0</v>
      </c>
      <c r="BO64" s="133">
        <f t="shared" ref="BO64" si="772">IF(BH64="CP",1,0)</f>
        <v>0</v>
      </c>
      <c r="BP64" s="133">
        <f t="shared" ref="BP64" si="773">IF(BH64="CV",1,0)</f>
        <v>0</v>
      </c>
      <c r="BQ64" s="12">
        <f t="shared" si="17"/>
        <v>0</v>
      </c>
      <c r="BR64" s="47"/>
    </row>
    <row r="65" spans="1:70" ht="15.75" thickBot="1">
      <c r="A65" s="157"/>
      <c r="B65" s="149"/>
      <c r="C65" s="151"/>
      <c r="D65" s="32"/>
      <c r="E65" s="86"/>
      <c r="F65" s="34"/>
      <c r="G65" s="21">
        <f t="shared" si="3"/>
        <v>0</v>
      </c>
      <c r="H65" s="121"/>
      <c r="I65" s="106"/>
      <c r="J65" s="22">
        <f t="shared" si="4"/>
        <v>0</v>
      </c>
      <c r="K65" s="125"/>
      <c r="L65" s="126"/>
      <c r="M65" s="127"/>
      <c r="N65" s="31">
        <f t="shared" si="5"/>
        <v>0</v>
      </c>
      <c r="O65" s="32"/>
      <c r="P65" s="33"/>
      <c r="Q65" s="34"/>
      <c r="R65" s="21">
        <f t="shared" si="6"/>
        <v>0</v>
      </c>
      <c r="S65" s="121"/>
      <c r="T65" s="106"/>
      <c r="U65" s="22">
        <f t="shared" si="7"/>
        <v>0</v>
      </c>
      <c r="V65" s="125"/>
      <c r="W65" s="126"/>
      <c r="X65" s="127"/>
      <c r="Y65" s="31">
        <f t="shared" si="8"/>
        <v>0</v>
      </c>
      <c r="Z65" s="32"/>
      <c r="AA65" s="33"/>
      <c r="AB65" s="34"/>
      <c r="AC65" s="22">
        <f t="shared" si="9"/>
        <v>0</v>
      </c>
      <c r="AD65" s="106"/>
      <c r="AE65" s="106"/>
      <c r="AF65" s="22">
        <f t="shared" si="10"/>
        <v>0</v>
      </c>
      <c r="AG65" s="135"/>
      <c r="AH65" s="126"/>
      <c r="AI65" s="127"/>
      <c r="AJ65" s="31">
        <f t="shared" si="11"/>
        <v>0</v>
      </c>
      <c r="AK65" s="32"/>
      <c r="AL65" s="33"/>
      <c r="AM65" s="34"/>
      <c r="AN65" s="22">
        <f t="shared" si="12"/>
        <v>0</v>
      </c>
      <c r="AO65" s="106"/>
      <c r="AP65" s="106"/>
      <c r="AQ65" s="22">
        <f t="shared" si="0"/>
        <v>0</v>
      </c>
      <c r="AR65" s="135"/>
      <c r="AS65" s="126"/>
      <c r="AT65" s="127"/>
      <c r="AU65" s="31">
        <f t="shared" si="13"/>
        <v>0</v>
      </c>
      <c r="AV65" s="32"/>
      <c r="AW65" s="33"/>
      <c r="AX65" s="34"/>
      <c r="AY65" s="22">
        <f t="shared" si="14"/>
        <v>0</v>
      </c>
      <c r="AZ65" s="106"/>
      <c r="BA65" s="106"/>
      <c r="BB65" s="22">
        <f t="shared" si="1"/>
        <v>0</v>
      </c>
      <c r="BC65" s="135"/>
      <c r="BD65" s="126"/>
      <c r="BE65" s="127"/>
      <c r="BF65" s="31">
        <f t="shared" si="15"/>
        <v>0</v>
      </c>
      <c r="BG65" s="32"/>
      <c r="BH65" s="33"/>
      <c r="BI65" s="34"/>
      <c r="BJ65" s="22">
        <f t="shared" si="16"/>
        <v>0</v>
      </c>
      <c r="BK65" s="106"/>
      <c r="BL65" s="106"/>
      <c r="BM65" s="22">
        <f t="shared" si="2"/>
        <v>0</v>
      </c>
      <c r="BN65" s="135"/>
      <c r="BO65" s="133"/>
      <c r="BP65" s="133"/>
      <c r="BQ65" s="12">
        <f t="shared" si="17"/>
        <v>0</v>
      </c>
      <c r="BR65" s="48"/>
    </row>
    <row r="66" spans="1:70" ht="15.75" thickBot="1">
      <c r="A66" s="157">
        <f>A64+1</f>
        <v>41697</v>
      </c>
      <c r="B66" s="144" t="str">
        <f t="shared" ref="B66" si="774">UPPER(TEXT(A66,"jjj"))</f>
        <v>MER</v>
      </c>
      <c r="C66" s="146" t="str">
        <f t="shared" ref="C66" si="775">UPPER(TEXT(A66,"jj mmm"))</f>
        <v>28 FÉVR</v>
      </c>
      <c r="D66" s="35"/>
      <c r="E66" s="83"/>
      <c r="F66" s="37"/>
      <c r="G66" s="22">
        <f t="shared" si="3"/>
        <v>0</v>
      </c>
      <c r="H66" s="120">
        <f t="shared" ref="H66" si="776">G66+G67</f>
        <v>0</v>
      </c>
      <c r="I66" s="105">
        <f t="shared" si="563"/>
        <v>0</v>
      </c>
      <c r="J66" s="22">
        <f t="shared" si="4"/>
        <v>0</v>
      </c>
      <c r="K66" s="122">
        <f t="shared" ref="K66" si="777">J66+J67</f>
        <v>0</v>
      </c>
      <c r="L66" s="116">
        <f t="shared" ref="L66" si="778">IF(E66="CP",1,0)</f>
        <v>0</v>
      </c>
      <c r="M66" s="118">
        <f t="shared" ref="M66" si="779">IF(E66="CV",1,0)</f>
        <v>0</v>
      </c>
      <c r="N66" s="38">
        <f t="shared" si="5"/>
        <v>0</v>
      </c>
      <c r="O66" s="35"/>
      <c r="P66" s="36"/>
      <c r="Q66" s="37"/>
      <c r="R66" s="22">
        <f t="shared" si="6"/>
        <v>0</v>
      </c>
      <c r="S66" s="120">
        <f t="shared" ref="S66" si="780">R66+R67</f>
        <v>0</v>
      </c>
      <c r="T66" s="105">
        <f t="shared" si="568"/>
        <v>0</v>
      </c>
      <c r="U66" s="22">
        <f t="shared" si="7"/>
        <v>0</v>
      </c>
      <c r="V66" s="122">
        <f t="shared" ref="V66" si="781">U66+U67</f>
        <v>0</v>
      </c>
      <c r="W66" s="116">
        <f t="shared" ref="W66" si="782">IF(P66="CP",1,0)</f>
        <v>0</v>
      </c>
      <c r="X66" s="118">
        <f t="shared" ref="X66" si="783">IF(P66="CV",1,0)</f>
        <v>0</v>
      </c>
      <c r="Y66" s="38">
        <f t="shared" si="8"/>
        <v>0</v>
      </c>
      <c r="Z66" s="35"/>
      <c r="AA66" s="36"/>
      <c r="AB66" s="37"/>
      <c r="AC66" s="22">
        <f t="shared" si="9"/>
        <v>0</v>
      </c>
      <c r="AD66" s="105">
        <f t="shared" ref="AD66" si="784">AC66+AC67</f>
        <v>0</v>
      </c>
      <c r="AE66" s="105">
        <f t="shared" si="573"/>
        <v>0</v>
      </c>
      <c r="AF66" s="22">
        <f t="shared" si="10"/>
        <v>0</v>
      </c>
      <c r="AG66" s="134">
        <f>AF66+AF67</f>
        <v>0</v>
      </c>
      <c r="AH66" s="116">
        <f t="shared" ref="AH66" si="785">IF(AA66="CP",1,0)</f>
        <v>0</v>
      </c>
      <c r="AI66" s="118">
        <f t="shared" ref="AI66" si="786">IF(AA66="CV",1,0)</f>
        <v>0</v>
      </c>
      <c r="AJ66" s="38">
        <f t="shared" si="11"/>
        <v>0</v>
      </c>
      <c r="AK66" s="35"/>
      <c r="AL66" s="36"/>
      <c r="AM66" s="37"/>
      <c r="AN66" s="22">
        <f t="shared" si="12"/>
        <v>0</v>
      </c>
      <c r="AO66" s="105">
        <f>AN66+AN67</f>
        <v>0</v>
      </c>
      <c r="AP66" s="105">
        <f t="shared" si="578"/>
        <v>0</v>
      </c>
      <c r="AQ66" s="22">
        <f t="shared" si="0"/>
        <v>0</v>
      </c>
      <c r="AR66" s="134">
        <f>AQ66+AQ67</f>
        <v>0</v>
      </c>
      <c r="AS66" s="116">
        <f t="shared" ref="AS66" si="787">IF(AL66="CP",1,0)</f>
        <v>0</v>
      </c>
      <c r="AT66" s="118">
        <f t="shared" ref="AT66" si="788">IF(AL66="CV",1,0)</f>
        <v>0</v>
      </c>
      <c r="AU66" s="38">
        <f t="shared" si="13"/>
        <v>0</v>
      </c>
      <c r="AV66" s="35"/>
      <c r="AW66" s="36"/>
      <c r="AX66" s="37"/>
      <c r="AY66" s="22">
        <f t="shared" si="14"/>
        <v>0</v>
      </c>
      <c r="AZ66" s="105">
        <f>AY66+AY67</f>
        <v>0</v>
      </c>
      <c r="BA66" s="105">
        <f t="shared" si="583"/>
        <v>0</v>
      </c>
      <c r="BB66" s="22">
        <f t="shared" si="1"/>
        <v>0</v>
      </c>
      <c r="BC66" s="134">
        <f>BB66+BB67</f>
        <v>0</v>
      </c>
      <c r="BD66" s="116">
        <f t="shared" ref="BD66" si="789">IF(AW66="CP",1,0)</f>
        <v>0</v>
      </c>
      <c r="BE66" s="118">
        <f t="shared" ref="BE66" si="790">IF(AW66="CV",1,0)</f>
        <v>0</v>
      </c>
      <c r="BF66" s="38">
        <f t="shared" si="15"/>
        <v>0</v>
      </c>
      <c r="BG66" s="35"/>
      <c r="BH66" s="36"/>
      <c r="BI66" s="37"/>
      <c r="BJ66" s="22">
        <f t="shared" si="16"/>
        <v>0</v>
      </c>
      <c r="BK66" s="105">
        <f>BJ66+BJ67</f>
        <v>0</v>
      </c>
      <c r="BL66" s="105">
        <f t="shared" si="588"/>
        <v>0</v>
      </c>
      <c r="BM66" s="22">
        <f t="shared" si="2"/>
        <v>0</v>
      </c>
      <c r="BN66" s="134">
        <f>BM66+BM67</f>
        <v>0</v>
      </c>
      <c r="BO66" s="136">
        <f t="shared" ref="BO66" si="791">IF(BH66="CP",1,0)</f>
        <v>0</v>
      </c>
      <c r="BP66" s="133">
        <f t="shared" ref="BP66" si="792">IF(BH66="CV",1,0)</f>
        <v>0</v>
      </c>
      <c r="BQ66" s="12">
        <f t="shared" si="17"/>
        <v>0</v>
      </c>
      <c r="BR66" s="47"/>
    </row>
    <row r="67" spans="1:70" ht="15.75" thickBot="1">
      <c r="A67" s="157"/>
      <c r="B67" s="145"/>
      <c r="C67" s="147"/>
      <c r="D67" s="39"/>
      <c r="E67" s="84"/>
      <c r="F67" s="41"/>
      <c r="G67" s="23">
        <f t="shared" si="3"/>
        <v>0</v>
      </c>
      <c r="H67" s="121"/>
      <c r="I67" s="106"/>
      <c r="J67" s="22">
        <f t="shared" si="4"/>
        <v>0</v>
      </c>
      <c r="K67" s="123"/>
      <c r="L67" s="117"/>
      <c r="M67" s="119"/>
      <c r="N67" s="42">
        <f t="shared" si="5"/>
        <v>0</v>
      </c>
      <c r="O67" s="39"/>
      <c r="P67" s="40"/>
      <c r="Q67" s="41"/>
      <c r="R67" s="23">
        <f t="shared" si="6"/>
        <v>0</v>
      </c>
      <c r="S67" s="121"/>
      <c r="T67" s="106"/>
      <c r="U67" s="22">
        <f t="shared" si="7"/>
        <v>0</v>
      </c>
      <c r="V67" s="123"/>
      <c r="W67" s="117"/>
      <c r="X67" s="119"/>
      <c r="Y67" s="42">
        <f t="shared" si="8"/>
        <v>0</v>
      </c>
      <c r="Z67" s="39"/>
      <c r="AA67" s="40"/>
      <c r="AB67" s="41"/>
      <c r="AC67" s="22">
        <f t="shared" si="9"/>
        <v>0</v>
      </c>
      <c r="AD67" s="106"/>
      <c r="AE67" s="106"/>
      <c r="AF67" s="22">
        <f t="shared" si="10"/>
        <v>0</v>
      </c>
      <c r="AG67" s="135"/>
      <c r="AH67" s="117"/>
      <c r="AI67" s="119"/>
      <c r="AJ67" s="42">
        <f t="shared" si="11"/>
        <v>0</v>
      </c>
      <c r="AK67" s="39"/>
      <c r="AL67" s="40"/>
      <c r="AM67" s="41"/>
      <c r="AN67" s="22">
        <f t="shared" si="12"/>
        <v>0</v>
      </c>
      <c r="AO67" s="106"/>
      <c r="AP67" s="106"/>
      <c r="AQ67" s="22">
        <f t="shared" si="0"/>
        <v>0</v>
      </c>
      <c r="AR67" s="135"/>
      <c r="AS67" s="117"/>
      <c r="AT67" s="119"/>
      <c r="AU67" s="42">
        <f t="shared" si="13"/>
        <v>0</v>
      </c>
      <c r="AV67" s="39"/>
      <c r="AW67" s="40"/>
      <c r="AX67" s="41"/>
      <c r="AY67" s="22">
        <f t="shared" si="14"/>
        <v>0</v>
      </c>
      <c r="AZ67" s="106"/>
      <c r="BA67" s="106"/>
      <c r="BB67" s="22">
        <f t="shared" si="1"/>
        <v>0</v>
      </c>
      <c r="BC67" s="135"/>
      <c r="BD67" s="117"/>
      <c r="BE67" s="119"/>
      <c r="BF67" s="42">
        <f t="shared" si="15"/>
        <v>0</v>
      </c>
      <c r="BG67" s="39"/>
      <c r="BH67" s="40"/>
      <c r="BI67" s="41"/>
      <c r="BJ67" s="22">
        <f t="shared" si="16"/>
        <v>0</v>
      </c>
      <c r="BK67" s="106"/>
      <c r="BL67" s="106"/>
      <c r="BM67" s="22">
        <f t="shared" si="2"/>
        <v>0</v>
      </c>
      <c r="BN67" s="135"/>
      <c r="BO67" s="136"/>
      <c r="BP67" s="133"/>
      <c r="BQ67" s="12">
        <f t="shared" si="17"/>
        <v>0</v>
      </c>
      <c r="BR67" s="48"/>
    </row>
    <row r="68" spans="1:70" ht="15.75">
      <c r="D68" s="142" t="s">
        <v>10</v>
      </c>
      <c r="E68" s="142"/>
      <c r="F68" s="142"/>
      <c r="G68" s="49">
        <f>SUM(G8:G67)</f>
        <v>0</v>
      </c>
      <c r="H68" s="51">
        <f>SUM(H8:H67)</f>
        <v>0.41666666666666669</v>
      </c>
      <c r="I68" s="51"/>
      <c r="J68" s="51">
        <f>SUM(J8:J67)</f>
        <v>0</v>
      </c>
      <c r="K68" s="51">
        <f>SUM(K8:K67)</f>
        <v>0</v>
      </c>
      <c r="L68" s="46">
        <f>SUM(L8:L67)</f>
        <v>0</v>
      </c>
      <c r="M68" s="46">
        <f>SUM(M8:M67)</f>
        <v>0</v>
      </c>
      <c r="N68" s="46">
        <f>SUM(N8:N67)</f>
        <v>0</v>
      </c>
      <c r="O68" s="142" t="s">
        <v>10</v>
      </c>
      <c r="P68" s="142"/>
      <c r="Q68" s="142"/>
      <c r="R68" s="49">
        <f>SUM(R8:R67)</f>
        <v>0</v>
      </c>
      <c r="S68" s="51">
        <f>SUM(S8:S67)</f>
        <v>0</v>
      </c>
      <c r="T68" s="51"/>
      <c r="U68" s="51">
        <f>SUM(U8:U67)</f>
        <v>0</v>
      </c>
      <c r="V68" s="51">
        <f>SUM(V8:V67)</f>
        <v>0</v>
      </c>
      <c r="W68" s="46">
        <f>SUM(W8:W67)</f>
        <v>0</v>
      </c>
      <c r="X68" s="46">
        <f>SUM(X8:X67)</f>
        <v>0</v>
      </c>
      <c r="Y68" s="46">
        <f>SUM(Y8:Y67)</f>
        <v>0</v>
      </c>
      <c r="Z68" s="142" t="s">
        <v>10</v>
      </c>
      <c r="AA68" s="142"/>
      <c r="AB68" s="142"/>
      <c r="AC68" s="49">
        <f>SUM(AC8:AC67)</f>
        <v>0</v>
      </c>
      <c r="AD68" s="51">
        <f>SUM(AD8:AD67)</f>
        <v>0</v>
      </c>
      <c r="AE68" s="51"/>
      <c r="AF68" s="51">
        <f>SUM(AF8:AF67)</f>
        <v>0</v>
      </c>
      <c r="AG68" s="51">
        <f>SUM(AG8:AG67)</f>
        <v>0</v>
      </c>
      <c r="AH68" s="50">
        <f>SUM(AH8:AH67)</f>
        <v>0</v>
      </c>
      <c r="AI68" s="50">
        <f>SUM(AI8:AI67)</f>
        <v>0</v>
      </c>
      <c r="AJ68" s="50">
        <f>SUM(AJ8:AJ67)</f>
        <v>0</v>
      </c>
      <c r="AK68" s="142" t="s">
        <v>10</v>
      </c>
      <c r="AL68" s="142"/>
      <c r="AM68" s="142"/>
      <c r="AN68" s="49">
        <f>SUM(AN8:AN67)</f>
        <v>0</v>
      </c>
      <c r="AO68" s="51">
        <f>SUM(AO8:AO67)</f>
        <v>0</v>
      </c>
      <c r="AP68" s="51"/>
      <c r="AQ68" s="51">
        <f>SUM(AQ8:AQ67)</f>
        <v>0</v>
      </c>
      <c r="AR68" s="51">
        <f>SUM(AR8:AR67)</f>
        <v>0</v>
      </c>
      <c r="AS68" s="50">
        <f>SUM(AS8:AS67)</f>
        <v>0</v>
      </c>
      <c r="AT68" s="50">
        <f>SUM(AT8:AT67)</f>
        <v>0</v>
      </c>
      <c r="AU68" s="50">
        <f>SUM(AU8:AU67)</f>
        <v>0</v>
      </c>
      <c r="AV68" s="142" t="s">
        <v>10</v>
      </c>
      <c r="AW68" s="142"/>
      <c r="AX68" s="142"/>
      <c r="AY68" s="49">
        <f>SUM(AY8:AY67)</f>
        <v>0</v>
      </c>
      <c r="AZ68" s="51">
        <f>SUM(AZ8:AZ67)</f>
        <v>0</v>
      </c>
      <c r="BA68" s="51"/>
      <c r="BB68" s="51">
        <f>SUM(BB8:BB67)</f>
        <v>0</v>
      </c>
      <c r="BC68" s="51">
        <f>SUM(BC8:BC67)</f>
        <v>0</v>
      </c>
      <c r="BD68" s="50">
        <f>SUM(BD8:BD67)</f>
        <v>0</v>
      </c>
      <c r="BE68" s="50">
        <f>SUM(BE8:BE67)</f>
        <v>0</v>
      </c>
      <c r="BF68" s="50">
        <f>SUM(BF8:BF67)</f>
        <v>0</v>
      </c>
      <c r="BG68" s="142" t="s">
        <v>10</v>
      </c>
      <c r="BH68" s="142"/>
      <c r="BI68" s="142"/>
      <c r="BJ68" s="49">
        <f>SUM(BJ8:BJ67)</f>
        <v>0</v>
      </c>
      <c r="BK68" s="51">
        <f>SUM(BK8:BK67)</f>
        <v>0</v>
      </c>
      <c r="BL68" s="51"/>
      <c r="BM68" s="51">
        <f>SUM(BM8:BM67)</f>
        <v>0</v>
      </c>
      <c r="BN68" s="51">
        <f>SUM(BN8:BN67)</f>
        <v>0</v>
      </c>
      <c r="BO68" s="4">
        <f>SUM(BO8:BO67)</f>
        <v>0</v>
      </c>
      <c r="BP68" s="4">
        <f>SUM(BP8:BP67)</f>
        <v>0</v>
      </c>
      <c r="BQ68" s="4">
        <f>SUM(BQ8:BQ67)</f>
        <v>0</v>
      </c>
    </row>
    <row r="69" spans="1:70" ht="15.75" thickBot="1">
      <c r="H69" s="26"/>
      <c r="I69" s="26"/>
      <c r="K69" s="26"/>
      <c r="S69" s="26"/>
      <c r="T69" s="26"/>
      <c r="V69" s="26"/>
    </row>
    <row r="70" spans="1:70">
      <c r="D70" s="128" t="s">
        <v>34</v>
      </c>
      <c r="E70" s="129"/>
      <c r="F70" s="130" t="str">
        <f>D6</f>
        <v>CHRISTELLE</v>
      </c>
      <c r="G70" s="130"/>
      <c r="H70" s="130"/>
      <c r="I70" s="130"/>
      <c r="J70" s="130"/>
      <c r="K70" s="131"/>
      <c r="O70" s="128" t="s">
        <v>34</v>
      </c>
      <c r="P70" s="129"/>
      <c r="Q70" s="130" t="str">
        <f>O6</f>
        <v>NOEMIE</v>
      </c>
      <c r="R70" s="130"/>
      <c r="S70" s="130"/>
      <c r="T70" s="130"/>
      <c r="U70" s="130"/>
      <c r="V70" s="131"/>
      <c r="Z70" s="128" t="s">
        <v>34</v>
      </c>
      <c r="AA70" s="129"/>
      <c r="AB70" s="130" t="str">
        <f>Z6</f>
        <v>LAURIANNE</v>
      </c>
      <c r="AC70" s="130"/>
      <c r="AD70" s="130"/>
      <c r="AE70" s="130"/>
      <c r="AF70" s="130"/>
      <c r="AG70" s="131"/>
      <c r="AK70" s="128" t="s">
        <v>34</v>
      </c>
      <c r="AL70" s="129"/>
      <c r="AM70" s="130" t="str">
        <f>AK6</f>
        <v>JULIE</v>
      </c>
      <c r="AN70" s="130"/>
      <c r="AO70" s="130"/>
      <c r="AP70" s="130"/>
      <c r="AQ70" s="130"/>
      <c r="AR70" s="131"/>
      <c r="AV70" s="128" t="s">
        <v>34</v>
      </c>
      <c r="AW70" s="129"/>
      <c r="AX70" s="130" t="str">
        <f>AV6</f>
        <v>SYLVIE</v>
      </c>
      <c r="AY70" s="130"/>
      <c r="AZ70" s="130"/>
      <c r="BA70" s="130"/>
      <c r="BB70" s="130"/>
      <c r="BC70" s="131"/>
    </row>
    <row r="71" spans="1:70">
      <c r="D71" s="107" t="s">
        <v>11</v>
      </c>
      <c r="E71" s="108"/>
      <c r="F71" s="109"/>
      <c r="G71" s="55"/>
      <c r="H71" s="55" t="s">
        <v>12</v>
      </c>
      <c r="I71" s="55"/>
      <c r="J71" s="55"/>
      <c r="K71" s="56" t="s">
        <v>13</v>
      </c>
      <c r="O71" s="107" t="s">
        <v>11</v>
      </c>
      <c r="P71" s="108"/>
      <c r="Q71" s="109"/>
      <c r="R71" s="55"/>
      <c r="S71" s="55" t="s">
        <v>12</v>
      </c>
      <c r="T71" s="55"/>
      <c r="U71" s="55"/>
      <c r="V71" s="56" t="s">
        <v>13</v>
      </c>
      <c r="Z71" s="107" t="s">
        <v>11</v>
      </c>
      <c r="AA71" s="108"/>
      <c r="AB71" s="109"/>
      <c r="AC71" s="55"/>
      <c r="AD71" s="55" t="s">
        <v>12</v>
      </c>
      <c r="AE71" s="55"/>
      <c r="AF71" s="55"/>
      <c r="AG71" s="56" t="s">
        <v>13</v>
      </c>
      <c r="AK71" s="107" t="s">
        <v>11</v>
      </c>
      <c r="AL71" s="108"/>
      <c r="AM71" s="109"/>
      <c r="AN71" s="55"/>
      <c r="AO71" s="55" t="s">
        <v>12</v>
      </c>
      <c r="AP71" s="55"/>
      <c r="AQ71" s="55"/>
      <c r="AR71" s="56" t="s">
        <v>13</v>
      </c>
      <c r="AV71" s="107" t="s">
        <v>11</v>
      </c>
      <c r="AW71" s="108"/>
      <c r="AX71" s="109"/>
      <c r="AY71" s="55"/>
      <c r="AZ71" s="55" t="s">
        <v>12</v>
      </c>
      <c r="BA71" s="55"/>
      <c r="BB71" s="55"/>
      <c r="BC71" s="56" t="s">
        <v>13</v>
      </c>
    </row>
    <row r="72" spans="1:70">
      <c r="D72" s="110"/>
      <c r="E72" s="111"/>
      <c r="F72" s="112"/>
      <c r="G72" s="53"/>
      <c r="H72" s="54">
        <f>H68</f>
        <v>0.41666666666666669</v>
      </c>
      <c r="I72" s="54"/>
      <c r="J72" s="53"/>
      <c r="K72" s="91">
        <f>H72+'01-2018'!K78</f>
        <v>2.9166666666666665</v>
      </c>
      <c r="O72" s="110"/>
      <c r="P72" s="111"/>
      <c r="Q72" s="112"/>
      <c r="R72" s="53"/>
      <c r="S72" s="54">
        <f>S68</f>
        <v>0</v>
      </c>
      <c r="T72" s="54"/>
      <c r="U72" s="53"/>
      <c r="V72" s="91">
        <f>S72+'01-2018'!V78</f>
        <v>2.708333333333333</v>
      </c>
      <c r="Z72" s="110"/>
      <c r="AA72" s="111"/>
      <c r="AB72" s="112"/>
      <c r="AC72" s="53"/>
      <c r="AD72" s="54">
        <f>AD68</f>
        <v>0</v>
      </c>
      <c r="AE72" s="54"/>
      <c r="AF72" s="53"/>
      <c r="AG72" s="91">
        <f>AD72+'01-2018'!AG78</f>
        <v>0</v>
      </c>
      <c r="AK72" s="110"/>
      <c r="AL72" s="111"/>
      <c r="AM72" s="112"/>
      <c r="AN72" s="53"/>
      <c r="AO72" s="54">
        <f>AO68</f>
        <v>0</v>
      </c>
      <c r="AP72" s="54"/>
      <c r="AQ72" s="53"/>
      <c r="AR72" s="91">
        <f>AO72+'01-2018'!AR78</f>
        <v>0</v>
      </c>
      <c r="AV72" s="110"/>
      <c r="AW72" s="111"/>
      <c r="AX72" s="112"/>
      <c r="AY72" s="53"/>
      <c r="AZ72" s="54">
        <f>AZ68</f>
        <v>0</v>
      </c>
      <c r="BA72" s="54"/>
      <c r="BB72" s="53"/>
      <c r="BC72" s="91">
        <f>AZ72+'01-2018'!BC78</f>
        <v>0</v>
      </c>
    </row>
    <row r="73" spans="1:70">
      <c r="D73" s="107" t="s">
        <v>15</v>
      </c>
      <c r="E73" s="108"/>
      <c r="F73" s="109"/>
      <c r="G73" s="55"/>
      <c r="H73" s="55" t="s">
        <v>12</v>
      </c>
      <c r="I73" s="55"/>
      <c r="J73" s="55"/>
      <c r="K73" s="56" t="s">
        <v>13</v>
      </c>
      <c r="O73" s="107" t="s">
        <v>15</v>
      </c>
      <c r="P73" s="108"/>
      <c r="Q73" s="109"/>
      <c r="R73" s="55"/>
      <c r="S73" s="55" t="s">
        <v>12</v>
      </c>
      <c r="T73" s="55"/>
      <c r="U73" s="55"/>
      <c r="V73" s="56" t="s">
        <v>13</v>
      </c>
      <c r="Z73" s="107" t="s">
        <v>15</v>
      </c>
      <c r="AA73" s="108"/>
      <c r="AB73" s="109"/>
      <c r="AC73" s="55"/>
      <c r="AD73" s="55" t="s">
        <v>12</v>
      </c>
      <c r="AE73" s="55"/>
      <c r="AF73" s="55"/>
      <c r="AG73" s="56" t="s">
        <v>13</v>
      </c>
      <c r="AK73" s="107" t="s">
        <v>15</v>
      </c>
      <c r="AL73" s="108"/>
      <c r="AM73" s="109"/>
      <c r="AN73" s="55"/>
      <c r="AO73" s="55" t="s">
        <v>12</v>
      </c>
      <c r="AP73" s="55"/>
      <c r="AQ73" s="55"/>
      <c r="AR73" s="56" t="s">
        <v>13</v>
      </c>
      <c r="AV73" s="107" t="s">
        <v>15</v>
      </c>
      <c r="AW73" s="108"/>
      <c r="AX73" s="109"/>
      <c r="AY73" s="55"/>
      <c r="AZ73" s="55" t="s">
        <v>12</v>
      </c>
      <c r="BA73" s="55"/>
      <c r="BB73" s="55"/>
      <c r="BC73" s="56" t="s">
        <v>13</v>
      </c>
    </row>
    <row r="74" spans="1:70">
      <c r="D74" s="110"/>
      <c r="E74" s="111"/>
      <c r="F74" s="112"/>
      <c r="G74" s="53"/>
      <c r="H74" s="54">
        <f>K68</f>
        <v>0</v>
      </c>
      <c r="I74" s="54"/>
      <c r="J74" s="53"/>
      <c r="K74" s="91">
        <f>H74+'01-2018'!K80</f>
        <v>0.125</v>
      </c>
      <c r="O74" s="110"/>
      <c r="P74" s="111"/>
      <c r="Q74" s="112"/>
      <c r="R74" s="53"/>
      <c r="S74" s="54">
        <f>V68</f>
        <v>0</v>
      </c>
      <c r="T74" s="54"/>
      <c r="U74" s="53"/>
      <c r="V74" s="91">
        <f>S74+'01-2018'!V80</f>
        <v>0.87500000000000022</v>
      </c>
      <c r="Z74" s="110"/>
      <c r="AA74" s="111"/>
      <c r="AB74" s="112"/>
      <c r="AC74" s="53"/>
      <c r="AD74" s="54">
        <f>AG68</f>
        <v>0</v>
      </c>
      <c r="AE74" s="54"/>
      <c r="AF74" s="53"/>
      <c r="AG74" s="91">
        <f>AD74+'01-2018'!AG80</f>
        <v>0</v>
      </c>
      <c r="AK74" s="110"/>
      <c r="AL74" s="111"/>
      <c r="AM74" s="112"/>
      <c r="AN74" s="53"/>
      <c r="AO74" s="54">
        <f>AR68</f>
        <v>0</v>
      </c>
      <c r="AP74" s="54"/>
      <c r="AQ74" s="53"/>
      <c r="AR74" s="91">
        <f>AO74+'01-2018'!AR80</f>
        <v>0</v>
      </c>
      <c r="AV74" s="110"/>
      <c r="AW74" s="111"/>
      <c r="AX74" s="112"/>
      <c r="AY74" s="53"/>
      <c r="AZ74" s="54">
        <f>BC68</f>
        <v>0</v>
      </c>
      <c r="BA74" s="54"/>
      <c r="BB74" s="53"/>
      <c r="BC74" s="91">
        <f>AZ74+'01-2018'!BC80</f>
        <v>0</v>
      </c>
    </row>
    <row r="75" spans="1:70">
      <c r="D75" s="107" t="s">
        <v>0</v>
      </c>
      <c r="E75" s="108"/>
      <c r="F75" s="109"/>
      <c r="G75" s="55"/>
      <c r="H75" s="55" t="s">
        <v>12</v>
      </c>
      <c r="I75" s="55"/>
      <c r="J75" s="55"/>
      <c r="K75" s="56" t="s">
        <v>13</v>
      </c>
      <c r="O75" s="107" t="s">
        <v>0</v>
      </c>
      <c r="P75" s="108"/>
      <c r="Q75" s="109"/>
      <c r="R75" s="55"/>
      <c r="S75" s="55" t="s">
        <v>12</v>
      </c>
      <c r="T75" s="55"/>
      <c r="U75" s="55"/>
      <c r="V75" s="56" t="s">
        <v>13</v>
      </c>
      <c r="Z75" s="107" t="s">
        <v>0</v>
      </c>
      <c r="AA75" s="108"/>
      <c r="AB75" s="109"/>
      <c r="AC75" s="55"/>
      <c r="AD75" s="55" t="s">
        <v>12</v>
      </c>
      <c r="AE75" s="55"/>
      <c r="AF75" s="55"/>
      <c r="AG75" s="56" t="s">
        <v>13</v>
      </c>
      <c r="AK75" s="107" t="s">
        <v>0</v>
      </c>
      <c r="AL75" s="108"/>
      <c r="AM75" s="109"/>
      <c r="AN75" s="55"/>
      <c r="AO75" s="55" t="s">
        <v>12</v>
      </c>
      <c r="AP75" s="55"/>
      <c r="AQ75" s="55"/>
      <c r="AR75" s="56" t="s">
        <v>13</v>
      </c>
      <c r="AV75" s="107" t="s">
        <v>0</v>
      </c>
      <c r="AW75" s="108"/>
      <c r="AX75" s="109"/>
      <c r="AY75" s="55"/>
      <c r="AZ75" s="55" t="s">
        <v>12</v>
      </c>
      <c r="BA75" s="55"/>
      <c r="BB75" s="55"/>
      <c r="BC75" s="56" t="s">
        <v>13</v>
      </c>
    </row>
    <row r="76" spans="1:70">
      <c r="D76" s="110"/>
      <c r="E76" s="111"/>
      <c r="F76" s="112"/>
      <c r="G76" s="53"/>
      <c r="H76" s="93">
        <f>L68</f>
        <v>0</v>
      </c>
      <c r="I76" s="94"/>
      <c r="J76" s="53"/>
      <c r="K76" s="92">
        <f>H76+'01-2018'!K82</f>
        <v>9</v>
      </c>
      <c r="O76" s="110"/>
      <c r="P76" s="111"/>
      <c r="Q76" s="112"/>
      <c r="R76" s="53"/>
      <c r="S76" s="93">
        <f>W68</f>
        <v>0</v>
      </c>
      <c r="T76" s="93"/>
      <c r="U76" s="93"/>
      <c r="V76" s="92">
        <f>S76+'01-2018'!V82</f>
        <v>13</v>
      </c>
      <c r="Z76" s="110"/>
      <c r="AA76" s="111"/>
      <c r="AB76" s="112"/>
      <c r="AC76" s="53"/>
      <c r="AD76" s="93">
        <f>AH68</f>
        <v>0</v>
      </c>
      <c r="AE76" s="93"/>
      <c r="AF76" s="93"/>
      <c r="AG76" s="92">
        <f>AD76+'01-2018'!AG82</f>
        <v>0</v>
      </c>
      <c r="AK76" s="110"/>
      <c r="AL76" s="111"/>
      <c r="AM76" s="112"/>
      <c r="AN76" s="53"/>
      <c r="AO76" s="93">
        <f>AS68</f>
        <v>0</v>
      </c>
      <c r="AP76" s="93"/>
      <c r="AQ76" s="93"/>
      <c r="AR76" s="92">
        <f>AO76+'01-2018'!AR82</f>
        <v>0</v>
      </c>
      <c r="AV76" s="110"/>
      <c r="AW76" s="111"/>
      <c r="AX76" s="112"/>
      <c r="AY76" s="53"/>
      <c r="AZ76" s="93">
        <f>BD68</f>
        <v>0</v>
      </c>
      <c r="BA76" s="93"/>
      <c r="BB76" s="93"/>
      <c r="BC76" s="92">
        <f>AZ76+'01-2018'!BC82</f>
        <v>0</v>
      </c>
    </row>
    <row r="77" spans="1:70">
      <c r="D77" s="107" t="s">
        <v>1</v>
      </c>
      <c r="E77" s="108"/>
      <c r="F77" s="109"/>
      <c r="G77" s="55"/>
      <c r="H77" s="55" t="s">
        <v>12</v>
      </c>
      <c r="I77" s="55"/>
      <c r="J77" s="55"/>
      <c r="K77" s="56" t="s">
        <v>13</v>
      </c>
      <c r="O77" s="107" t="s">
        <v>1</v>
      </c>
      <c r="P77" s="108"/>
      <c r="Q77" s="109"/>
      <c r="R77" s="55"/>
      <c r="S77" s="55" t="s">
        <v>12</v>
      </c>
      <c r="T77" s="55"/>
      <c r="U77" s="55"/>
      <c r="V77" s="56" t="s">
        <v>13</v>
      </c>
      <c r="Z77" s="107" t="s">
        <v>1</v>
      </c>
      <c r="AA77" s="108"/>
      <c r="AB77" s="109"/>
      <c r="AC77" s="55"/>
      <c r="AD77" s="55" t="s">
        <v>12</v>
      </c>
      <c r="AE77" s="55"/>
      <c r="AF77" s="55"/>
      <c r="AG77" s="56" t="s">
        <v>13</v>
      </c>
      <c r="AK77" s="107" t="s">
        <v>1</v>
      </c>
      <c r="AL77" s="108"/>
      <c r="AM77" s="109"/>
      <c r="AN77" s="55"/>
      <c r="AO77" s="55" t="s">
        <v>12</v>
      </c>
      <c r="AP77" s="55"/>
      <c r="AQ77" s="55"/>
      <c r="AR77" s="56" t="s">
        <v>13</v>
      </c>
      <c r="AV77" s="107" t="s">
        <v>1</v>
      </c>
      <c r="AW77" s="108"/>
      <c r="AX77" s="109"/>
      <c r="AY77" s="55"/>
      <c r="AZ77" s="55" t="s">
        <v>12</v>
      </c>
      <c r="BA77" s="55"/>
      <c r="BB77" s="55"/>
      <c r="BC77" s="56" t="s">
        <v>13</v>
      </c>
    </row>
    <row r="78" spans="1:70">
      <c r="D78" s="110"/>
      <c r="E78" s="111"/>
      <c r="F78" s="112"/>
      <c r="G78" s="53"/>
      <c r="H78" s="93">
        <f>M68</f>
        <v>0</v>
      </c>
      <c r="I78" s="94"/>
      <c r="J78" s="53"/>
      <c r="K78" s="92">
        <f>H78+'01-2018'!K84</f>
        <v>0</v>
      </c>
      <c r="O78" s="110"/>
      <c r="P78" s="111"/>
      <c r="Q78" s="112"/>
      <c r="R78" s="53"/>
      <c r="S78" s="93">
        <f>X68</f>
        <v>0</v>
      </c>
      <c r="T78" s="93"/>
      <c r="U78" s="93"/>
      <c r="V78" s="92">
        <f>S78+'01-2018'!V84</f>
        <v>0</v>
      </c>
      <c r="Z78" s="110"/>
      <c r="AA78" s="111"/>
      <c r="AB78" s="112"/>
      <c r="AC78" s="53"/>
      <c r="AD78" s="93">
        <f>AI68</f>
        <v>0</v>
      </c>
      <c r="AE78" s="93"/>
      <c r="AF78" s="93"/>
      <c r="AG78" s="92">
        <f>AD78+'01-2018'!AG84</f>
        <v>0</v>
      </c>
      <c r="AK78" s="110"/>
      <c r="AL78" s="111"/>
      <c r="AM78" s="112"/>
      <c r="AN78" s="53"/>
      <c r="AO78" s="93">
        <f>AT68</f>
        <v>0</v>
      </c>
      <c r="AP78" s="93"/>
      <c r="AQ78" s="93"/>
      <c r="AR78" s="92">
        <f>AO78+'01-2018'!AR84</f>
        <v>0</v>
      </c>
      <c r="AV78" s="110"/>
      <c r="AW78" s="111"/>
      <c r="AX78" s="112"/>
      <c r="AY78" s="53"/>
      <c r="AZ78" s="93">
        <f>BE68</f>
        <v>0</v>
      </c>
      <c r="BA78" s="93"/>
      <c r="BB78" s="93"/>
      <c r="BC78" s="92">
        <f>AZ78+'01-2018'!BC84</f>
        <v>0</v>
      </c>
    </row>
    <row r="79" spans="1:70">
      <c r="D79" s="107" t="s">
        <v>14</v>
      </c>
      <c r="E79" s="108"/>
      <c r="F79" s="109"/>
      <c r="G79" s="55"/>
      <c r="H79" s="55" t="s">
        <v>12</v>
      </c>
      <c r="I79" s="55"/>
      <c r="J79" s="55"/>
      <c r="K79" s="56" t="s">
        <v>13</v>
      </c>
      <c r="O79" s="107" t="s">
        <v>14</v>
      </c>
      <c r="P79" s="108"/>
      <c r="Q79" s="109"/>
      <c r="R79" s="55"/>
      <c r="S79" s="55" t="s">
        <v>12</v>
      </c>
      <c r="T79" s="55"/>
      <c r="U79" s="55"/>
      <c r="V79" s="56" t="s">
        <v>13</v>
      </c>
      <c r="Z79" s="107" t="s">
        <v>14</v>
      </c>
      <c r="AA79" s="108"/>
      <c r="AB79" s="109"/>
      <c r="AC79" s="55"/>
      <c r="AD79" s="55" t="s">
        <v>12</v>
      </c>
      <c r="AE79" s="55"/>
      <c r="AF79" s="55"/>
      <c r="AG79" s="56" t="s">
        <v>13</v>
      </c>
      <c r="AK79" s="107" t="s">
        <v>14</v>
      </c>
      <c r="AL79" s="108"/>
      <c r="AM79" s="109"/>
      <c r="AN79" s="55"/>
      <c r="AO79" s="55" t="s">
        <v>12</v>
      </c>
      <c r="AP79" s="55"/>
      <c r="AQ79" s="55"/>
      <c r="AR79" s="56" t="s">
        <v>13</v>
      </c>
      <c r="AV79" s="107" t="s">
        <v>14</v>
      </c>
      <c r="AW79" s="108"/>
      <c r="AX79" s="109"/>
      <c r="AY79" s="55"/>
      <c r="AZ79" s="55" t="s">
        <v>12</v>
      </c>
      <c r="BA79" s="55"/>
      <c r="BB79" s="55"/>
      <c r="BC79" s="56" t="s">
        <v>13</v>
      </c>
    </row>
    <row r="80" spans="1:70" ht="15.75" thickBot="1">
      <c r="D80" s="113"/>
      <c r="E80" s="114"/>
      <c r="F80" s="115"/>
      <c r="G80" s="58"/>
      <c r="H80" s="96">
        <f>N68</f>
        <v>0</v>
      </c>
      <c r="I80" s="95"/>
      <c r="J80" s="95"/>
      <c r="K80" s="97">
        <f>H80+'01-2018'!K86</f>
        <v>0</v>
      </c>
      <c r="O80" s="113"/>
      <c r="P80" s="114"/>
      <c r="Q80" s="115"/>
      <c r="R80" s="58"/>
      <c r="S80" s="96">
        <f>Y68</f>
        <v>0</v>
      </c>
      <c r="T80" s="96"/>
      <c r="U80" s="96"/>
      <c r="V80" s="97">
        <f>S80+'01-2018'!V86</f>
        <v>4</v>
      </c>
      <c r="Z80" s="113"/>
      <c r="AA80" s="114"/>
      <c r="AB80" s="115"/>
      <c r="AC80" s="58"/>
      <c r="AD80" s="96">
        <f>AJ68</f>
        <v>0</v>
      </c>
      <c r="AE80" s="96"/>
      <c r="AF80" s="96"/>
      <c r="AG80" s="97">
        <f>AD80+'01-2018'!AG86</f>
        <v>0</v>
      </c>
      <c r="AK80" s="113"/>
      <c r="AL80" s="114"/>
      <c r="AM80" s="115"/>
      <c r="AN80" s="58"/>
      <c r="AO80" s="96">
        <f>AU68</f>
        <v>0</v>
      </c>
      <c r="AP80" s="96"/>
      <c r="AQ80" s="96"/>
      <c r="AR80" s="97">
        <f>AO80+'01-2018'!AR86</f>
        <v>0</v>
      </c>
      <c r="AV80" s="113"/>
      <c r="AW80" s="114"/>
      <c r="AX80" s="115"/>
      <c r="AY80" s="58"/>
      <c r="AZ80" s="96">
        <f>BF68</f>
        <v>0</v>
      </c>
      <c r="BA80" s="96"/>
      <c r="BB80" s="96"/>
      <c r="BC80" s="97">
        <f>AZ80+'01-2018'!BC86</f>
        <v>0</v>
      </c>
    </row>
  </sheetData>
  <mergeCells count="1023">
    <mergeCell ref="D77:F78"/>
    <mergeCell ref="O77:Q78"/>
    <mergeCell ref="Z77:AB78"/>
    <mergeCell ref="AK77:AM78"/>
    <mergeCell ref="AV77:AX78"/>
    <mergeCell ref="D79:F80"/>
    <mergeCell ref="O79:Q80"/>
    <mergeCell ref="Z79:AB80"/>
    <mergeCell ref="AK79:AM80"/>
    <mergeCell ref="AV79:AX80"/>
    <mergeCell ref="D73:F74"/>
    <mergeCell ref="O73:Q74"/>
    <mergeCell ref="Z73:AB74"/>
    <mergeCell ref="AK73:AM74"/>
    <mergeCell ref="AV73:AX74"/>
    <mergeCell ref="D75:F76"/>
    <mergeCell ref="O75:Q76"/>
    <mergeCell ref="Z75:AB76"/>
    <mergeCell ref="AK75:AM76"/>
    <mergeCell ref="AV75:AX76"/>
    <mergeCell ref="AK70:AL70"/>
    <mergeCell ref="AM70:AR70"/>
    <mergeCell ref="AV70:AW70"/>
    <mergeCell ref="AX70:BC70"/>
    <mergeCell ref="D71:F72"/>
    <mergeCell ref="O71:Q72"/>
    <mergeCell ref="Z71:AB72"/>
    <mergeCell ref="AK71:AM72"/>
    <mergeCell ref="AV71:AX72"/>
    <mergeCell ref="D70:E70"/>
    <mergeCell ref="F70:K70"/>
    <mergeCell ref="O70:P70"/>
    <mergeCell ref="Q70:V70"/>
    <mergeCell ref="Z70:AA70"/>
    <mergeCell ref="AB70:AG70"/>
    <mergeCell ref="D68:F68"/>
    <mergeCell ref="O68:Q68"/>
    <mergeCell ref="Z68:AB68"/>
    <mergeCell ref="AK68:AM68"/>
    <mergeCell ref="AV68:AX68"/>
    <mergeCell ref="BG68:BI68"/>
    <mergeCell ref="AZ61:BC61"/>
    <mergeCell ref="BG61:BI61"/>
    <mergeCell ref="BK61:BN61"/>
    <mergeCell ref="BP66:BP67"/>
    <mergeCell ref="D61:F61"/>
    <mergeCell ref="H61:K61"/>
    <mergeCell ref="O61:Q61"/>
    <mergeCell ref="S61:V61"/>
    <mergeCell ref="Z61:AB61"/>
    <mergeCell ref="AD61:AG61"/>
    <mergeCell ref="AK61:AM61"/>
    <mergeCell ref="AO61:AR61"/>
    <mergeCell ref="AV61:AX61"/>
    <mergeCell ref="BD66:BD67"/>
    <mergeCell ref="BE66:BE67"/>
    <mergeCell ref="BK66:BK67"/>
    <mergeCell ref="BL66:BL67"/>
    <mergeCell ref="BN66:BN67"/>
    <mergeCell ref="BO66:BO67"/>
    <mergeCell ref="AR66:AR67"/>
    <mergeCell ref="AS66:AS67"/>
    <mergeCell ref="AT66:AT67"/>
    <mergeCell ref="AZ66:AZ67"/>
    <mergeCell ref="BA66:BA67"/>
    <mergeCell ref="BC66:BC67"/>
    <mergeCell ref="AE66:AE67"/>
    <mergeCell ref="AG66:AG67"/>
    <mergeCell ref="AH66:AH67"/>
    <mergeCell ref="AI66:AI67"/>
    <mergeCell ref="AO66:AO67"/>
    <mergeCell ref="AP66:AP67"/>
    <mergeCell ref="S66:S67"/>
    <mergeCell ref="T66:T67"/>
    <mergeCell ref="V66:V67"/>
    <mergeCell ref="W66:W67"/>
    <mergeCell ref="X66:X67"/>
    <mergeCell ref="AD66:AD67"/>
    <mergeCell ref="BO64:BO65"/>
    <mergeCell ref="BP64:BP65"/>
    <mergeCell ref="A66:A67"/>
    <mergeCell ref="B66:B67"/>
    <mergeCell ref="C66:C67"/>
    <mergeCell ref="H66:H67"/>
    <mergeCell ref="I66:I67"/>
    <mergeCell ref="K66:K67"/>
    <mergeCell ref="L66:L67"/>
    <mergeCell ref="M66:M67"/>
    <mergeCell ref="BC64:BC65"/>
    <mergeCell ref="BD64:BD65"/>
    <mergeCell ref="BE64:BE65"/>
    <mergeCell ref="BK64:BK65"/>
    <mergeCell ref="BL64:BL65"/>
    <mergeCell ref="BN64:BN65"/>
    <mergeCell ref="AP64:AP65"/>
    <mergeCell ref="AR64:AR65"/>
    <mergeCell ref="AS64:AS65"/>
    <mergeCell ref="AT64:AT65"/>
    <mergeCell ref="AZ64:AZ65"/>
    <mergeCell ref="BA64:BA65"/>
    <mergeCell ref="AD64:AD65"/>
    <mergeCell ref="AE64:AE65"/>
    <mergeCell ref="AG64:AG65"/>
    <mergeCell ref="AH64:AH65"/>
    <mergeCell ref="AI64:AI65"/>
    <mergeCell ref="AO64:AO65"/>
    <mergeCell ref="M64:M65"/>
    <mergeCell ref="S64:S65"/>
    <mergeCell ref="T64:T65"/>
    <mergeCell ref="V64:V65"/>
    <mergeCell ref="W64:W65"/>
    <mergeCell ref="X64:X65"/>
    <mergeCell ref="BN62:BN63"/>
    <mergeCell ref="BO62:BO63"/>
    <mergeCell ref="BP62:BP63"/>
    <mergeCell ref="A64:A65"/>
    <mergeCell ref="B64:B65"/>
    <mergeCell ref="C64:C65"/>
    <mergeCell ref="H64:H65"/>
    <mergeCell ref="I64:I65"/>
    <mergeCell ref="K64:K65"/>
    <mergeCell ref="L64:L65"/>
    <mergeCell ref="BA62:BA63"/>
    <mergeCell ref="BC62:BC63"/>
    <mergeCell ref="BD62:BD63"/>
    <mergeCell ref="BE62:BE63"/>
    <mergeCell ref="BK62:BK63"/>
    <mergeCell ref="BL62:BL63"/>
    <mergeCell ref="AO62:AO63"/>
    <mergeCell ref="AP62:AP63"/>
    <mergeCell ref="AR62:AR63"/>
    <mergeCell ref="AS62:AS63"/>
    <mergeCell ref="AT62:AT63"/>
    <mergeCell ref="AZ62:AZ63"/>
    <mergeCell ref="X62:X63"/>
    <mergeCell ref="AD62:AD63"/>
    <mergeCell ref="AE62:AE63"/>
    <mergeCell ref="AG62:AG63"/>
    <mergeCell ref="AH62:AH63"/>
    <mergeCell ref="AI62:AI63"/>
    <mergeCell ref="L62:L63"/>
    <mergeCell ref="M62:M63"/>
    <mergeCell ref="S62:S63"/>
    <mergeCell ref="T62:T63"/>
    <mergeCell ref="V62:V63"/>
    <mergeCell ref="W62:W63"/>
    <mergeCell ref="A62:A63"/>
    <mergeCell ref="B62:B63"/>
    <mergeCell ref="C62:C63"/>
    <mergeCell ref="H62:H63"/>
    <mergeCell ref="I62:I63"/>
    <mergeCell ref="K62:K63"/>
    <mergeCell ref="BE59:BE60"/>
    <mergeCell ref="BK59:BK60"/>
    <mergeCell ref="BL59:BL60"/>
    <mergeCell ref="BN59:BN60"/>
    <mergeCell ref="BO59:BO60"/>
    <mergeCell ref="BP59:BP60"/>
    <mergeCell ref="AS59:AS60"/>
    <mergeCell ref="AT59:AT60"/>
    <mergeCell ref="AZ59:AZ60"/>
    <mergeCell ref="BA59:BA60"/>
    <mergeCell ref="BC59:BC60"/>
    <mergeCell ref="BD59:BD60"/>
    <mergeCell ref="AG59:AG60"/>
    <mergeCell ref="AH59:AH60"/>
    <mergeCell ref="AI59:AI60"/>
    <mergeCell ref="AO59:AO60"/>
    <mergeCell ref="AP59:AP60"/>
    <mergeCell ref="AR59:AR60"/>
    <mergeCell ref="T59:T60"/>
    <mergeCell ref="V59:V60"/>
    <mergeCell ref="W59:W60"/>
    <mergeCell ref="X59:X60"/>
    <mergeCell ref="AD59:AD60"/>
    <mergeCell ref="AE59:AE60"/>
    <mergeCell ref="BP57:BP58"/>
    <mergeCell ref="A59:A60"/>
    <mergeCell ref="B59:B60"/>
    <mergeCell ref="C59:C60"/>
    <mergeCell ref="H59:H60"/>
    <mergeCell ref="I59:I60"/>
    <mergeCell ref="K59:K60"/>
    <mergeCell ref="L59:L60"/>
    <mergeCell ref="M59:M60"/>
    <mergeCell ref="S59:S60"/>
    <mergeCell ref="BD57:BD58"/>
    <mergeCell ref="BE57:BE58"/>
    <mergeCell ref="BK57:BK58"/>
    <mergeCell ref="BL57:BL58"/>
    <mergeCell ref="BN57:BN58"/>
    <mergeCell ref="BO57:BO58"/>
    <mergeCell ref="AR57:AR58"/>
    <mergeCell ref="AS57:AS58"/>
    <mergeCell ref="AT57:AT58"/>
    <mergeCell ref="AZ57:AZ58"/>
    <mergeCell ref="BA57:BA58"/>
    <mergeCell ref="BC57:BC58"/>
    <mergeCell ref="AE57:AE58"/>
    <mergeCell ref="AG57:AG58"/>
    <mergeCell ref="AH57:AH58"/>
    <mergeCell ref="AI57:AI58"/>
    <mergeCell ref="AO57:AO58"/>
    <mergeCell ref="AP57:AP58"/>
    <mergeCell ref="S57:S58"/>
    <mergeCell ref="T57:T58"/>
    <mergeCell ref="V57:V58"/>
    <mergeCell ref="W57:W58"/>
    <mergeCell ref="X57:X58"/>
    <mergeCell ref="AD57:AD58"/>
    <mergeCell ref="BO55:BO56"/>
    <mergeCell ref="BP55:BP56"/>
    <mergeCell ref="A57:A58"/>
    <mergeCell ref="B57:B58"/>
    <mergeCell ref="C57:C58"/>
    <mergeCell ref="H57:H58"/>
    <mergeCell ref="I57:I58"/>
    <mergeCell ref="K57:K58"/>
    <mergeCell ref="L57:L58"/>
    <mergeCell ref="M57:M58"/>
    <mergeCell ref="BC55:BC56"/>
    <mergeCell ref="BD55:BD56"/>
    <mergeCell ref="BE55:BE56"/>
    <mergeCell ref="BK55:BK56"/>
    <mergeCell ref="BL55:BL56"/>
    <mergeCell ref="BN55:BN56"/>
    <mergeCell ref="AP55:AP56"/>
    <mergeCell ref="AR55:AR56"/>
    <mergeCell ref="AS55:AS56"/>
    <mergeCell ref="AT55:AT56"/>
    <mergeCell ref="AZ55:AZ56"/>
    <mergeCell ref="BA55:BA56"/>
    <mergeCell ref="AD55:AD56"/>
    <mergeCell ref="AE55:AE56"/>
    <mergeCell ref="AG55:AG56"/>
    <mergeCell ref="AH55:AH56"/>
    <mergeCell ref="AI55:AI56"/>
    <mergeCell ref="AO55:AO56"/>
    <mergeCell ref="M55:M56"/>
    <mergeCell ref="S55:S56"/>
    <mergeCell ref="T55:T56"/>
    <mergeCell ref="V55:V56"/>
    <mergeCell ref="W55:W56"/>
    <mergeCell ref="X55:X56"/>
    <mergeCell ref="BN53:BN54"/>
    <mergeCell ref="BO53:BO54"/>
    <mergeCell ref="BP53:BP54"/>
    <mergeCell ref="A55:A56"/>
    <mergeCell ref="B55:B56"/>
    <mergeCell ref="C55:C56"/>
    <mergeCell ref="H55:H56"/>
    <mergeCell ref="I55:I56"/>
    <mergeCell ref="K55:K56"/>
    <mergeCell ref="L55:L56"/>
    <mergeCell ref="BA53:BA54"/>
    <mergeCell ref="BC53:BC54"/>
    <mergeCell ref="BD53:BD54"/>
    <mergeCell ref="BE53:BE54"/>
    <mergeCell ref="BK53:BK54"/>
    <mergeCell ref="BL53:BL54"/>
    <mergeCell ref="AO53:AO54"/>
    <mergeCell ref="AP53:AP54"/>
    <mergeCell ref="AR53:AR54"/>
    <mergeCell ref="AS53:AS54"/>
    <mergeCell ref="AT53:AT54"/>
    <mergeCell ref="AZ53:AZ54"/>
    <mergeCell ref="X53:X54"/>
    <mergeCell ref="AD53:AD54"/>
    <mergeCell ref="AE53:AE54"/>
    <mergeCell ref="AG53:AG54"/>
    <mergeCell ref="AH53:AH54"/>
    <mergeCell ref="AI53:AI54"/>
    <mergeCell ref="L53:L54"/>
    <mergeCell ref="M53:M54"/>
    <mergeCell ref="S53:S54"/>
    <mergeCell ref="T53:T54"/>
    <mergeCell ref="V53:V54"/>
    <mergeCell ref="W53:W54"/>
    <mergeCell ref="A53:A54"/>
    <mergeCell ref="B53:B54"/>
    <mergeCell ref="C53:C54"/>
    <mergeCell ref="H53:H54"/>
    <mergeCell ref="I53:I54"/>
    <mergeCell ref="K53:K54"/>
    <mergeCell ref="AK46:AM46"/>
    <mergeCell ref="AO46:AR46"/>
    <mergeCell ref="AV46:AX46"/>
    <mergeCell ref="AZ46:BC46"/>
    <mergeCell ref="BG46:BI46"/>
    <mergeCell ref="BK46:BN46"/>
    <mergeCell ref="D46:F46"/>
    <mergeCell ref="H46:K46"/>
    <mergeCell ref="O46:Q46"/>
    <mergeCell ref="S46:V46"/>
    <mergeCell ref="Z46:AB46"/>
    <mergeCell ref="AD46:AG46"/>
    <mergeCell ref="BE51:BE52"/>
    <mergeCell ref="BK51:BK52"/>
    <mergeCell ref="BL51:BL52"/>
    <mergeCell ref="BN51:BN52"/>
    <mergeCell ref="BO51:BO52"/>
    <mergeCell ref="BP51:BP52"/>
    <mergeCell ref="AS51:AS52"/>
    <mergeCell ref="AT51:AT52"/>
    <mergeCell ref="AZ51:AZ52"/>
    <mergeCell ref="BA51:BA52"/>
    <mergeCell ref="BC51:BC52"/>
    <mergeCell ref="BD51:BD52"/>
    <mergeCell ref="AG51:AG52"/>
    <mergeCell ref="AH51:AH52"/>
    <mergeCell ref="AI51:AI52"/>
    <mergeCell ref="AO51:AO52"/>
    <mergeCell ref="AP51:AP52"/>
    <mergeCell ref="AR51:AR52"/>
    <mergeCell ref="T51:T52"/>
    <mergeCell ref="V51:V52"/>
    <mergeCell ref="W51:W52"/>
    <mergeCell ref="X51:X52"/>
    <mergeCell ref="AD51:AD52"/>
    <mergeCell ref="AE51:AE52"/>
    <mergeCell ref="BP49:BP50"/>
    <mergeCell ref="A51:A52"/>
    <mergeCell ref="B51:B52"/>
    <mergeCell ref="C51:C52"/>
    <mergeCell ref="H51:H52"/>
    <mergeCell ref="I51:I52"/>
    <mergeCell ref="K51:K52"/>
    <mergeCell ref="L51:L52"/>
    <mergeCell ref="M51:M52"/>
    <mergeCell ref="S51:S52"/>
    <mergeCell ref="BD49:BD50"/>
    <mergeCell ref="BE49:BE50"/>
    <mergeCell ref="BK49:BK50"/>
    <mergeCell ref="BL49:BL50"/>
    <mergeCell ref="BN49:BN50"/>
    <mergeCell ref="BO49:BO50"/>
    <mergeCell ref="AR49:AR50"/>
    <mergeCell ref="AS49:AS50"/>
    <mergeCell ref="AT49:AT50"/>
    <mergeCell ref="AZ49:AZ50"/>
    <mergeCell ref="BA49:BA50"/>
    <mergeCell ref="BC49:BC50"/>
    <mergeCell ref="AE49:AE50"/>
    <mergeCell ref="AG49:AG50"/>
    <mergeCell ref="AH49:AH50"/>
    <mergeCell ref="AI49:AI50"/>
    <mergeCell ref="AO49:AO50"/>
    <mergeCell ref="AP49:AP50"/>
    <mergeCell ref="S49:S50"/>
    <mergeCell ref="T49:T50"/>
    <mergeCell ref="V49:V50"/>
    <mergeCell ref="W49:W50"/>
    <mergeCell ref="X49:X50"/>
    <mergeCell ref="AD49:AD50"/>
    <mergeCell ref="BO47:BO48"/>
    <mergeCell ref="BP47:BP48"/>
    <mergeCell ref="A49:A50"/>
    <mergeCell ref="B49:B50"/>
    <mergeCell ref="C49:C50"/>
    <mergeCell ref="H49:H50"/>
    <mergeCell ref="I49:I50"/>
    <mergeCell ref="K49:K50"/>
    <mergeCell ref="L49:L50"/>
    <mergeCell ref="M49:M50"/>
    <mergeCell ref="BC47:BC48"/>
    <mergeCell ref="BD47:BD48"/>
    <mergeCell ref="BE47:BE48"/>
    <mergeCell ref="BK47:BK48"/>
    <mergeCell ref="BL47:BL48"/>
    <mergeCell ref="BN47:BN48"/>
    <mergeCell ref="AP47:AP48"/>
    <mergeCell ref="AR47:AR48"/>
    <mergeCell ref="AS47:AS48"/>
    <mergeCell ref="AT47:AT48"/>
    <mergeCell ref="AZ47:AZ48"/>
    <mergeCell ref="BA47:BA48"/>
    <mergeCell ref="AD47:AD48"/>
    <mergeCell ref="AE47:AE48"/>
    <mergeCell ref="AG47:AG48"/>
    <mergeCell ref="AH47:AH48"/>
    <mergeCell ref="AI47:AI48"/>
    <mergeCell ref="AO47:AO48"/>
    <mergeCell ref="M47:M48"/>
    <mergeCell ref="S47:S48"/>
    <mergeCell ref="T47:T48"/>
    <mergeCell ref="V47:V48"/>
    <mergeCell ref="W47:W48"/>
    <mergeCell ref="X47:X48"/>
    <mergeCell ref="BN44:BN45"/>
    <mergeCell ref="BO44:BO45"/>
    <mergeCell ref="BP44:BP45"/>
    <mergeCell ref="A47:A48"/>
    <mergeCell ref="B47:B48"/>
    <mergeCell ref="C47:C48"/>
    <mergeCell ref="H47:H48"/>
    <mergeCell ref="I47:I48"/>
    <mergeCell ref="K47:K48"/>
    <mergeCell ref="L47:L48"/>
    <mergeCell ref="BA44:BA45"/>
    <mergeCell ref="BC44:BC45"/>
    <mergeCell ref="BD44:BD45"/>
    <mergeCell ref="BE44:BE45"/>
    <mergeCell ref="BK44:BK45"/>
    <mergeCell ref="BL44:BL45"/>
    <mergeCell ref="AO44:AO45"/>
    <mergeCell ref="AP44:AP45"/>
    <mergeCell ref="AR44:AR45"/>
    <mergeCell ref="AS44:AS45"/>
    <mergeCell ref="AT44:AT45"/>
    <mergeCell ref="AZ44:AZ45"/>
    <mergeCell ref="X44:X45"/>
    <mergeCell ref="AD44:AD45"/>
    <mergeCell ref="AE44:AE45"/>
    <mergeCell ref="AG44:AG45"/>
    <mergeCell ref="AH44:AH45"/>
    <mergeCell ref="AI44:AI45"/>
    <mergeCell ref="L44:L45"/>
    <mergeCell ref="M44:M45"/>
    <mergeCell ref="S44:S45"/>
    <mergeCell ref="T44:T45"/>
    <mergeCell ref="V44:V45"/>
    <mergeCell ref="W44:W45"/>
    <mergeCell ref="A44:A45"/>
    <mergeCell ref="B44:B45"/>
    <mergeCell ref="C44:C45"/>
    <mergeCell ref="H44:H45"/>
    <mergeCell ref="I44:I45"/>
    <mergeCell ref="K44:K45"/>
    <mergeCell ref="BE42:BE43"/>
    <mergeCell ref="BK42:BK43"/>
    <mergeCell ref="BL42:BL43"/>
    <mergeCell ref="BN42:BN43"/>
    <mergeCell ref="BO42:BO43"/>
    <mergeCell ref="BP42:BP43"/>
    <mergeCell ref="AS42:AS43"/>
    <mergeCell ref="AT42:AT43"/>
    <mergeCell ref="AZ42:AZ43"/>
    <mergeCell ref="BA42:BA43"/>
    <mergeCell ref="BC42:BC43"/>
    <mergeCell ref="BD42:BD43"/>
    <mergeCell ref="AG42:AG43"/>
    <mergeCell ref="AH42:AH43"/>
    <mergeCell ref="AI42:AI43"/>
    <mergeCell ref="AO42:AO43"/>
    <mergeCell ref="AP42:AP43"/>
    <mergeCell ref="AR42:AR43"/>
    <mergeCell ref="T42:T43"/>
    <mergeCell ref="V42:V43"/>
    <mergeCell ref="W42:W43"/>
    <mergeCell ref="X42:X43"/>
    <mergeCell ref="AD42:AD43"/>
    <mergeCell ref="AE42:AE43"/>
    <mergeCell ref="BP40:BP41"/>
    <mergeCell ref="A42:A43"/>
    <mergeCell ref="B42:B43"/>
    <mergeCell ref="C42:C43"/>
    <mergeCell ref="H42:H43"/>
    <mergeCell ref="I42:I43"/>
    <mergeCell ref="K42:K43"/>
    <mergeCell ref="L42:L43"/>
    <mergeCell ref="M42:M43"/>
    <mergeCell ref="S42:S43"/>
    <mergeCell ref="BD40:BD41"/>
    <mergeCell ref="BE40:BE41"/>
    <mergeCell ref="BK40:BK41"/>
    <mergeCell ref="BL40:BL41"/>
    <mergeCell ref="BN40:BN41"/>
    <mergeCell ref="BO40:BO41"/>
    <mergeCell ref="AR40:AR41"/>
    <mergeCell ref="AS40:AS41"/>
    <mergeCell ref="AT40:AT41"/>
    <mergeCell ref="AZ40:AZ41"/>
    <mergeCell ref="BA40:BA41"/>
    <mergeCell ref="BC40:BC41"/>
    <mergeCell ref="AE40:AE41"/>
    <mergeCell ref="AG40:AG41"/>
    <mergeCell ref="AH40:AH41"/>
    <mergeCell ref="AI40:AI41"/>
    <mergeCell ref="AO40:AO41"/>
    <mergeCell ref="AP40:AP41"/>
    <mergeCell ref="S40:S41"/>
    <mergeCell ref="T40:T41"/>
    <mergeCell ref="V40:V41"/>
    <mergeCell ref="W40:W41"/>
    <mergeCell ref="X40:X41"/>
    <mergeCell ref="AD40:AD41"/>
    <mergeCell ref="BO38:BO39"/>
    <mergeCell ref="BP38:BP39"/>
    <mergeCell ref="A40:A41"/>
    <mergeCell ref="B40:B41"/>
    <mergeCell ref="C40:C41"/>
    <mergeCell ref="H40:H41"/>
    <mergeCell ref="I40:I41"/>
    <mergeCell ref="K40:K41"/>
    <mergeCell ref="L40:L41"/>
    <mergeCell ref="M40:M41"/>
    <mergeCell ref="BC38:BC39"/>
    <mergeCell ref="BD38:BD39"/>
    <mergeCell ref="BE38:BE39"/>
    <mergeCell ref="BK38:BK39"/>
    <mergeCell ref="BL38:BL39"/>
    <mergeCell ref="BN38:BN39"/>
    <mergeCell ref="AP38:AP39"/>
    <mergeCell ref="AR38:AR39"/>
    <mergeCell ref="AS38:AS39"/>
    <mergeCell ref="AT38:AT39"/>
    <mergeCell ref="AZ38:AZ39"/>
    <mergeCell ref="BA38:BA39"/>
    <mergeCell ref="AD38:AD39"/>
    <mergeCell ref="AE38:AE39"/>
    <mergeCell ref="AG38:AG39"/>
    <mergeCell ref="AH38:AH39"/>
    <mergeCell ref="AI38:AI39"/>
    <mergeCell ref="AO38:AO39"/>
    <mergeCell ref="M38:M39"/>
    <mergeCell ref="S38:S39"/>
    <mergeCell ref="T38:T39"/>
    <mergeCell ref="V38:V39"/>
    <mergeCell ref="W38:W39"/>
    <mergeCell ref="X38:X39"/>
    <mergeCell ref="AZ31:BC31"/>
    <mergeCell ref="BG31:BI31"/>
    <mergeCell ref="BK31:BN31"/>
    <mergeCell ref="A38:A39"/>
    <mergeCell ref="B38:B39"/>
    <mergeCell ref="C38:C39"/>
    <mergeCell ref="H38:H39"/>
    <mergeCell ref="I38:I39"/>
    <mergeCell ref="K38:K39"/>
    <mergeCell ref="L38:L39"/>
    <mergeCell ref="BP36:BP37"/>
    <mergeCell ref="D31:F31"/>
    <mergeCell ref="H31:K31"/>
    <mergeCell ref="O31:Q31"/>
    <mergeCell ref="S31:V31"/>
    <mergeCell ref="Z31:AB31"/>
    <mergeCell ref="AD31:AG31"/>
    <mergeCell ref="AK31:AM31"/>
    <mergeCell ref="AO31:AR31"/>
    <mergeCell ref="AV31:AX31"/>
    <mergeCell ref="BD36:BD37"/>
    <mergeCell ref="BE36:BE37"/>
    <mergeCell ref="BK36:BK37"/>
    <mergeCell ref="BL36:BL37"/>
    <mergeCell ref="BN36:BN37"/>
    <mergeCell ref="BO36:BO37"/>
    <mergeCell ref="AR36:AR37"/>
    <mergeCell ref="AS36:AS37"/>
    <mergeCell ref="AT36:AT37"/>
    <mergeCell ref="AZ36:AZ37"/>
    <mergeCell ref="BA36:BA37"/>
    <mergeCell ref="BC36:BC37"/>
    <mergeCell ref="AE36:AE37"/>
    <mergeCell ref="AG36:AG37"/>
    <mergeCell ref="AH36:AH37"/>
    <mergeCell ref="AI36:AI37"/>
    <mergeCell ref="AO36:AO37"/>
    <mergeCell ref="AP36:AP37"/>
    <mergeCell ref="S36:S37"/>
    <mergeCell ref="T36:T37"/>
    <mergeCell ref="V36:V37"/>
    <mergeCell ref="W36:W37"/>
    <mergeCell ref="X36:X37"/>
    <mergeCell ref="AD36:AD37"/>
    <mergeCell ref="BO34:BO35"/>
    <mergeCell ref="BP34:BP35"/>
    <mergeCell ref="A36:A37"/>
    <mergeCell ref="B36:B37"/>
    <mergeCell ref="C36:C37"/>
    <mergeCell ref="H36:H37"/>
    <mergeCell ref="I36:I37"/>
    <mergeCell ref="K36:K37"/>
    <mergeCell ref="L36:L37"/>
    <mergeCell ref="M36:M37"/>
    <mergeCell ref="BC34:BC35"/>
    <mergeCell ref="BD34:BD35"/>
    <mergeCell ref="BE34:BE35"/>
    <mergeCell ref="BK34:BK35"/>
    <mergeCell ref="BL34:BL35"/>
    <mergeCell ref="BN34:BN35"/>
    <mergeCell ref="AP34:AP35"/>
    <mergeCell ref="AR34:AR35"/>
    <mergeCell ref="AS34:AS35"/>
    <mergeCell ref="AT34:AT35"/>
    <mergeCell ref="AZ34:AZ35"/>
    <mergeCell ref="BA34:BA35"/>
    <mergeCell ref="AD34:AD35"/>
    <mergeCell ref="AE34:AE35"/>
    <mergeCell ref="AG34:AG35"/>
    <mergeCell ref="AH34:AH35"/>
    <mergeCell ref="AI34:AI35"/>
    <mergeCell ref="AO34:AO35"/>
    <mergeCell ref="M34:M35"/>
    <mergeCell ref="S34:S35"/>
    <mergeCell ref="T34:T35"/>
    <mergeCell ref="V34:V35"/>
    <mergeCell ref="W34:W35"/>
    <mergeCell ref="X34:X35"/>
    <mergeCell ref="BN32:BN33"/>
    <mergeCell ref="BO32:BO33"/>
    <mergeCell ref="BP32:BP33"/>
    <mergeCell ref="A34:A35"/>
    <mergeCell ref="B34:B35"/>
    <mergeCell ref="C34:C35"/>
    <mergeCell ref="H34:H35"/>
    <mergeCell ref="I34:I35"/>
    <mergeCell ref="K34:K35"/>
    <mergeCell ref="L34:L35"/>
    <mergeCell ref="BA32:BA33"/>
    <mergeCell ref="BC32:BC33"/>
    <mergeCell ref="BD32:BD33"/>
    <mergeCell ref="BE32:BE33"/>
    <mergeCell ref="BK32:BK33"/>
    <mergeCell ref="BL32:BL33"/>
    <mergeCell ref="AO32:AO33"/>
    <mergeCell ref="AP32:AP33"/>
    <mergeCell ref="AR32:AR33"/>
    <mergeCell ref="AS32:AS33"/>
    <mergeCell ref="AT32:AT33"/>
    <mergeCell ref="AZ32:AZ33"/>
    <mergeCell ref="X32:X33"/>
    <mergeCell ref="AD32:AD33"/>
    <mergeCell ref="AE32:AE33"/>
    <mergeCell ref="AG32:AG33"/>
    <mergeCell ref="AH32:AH33"/>
    <mergeCell ref="AI32:AI33"/>
    <mergeCell ref="L32:L33"/>
    <mergeCell ref="M32:M33"/>
    <mergeCell ref="S32:S33"/>
    <mergeCell ref="T32:T33"/>
    <mergeCell ref="V32:V33"/>
    <mergeCell ref="W32:W33"/>
    <mergeCell ref="A32:A33"/>
    <mergeCell ref="B32:B33"/>
    <mergeCell ref="C32:C33"/>
    <mergeCell ref="H32:H33"/>
    <mergeCell ref="I32:I33"/>
    <mergeCell ref="K32:K33"/>
    <mergeCell ref="BE29:BE30"/>
    <mergeCell ref="BK29:BK30"/>
    <mergeCell ref="BL29:BL30"/>
    <mergeCell ref="BN29:BN30"/>
    <mergeCell ref="BO29:BO30"/>
    <mergeCell ref="BP29:BP30"/>
    <mergeCell ref="AS29:AS30"/>
    <mergeCell ref="AT29:AT30"/>
    <mergeCell ref="AZ29:AZ30"/>
    <mergeCell ref="BA29:BA30"/>
    <mergeCell ref="BC29:BC30"/>
    <mergeCell ref="BD29:BD30"/>
    <mergeCell ref="AG29:AG30"/>
    <mergeCell ref="AH29:AH30"/>
    <mergeCell ref="AI29:AI30"/>
    <mergeCell ref="AO29:AO30"/>
    <mergeCell ref="AP29:AP30"/>
    <mergeCell ref="AR29:AR30"/>
    <mergeCell ref="T29:T30"/>
    <mergeCell ref="V29:V30"/>
    <mergeCell ref="W29:W30"/>
    <mergeCell ref="X29:X30"/>
    <mergeCell ref="AD29:AD30"/>
    <mergeCell ref="AE29:AE30"/>
    <mergeCell ref="BP27:BP28"/>
    <mergeCell ref="A29:A30"/>
    <mergeCell ref="B29:B30"/>
    <mergeCell ref="C29:C30"/>
    <mergeCell ref="H29:H30"/>
    <mergeCell ref="I29:I30"/>
    <mergeCell ref="K29:K30"/>
    <mergeCell ref="L29:L30"/>
    <mergeCell ref="M29:M30"/>
    <mergeCell ref="S29:S30"/>
    <mergeCell ref="BD27:BD28"/>
    <mergeCell ref="BE27:BE28"/>
    <mergeCell ref="BK27:BK28"/>
    <mergeCell ref="BL27:BL28"/>
    <mergeCell ref="BN27:BN28"/>
    <mergeCell ref="BO27:BO28"/>
    <mergeCell ref="AR27:AR28"/>
    <mergeCell ref="AS27:AS28"/>
    <mergeCell ref="AT27:AT28"/>
    <mergeCell ref="AZ27:AZ28"/>
    <mergeCell ref="BA27:BA28"/>
    <mergeCell ref="BC27:BC28"/>
    <mergeCell ref="AE27:AE28"/>
    <mergeCell ref="AG27:AG28"/>
    <mergeCell ref="AH27:AH28"/>
    <mergeCell ref="AI27:AI28"/>
    <mergeCell ref="AO27:AO28"/>
    <mergeCell ref="AP27:AP28"/>
    <mergeCell ref="S27:S28"/>
    <mergeCell ref="T27:T28"/>
    <mergeCell ref="V27:V28"/>
    <mergeCell ref="W27:W28"/>
    <mergeCell ref="X27:X28"/>
    <mergeCell ref="AD27:AD28"/>
    <mergeCell ref="BO25:BO26"/>
    <mergeCell ref="BP25:BP26"/>
    <mergeCell ref="A27:A28"/>
    <mergeCell ref="B27:B28"/>
    <mergeCell ref="C27:C28"/>
    <mergeCell ref="H27:H28"/>
    <mergeCell ref="I27:I28"/>
    <mergeCell ref="K27:K28"/>
    <mergeCell ref="L27:L28"/>
    <mergeCell ref="M27:M28"/>
    <mergeCell ref="BC25:BC26"/>
    <mergeCell ref="BD25:BD26"/>
    <mergeCell ref="BE25:BE26"/>
    <mergeCell ref="BK25:BK26"/>
    <mergeCell ref="BL25:BL26"/>
    <mergeCell ref="BN25:BN26"/>
    <mergeCell ref="AP25:AP26"/>
    <mergeCell ref="AR25:AR26"/>
    <mergeCell ref="AS25:AS26"/>
    <mergeCell ref="AT25:AT26"/>
    <mergeCell ref="AZ25:AZ26"/>
    <mergeCell ref="BA25:BA26"/>
    <mergeCell ref="AD25:AD26"/>
    <mergeCell ref="AE25:AE26"/>
    <mergeCell ref="AG25:AG26"/>
    <mergeCell ref="AH25:AH26"/>
    <mergeCell ref="AI25:AI26"/>
    <mergeCell ref="AO25:AO26"/>
    <mergeCell ref="M25:M26"/>
    <mergeCell ref="S25:S26"/>
    <mergeCell ref="T25:T26"/>
    <mergeCell ref="V25:V26"/>
    <mergeCell ref="W25:W26"/>
    <mergeCell ref="X25:X26"/>
    <mergeCell ref="BN23:BN24"/>
    <mergeCell ref="BO23:BO24"/>
    <mergeCell ref="BP23:BP24"/>
    <mergeCell ref="A25:A26"/>
    <mergeCell ref="B25:B26"/>
    <mergeCell ref="C25:C26"/>
    <mergeCell ref="H25:H26"/>
    <mergeCell ref="I25:I26"/>
    <mergeCell ref="K25:K26"/>
    <mergeCell ref="L25:L26"/>
    <mergeCell ref="BA23:BA24"/>
    <mergeCell ref="BC23:BC24"/>
    <mergeCell ref="BD23:BD24"/>
    <mergeCell ref="BE23:BE24"/>
    <mergeCell ref="BK23:BK24"/>
    <mergeCell ref="BL23:BL24"/>
    <mergeCell ref="AO23:AO24"/>
    <mergeCell ref="AP23:AP24"/>
    <mergeCell ref="AR23:AR24"/>
    <mergeCell ref="AS23:AS24"/>
    <mergeCell ref="AT23:AT24"/>
    <mergeCell ref="AZ23:AZ24"/>
    <mergeCell ref="X23:X24"/>
    <mergeCell ref="AD23:AD24"/>
    <mergeCell ref="AE23:AE24"/>
    <mergeCell ref="AG23:AG24"/>
    <mergeCell ref="AH23:AH24"/>
    <mergeCell ref="AI23:AI24"/>
    <mergeCell ref="L23:L24"/>
    <mergeCell ref="M23:M24"/>
    <mergeCell ref="S23:S24"/>
    <mergeCell ref="T23:T24"/>
    <mergeCell ref="V23:V24"/>
    <mergeCell ref="W23:W24"/>
    <mergeCell ref="AV16:AX16"/>
    <mergeCell ref="AZ16:BC16"/>
    <mergeCell ref="BG16:BI16"/>
    <mergeCell ref="BK16:BN16"/>
    <mergeCell ref="A23:A24"/>
    <mergeCell ref="B23:B24"/>
    <mergeCell ref="C23:C24"/>
    <mergeCell ref="H23:H24"/>
    <mergeCell ref="I23:I24"/>
    <mergeCell ref="K23:K24"/>
    <mergeCell ref="BO21:BO22"/>
    <mergeCell ref="BP21:BP22"/>
    <mergeCell ref="D16:F16"/>
    <mergeCell ref="H16:K16"/>
    <mergeCell ref="O16:Q16"/>
    <mergeCell ref="S16:V16"/>
    <mergeCell ref="Z16:AB16"/>
    <mergeCell ref="AD16:AG16"/>
    <mergeCell ref="AK16:AM16"/>
    <mergeCell ref="AO16:AR16"/>
    <mergeCell ref="BC21:BC22"/>
    <mergeCell ref="BD21:BD22"/>
    <mergeCell ref="BE21:BE22"/>
    <mergeCell ref="BK21:BK22"/>
    <mergeCell ref="BL21:BL22"/>
    <mergeCell ref="BN21:BN22"/>
    <mergeCell ref="AP21:AP22"/>
    <mergeCell ref="AR21:AR22"/>
    <mergeCell ref="AS21:AS22"/>
    <mergeCell ref="AT21:AT22"/>
    <mergeCell ref="AZ21:AZ22"/>
    <mergeCell ref="BA21:BA22"/>
    <mergeCell ref="AD21:AD22"/>
    <mergeCell ref="AE21:AE22"/>
    <mergeCell ref="AG21:AG22"/>
    <mergeCell ref="AH21:AH22"/>
    <mergeCell ref="AI21:AI22"/>
    <mergeCell ref="AO21:AO22"/>
    <mergeCell ref="M21:M22"/>
    <mergeCell ref="S21:S22"/>
    <mergeCell ref="T21:T22"/>
    <mergeCell ref="V21:V22"/>
    <mergeCell ref="W21:W22"/>
    <mergeCell ref="X21:X22"/>
    <mergeCell ref="BN19:BN20"/>
    <mergeCell ref="BO19:BO20"/>
    <mergeCell ref="BP19:BP20"/>
    <mergeCell ref="A21:A22"/>
    <mergeCell ref="B21:B22"/>
    <mergeCell ref="C21:C22"/>
    <mergeCell ref="H21:H22"/>
    <mergeCell ref="I21:I22"/>
    <mergeCell ref="K21:K22"/>
    <mergeCell ref="L21:L22"/>
    <mergeCell ref="BA19:BA20"/>
    <mergeCell ref="BC19:BC20"/>
    <mergeCell ref="BD19:BD20"/>
    <mergeCell ref="BE19:BE20"/>
    <mergeCell ref="BK19:BK20"/>
    <mergeCell ref="BL19:BL20"/>
    <mergeCell ref="AO19:AO20"/>
    <mergeCell ref="AP19:AP20"/>
    <mergeCell ref="AR19:AR20"/>
    <mergeCell ref="AS19:AS20"/>
    <mergeCell ref="AT19:AT20"/>
    <mergeCell ref="AZ19:AZ20"/>
    <mergeCell ref="X19:X20"/>
    <mergeCell ref="AD19:AD20"/>
    <mergeCell ref="AE19:AE20"/>
    <mergeCell ref="AG19:AG20"/>
    <mergeCell ref="AH19:AH20"/>
    <mergeCell ref="AI19:AI20"/>
    <mergeCell ref="L19:L20"/>
    <mergeCell ref="M19:M20"/>
    <mergeCell ref="S19:S20"/>
    <mergeCell ref="T19:T20"/>
    <mergeCell ref="V19:V20"/>
    <mergeCell ref="W19:W20"/>
    <mergeCell ref="A19:A20"/>
    <mergeCell ref="B19:B20"/>
    <mergeCell ref="C19:C20"/>
    <mergeCell ref="H19:H20"/>
    <mergeCell ref="I19:I20"/>
    <mergeCell ref="K19:K20"/>
    <mergeCell ref="BE17:BE18"/>
    <mergeCell ref="BK17:BK18"/>
    <mergeCell ref="BL17:BL18"/>
    <mergeCell ref="BN17:BN18"/>
    <mergeCell ref="BO17:BO18"/>
    <mergeCell ref="BP17:BP18"/>
    <mergeCell ref="AS17:AS18"/>
    <mergeCell ref="AT17:AT18"/>
    <mergeCell ref="AZ17:AZ18"/>
    <mergeCell ref="BA17:BA18"/>
    <mergeCell ref="BC17:BC18"/>
    <mergeCell ref="BD17:BD18"/>
    <mergeCell ref="AG17:AG18"/>
    <mergeCell ref="AH17:AH18"/>
    <mergeCell ref="AI17:AI18"/>
    <mergeCell ref="AO17:AO18"/>
    <mergeCell ref="AP17:AP18"/>
    <mergeCell ref="AR17:AR18"/>
    <mergeCell ref="T17:T18"/>
    <mergeCell ref="V17:V18"/>
    <mergeCell ref="W17:W18"/>
    <mergeCell ref="X17:X18"/>
    <mergeCell ref="AD17:AD18"/>
    <mergeCell ref="AE17:AE18"/>
    <mergeCell ref="BP14:BP15"/>
    <mergeCell ref="A17:A18"/>
    <mergeCell ref="B17:B18"/>
    <mergeCell ref="C17:C18"/>
    <mergeCell ref="H17:H18"/>
    <mergeCell ref="I17:I18"/>
    <mergeCell ref="K17:K18"/>
    <mergeCell ref="L17:L18"/>
    <mergeCell ref="M17:M18"/>
    <mergeCell ref="S17:S18"/>
    <mergeCell ref="BD14:BD15"/>
    <mergeCell ref="BE14:BE15"/>
    <mergeCell ref="BK14:BK15"/>
    <mergeCell ref="BL14:BL15"/>
    <mergeCell ref="BN14:BN15"/>
    <mergeCell ref="BO14:BO15"/>
    <mergeCell ref="AR14:AR15"/>
    <mergeCell ref="AS14:AS15"/>
    <mergeCell ref="AT14:AT15"/>
    <mergeCell ref="AZ14:AZ15"/>
    <mergeCell ref="BA14:BA15"/>
    <mergeCell ref="BC14:BC15"/>
    <mergeCell ref="AE14:AE15"/>
    <mergeCell ref="AG14:AG15"/>
    <mergeCell ref="AH14:AH15"/>
    <mergeCell ref="AI14:AI15"/>
    <mergeCell ref="AO14:AO15"/>
    <mergeCell ref="AP14:AP15"/>
    <mergeCell ref="S14:S15"/>
    <mergeCell ref="T14:T15"/>
    <mergeCell ref="V14:V15"/>
    <mergeCell ref="W14:W15"/>
    <mergeCell ref="X14:X15"/>
    <mergeCell ref="AD14:AD15"/>
    <mergeCell ref="BO12:BO13"/>
    <mergeCell ref="BP12:BP13"/>
    <mergeCell ref="A14:A15"/>
    <mergeCell ref="B14:B15"/>
    <mergeCell ref="C14:C15"/>
    <mergeCell ref="H14:H15"/>
    <mergeCell ref="I14:I15"/>
    <mergeCell ref="K14:K15"/>
    <mergeCell ref="L14:L15"/>
    <mergeCell ref="M14:M15"/>
    <mergeCell ref="BC12:BC13"/>
    <mergeCell ref="BD12:BD13"/>
    <mergeCell ref="BE12:BE13"/>
    <mergeCell ref="BK12:BK13"/>
    <mergeCell ref="BL12:BL13"/>
    <mergeCell ref="BN12:BN13"/>
    <mergeCell ref="AP12:AP13"/>
    <mergeCell ref="AR12:AR13"/>
    <mergeCell ref="AS12:AS13"/>
    <mergeCell ref="AT12:AT13"/>
    <mergeCell ref="AZ12:AZ13"/>
    <mergeCell ref="BA12:BA13"/>
    <mergeCell ref="AD12:AD13"/>
    <mergeCell ref="AE12:AE13"/>
    <mergeCell ref="AG12:AG13"/>
    <mergeCell ref="AH12:AH13"/>
    <mergeCell ref="AI12:AI13"/>
    <mergeCell ref="AO12:AO13"/>
    <mergeCell ref="M12:M13"/>
    <mergeCell ref="S12:S13"/>
    <mergeCell ref="T12:T13"/>
    <mergeCell ref="V12:V13"/>
    <mergeCell ref="W12:W13"/>
    <mergeCell ref="X12:X13"/>
    <mergeCell ref="BN10:BN11"/>
    <mergeCell ref="BO10:BO11"/>
    <mergeCell ref="BP10:BP11"/>
    <mergeCell ref="A12:A13"/>
    <mergeCell ref="B12:B13"/>
    <mergeCell ref="C12:C13"/>
    <mergeCell ref="H12:H13"/>
    <mergeCell ref="I12:I13"/>
    <mergeCell ref="K12:K13"/>
    <mergeCell ref="L12:L13"/>
    <mergeCell ref="BA10:BA11"/>
    <mergeCell ref="BC10:BC11"/>
    <mergeCell ref="BD10:BD11"/>
    <mergeCell ref="BE10:BE11"/>
    <mergeCell ref="BK10:BK11"/>
    <mergeCell ref="BL10:BL11"/>
    <mergeCell ref="AO10:AO11"/>
    <mergeCell ref="AP10:AP11"/>
    <mergeCell ref="AR10:AR11"/>
    <mergeCell ref="AS10:AS11"/>
    <mergeCell ref="AT10:AT11"/>
    <mergeCell ref="AZ10:AZ11"/>
    <mergeCell ref="X10:X11"/>
    <mergeCell ref="AD10:AD11"/>
    <mergeCell ref="AE10:AE11"/>
    <mergeCell ref="AG10:AG11"/>
    <mergeCell ref="AH10:AH11"/>
    <mergeCell ref="AI10:AI11"/>
    <mergeCell ref="L10:L11"/>
    <mergeCell ref="M10:M11"/>
    <mergeCell ref="S10:S11"/>
    <mergeCell ref="T10:T11"/>
    <mergeCell ref="V10:V11"/>
    <mergeCell ref="W10:W11"/>
    <mergeCell ref="A10:A11"/>
    <mergeCell ref="B10:B11"/>
    <mergeCell ref="C10:C11"/>
    <mergeCell ref="H10:H11"/>
    <mergeCell ref="I10:I11"/>
    <mergeCell ref="K10:K11"/>
    <mergeCell ref="BD8:BD9"/>
    <mergeCell ref="BE8:BE9"/>
    <mergeCell ref="BK8:BK9"/>
    <mergeCell ref="BN8:BN9"/>
    <mergeCell ref="BO8:BO9"/>
    <mergeCell ref="BP8:BP9"/>
    <mergeCell ref="AO8:AO9"/>
    <mergeCell ref="AR8:AR9"/>
    <mergeCell ref="AS8:AS9"/>
    <mergeCell ref="AT8:AT9"/>
    <mergeCell ref="AZ8:AZ9"/>
    <mergeCell ref="BC8:BC9"/>
    <mergeCell ref="W8:W9"/>
    <mergeCell ref="X8:X9"/>
    <mergeCell ref="AD8:AD9"/>
    <mergeCell ref="AG8:AG9"/>
    <mergeCell ref="AH8:AH9"/>
    <mergeCell ref="AI8:AI9"/>
    <mergeCell ref="BR6:BR7"/>
    <mergeCell ref="A8:A9"/>
    <mergeCell ref="B8:B9"/>
    <mergeCell ref="C8:C9"/>
    <mergeCell ref="H8:H9"/>
    <mergeCell ref="K8:K9"/>
    <mergeCell ref="L8:L9"/>
    <mergeCell ref="M8:M9"/>
    <mergeCell ref="S8:S9"/>
    <mergeCell ref="V8:V9"/>
    <mergeCell ref="D6:K6"/>
    <mergeCell ref="O6:V6"/>
    <mergeCell ref="Z6:AG6"/>
    <mergeCell ref="AK6:AR6"/>
    <mergeCell ref="AV6:BC6"/>
    <mergeCell ref="BG6:BN6"/>
    <mergeCell ref="D3:AK3"/>
    <mergeCell ref="AM3:BR3"/>
    <mergeCell ref="D4:BN4"/>
    <mergeCell ref="D5:K5"/>
    <mergeCell ref="O5:V5"/>
    <mergeCell ref="Z5:AG5"/>
    <mergeCell ref="AK5:AR5"/>
    <mergeCell ref="AV5:BC5"/>
    <mergeCell ref="BG5:BN5"/>
  </mergeCells>
  <conditionalFormatting sqref="D8:F15 D17:F30 D32:F45 D47:F60 D62:F67">
    <cfRule type="expression" dxfId="248" priority="91">
      <formula>$E8="Abs"</formula>
    </cfRule>
    <cfRule type="expression" dxfId="247" priority="92">
      <formula>$E8="Form"</formula>
    </cfRule>
    <cfRule type="expression" dxfId="246" priority="93">
      <formula>$E8="AM"</formula>
    </cfRule>
    <cfRule type="expression" dxfId="245" priority="94">
      <formula>$E8="HS"</formula>
    </cfRule>
    <cfRule type="expression" dxfId="244" priority="95">
      <formula>$E8="R"</formula>
    </cfRule>
    <cfRule type="expression" dxfId="243" priority="96">
      <formula>$E8="CV"</formula>
    </cfRule>
    <cfRule type="expression" dxfId="242" priority="97">
      <formula>$E8="cp"</formula>
    </cfRule>
  </conditionalFormatting>
  <conditionalFormatting sqref="D13:F13">
    <cfRule type="expression" dxfId="241" priority="90">
      <formula>$E8="Abs"</formula>
    </cfRule>
  </conditionalFormatting>
  <conditionalFormatting sqref="H8:H67 S8:S67 AD8:AD67 AO8:AO66 AZ8:AZ66 BK8:BK66">
    <cfRule type="cellIs" dxfId="240" priority="89" operator="greaterThan">
      <formula>0.4375</formula>
    </cfRule>
  </conditionalFormatting>
  <conditionalFormatting sqref="H8:I9 S8:T9 AE8:AE9 AP8:AP9 BA8:BA9 BL8:BL9">
    <cfRule type="cellIs" dxfId="239" priority="88" operator="greaterThan">
      <formula>"&gt;10:30"</formula>
    </cfRule>
  </conditionalFormatting>
  <conditionalFormatting sqref="B8:B67">
    <cfRule type="expression" dxfId="238" priority="87">
      <formula>WEEKDAY($A8,2)&gt;5</formula>
    </cfRule>
  </conditionalFormatting>
  <conditionalFormatting sqref="B8:B67">
    <cfRule type="expression" dxfId="237" priority="86">
      <formula>COUNTIF(JF,$A8)&gt;0</formula>
    </cfRule>
  </conditionalFormatting>
  <conditionalFormatting sqref="D5:K5 O5:V5 Z5:AG5 AK5:AR5 AV5:BC5 BG5:BN5">
    <cfRule type="containsText" dxfId="236" priority="85" operator="containsText" text="ATTENTION REPOS QUOTIDIEN">
      <formula>NOT(ISERROR(SEARCH("ATTENTION REPOS QUOTIDIEN",D5)))</formula>
    </cfRule>
  </conditionalFormatting>
  <conditionalFormatting sqref="AK8:AM15 AK17:AM30 AK32:AM45 AK47:AM60 AK62:AM67">
    <cfRule type="expression" dxfId="235" priority="72">
      <formula>$AL8="Abs"</formula>
    </cfRule>
    <cfRule type="expression" dxfId="234" priority="73">
      <formula>$AL8="Form"</formula>
    </cfRule>
    <cfRule type="expression" dxfId="233" priority="74">
      <formula>$AL8="AM"</formula>
    </cfRule>
    <cfRule type="expression" dxfId="232" priority="75">
      <formula>$AL8="HS"</formula>
    </cfRule>
    <cfRule type="expression" dxfId="231" priority="76">
      <formula>$AL8="R"</formula>
    </cfRule>
    <cfRule type="expression" dxfId="230" priority="77">
      <formula>$AL8="CV"</formula>
    </cfRule>
    <cfRule type="expression" dxfId="229" priority="78">
      <formula>$AL8="cp"</formula>
    </cfRule>
  </conditionalFormatting>
  <conditionalFormatting sqref="AV8:AX15 AV17:AX30 AV32:AX45 AV47:AX60 AV62:AX67">
    <cfRule type="expression" dxfId="228" priority="65">
      <formula>$AW8="Abs"</formula>
    </cfRule>
    <cfRule type="expression" dxfId="227" priority="66">
      <formula>$AW8="Form"</formula>
    </cfRule>
    <cfRule type="expression" dxfId="226" priority="67">
      <formula>$AW8="AM"</formula>
    </cfRule>
    <cfRule type="expression" dxfId="225" priority="68">
      <formula>$AW8="HS"</formula>
    </cfRule>
    <cfRule type="expression" dxfId="224" priority="69">
      <formula>$AW8="R"</formula>
    </cfRule>
    <cfRule type="expression" dxfId="223" priority="70">
      <formula>$AW8="CV"</formula>
    </cfRule>
    <cfRule type="expression" dxfId="222" priority="71">
      <formula>$AW8="cp"</formula>
    </cfRule>
  </conditionalFormatting>
  <conditionalFormatting sqref="BG8:BI15 BG17:BI30 BG32:BI45 BG47:BI60 BG62:BI67">
    <cfRule type="expression" dxfId="221" priority="58">
      <formula>$BH8="Abs"</formula>
    </cfRule>
    <cfRule type="expression" dxfId="220" priority="59">
      <formula>$BH8="Form"</formula>
    </cfRule>
    <cfRule type="expression" dxfId="219" priority="60">
      <formula>$BH8="AM"</formula>
    </cfRule>
    <cfRule type="expression" dxfId="218" priority="61">
      <formula>$BH8="HS"</formula>
    </cfRule>
    <cfRule type="expression" dxfId="217" priority="62">
      <formula>$BH8="R"</formula>
    </cfRule>
    <cfRule type="expression" dxfId="216" priority="63">
      <formula>$BH8="CV"</formula>
    </cfRule>
    <cfRule type="expression" dxfId="215" priority="64">
      <formula>$BH8="cp"</formula>
    </cfRule>
  </conditionalFormatting>
  <conditionalFormatting sqref="Z8:AB15 Z17:AB30 Z32:AB45 Z47:AB60 Z62:AB67">
    <cfRule type="expression" dxfId="214" priority="51">
      <formula>$AA8="Abs"</formula>
    </cfRule>
    <cfRule type="expression" dxfId="213" priority="52">
      <formula>$AA8="Form"</formula>
    </cfRule>
    <cfRule type="expression" dxfId="212" priority="53">
      <formula>$AA8="AM"</formula>
    </cfRule>
    <cfRule type="expression" dxfId="211" priority="54">
      <formula>$AA8="HS"</formula>
    </cfRule>
    <cfRule type="expression" dxfId="210" priority="55">
      <formula>$AA8="R"</formula>
    </cfRule>
    <cfRule type="expression" dxfId="209" priority="56">
      <formula>$AA8="CV"</formula>
    </cfRule>
    <cfRule type="expression" dxfId="208" priority="57">
      <formula>$AA8="cp"</formula>
    </cfRule>
  </conditionalFormatting>
  <conditionalFormatting sqref="O8:Q15 O17:Q30 O32:Q45 O47:Q60 O62:Q67">
    <cfRule type="expression" dxfId="207" priority="36">
      <formula>$P8="Abs"</formula>
    </cfRule>
    <cfRule type="expression" dxfId="206" priority="37">
      <formula>$P8="Form"</formula>
    </cfRule>
    <cfRule type="expression" dxfId="205" priority="38">
      <formula>$P8="AM"</formula>
    </cfRule>
    <cfRule type="expression" dxfId="204" priority="39">
      <formula>$P8="HS"</formula>
    </cfRule>
    <cfRule type="expression" dxfId="203" priority="40">
      <formula>$P8="R"</formula>
    </cfRule>
    <cfRule type="expression" dxfId="202" priority="41">
      <formula>$P8="CV"</formula>
    </cfRule>
    <cfRule type="expression" dxfId="201" priority="42">
      <formula>$P8="cp"</formula>
    </cfRule>
  </conditionalFormatting>
  <printOptions horizontalCentered="1" verticalCentered="1"/>
  <pageMargins left="0.23622047244094491" right="0.23622047244094491" top="0.15748031496062992" bottom="0.31496062992125984" header="0.31496062992125984" footer="0.31496062992125984"/>
  <pageSetup paperSize="9" scale="5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JF</vt:lpstr>
      <vt:lpstr>BASE</vt:lpstr>
      <vt:lpstr>01-2018</vt:lpstr>
      <vt:lpstr>02-2018</vt:lpstr>
      <vt:lpstr>JF</vt:lpstr>
      <vt:lpstr>Paques</vt:lpstr>
      <vt:lpstr>'01-2018'!Zone_d_impression</vt:lpstr>
      <vt:lpstr>'02-2018'!Zone_d_impression</vt:lpstr>
      <vt:lpstr>BASE!Zone_d_impression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cp:lastPrinted>2018-03-08T21:42:22Z</cp:lastPrinted>
  <dcterms:created xsi:type="dcterms:W3CDTF">2018-01-25T22:24:15Z</dcterms:created>
  <dcterms:modified xsi:type="dcterms:W3CDTF">2018-03-08T21:52:32Z</dcterms:modified>
</cp:coreProperties>
</file>