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0" r:id="rId1"/>
    <sheet name="Feuil1 (2)" sheetId="11" r:id="rId2"/>
  </sheets>
  <definedNames>
    <definedName name="essai">{"Client 1";"Client 4";"Client 14";"Client 18";"Client 21"}</definedName>
  </definedNames>
  <calcPr calcId="145621"/>
</workbook>
</file>

<file path=xl/calcChain.xml><?xml version="1.0" encoding="utf-8"?>
<calcChain xmlns="http://schemas.openxmlformats.org/spreadsheetml/2006/main">
  <c r="E38" i="11" l="1"/>
  <c r="I21" i="11" a="1"/>
  <c r="I21" i="11" s="1"/>
  <c r="I20" i="11"/>
  <c r="I20" i="11" a="1"/>
  <c r="I19" i="11" a="1"/>
  <c r="I19" i="11" s="1"/>
  <c r="I18" i="11"/>
  <c r="I18" i="11" a="1"/>
  <c r="H18" i="11" a="1"/>
  <c r="H25" i="11" s="1"/>
  <c r="G18" i="11" a="1"/>
  <c r="G28" i="11" s="1"/>
  <c r="F18" i="11" a="1"/>
  <c r="F25" i="11" s="1"/>
  <c r="E18" i="11" a="1"/>
  <c r="E28" i="11" s="1"/>
  <c r="C17" i="11"/>
  <c r="C16" i="11"/>
  <c r="N13" i="11"/>
  <c r="N9" i="11"/>
  <c r="N5" i="11"/>
  <c r="N4" i="11" a="1"/>
  <c r="N12" i="11" s="1"/>
  <c r="M13" i="11"/>
  <c r="M9" i="11"/>
  <c r="M5" i="11"/>
  <c r="M4" i="11" a="1"/>
  <c r="M12" i="11" s="1"/>
  <c r="L4" i="11" a="1"/>
  <c r="L12" i="11" s="1"/>
  <c r="P2" i="11" a="1"/>
  <c r="P2" i="11" s="1"/>
  <c r="P1" i="11"/>
  <c r="P1" i="11" a="1"/>
  <c r="E29" i="10"/>
  <c r="L5" i="11" l="1"/>
  <c r="L9" i="11"/>
  <c r="L13" i="11"/>
  <c r="G21" i="11"/>
  <c r="G25" i="11"/>
  <c r="L6" i="11"/>
  <c r="L10" i="11"/>
  <c r="L14" i="11"/>
  <c r="M6" i="11"/>
  <c r="M10" i="11"/>
  <c r="M14" i="11"/>
  <c r="N6" i="11"/>
  <c r="N10" i="11"/>
  <c r="N14" i="11"/>
  <c r="E18" i="11"/>
  <c r="E22" i="11"/>
  <c r="E26" i="11"/>
  <c r="F18" i="11"/>
  <c r="F22" i="11"/>
  <c r="F26" i="11"/>
  <c r="G18" i="11"/>
  <c r="G22" i="11"/>
  <c r="G26" i="11"/>
  <c r="H18" i="11"/>
  <c r="H22" i="11"/>
  <c r="H26" i="11"/>
  <c r="L7" i="11"/>
  <c r="L11" i="11"/>
  <c r="N7" i="11"/>
  <c r="N11" i="11"/>
  <c r="E19" i="11"/>
  <c r="E23" i="11"/>
  <c r="E27" i="11"/>
  <c r="F19" i="11"/>
  <c r="F23" i="11"/>
  <c r="F27" i="11"/>
  <c r="G19" i="11"/>
  <c r="G23" i="11"/>
  <c r="G27" i="11"/>
  <c r="H19" i="11"/>
  <c r="H23" i="11"/>
  <c r="H27" i="11"/>
  <c r="E21" i="11"/>
  <c r="E25" i="11"/>
  <c r="M7" i="11"/>
  <c r="M11" i="11"/>
  <c r="L4" i="11"/>
  <c r="L8" i="11"/>
  <c r="M4" i="11"/>
  <c r="M8" i="11"/>
  <c r="N4" i="11"/>
  <c r="N8" i="11"/>
  <c r="E20" i="11"/>
  <c r="E24" i="11"/>
  <c r="F20" i="11"/>
  <c r="F24" i="11"/>
  <c r="F28" i="11"/>
  <c r="G20" i="11"/>
  <c r="G24" i="11"/>
  <c r="H20" i="11"/>
  <c r="H24" i="11"/>
  <c r="H28" i="11"/>
  <c r="F21" i="11"/>
  <c r="H21" i="11"/>
  <c r="N2" i="11" l="1"/>
  <c r="N1" i="11"/>
  <c r="G30" i="11"/>
  <c r="G31" i="11"/>
  <c r="H31" i="11"/>
  <c r="H30" i="11"/>
  <c r="C17" i="10"/>
  <c r="C16" i="10"/>
</calcChain>
</file>

<file path=xl/sharedStrings.xml><?xml version="1.0" encoding="utf-8"?>
<sst xmlns="http://schemas.openxmlformats.org/spreadsheetml/2006/main" count="77" uniqueCount="33">
  <si>
    <t>Client 1</t>
  </si>
  <si>
    <t>Client 2</t>
  </si>
  <si>
    <t>Client 4</t>
  </si>
  <si>
    <t>Client 9</t>
  </si>
  <si>
    <t>Client 13</t>
  </si>
  <si>
    <t>Client 14</t>
  </si>
  <si>
    <t>Client 16</t>
  </si>
  <si>
    <t>Client 18</t>
  </si>
  <si>
    <t>Client 19</t>
  </si>
  <si>
    <t>Client 20</t>
  </si>
  <si>
    <t>Client 21</t>
  </si>
  <si>
    <t>Régions</t>
  </si>
  <si>
    <t>Noms</t>
  </si>
  <si>
    <t>Janvier</t>
  </si>
  <si>
    <t>L :</t>
  </si>
  <si>
    <t>M :</t>
  </si>
  <si>
    <t>N:</t>
  </si>
  <si>
    <t>somme</t>
  </si>
  <si>
    <t>max</t>
  </si>
  <si>
    <t>P2 :</t>
  </si>
  <si>
    <t>=INDEX(J4:J14;EQUIV(B4:B14;I4:I14;0))</t>
  </si>
  <si>
    <t>=INDEX(J4:J14;EQUIV(B4:B14;I4:I14;0))=1</t>
  </si>
  <si>
    <t>=(INDEX(J4:J14;EQUIV(B4:B14;I4:I14;0))=1)*C4:C14</t>
  </si>
  <si>
    <t>=MAX((INDEX(J4:J14;EQUIV(B4:B14;I4:I14;0))=1)*C4:C14)</t>
  </si>
  <si>
    <t>Numéro de région</t>
  </si>
  <si>
    <t>Ce que je veux obtenir c'est le nom de la personne qui a fait le max pour la région saisie en B22</t>
  </si>
  <si>
    <t>Puisque en B22 j'ai 1</t>
  </si>
  <si>
    <t>Je voudrais avoir une formule qui renvoie le MAX des valeurs qui correspondent uniquement à la région 1</t>
  </si>
  <si>
    <t>C’est-à-dire ça :</t>
  </si>
  <si>
    <t>c’est-à-dire la valeur :</t>
  </si>
  <si>
    <t>Je veux ensuite récupérer le nom du client qui correspond à cette valeur</t>
  </si>
  <si>
    <t>La plage F4:G14 doit être considérée comme une base de données de mes clients, qui pourrait éventuellement être situiée dans une autre feuille.</t>
  </si>
  <si>
    <t>soit le Client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</si>
</sst>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7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3"/>
  <sheetViews>
    <sheetView tabSelected="1" zoomScale="85" zoomScaleNormal="85" workbookViewId="0">
      <selection activeCell="I25" sqref="I25"/>
    </sheetView>
  </sheetViews>
  <sheetFormatPr baseColWidth="10" defaultRowHeight="15" x14ac:dyDescent="0.25"/>
  <sheetData>
    <row r="3" spans="2:7" x14ac:dyDescent="0.25">
      <c r="C3" t="s">
        <v>13</v>
      </c>
      <c r="F3" t="s">
        <v>12</v>
      </c>
      <c r="G3" t="s">
        <v>11</v>
      </c>
    </row>
    <row r="4" spans="2:7" x14ac:dyDescent="0.25">
      <c r="B4" s="4" t="s">
        <v>0</v>
      </c>
      <c r="C4" s="4">
        <v>1080</v>
      </c>
      <c r="F4" s="4" t="s">
        <v>0</v>
      </c>
      <c r="G4" s="4">
        <v>1</v>
      </c>
    </row>
    <row r="5" spans="2:7" x14ac:dyDescent="0.25">
      <c r="B5" s="4" t="s">
        <v>1</v>
      </c>
      <c r="C5" s="4">
        <v>1330</v>
      </c>
      <c r="F5" s="4" t="s">
        <v>2</v>
      </c>
      <c r="G5" s="4">
        <v>1</v>
      </c>
    </row>
    <row r="6" spans="2:7" x14ac:dyDescent="0.25">
      <c r="B6" s="4" t="s">
        <v>2</v>
      </c>
      <c r="C6" s="4">
        <v>1646</v>
      </c>
      <c r="F6" s="4" t="s">
        <v>5</v>
      </c>
      <c r="G6" s="4">
        <v>1</v>
      </c>
    </row>
    <row r="7" spans="2:7" x14ac:dyDescent="0.25">
      <c r="B7" s="4" t="s">
        <v>3</v>
      </c>
      <c r="C7" s="4">
        <v>1013</v>
      </c>
      <c r="F7" s="4" t="s">
        <v>7</v>
      </c>
      <c r="G7" s="4">
        <v>1</v>
      </c>
    </row>
    <row r="8" spans="2:7" x14ac:dyDescent="0.25">
      <c r="B8" s="4" t="s">
        <v>4</v>
      </c>
      <c r="C8" s="4">
        <v>1829</v>
      </c>
      <c r="F8" s="4" t="s">
        <v>10</v>
      </c>
      <c r="G8" s="4">
        <v>1</v>
      </c>
    </row>
    <row r="9" spans="2:7" x14ac:dyDescent="0.25">
      <c r="B9" s="4" t="s">
        <v>5</v>
      </c>
      <c r="C9" s="4">
        <v>896</v>
      </c>
      <c r="F9" s="4" t="s">
        <v>1</v>
      </c>
      <c r="G9" s="4">
        <v>2</v>
      </c>
    </row>
    <row r="10" spans="2:7" x14ac:dyDescent="0.25">
      <c r="B10" s="4" t="s">
        <v>6</v>
      </c>
      <c r="C10" s="4">
        <v>1178</v>
      </c>
      <c r="F10" s="4" t="s">
        <v>3</v>
      </c>
      <c r="G10" s="4">
        <v>2</v>
      </c>
    </row>
    <row r="11" spans="2:7" x14ac:dyDescent="0.25">
      <c r="B11" s="4" t="s">
        <v>7</v>
      </c>
      <c r="C11" s="4">
        <v>1647</v>
      </c>
      <c r="F11" s="4" t="s">
        <v>4</v>
      </c>
      <c r="G11" s="4">
        <v>2</v>
      </c>
    </row>
    <row r="12" spans="2:7" x14ac:dyDescent="0.25">
      <c r="B12" s="4" t="s">
        <v>8</v>
      </c>
      <c r="C12" s="4">
        <v>1142</v>
      </c>
      <c r="F12" s="4" t="s">
        <v>6</v>
      </c>
      <c r="G12" s="4">
        <v>2</v>
      </c>
    </row>
    <row r="13" spans="2:7" x14ac:dyDescent="0.25">
      <c r="B13" s="4" t="s">
        <v>9</v>
      </c>
      <c r="C13" s="4">
        <v>1484</v>
      </c>
      <c r="F13" s="4" t="s">
        <v>8</v>
      </c>
      <c r="G13" s="4">
        <v>2</v>
      </c>
    </row>
    <row r="14" spans="2:7" x14ac:dyDescent="0.25">
      <c r="B14" s="4" t="s">
        <v>10</v>
      </c>
      <c r="C14" s="4">
        <v>1552</v>
      </c>
      <c r="F14" s="4" t="s">
        <v>9</v>
      </c>
      <c r="G14" s="4">
        <v>2</v>
      </c>
    </row>
    <row r="16" spans="2:7" x14ac:dyDescent="0.25">
      <c r="C16">
        <f>MAX(C4:C14)</f>
        <v>1829</v>
      </c>
    </row>
    <row r="17" spans="1:8" x14ac:dyDescent="0.25">
      <c r="C17">
        <f>SUM(C4:C14)</f>
        <v>14797</v>
      </c>
    </row>
    <row r="19" spans="1:8" ht="25.5" customHeight="1" x14ac:dyDescent="0.25">
      <c r="A19" s="6" t="s">
        <v>25</v>
      </c>
      <c r="B19" s="6"/>
      <c r="C19" s="6"/>
      <c r="D19" s="6"/>
    </row>
    <row r="20" spans="1:8" ht="27" customHeight="1" x14ac:dyDescent="0.25">
      <c r="A20" s="6"/>
      <c r="B20" s="6"/>
      <c r="C20" s="6"/>
      <c r="D20" s="6"/>
    </row>
    <row r="21" spans="1:8" x14ac:dyDescent="0.25">
      <c r="B21" t="s">
        <v>24</v>
      </c>
    </row>
    <row r="22" spans="1:8" x14ac:dyDescent="0.25">
      <c r="B22" s="5">
        <v>1</v>
      </c>
      <c r="D22" s="5" t="s">
        <v>7</v>
      </c>
    </row>
    <row r="24" spans="1:8" x14ac:dyDescent="0.25">
      <c r="A24" t="s">
        <v>26</v>
      </c>
    </row>
    <row r="25" spans="1:8" x14ac:dyDescent="0.25">
      <c r="A25" t="s">
        <v>27</v>
      </c>
    </row>
    <row r="26" spans="1:8" x14ac:dyDescent="0.25">
      <c r="A26" t="s">
        <v>28</v>
      </c>
    </row>
    <row r="27" spans="1:8" x14ac:dyDescent="0.25">
      <c r="C27">
        <v>1080</v>
      </c>
      <c r="E27" t="s">
        <v>29</v>
      </c>
    </row>
    <row r="28" spans="1:8" x14ac:dyDescent="0.25">
      <c r="C28">
        <v>1646</v>
      </c>
    </row>
    <row r="29" spans="1:8" x14ac:dyDescent="0.25">
      <c r="C29">
        <v>896</v>
      </c>
      <c r="E29">
        <f>MAX(C27:C31)</f>
        <v>1647</v>
      </c>
    </row>
    <row r="30" spans="1:8" x14ac:dyDescent="0.25">
      <c r="C30">
        <v>1647</v>
      </c>
    </row>
    <row r="31" spans="1:8" x14ac:dyDescent="0.25">
      <c r="C31">
        <v>1552</v>
      </c>
    </row>
    <row r="32" spans="1:8" x14ac:dyDescent="0.25">
      <c r="A32" t="s">
        <v>30</v>
      </c>
      <c r="H32" t="s">
        <v>32</v>
      </c>
    </row>
    <row r="33" spans="1:1" x14ac:dyDescent="0.25">
      <c r="A33" t="s">
        <v>31</v>
      </c>
    </row>
  </sheetData>
  <mergeCells count="1">
    <mergeCell ref="A19:D20"/>
  </mergeCells>
  <conditionalFormatting sqref="C18 C4:C15">
    <cfRule type="expression" dxfId="6" priority="11">
      <formula>SUMPRODUCT(MAX((INDEX($G$4:$G$14,MATCH($B4,$F$4:$F$14,0))=1)*($C$4:$C$14)))=$C4</formula>
    </cfRule>
  </conditionalFormatting>
  <conditionalFormatting sqref="C21">
    <cfRule type="expression" dxfId="5" priority="15">
      <formula>SUMPRODUCT(MAX((INDEX($G$4:$G$14,MATCH(#REF!,$F$4:$F$14,0))=1)*($C$4:$C$14)))=$C21</formula>
    </cfRule>
  </conditionalFormatting>
  <conditionalFormatting sqref="C16">
    <cfRule type="expression" dxfId="4" priority="18">
      <formula>SUMPRODUCT(MAX((INDEX(#REF!,MATCH(#REF!,$I$4:$I$15,0))=1)*($C$4:$C$20)))=$C16</formula>
    </cfRule>
  </conditionalFormatting>
  <conditionalFormatting sqref="D22">
    <cfRule type="expression" dxfId="0" priority="19">
      <formula>SUMPRODUCT(MAX((INDEX($G$4:$G$14,MATCH($B22,$F$4:$F$14,0))=1)*($C$4:$C$14)))=$D22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="85" zoomScaleNormal="85" workbookViewId="0">
      <selection activeCell="E38" sqref="E38"/>
    </sheetView>
  </sheetViews>
  <sheetFormatPr baseColWidth="10" defaultRowHeight="15" x14ac:dyDescent="0.25"/>
  <sheetData>
    <row r="1" spans="2:16" x14ac:dyDescent="0.25">
      <c r="M1" t="s">
        <v>17</v>
      </c>
      <c r="N1" s="2">
        <f>SUM(N4:N14)</f>
        <v>6821</v>
      </c>
      <c r="P1">
        <f t="array" ref="P1">SUM((INDEX(G4:G14,MATCH(B4:B14,F4:F14,0))=1)*C4:C14)</f>
        <v>14797</v>
      </c>
    </row>
    <row r="2" spans="2:16" x14ac:dyDescent="0.25">
      <c r="M2" t="s">
        <v>18</v>
      </c>
      <c r="N2" s="2">
        <f>MAX(N4:N24)</f>
        <v>1647</v>
      </c>
      <c r="P2">
        <f t="array" ref="P2">MAX((INDEX(G4:G14,MATCH(B4:B14,F4:F14,0))=1)*C4:C14)</f>
        <v>1829</v>
      </c>
    </row>
    <row r="3" spans="2:16" x14ac:dyDescent="0.25">
      <c r="C3" t="s">
        <v>13</v>
      </c>
      <c r="F3" t="s">
        <v>12</v>
      </c>
      <c r="G3" t="s">
        <v>11</v>
      </c>
    </row>
    <row r="4" spans="2:16" x14ac:dyDescent="0.25">
      <c r="B4" s="4" t="s">
        <v>0</v>
      </c>
      <c r="C4" s="4">
        <v>1080</v>
      </c>
      <c r="F4" s="4" t="s">
        <v>0</v>
      </c>
      <c r="G4" s="4">
        <v>1</v>
      </c>
      <c r="L4" s="3">
        <f t="array" ref="L4:L14">INDEX(G4:G14,MATCH(B4:B14,F4:F14,0))</f>
        <v>1</v>
      </c>
      <c r="M4" s="3" t="b">
        <f t="array" ref="M4:M14">INDEX(G4:G14,MATCH(B4:B14,F4:F14,0))=1</f>
        <v>1</v>
      </c>
      <c r="N4" s="3">
        <f t="array" ref="N4:N14">(INDEX(G4:G14,MATCH(B4:B14,F4:F14,0))=1)*C4:C14</f>
        <v>1080</v>
      </c>
    </row>
    <row r="5" spans="2:16" x14ac:dyDescent="0.25">
      <c r="B5" s="4" t="s">
        <v>1</v>
      </c>
      <c r="C5" s="4">
        <v>1330</v>
      </c>
      <c r="F5" s="4" t="s">
        <v>2</v>
      </c>
      <c r="G5" s="4">
        <v>1</v>
      </c>
      <c r="L5" s="3">
        <v>2</v>
      </c>
      <c r="M5" s="3" t="b">
        <v>0</v>
      </c>
      <c r="N5" s="3">
        <v>0</v>
      </c>
    </row>
    <row r="6" spans="2:16" x14ac:dyDescent="0.25">
      <c r="B6" s="4" t="s">
        <v>2</v>
      </c>
      <c r="C6" s="4">
        <v>1646</v>
      </c>
      <c r="F6" s="4" t="s">
        <v>5</v>
      </c>
      <c r="G6" s="4">
        <v>1</v>
      </c>
      <c r="L6" s="3">
        <v>1</v>
      </c>
      <c r="M6" s="3" t="b">
        <v>1</v>
      </c>
      <c r="N6" s="3">
        <v>1646</v>
      </c>
    </row>
    <row r="7" spans="2:16" x14ac:dyDescent="0.25">
      <c r="B7" s="4" t="s">
        <v>3</v>
      </c>
      <c r="C7" s="4">
        <v>1013</v>
      </c>
      <c r="F7" s="4" t="s">
        <v>7</v>
      </c>
      <c r="G7" s="4">
        <v>1</v>
      </c>
      <c r="L7" s="3">
        <v>2</v>
      </c>
      <c r="M7" s="3" t="b">
        <v>0</v>
      </c>
      <c r="N7" s="3">
        <v>0</v>
      </c>
    </row>
    <row r="8" spans="2:16" x14ac:dyDescent="0.25">
      <c r="B8" s="4" t="s">
        <v>4</v>
      </c>
      <c r="C8" s="4">
        <v>1829</v>
      </c>
      <c r="F8" s="4" t="s">
        <v>10</v>
      </c>
      <c r="G8" s="4">
        <v>1</v>
      </c>
      <c r="L8" s="3">
        <v>2</v>
      </c>
      <c r="M8" s="3" t="b">
        <v>0</v>
      </c>
      <c r="N8" s="3">
        <v>0</v>
      </c>
    </row>
    <row r="9" spans="2:16" x14ac:dyDescent="0.25">
      <c r="B9" s="4" t="s">
        <v>5</v>
      </c>
      <c r="C9" s="4">
        <v>896</v>
      </c>
      <c r="F9" s="4" t="s">
        <v>1</v>
      </c>
      <c r="G9" s="4">
        <v>2</v>
      </c>
      <c r="L9" s="3">
        <v>1</v>
      </c>
      <c r="M9" s="3" t="b">
        <v>1</v>
      </c>
      <c r="N9" s="3">
        <v>896</v>
      </c>
    </row>
    <row r="10" spans="2:16" x14ac:dyDescent="0.25">
      <c r="B10" s="4" t="s">
        <v>6</v>
      </c>
      <c r="C10" s="4">
        <v>1178</v>
      </c>
      <c r="F10" s="4" t="s">
        <v>3</v>
      </c>
      <c r="G10" s="4">
        <v>2</v>
      </c>
      <c r="L10" s="3">
        <v>2</v>
      </c>
      <c r="M10" s="3" t="b">
        <v>0</v>
      </c>
      <c r="N10" s="3">
        <v>0</v>
      </c>
    </row>
    <row r="11" spans="2:16" x14ac:dyDescent="0.25">
      <c r="B11" s="4" t="s">
        <v>7</v>
      </c>
      <c r="C11" s="4">
        <v>1647</v>
      </c>
      <c r="F11" s="4" t="s">
        <v>4</v>
      </c>
      <c r="G11" s="4">
        <v>2</v>
      </c>
      <c r="L11" s="3">
        <v>1</v>
      </c>
      <c r="M11" s="3" t="b">
        <v>1</v>
      </c>
      <c r="N11" s="3">
        <v>1647</v>
      </c>
    </row>
    <row r="12" spans="2:16" x14ac:dyDescent="0.25">
      <c r="B12" s="4" t="s">
        <v>8</v>
      </c>
      <c r="C12" s="4">
        <v>1142</v>
      </c>
      <c r="F12" s="4" t="s">
        <v>6</v>
      </c>
      <c r="G12" s="4">
        <v>2</v>
      </c>
      <c r="L12" s="3">
        <v>2</v>
      </c>
      <c r="M12" s="3" t="b">
        <v>0</v>
      </c>
      <c r="N12" s="3">
        <v>0</v>
      </c>
    </row>
    <row r="13" spans="2:16" x14ac:dyDescent="0.25">
      <c r="B13" s="4" t="s">
        <v>9</v>
      </c>
      <c r="C13" s="4">
        <v>1484</v>
      </c>
      <c r="F13" s="4" t="s">
        <v>8</v>
      </c>
      <c r="G13" s="4">
        <v>2</v>
      </c>
      <c r="L13" s="3">
        <v>2</v>
      </c>
      <c r="M13" s="3" t="b">
        <v>0</v>
      </c>
      <c r="N13" s="3">
        <v>0</v>
      </c>
    </row>
    <row r="14" spans="2:16" x14ac:dyDescent="0.25">
      <c r="B14" s="4" t="s">
        <v>10</v>
      </c>
      <c r="C14" s="4">
        <v>1552</v>
      </c>
      <c r="F14" s="4" t="s">
        <v>9</v>
      </c>
      <c r="G14" s="4">
        <v>2</v>
      </c>
      <c r="L14" s="3">
        <v>1</v>
      </c>
      <c r="M14" s="3" t="b">
        <v>1</v>
      </c>
      <c r="N14" s="3">
        <v>1552</v>
      </c>
    </row>
    <row r="16" spans="2:16" x14ac:dyDescent="0.25">
      <c r="C16">
        <f>MAX(C4:C14)</f>
        <v>1829</v>
      </c>
      <c r="K16" t="s">
        <v>14</v>
      </c>
      <c r="L16" s="1" t="s">
        <v>20</v>
      </c>
    </row>
    <row r="17" spans="1:12" x14ac:dyDescent="0.25">
      <c r="C17">
        <f>SUM(C4:C14)</f>
        <v>14797</v>
      </c>
    </row>
    <row r="18" spans="1:12" x14ac:dyDescent="0.25">
      <c r="E18">
        <f t="array" ref="E18:E28">VLOOKUP(B4:B14,F4:G14,2,0)</f>
        <v>1</v>
      </c>
      <c r="F18" t="b">
        <f t="array" ref="F18:F28">VLOOKUP(B4:B14,F4:G14,2,0)=1</f>
        <v>1</v>
      </c>
      <c r="G18">
        <f t="array" ref="G18:G28">(VLOOKUP(B4:B14,F4:G14,2,0)=1)*C4:C14</f>
        <v>1080</v>
      </c>
      <c r="H18">
        <f t="array" ref="H18:H28">IF(VLOOKUP(B4:B14,F4:G14,2,0)=1,C4:C14,0)</f>
        <v>1080</v>
      </c>
      <c r="I18">
        <f t="array" ref="I18">SUM((VLOOKUP(B4:B14,F4:G14,2,0)=1)*C4:C14)</f>
        <v>14797</v>
      </c>
      <c r="K18" t="s">
        <v>15</v>
      </c>
      <c r="L18" s="1" t="s">
        <v>21</v>
      </c>
    </row>
    <row r="19" spans="1:12" ht="25.5" customHeight="1" x14ac:dyDescent="0.25">
      <c r="A19" s="6" t="s">
        <v>25</v>
      </c>
      <c r="B19" s="6"/>
      <c r="C19" s="6"/>
      <c r="D19" s="6"/>
      <c r="E19">
        <v>2</v>
      </c>
      <c r="F19" t="b">
        <v>0</v>
      </c>
      <c r="G19">
        <v>0</v>
      </c>
      <c r="H19">
        <v>0</v>
      </c>
      <c r="I19">
        <f t="array" ref="I19">MAX((VLOOKUP(B4:B14,F4:G14,2,0)=1)*C4:C14)</f>
        <v>1829</v>
      </c>
    </row>
    <row r="20" spans="1:12" ht="27" customHeight="1" x14ac:dyDescent="0.25">
      <c r="A20" s="6"/>
      <c r="B20" s="6"/>
      <c r="C20" s="6"/>
      <c r="D20" s="6"/>
      <c r="E20">
        <v>1</v>
      </c>
      <c r="F20" t="b">
        <v>1</v>
      </c>
      <c r="G20">
        <v>1646</v>
      </c>
      <c r="H20">
        <v>1646</v>
      </c>
      <c r="I20">
        <f t="array" ref="I20">SUM(IF(VLOOKUP(B4:B14,F4:G14,2,0)=1,C4:C14,0))</f>
        <v>14797</v>
      </c>
      <c r="K20" t="s">
        <v>16</v>
      </c>
      <c r="L20" s="1" t="s">
        <v>22</v>
      </c>
    </row>
    <row r="21" spans="1:12" x14ac:dyDescent="0.25">
      <c r="B21" t="s">
        <v>24</v>
      </c>
      <c r="E21">
        <v>2</v>
      </c>
      <c r="F21" t="b">
        <v>0</v>
      </c>
      <c r="G21">
        <v>0</v>
      </c>
      <c r="H21">
        <v>0</v>
      </c>
      <c r="I21">
        <f t="array" ref="I21">MAX(IF(VLOOKUP(B4:B14,F4:G14,2,0)=1,C4:C14,0))</f>
        <v>1829</v>
      </c>
    </row>
    <row r="22" spans="1:12" x14ac:dyDescent="0.25">
      <c r="B22" s="5">
        <v>1</v>
      </c>
      <c r="C22" s="5" t="s">
        <v>7</v>
      </c>
      <c r="E22">
        <v>2</v>
      </c>
      <c r="F22" t="b">
        <v>0</v>
      </c>
      <c r="G22">
        <v>0</v>
      </c>
      <c r="H22">
        <v>0</v>
      </c>
      <c r="K22" t="s">
        <v>19</v>
      </c>
      <c r="L22" s="1" t="s">
        <v>23</v>
      </c>
    </row>
    <row r="23" spans="1:12" x14ac:dyDescent="0.25">
      <c r="E23">
        <v>1</v>
      </c>
      <c r="F23" t="b">
        <v>1</v>
      </c>
      <c r="G23">
        <v>896</v>
      </c>
      <c r="H23">
        <v>896</v>
      </c>
    </row>
    <row r="24" spans="1:12" x14ac:dyDescent="0.25">
      <c r="E24">
        <v>2</v>
      </c>
      <c r="F24" t="b">
        <v>0</v>
      </c>
      <c r="G24">
        <v>0</v>
      </c>
      <c r="H24">
        <v>0</v>
      </c>
    </row>
    <row r="25" spans="1:12" x14ac:dyDescent="0.25">
      <c r="E25">
        <v>1</v>
      </c>
      <c r="F25" t="b">
        <v>1</v>
      </c>
      <c r="G25">
        <v>1647</v>
      </c>
      <c r="H25">
        <v>1647</v>
      </c>
    </row>
    <row r="26" spans="1:12" x14ac:dyDescent="0.25">
      <c r="E26">
        <v>2</v>
      </c>
      <c r="F26" t="b">
        <v>0</v>
      </c>
      <c r="G26">
        <v>0</v>
      </c>
      <c r="H26">
        <v>0</v>
      </c>
    </row>
    <row r="27" spans="1:12" x14ac:dyDescent="0.25">
      <c r="E27">
        <v>2</v>
      </c>
      <c r="F27" t="b">
        <v>0</v>
      </c>
      <c r="G27">
        <v>0</v>
      </c>
      <c r="H27">
        <v>0</v>
      </c>
    </row>
    <row r="28" spans="1:12" x14ac:dyDescent="0.25">
      <c r="C28" s="1"/>
      <c r="E28">
        <v>1</v>
      </c>
      <c r="F28" t="b">
        <v>1</v>
      </c>
      <c r="G28">
        <v>1552</v>
      </c>
      <c r="H28">
        <v>1552</v>
      </c>
    </row>
    <row r="30" spans="1:12" x14ac:dyDescent="0.25">
      <c r="G30">
        <f>SUM(G18:G28)</f>
        <v>6821</v>
      </c>
      <c r="H30">
        <f>SUM(H18:H28)</f>
        <v>6821</v>
      </c>
    </row>
    <row r="31" spans="1:12" x14ac:dyDescent="0.25">
      <c r="G31">
        <f>MAX(G18:G28)</f>
        <v>1647</v>
      </c>
      <c r="H31">
        <f>MAX(H18:H28)</f>
        <v>1647</v>
      </c>
    </row>
    <row r="33" spans="1:5" x14ac:dyDescent="0.25">
      <c r="A33" t="s">
        <v>26</v>
      </c>
    </row>
    <row r="34" spans="1:5" x14ac:dyDescent="0.25">
      <c r="A34" t="s">
        <v>27</v>
      </c>
    </row>
    <row r="35" spans="1:5" x14ac:dyDescent="0.25">
      <c r="A35" t="s">
        <v>28</v>
      </c>
    </row>
    <row r="36" spans="1:5" x14ac:dyDescent="0.25">
      <c r="C36">
        <v>1080</v>
      </c>
      <c r="E36" t="s">
        <v>29</v>
      </c>
    </row>
    <row r="37" spans="1:5" x14ac:dyDescent="0.25">
      <c r="C37">
        <v>1646</v>
      </c>
    </row>
    <row r="38" spans="1:5" x14ac:dyDescent="0.25">
      <c r="C38">
        <v>896</v>
      </c>
      <c r="E38">
        <f>MAX(C36:C40)</f>
        <v>1647</v>
      </c>
    </row>
    <row r="39" spans="1:5" x14ac:dyDescent="0.25">
      <c r="C39">
        <v>1647</v>
      </c>
    </row>
    <row r="40" spans="1:5" x14ac:dyDescent="0.25">
      <c r="C40">
        <v>1552</v>
      </c>
    </row>
  </sheetData>
  <mergeCells count="1">
    <mergeCell ref="A19:D20"/>
  </mergeCells>
  <conditionalFormatting sqref="C16">
    <cfRule type="expression" dxfId="3" priority="1">
      <formula>SUMPRODUCT(MAX((INDEX($J$4:$J$15,MATCH($B26,$I$4:$I$15,0))=1)*($C$4:$C$20)))=$C16</formula>
    </cfRule>
  </conditionalFormatting>
  <conditionalFormatting sqref="C18 C4:C15 C22:C23">
    <cfRule type="expression" dxfId="2" priority="2">
      <formula>SUMPRODUCT(MAX((INDEX($G$4:$G$14,MATCH($B4,$F$4:$F$14,0))=1)*($C$4:$C$14)))=$C4</formula>
    </cfRule>
  </conditionalFormatting>
  <conditionalFormatting sqref="C21">
    <cfRule type="expression" dxfId="1" priority="3">
      <formula>SUMPRODUCT(MAX((INDEX($G$4:$G$14,MATCH(#REF!,$F$4:$F$14,0))=1)*($C$4:$C$14)))=$C21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2014-12-18T13:52:20Z</dcterms:modified>
</cp:coreProperties>
</file>