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Avec Recherchev" sheetId="13" r:id="rId1"/>
    <sheet name="Avec INDEX" sheetId="14" r:id="rId2"/>
  </sheets>
  <definedNames>
    <definedName name="clients" localSheetId="1">'Avec INDEX'!$B$21:$B$31</definedName>
    <definedName name="data" localSheetId="0">'Avec Recherchev'!$B$21:$C$31</definedName>
    <definedName name="listeclient" localSheetId="1">'Avec INDEX'!$B$4:$B$14</definedName>
    <definedName name="Regions" localSheetId="1">'Avec INDEX'!$C$21:$C$31</definedName>
  </definedNames>
  <calcPr calcId="145621"/>
</workbook>
</file>

<file path=xl/calcChain.xml><?xml version="1.0" encoding="utf-8"?>
<calcChain xmlns="http://schemas.openxmlformats.org/spreadsheetml/2006/main">
  <c r="K7" i="14" l="1" a="1"/>
  <c r="K7" i="14" s="1"/>
  <c r="K4" i="14" a="1"/>
  <c r="K4" i="14" s="1"/>
  <c r="G4" i="14" a="1"/>
  <c r="G7" i="14" s="1"/>
  <c r="F4" i="14" a="1"/>
  <c r="F7" i="14" s="1"/>
  <c r="E4" i="14" a="1"/>
  <c r="E7" i="14" s="1"/>
  <c r="C17" i="14"/>
  <c r="C16" i="14"/>
  <c r="K7" i="13" a="1"/>
  <c r="K7" i="13" s="1"/>
  <c r="K4" i="13" a="1"/>
  <c r="K4" i="13" s="1"/>
  <c r="G4" i="13" a="1"/>
  <c r="G4" i="13" s="1"/>
  <c r="F4" i="13" a="1"/>
  <c r="F4" i="13" s="1"/>
  <c r="E4" i="13" a="1"/>
  <c r="E4" i="13" s="1"/>
  <c r="C17" i="13"/>
  <c r="C16" i="13"/>
  <c r="G14" i="14" l="1"/>
  <c r="G10" i="14"/>
  <c r="G6" i="14"/>
  <c r="G12" i="14"/>
  <c r="G13" i="14"/>
  <c r="G9" i="14"/>
  <c r="G5" i="14"/>
  <c r="G4" i="14"/>
  <c r="G8" i="14"/>
  <c r="G11" i="14"/>
  <c r="F14" i="14"/>
  <c r="F10" i="14"/>
  <c r="F6" i="14"/>
  <c r="F13" i="14"/>
  <c r="F9" i="14"/>
  <c r="F5" i="14"/>
  <c r="F12" i="14"/>
  <c r="F8" i="14"/>
  <c r="F4" i="14"/>
  <c r="F11" i="14"/>
  <c r="E14" i="14"/>
  <c r="E10" i="14"/>
  <c r="E6" i="14"/>
  <c r="E13" i="14"/>
  <c r="E5" i="14"/>
  <c r="E12" i="14"/>
  <c r="E8" i="14"/>
  <c r="E4" i="14"/>
  <c r="E9" i="14"/>
  <c r="E11" i="14"/>
  <c r="G6" i="13"/>
  <c r="K5" i="13" s="1"/>
  <c r="G11" i="13"/>
  <c r="G7" i="13"/>
  <c r="G14" i="13"/>
  <c r="G10" i="13"/>
  <c r="G13" i="13"/>
  <c r="G9" i="13"/>
  <c r="G5" i="13"/>
  <c r="G12" i="13"/>
  <c r="G8" i="13"/>
  <c r="F11" i="13"/>
  <c r="F14" i="13"/>
  <c r="F6" i="13"/>
  <c r="F13" i="13"/>
  <c r="F9" i="13"/>
  <c r="F5" i="13"/>
  <c r="F7" i="13"/>
  <c r="F10" i="13"/>
  <c r="F12" i="13"/>
  <c r="F8" i="13"/>
  <c r="E11" i="13"/>
  <c r="E14" i="13"/>
  <c r="E10" i="13"/>
  <c r="E6" i="13"/>
  <c r="E7" i="13"/>
  <c r="E13" i="13"/>
  <c r="E9" i="13"/>
  <c r="E5" i="13"/>
  <c r="E12" i="13"/>
  <c r="E8" i="13"/>
  <c r="K8" i="13" l="1"/>
  <c r="K5" i="14"/>
  <c r="K8" i="14"/>
</calcChain>
</file>

<file path=xl/sharedStrings.xml><?xml version="1.0" encoding="utf-8"?>
<sst xmlns="http://schemas.openxmlformats.org/spreadsheetml/2006/main" count="110" uniqueCount="47">
  <si>
    <t>Client 1</t>
  </si>
  <si>
    <t>Client 2</t>
  </si>
  <si>
    <t>Client 4</t>
  </si>
  <si>
    <t>Client 9</t>
  </si>
  <si>
    <t>Client 13</t>
  </si>
  <si>
    <t>Client 14</t>
  </si>
  <si>
    <t>Client 16</t>
  </si>
  <si>
    <t>Client 18</t>
  </si>
  <si>
    <t>Client 19</t>
  </si>
  <si>
    <t>Client 20</t>
  </si>
  <si>
    <t>Client 21</t>
  </si>
  <si>
    <t>Régions</t>
  </si>
  <si>
    <t>Noms</t>
  </si>
  <si>
    <t>Janvier</t>
  </si>
  <si>
    <t>Max</t>
  </si>
  <si>
    <t>Somme</t>
  </si>
  <si>
    <t>Etape 1</t>
  </si>
  <si>
    <t xml:space="preserve">Formule : </t>
  </si>
  <si>
    <t>=RECHERCHEV(B4:B14;data;2;0)</t>
  </si>
  <si>
    <t>Etape 2</t>
  </si>
  <si>
    <t>Formule :</t>
  </si>
  <si>
    <t>=RECHERCHEV(B4:B14;data;2;0)=1</t>
  </si>
  <si>
    <t>On récupère le numéro de région de chaque client en le cherchant dans la plage data</t>
  </si>
  <si>
    <t>On identifie les clients qui sont dans la région 1</t>
  </si>
  <si>
    <t>Etape 3</t>
  </si>
  <si>
    <t>=(RECHERCHEV(B4:B14;data;2;0)=1)*C4:C14</t>
  </si>
  <si>
    <t>On annule les valeurs de la colonne C qui ne correspondent pas à la région 1</t>
  </si>
  <si>
    <t>Etape 4</t>
  </si>
  <si>
    <t>devrait renvoyer</t>
  </si>
  <si>
    <t>Jusqu'ici la formule renvoie ce qu'il faut, plus à partir de l'étape 4</t>
  </si>
  <si>
    <t>=INDEX(Regions;EQUIV(listeclient;clients;0))</t>
  </si>
  <si>
    <t>On récupère le numéro de région de chaque client</t>
  </si>
  <si>
    <t>=MAX((INDEX(Regions;EQUIV(listeclient;clients;0))=1)*C4:C14)</t>
  </si>
  <si>
    <t>=SOMME((INDEX(Regions;EQUIV(listeclient;clients;0))=1)*C4:C14)</t>
  </si>
  <si>
    <t>=MAX((RECHERCHEV(B4:B14;data;2;0)=1)*C4:C14)</t>
  </si>
  <si>
    <t>=SOMME((RECHERCHEV(B4:B14;data;2;0)=1)*C4:C14)</t>
  </si>
  <si>
    <t>=INDEX(Regions;EQUIV(listeclient;clients;0))=1</t>
  </si>
  <si>
    <t>=(INDEX(Regions;EQUIV(listeclient;clients;0))=1)*C4:C14</t>
  </si>
  <si>
    <t>Plage nommée</t>
  </si>
  <si>
    <t xml:space="preserve">B4:B14 </t>
  </si>
  <si>
    <t>listeclient</t>
  </si>
  <si>
    <t>B21:B31</t>
  </si>
  <si>
    <t>clients</t>
  </si>
  <si>
    <t>C21:C31</t>
  </si>
  <si>
    <t>Regions</t>
  </si>
  <si>
    <t>B21:C31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</si>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</sst>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quotePrefix="1"/>
    <xf numFmtId="0" fontId="3" fillId="0" borderId="0" xfId="0" applyFont="1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1"/>
  <sheetViews>
    <sheetView tabSelected="1" topLeftCell="A2" zoomScale="85" zoomScaleNormal="85" workbookViewId="0">
      <selection activeCell="K25" sqref="K25"/>
    </sheetView>
  </sheetViews>
  <sheetFormatPr baseColWidth="10" defaultRowHeight="15" x14ac:dyDescent="0.25"/>
  <sheetData>
    <row r="2" spans="2:12" x14ac:dyDescent="0.25">
      <c r="E2" t="s">
        <v>16</v>
      </c>
      <c r="F2" t="s">
        <v>19</v>
      </c>
      <c r="G2" t="s">
        <v>24</v>
      </c>
      <c r="I2" t="s">
        <v>27</v>
      </c>
    </row>
    <row r="3" spans="2:12" x14ac:dyDescent="0.25">
      <c r="C3" t="s">
        <v>13</v>
      </c>
      <c r="K3" s="1" t="s">
        <v>34</v>
      </c>
    </row>
    <row r="4" spans="2:12" x14ac:dyDescent="0.25">
      <c r="B4" s="2" t="s">
        <v>0</v>
      </c>
      <c r="C4" s="2">
        <v>1080</v>
      </c>
      <c r="E4">
        <f t="array" ref="E4:E14">VLOOKUP(B4:B14,data,2,0)</f>
        <v>1</v>
      </c>
      <c r="F4" t="b">
        <f t="array" ref="F4:F14">VLOOKUP(B4:B14,data,2,0)=1</f>
        <v>1</v>
      </c>
      <c r="G4">
        <f t="array" ref="G4:G14">(VLOOKUP(B4:B14,data,2,0)=1)*C4:C14</f>
        <v>1080</v>
      </c>
      <c r="I4" t="s">
        <v>14</v>
      </c>
      <c r="K4">
        <f t="array" ref="K4">MAX((VLOOKUP(B4:B14,data,2,0)=1)*C4:C14)</f>
        <v>1829</v>
      </c>
    </row>
    <row r="5" spans="2:12" x14ac:dyDescent="0.25">
      <c r="B5" s="2" t="s">
        <v>1</v>
      </c>
      <c r="C5" s="2">
        <v>1330</v>
      </c>
      <c r="E5">
        <v>2</v>
      </c>
      <c r="F5" t="b">
        <v>0</v>
      </c>
      <c r="G5">
        <v>0</v>
      </c>
      <c r="I5" t="s">
        <v>28</v>
      </c>
      <c r="K5">
        <f>MAX(G4:G14)</f>
        <v>1647</v>
      </c>
    </row>
    <row r="6" spans="2:12" x14ac:dyDescent="0.25">
      <c r="B6" s="2" t="s">
        <v>2</v>
      </c>
      <c r="C6" s="2">
        <v>1646</v>
      </c>
      <c r="E6">
        <v>1</v>
      </c>
      <c r="F6" t="b">
        <v>1</v>
      </c>
      <c r="G6">
        <v>1646</v>
      </c>
      <c r="K6" s="1" t="s">
        <v>35</v>
      </c>
    </row>
    <row r="7" spans="2:12" x14ac:dyDescent="0.25">
      <c r="B7" s="2" t="s">
        <v>3</v>
      </c>
      <c r="C7" s="2">
        <v>1013</v>
      </c>
      <c r="E7">
        <v>2</v>
      </c>
      <c r="F7" t="b">
        <v>0</v>
      </c>
      <c r="G7">
        <v>0</v>
      </c>
      <c r="I7" t="s">
        <v>15</v>
      </c>
      <c r="K7">
        <f t="array" ref="K7">SUM((VLOOKUP(B4:B14,data,2,0)=1)*C4:C14)</f>
        <v>14797</v>
      </c>
    </row>
    <row r="8" spans="2:12" x14ac:dyDescent="0.25">
      <c r="B8" s="2" t="s">
        <v>4</v>
      </c>
      <c r="C8" s="2">
        <v>1829</v>
      </c>
      <c r="E8">
        <v>2</v>
      </c>
      <c r="F8" t="b">
        <v>0</v>
      </c>
      <c r="G8">
        <v>0</v>
      </c>
      <c r="I8" t="s">
        <v>28</v>
      </c>
      <c r="K8">
        <f>SUM(G4:G14)</f>
        <v>6821</v>
      </c>
    </row>
    <row r="9" spans="2:12" x14ac:dyDescent="0.25">
      <c r="B9" s="2" t="s">
        <v>5</v>
      </c>
      <c r="C9" s="2">
        <v>896</v>
      </c>
      <c r="E9">
        <v>1</v>
      </c>
      <c r="F9" t="b">
        <v>1</v>
      </c>
      <c r="G9">
        <v>896</v>
      </c>
    </row>
    <row r="10" spans="2:12" x14ac:dyDescent="0.25">
      <c r="B10" s="2" t="s">
        <v>6</v>
      </c>
      <c r="C10" s="2">
        <v>1178</v>
      </c>
      <c r="E10">
        <v>2</v>
      </c>
      <c r="F10" t="b">
        <v>0</v>
      </c>
      <c r="G10">
        <v>0</v>
      </c>
    </row>
    <row r="11" spans="2:12" x14ac:dyDescent="0.25">
      <c r="B11" s="2" t="s">
        <v>7</v>
      </c>
      <c r="C11" s="2">
        <v>1647</v>
      </c>
      <c r="E11">
        <v>1</v>
      </c>
      <c r="F11" t="b">
        <v>1</v>
      </c>
      <c r="G11">
        <v>1647</v>
      </c>
    </row>
    <row r="12" spans="2:12" x14ac:dyDescent="0.25">
      <c r="B12" s="2" t="s">
        <v>8</v>
      </c>
      <c r="C12" s="2">
        <v>1142</v>
      </c>
      <c r="E12">
        <v>2</v>
      </c>
      <c r="F12" t="b">
        <v>0</v>
      </c>
      <c r="G12">
        <v>0</v>
      </c>
    </row>
    <row r="13" spans="2:12" x14ac:dyDescent="0.25">
      <c r="B13" s="2" t="s">
        <v>9</v>
      </c>
      <c r="C13" s="2">
        <v>1484</v>
      </c>
      <c r="E13">
        <v>2</v>
      </c>
      <c r="F13" t="b">
        <v>0</v>
      </c>
      <c r="G13">
        <v>0</v>
      </c>
      <c r="K13" t="s">
        <v>38</v>
      </c>
    </row>
    <row r="14" spans="2:12" x14ac:dyDescent="0.25">
      <c r="B14" s="2" t="s">
        <v>10</v>
      </c>
      <c r="C14" s="2">
        <v>1552</v>
      </c>
      <c r="E14">
        <v>1</v>
      </c>
      <c r="F14" t="b">
        <v>1</v>
      </c>
      <c r="G14">
        <v>1552</v>
      </c>
    </row>
    <row r="15" spans="2:12" x14ac:dyDescent="0.25">
      <c r="K15" t="s">
        <v>45</v>
      </c>
      <c r="L15" t="s">
        <v>46</v>
      </c>
    </row>
    <row r="16" spans="2:12" x14ac:dyDescent="0.25">
      <c r="B16" s="2" t="s">
        <v>14</v>
      </c>
      <c r="C16">
        <f>MAX(C4:C14)</f>
        <v>1829</v>
      </c>
    </row>
    <row r="17" spans="2:6" x14ac:dyDescent="0.25">
      <c r="B17" s="2" t="s">
        <v>15</v>
      </c>
      <c r="C17">
        <f>SUM(C4:C14)</f>
        <v>14797</v>
      </c>
    </row>
    <row r="19" spans="2:6" x14ac:dyDescent="0.25">
      <c r="E19" t="s">
        <v>16</v>
      </c>
    </row>
    <row r="20" spans="2:6" x14ac:dyDescent="0.25">
      <c r="B20" t="s">
        <v>12</v>
      </c>
      <c r="C20" t="s">
        <v>11</v>
      </c>
      <c r="E20" t="s">
        <v>17</v>
      </c>
      <c r="F20" s="1" t="s">
        <v>18</v>
      </c>
    </row>
    <row r="21" spans="2:6" x14ac:dyDescent="0.25">
      <c r="B21" s="2" t="s">
        <v>0</v>
      </c>
      <c r="C21" s="2">
        <v>1</v>
      </c>
      <c r="E21" t="s">
        <v>22</v>
      </c>
    </row>
    <row r="22" spans="2:6" x14ac:dyDescent="0.25">
      <c r="B22" s="2" t="s">
        <v>2</v>
      </c>
      <c r="C22" s="2">
        <v>1</v>
      </c>
    </row>
    <row r="23" spans="2:6" x14ac:dyDescent="0.25">
      <c r="B23" s="2" t="s">
        <v>5</v>
      </c>
      <c r="C23" s="2">
        <v>1</v>
      </c>
      <c r="E23" t="s">
        <v>19</v>
      </c>
    </row>
    <row r="24" spans="2:6" x14ac:dyDescent="0.25">
      <c r="B24" s="2" t="s">
        <v>7</v>
      </c>
      <c r="C24" s="2">
        <v>1</v>
      </c>
      <c r="E24" t="s">
        <v>20</v>
      </c>
      <c r="F24" s="1" t="s">
        <v>21</v>
      </c>
    </row>
    <row r="25" spans="2:6" x14ac:dyDescent="0.25">
      <c r="B25" s="2" t="s">
        <v>10</v>
      </c>
      <c r="C25" s="2">
        <v>1</v>
      </c>
      <c r="E25" t="s">
        <v>23</v>
      </c>
    </row>
    <row r="26" spans="2:6" x14ac:dyDescent="0.25">
      <c r="B26" s="2" t="s">
        <v>1</v>
      </c>
      <c r="C26" s="2">
        <v>2</v>
      </c>
    </row>
    <row r="27" spans="2:6" x14ac:dyDescent="0.25">
      <c r="B27" s="2" t="s">
        <v>3</v>
      </c>
      <c r="C27" s="2">
        <v>2</v>
      </c>
      <c r="E27" t="s">
        <v>24</v>
      </c>
    </row>
    <row r="28" spans="2:6" x14ac:dyDescent="0.25">
      <c r="B28" s="2" t="s">
        <v>4</v>
      </c>
      <c r="C28" s="2">
        <v>2</v>
      </c>
      <c r="E28" t="s">
        <v>20</v>
      </c>
      <c r="F28" s="1" t="s">
        <v>25</v>
      </c>
    </row>
    <row r="29" spans="2:6" x14ac:dyDescent="0.25">
      <c r="B29" s="2" t="s">
        <v>6</v>
      </c>
      <c r="C29" s="2">
        <v>2</v>
      </c>
      <c r="E29" t="s">
        <v>26</v>
      </c>
    </row>
    <row r="30" spans="2:6" x14ac:dyDescent="0.25">
      <c r="B30" s="2" t="s">
        <v>8</v>
      </c>
      <c r="C30" s="2">
        <v>2</v>
      </c>
    </row>
    <row r="31" spans="2:6" x14ac:dyDescent="0.25">
      <c r="B31" s="2" t="s">
        <v>9</v>
      </c>
      <c r="C31" s="2">
        <v>2</v>
      </c>
      <c r="E31" s="3" t="s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1"/>
  <sheetViews>
    <sheetView topLeftCell="A2" zoomScale="85" zoomScaleNormal="85" workbookViewId="0">
      <selection activeCell="K13" sqref="K13"/>
    </sheetView>
  </sheetViews>
  <sheetFormatPr baseColWidth="10" defaultRowHeight="15" x14ac:dyDescent="0.25"/>
  <sheetData>
    <row r="2" spans="2:12" x14ac:dyDescent="0.25">
      <c r="E2" t="s">
        <v>16</v>
      </c>
      <c r="F2" t="s">
        <v>19</v>
      </c>
      <c r="G2" t="s">
        <v>24</v>
      </c>
      <c r="I2" t="s">
        <v>27</v>
      </c>
    </row>
    <row r="3" spans="2:12" x14ac:dyDescent="0.25">
      <c r="C3" t="s">
        <v>13</v>
      </c>
      <c r="K3" s="1" t="s">
        <v>32</v>
      </c>
    </row>
    <row r="4" spans="2:12" x14ac:dyDescent="0.25">
      <c r="B4" s="2" t="s">
        <v>0</v>
      </c>
      <c r="C4" s="2">
        <v>1080</v>
      </c>
      <c r="E4">
        <f t="array" ref="E4:E14">INDEX(Regions,MATCH(listeclient,clients,0))</f>
        <v>1</v>
      </c>
      <c r="F4" t="b">
        <f t="array" ref="F4:F14">INDEX(Regions,MATCH(listeclient,clients,0))=1</f>
        <v>1</v>
      </c>
      <c r="G4">
        <f t="array" ref="G4:G14">(INDEX(Regions,MATCH(listeclient,clients,0))=1)*C4:C14</f>
        <v>1080</v>
      </c>
      <c r="I4" t="s">
        <v>14</v>
      </c>
      <c r="K4">
        <f t="array" ref="K4">MAX((INDEX(Regions,MATCH(listeclient,clients,0))=1)*C4:C14)</f>
        <v>1829</v>
      </c>
    </row>
    <row r="5" spans="2:12" x14ac:dyDescent="0.25">
      <c r="B5" s="2" t="s">
        <v>1</v>
      </c>
      <c r="C5" s="2">
        <v>1330</v>
      </c>
      <c r="E5">
        <v>2</v>
      </c>
      <c r="F5" t="b">
        <v>0</v>
      </c>
      <c r="G5">
        <v>0</v>
      </c>
      <c r="I5" t="s">
        <v>28</v>
      </c>
      <c r="K5">
        <f>MAX(G4:G14)</f>
        <v>1647</v>
      </c>
    </row>
    <row r="6" spans="2:12" x14ac:dyDescent="0.25">
      <c r="B6" s="2" t="s">
        <v>2</v>
      </c>
      <c r="C6" s="2">
        <v>1646</v>
      </c>
      <c r="E6">
        <v>1</v>
      </c>
      <c r="F6" t="b">
        <v>1</v>
      </c>
      <c r="G6">
        <v>1646</v>
      </c>
      <c r="K6" s="1" t="s">
        <v>33</v>
      </c>
    </row>
    <row r="7" spans="2:12" x14ac:dyDescent="0.25">
      <c r="B7" s="2" t="s">
        <v>3</v>
      </c>
      <c r="C7" s="2">
        <v>1013</v>
      </c>
      <c r="E7">
        <v>2</v>
      </c>
      <c r="F7" t="b">
        <v>0</v>
      </c>
      <c r="G7">
        <v>0</v>
      </c>
      <c r="I7" t="s">
        <v>15</v>
      </c>
      <c r="K7">
        <f t="array" ref="K7">SUM((INDEX(Regions,MATCH(listeclient,clients,0))=1)*C4:C14)</f>
        <v>14797</v>
      </c>
    </row>
    <row r="8" spans="2:12" x14ac:dyDescent="0.25">
      <c r="B8" s="2" t="s">
        <v>4</v>
      </c>
      <c r="C8" s="2">
        <v>1829</v>
      </c>
      <c r="E8">
        <v>2</v>
      </c>
      <c r="F8" t="b">
        <v>0</v>
      </c>
      <c r="G8">
        <v>0</v>
      </c>
      <c r="I8" t="s">
        <v>28</v>
      </c>
      <c r="K8">
        <f>SUM(G4:G14)</f>
        <v>6821</v>
      </c>
    </row>
    <row r="9" spans="2:12" x14ac:dyDescent="0.25">
      <c r="B9" s="2" t="s">
        <v>5</v>
      </c>
      <c r="C9" s="2">
        <v>896</v>
      </c>
      <c r="E9">
        <v>1</v>
      </c>
      <c r="F9" t="b">
        <v>1</v>
      </c>
      <c r="G9">
        <v>896</v>
      </c>
    </row>
    <row r="10" spans="2:12" x14ac:dyDescent="0.25">
      <c r="B10" s="2" t="s">
        <v>6</v>
      </c>
      <c r="C10" s="2">
        <v>1178</v>
      </c>
      <c r="E10">
        <v>2</v>
      </c>
      <c r="F10" t="b">
        <v>0</v>
      </c>
      <c r="G10">
        <v>0</v>
      </c>
    </row>
    <row r="11" spans="2:12" x14ac:dyDescent="0.25">
      <c r="B11" s="2" t="s">
        <v>7</v>
      </c>
      <c r="C11" s="2">
        <v>1647</v>
      </c>
      <c r="E11">
        <v>1</v>
      </c>
      <c r="F11" t="b">
        <v>1</v>
      </c>
      <c r="G11">
        <v>1647</v>
      </c>
    </row>
    <row r="12" spans="2:12" x14ac:dyDescent="0.25">
      <c r="B12" s="2" t="s">
        <v>8</v>
      </c>
      <c r="C12" s="2">
        <v>1142</v>
      </c>
      <c r="E12">
        <v>2</v>
      </c>
      <c r="F12" t="b">
        <v>0</v>
      </c>
      <c r="G12">
        <v>0</v>
      </c>
    </row>
    <row r="13" spans="2:12" x14ac:dyDescent="0.25">
      <c r="B13" s="2" t="s">
        <v>9</v>
      </c>
      <c r="C13" s="2">
        <v>1484</v>
      </c>
      <c r="E13">
        <v>2</v>
      </c>
      <c r="F13" t="b">
        <v>0</v>
      </c>
      <c r="G13">
        <v>0</v>
      </c>
      <c r="K13" t="s">
        <v>38</v>
      </c>
    </row>
    <row r="14" spans="2:12" x14ac:dyDescent="0.25">
      <c r="B14" s="2" t="s">
        <v>10</v>
      </c>
      <c r="C14" s="2">
        <v>1552</v>
      </c>
      <c r="E14">
        <v>1</v>
      </c>
      <c r="F14" t="b">
        <v>1</v>
      </c>
      <c r="G14">
        <v>1552</v>
      </c>
    </row>
    <row r="15" spans="2:12" x14ac:dyDescent="0.25">
      <c r="K15" t="s">
        <v>39</v>
      </c>
      <c r="L15" t="s">
        <v>40</v>
      </c>
    </row>
    <row r="16" spans="2:12" x14ac:dyDescent="0.25">
      <c r="B16" s="2" t="s">
        <v>14</v>
      </c>
      <c r="C16">
        <f>MAX(C4:C14)</f>
        <v>1829</v>
      </c>
      <c r="K16" t="s">
        <v>41</v>
      </c>
      <c r="L16" t="s">
        <v>42</v>
      </c>
    </row>
    <row r="17" spans="2:12" x14ac:dyDescent="0.25">
      <c r="B17" s="2" t="s">
        <v>15</v>
      </c>
      <c r="C17">
        <f>SUM(C4:C14)</f>
        <v>14797</v>
      </c>
      <c r="K17" t="s">
        <v>43</v>
      </c>
      <c r="L17" t="s">
        <v>44</v>
      </c>
    </row>
    <row r="19" spans="2:12" x14ac:dyDescent="0.25">
      <c r="E19" t="s">
        <v>16</v>
      </c>
    </row>
    <row r="20" spans="2:12" x14ac:dyDescent="0.25">
      <c r="B20" t="s">
        <v>12</v>
      </c>
      <c r="C20" t="s">
        <v>11</v>
      </c>
      <c r="E20" t="s">
        <v>17</v>
      </c>
      <c r="F20" s="1" t="s">
        <v>30</v>
      </c>
    </row>
    <row r="21" spans="2:12" x14ac:dyDescent="0.25">
      <c r="B21" s="2" t="s">
        <v>0</v>
      </c>
      <c r="C21" s="2">
        <v>1</v>
      </c>
      <c r="E21" t="s">
        <v>31</v>
      </c>
    </row>
    <row r="22" spans="2:12" x14ac:dyDescent="0.25">
      <c r="B22" s="2" t="s">
        <v>2</v>
      </c>
      <c r="C22" s="2">
        <v>1</v>
      </c>
    </row>
    <row r="23" spans="2:12" x14ac:dyDescent="0.25">
      <c r="B23" s="2" t="s">
        <v>5</v>
      </c>
      <c r="C23" s="2">
        <v>1</v>
      </c>
      <c r="E23" t="s">
        <v>19</v>
      </c>
    </row>
    <row r="24" spans="2:12" x14ac:dyDescent="0.25">
      <c r="B24" s="2" t="s">
        <v>7</v>
      </c>
      <c r="C24" s="2">
        <v>1</v>
      </c>
      <c r="E24" t="s">
        <v>20</v>
      </c>
      <c r="F24" s="1" t="s">
        <v>36</v>
      </c>
    </row>
    <row r="25" spans="2:12" x14ac:dyDescent="0.25">
      <c r="B25" s="2" t="s">
        <v>10</v>
      </c>
      <c r="C25" s="2">
        <v>1</v>
      </c>
      <c r="E25" t="s">
        <v>23</v>
      </c>
    </row>
    <row r="26" spans="2:12" x14ac:dyDescent="0.25">
      <c r="B26" s="2" t="s">
        <v>1</v>
      </c>
      <c r="C26" s="2">
        <v>2</v>
      </c>
    </row>
    <row r="27" spans="2:12" x14ac:dyDescent="0.25">
      <c r="B27" s="2" t="s">
        <v>3</v>
      </c>
      <c r="C27" s="2">
        <v>2</v>
      </c>
      <c r="E27" t="s">
        <v>24</v>
      </c>
    </row>
    <row r="28" spans="2:12" x14ac:dyDescent="0.25">
      <c r="B28" s="2" t="s">
        <v>4</v>
      </c>
      <c r="C28" s="2">
        <v>2</v>
      </c>
      <c r="E28" t="s">
        <v>20</v>
      </c>
      <c r="F28" s="1" t="s">
        <v>37</v>
      </c>
    </row>
    <row r="29" spans="2:12" x14ac:dyDescent="0.25">
      <c r="B29" s="2" t="s">
        <v>6</v>
      </c>
      <c r="C29" s="2">
        <v>2</v>
      </c>
      <c r="E29" t="s">
        <v>26</v>
      </c>
    </row>
    <row r="30" spans="2:12" x14ac:dyDescent="0.25">
      <c r="B30" s="2" t="s">
        <v>8</v>
      </c>
      <c r="C30" s="2">
        <v>2</v>
      </c>
    </row>
    <row r="31" spans="2:12" x14ac:dyDescent="0.25">
      <c r="B31" s="2" t="s">
        <v>9</v>
      </c>
      <c r="C31" s="2">
        <v>2</v>
      </c>
      <c r="E31" s="3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Avec Recherchev</vt:lpstr>
      <vt:lpstr>Avec INDEX</vt:lpstr>
      <vt:lpstr>'Avec INDEX'!clients</vt:lpstr>
      <vt:lpstr>'Avec Recherchev'!data</vt:lpstr>
      <vt:lpstr>'Avec INDEX'!listeclient</vt:lpstr>
      <vt:lpstr>'Avec INDEX'!Regions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2014-12-19T09:23:14Z</dcterms:modified>
</cp:coreProperties>
</file>