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/>
  <bookViews>
    <workbookView xWindow="9675" yWindow="300" windowWidth="14235" windowHeight="11700" tabRatio="804"/>
  </bookViews>
  <sheets>
    <sheet name="Crédit_Débit" sheetId="155" r:id="rId1"/>
    <sheet name="BD_Rubrique" sheetId="17" r:id="rId2"/>
    <sheet name="BD_Nom" sheetId="33" r:id="rId3"/>
    <sheet name="Mensualisation" sheetId="158" r:id="rId4"/>
    <sheet name="Système" sheetId="25" r:id="rId5"/>
  </sheets>
  <externalReferences>
    <externalReference r:id="rId6"/>
  </externalReferences>
  <definedNames>
    <definedName name="_xlnm._FilterDatabase" localSheetId="0" hidden="1">Crédit_Débit!$A$3:$I$57</definedName>
    <definedName name="Compte_princ">Système!$G$1</definedName>
    <definedName name="Date">Système!$G$4</definedName>
    <definedName name="Débit" localSheetId="0">OFFSET(Crédit_Débit!#REF!,,,COUNTA(Crédit_Débit!$I:$I))</definedName>
    <definedName name="IdCarburant">Système!$I$2</definedName>
    <definedName name="IdTransfert">Système!$J$2</definedName>
    <definedName name="NumCheque" localSheetId="3">OFFSET([1]Système!$B$1,1,,COUNTA([1]Système!$B:$B)-1)</definedName>
    <definedName name="NumCheque">OFFSET(Système!$B$1,1,,COUNTA(Système!$B:$B)-1)</definedName>
    <definedName name="suivi_chèque">Système!$G$2</definedName>
  </definedNames>
  <calcPr calcId="144525"/>
</workbook>
</file>

<file path=xl/calcChain.xml><?xml version="1.0" encoding="utf-8"?>
<calcChain xmlns="http://schemas.openxmlformats.org/spreadsheetml/2006/main">
  <c r="J52" i="155" l="1"/>
  <c r="K52" i="155"/>
  <c r="J51" i="155"/>
  <c r="K51" i="155"/>
  <c r="J55" i="155" l="1"/>
  <c r="K55" i="155"/>
  <c r="J54" i="155"/>
  <c r="K54" i="155"/>
  <c r="J53" i="155" l="1"/>
  <c r="K53" i="155"/>
  <c r="J33" i="155" l="1"/>
  <c r="K33" i="155"/>
  <c r="J26" i="155" l="1"/>
  <c r="K26" i="155"/>
  <c r="J25" i="155"/>
  <c r="K25" i="155"/>
  <c r="J24" i="155"/>
  <c r="K24" i="155"/>
  <c r="J43" i="155" l="1"/>
  <c r="K43" i="155"/>
  <c r="J44" i="155"/>
  <c r="K44" i="155"/>
  <c r="J45" i="155"/>
  <c r="K45" i="155"/>
  <c r="J46" i="155"/>
  <c r="K46" i="155"/>
  <c r="J47" i="155"/>
  <c r="K47" i="155"/>
  <c r="J48" i="155"/>
  <c r="K48" i="155"/>
  <c r="J49" i="155"/>
  <c r="K49" i="155"/>
  <c r="J50" i="155"/>
  <c r="K50" i="155"/>
  <c r="J56" i="155"/>
  <c r="K56" i="155"/>
  <c r="J57" i="155"/>
  <c r="K57" i="155"/>
  <c r="J23" i="155"/>
  <c r="K23" i="155"/>
  <c r="J42" i="155" l="1"/>
  <c r="K42" i="155"/>
  <c r="J41" i="155" l="1"/>
  <c r="K41" i="155"/>
  <c r="J40" i="155"/>
  <c r="K40" i="155"/>
  <c r="J39" i="155"/>
  <c r="K39" i="155"/>
  <c r="J38" i="155"/>
  <c r="K38" i="155"/>
  <c r="J37" i="155"/>
  <c r="K37" i="155"/>
  <c r="J36" i="155"/>
  <c r="K36" i="155"/>
  <c r="J35" i="155"/>
  <c r="K35" i="155"/>
  <c r="J34" i="155" l="1"/>
  <c r="K34" i="155"/>
  <c r="J22" i="155" l="1"/>
  <c r="K22" i="155"/>
  <c r="J21" i="155"/>
  <c r="K21" i="155"/>
  <c r="J32" i="155"/>
  <c r="K32" i="155"/>
  <c r="J31" i="155"/>
  <c r="K31" i="155"/>
  <c r="J30" i="155"/>
  <c r="K30" i="155"/>
  <c r="J29" i="155"/>
  <c r="K29" i="155"/>
  <c r="J28" i="155"/>
  <c r="K28" i="155"/>
  <c r="J27" i="155"/>
  <c r="K27" i="155"/>
  <c r="J20" i="155"/>
  <c r="K20" i="155"/>
  <c r="J19" i="155" l="1"/>
  <c r="K19" i="155"/>
  <c r="J18" i="155"/>
  <c r="K18" i="155"/>
  <c r="J17" i="155"/>
  <c r="K17" i="155"/>
  <c r="K16" i="155" l="1"/>
  <c r="J16" i="155"/>
  <c r="K15" i="155"/>
  <c r="J15" i="155"/>
  <c r="K14" i="155"/>
  <c r="J14" i="155"/>
  <c r="K13" i="155"/>
  <c r="J13" i="155"/>
  <c r="K12" i="155"/>
  <c r="J12" i="155"/>
  <c r="K11" i="155"/>
  <c r="J11" i="155"/>
  <c r="K10" i="155"/>
  <c r="J10" i="155"/>
  <c r="K9" i="155"/>
  <c r="J9" i="155"/>
  <c r="K8" i="155"/>
  <c r="J8" i="155"/>
  <c r="K7" i="155"/>
  <c r="J7" i="155"/>
  <c r="K6" i="155"/>
  <c r="J6" i="155"/>
  <c r="K5" i="155"/>
  <c r="J5" i="155"/>
  <c r="L5" i="155" s="1"/>
  <c r="L7" i="155" s="1"/>
  <c r="L9" i="155" s="1"/>
  <c r="L11" i="155" s="1"/>
  <c r="L13" i="155" s="1"/>
  <c r="L15" i="155" s="1"/>
  <c r="L17" i="155" s="1"/>
  <c r="L19" i="155" s="1"/>
  <c r="K4" i="155"/>
  <c r="J4" i="155"/>
  <c r="L4" i="155" s="1"/>
  <c r="L6" i="155" l="1"/>
  <c r="L8" i="155" s="1"/>
  <c r="L10" i="155" s="1"/>
  <c r="L12" i="155" s="1"/>
  <c r="L14" i="155" s="1"/>
  <c r="L16" i="155" s="1"/>
  <c r="L18" i="155" s="1"/>
  <c r="L20" i="155" s="1"/>
  <c r="G4" i="25"/>
  <c r="L22" i="155" l="1"/>
  <c r="L21" i="155"/>
  <c r="L23" i="155" l="1"/>
  <c r="L25" i="155" s="1"/>
  <c r="L27" i="155" s="1"/>
  <c r="L29" i="155" s="1"/>
  <c r="L31" i="155" s="1"/>
  <c r="L24" i="155"/>
  <c r="L26" i="155"/>
  <c r="L28" i="155" s="1"/>
  <c r="L30" i="155" s="1"/>
  <c r="L32" i="155" s="1"/>
  <c r="L34" i="155" l="1"/>
  <c r="L36" i="155" s="1"/>
  <c r="L38" i="155" s="1"/>
  <c r="L40" i="155" s="1"/>
  <c r="L42" i="155" s="1"/>
  <c r="L44" i="155" s="1"/>
  <c r="L46" i="155" s="1"/>
  <c r="L48" i="155" s="1"/>
  <c r="L50" i="155" s="1"/>
  <c r="L33" i="155"/>
  <c r="L35" i="155"/>
  <c r="L37" i="155" s="1"/>
  <c r="L39" i="155" s="1"/>
  <c r="L41" i="155" s="1"/>
  <c r="L43" i="155" s="1"/>
  <c r="L45" i="155" s="1"/>
  <c r="L47" i="155" s="1"/>
  <c r="L49" i="155" s="1"/>
  <c r="L51" i="155"/>
  <c r="L53" i="155"/>
  <c r="L55" i="155"/>
  <c r="L57" i="155"/>
  <c r="L52" i="155"/>
  <c r="L54" i="155"/>
  <c r="L56" i="155"/>
</calcChain>
</file>

<file path=xl/sharedStrings.xml><?xml version="1.0" encoding="utf-8"?>
<sst xmlns="http://schemas.openxmlformats.org/spreadsheetml/2006/main" count="526" uniqueCount="143">
  <si>
    <t>Date</t>
  </si>
  <si>
    <t>Tiers</t>
  </si>
  <si>
    <t>Compte</t>
  </si>
  <si>
    <t>Alimentation</t>
  </si>
  <si>
    <t>Restaurant</t>
  </si>
  <si>
    <t>Assurance</t>
  </si>
  <si>
    <t>Impôts</t>
  </si>
  <si>
    <t>Note</t>
  </si>
  <si>
    <t>Crédit</t>
  </si>
  <si>
    <t>Débit</t>
  </si>
  <si>
    <t>YYY - Compte Courant</t>
  </si>
  <si>
    <t>XYX - Compte Joint</t>
  </si>
  <si>
    <t>Libellés principaux</t>
  </si>
  <si>
    <t>Libellés secondaires</t>
  </si>
  <si>
    <t>Assurance vie</t>
  </si>
  <si>
    <t>Assurance juridique</t>
  </si>
  <si>
    <t>Banque</t>
  </si>
  <si>
    <t>Carte bancaire</t>
  </si>
  <si>
    <t>Cadeaux</t>
  </si>
  <si>
    <t>Courses</t>
  </si>
  <si>
    <t>Alimentation, boisson</t>
  </si>
  <si>
    <t>Alimentation festif</t>
  </si>
  <si>
    <t>Dentiste</t>
  </si>
  <si>
    <t>Pharmacie</t>
  </si>
  <si>
    <t>Emploi</t>
  </si>
  <si>
    <t>Salaire</t>
  </si>
  <si>
    <t>EDF</t>
  </si>
  <si>
    <t>Abonnement internet</t>
  </si>
  <si>
    <t>Gaz</t>
  </si>
  <si>
    <t>Loyer</t>
  </si>
  <si>
    <t>Locaux</t>
  </si>
  <si>
    <t>Sur les revenus</t>
  </si>
  <si>
    <t>Jardinage</t>
  </si>
  <si>
    <t>Cinéma, spectacle</t>
  </si>
  <si>
    <t>Organisme de santé</t>
  </si>
  <si>
    <t>Sécurité sociale</t>
  </si>
  <si>
    <t>Transport en commun</t>
  </si>
  <si>
    <t>Avion</t>
  </si>
  <si>
    <t>Bus</t>
  </si>
  <si>
    <t>Train</t>
  </si>
  <si>
    <t>Vélo</t>
  </si>
  <si>
    <t>Achat</t>
  </si>
  <si>
    <t>Entretien</t>
  </si>
  <si>
    <t>Voiture</t>
  </si>
  <si>
    <t>Carburant</t>
  </si>
  <si>
    <t>Covoiturage</t>
  </si>
  <si>
    <t>Location</t>
  </si>
  <si>
    <t>Parking</t>
  </si>
  <si>
    <t>YYY - Livret Epargne</t>
  </si>
  <si>
    <t>E.Leclerc</t>
  </si>
  <si>
    <t>Biocoop</t>
  </si>
  <si>
    <t>Blanchisserie</t>
  </si>
  <si>
    <t>Boulangerie</t>
  </si>
  <si>
    <t>Carrefour</t>
  </si>
  <si>
    <t>Go Sport</t>
  </si>
  <si>
    <t>Lidl</t>
  </si>
  <si>
    <t>Ma Jardinerie</t>
  </si>
  <si>
    <t>Marché</t>
  </si>
  <si>
    <t>Type d'opération</t>
  </si>
  <si>
    <t>Chèque</t>
  </si>
  <si>
    <t>Versement</t>
  </si>
  <si>
    <t>Virement</t>
  </si>
  <si>
    <t>Prélèvement</t>
  </si>
  <si>
    <t>E-carte bleu</t>
  </si>
  <si>
    <t>Opération</t>
  </si>
  <si>
    <t>Janvier</t>
  </si>
  <si>
    <t>Février</t>
  </si>
  <si>
    <t>XXX</t>
  </si>
  <si>
    <t>Transfert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</si>
  <si>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</si>
  <si>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</si>
  <si>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</si>
  <si>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</si>
  <si>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</si>
  <si>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</si>
  <si>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</si>
  <si>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</si>
  <si>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</si>
  <si>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</si>
  <si>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Mensualisation</t>
  </si>
  <si>
    <t>Solde Courant</t>
  </si>
  <si>
    <t>XYX</t>
  </si>
  <si>
    <t>Compte Principal (Pour l'entête)</t>
  </si>
  <si>
    <t>Suivi automatique de la numérotation des chèques</t>
  </si>
  <si>
    <t>Non Inscrite</t>
  </si>
  <si>
    <t>Pas de chéquier</t>
  </si>
  <si>
    <t>Numéro du chèque</t>
  </si>
  <si>
    <t>Date du jour</t>
  </si>
  <si>
    <t>Carte Bancaire</t>
  </si>
  <si>
    <t>Solde Cumulé</t>
  </si>
  <si>
    <t>YYY</t>
  </si>
  <si>
    <t>Véhicule</t>
  </si>
  <si>
    <t>Nom des conducteur</t>
  </si>
  <si>
    <t>Type de voiture - Immatriculation</t>
  </si>
  <si>
    <t>Sans Plomb 95</t>
  </si>
  <si>
    <t>Sans Plomb 98</t>
  </si>
  <si>
    <t>Sans Plomb 95 E10</t>
  </si>
  <si>
    <t>GPL</t>
  </si>
  <si>
    <t>Gasoil</t>
  </si>
  <si>
    <t>Id (transfert ou carb)</t>
  </si>
  <si>
    <t>IdCarburant</t>
  </si>
  <si>
    <t>IdTransfert</t>
  </si>
  <si>
    <t>N° chèque</t>
  </si>
  <si>
    <t>Solde Réel / Banque</t>
  </si>
  <si>
    <t>Ajout du compte</t>
  </si>
  <si>
    <t>Porsche - XF9999</t>
  </si>
  <si>
    <t>Crédit / Débit</t>
  </si>
  <si>
    <t>XXX - Compte courant</t>
  </si>
  <si>
    <t>XYX - Compte joint</t>
  </si>
  <si>
    <t>XXX - Livret A</t>
  </si>
  <si>
    <t>YYY - Livret A</t>
  </si>
  <si>
    <t>Hygiène, soin</t>
  </si>
  <si>
    <t>Consommable</t>
  </si>
  <si>
    <t>Santé</t>
  </si>
  <si>
    <t>Généraliste</t>
  </si>
  <si>
    <t>Kinésithérapeute</t>
  </si>
  <si>
    <t>Habitation</t>
  </si>
  <si>
    <t>Electricité</t>
  </si>
  <si>
    <t>Loisir</t>
  </si>
  <si>
    <t>Visite, découverte</t>
  </si>
  <si>
    <t>Mutuelle</t>
  </si>
  <si>
    <t>Péages</t>
  </si>
  <si>
    <t>Ferrari - AL3333</t>
  </si>
  <si>
    <t>Lamborghini - FR1111</t>
  </si>
  <si>
    <t>Boucherie</t>
  </si>
  <si>
    <t>Coiffeur</t>
  </si>
  <si>
    <t>Ferme</t>
  </si>
  <si>
    <t>Propriétaire</t>
  </si>
  <si>
    <t>Espèce</t>
  </si>
  <si>
    <t>Employeur XXX</t>
  </si>
  <si>
    <t>Employeur YYY</t>
  </si>
  <si>
    <t>C1</t>
  </si>
  <si>
    <t>C2</t>
  </si>
  <si>
    <t>Inscrite</t>
  </si>
  <si>
    <t>P</t>
  </si>
  <si>
    <t>TOTO</t>
  </si>
  <si>
    <t>Toto</t>
  </si>
  <si>
    <t>idVEntilation</t>
  </si>
  <si>
    <t>TOTO3</t>
  </si>
  <si>
    <t>TOTO4</t>
  </si>
  <si>
    <t>totoOK</t>
  </si>
  <si>
    <t>retest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</si>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</sst>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&quot;€&quot;#,##0.00_);[Red]\(&quot;€&quot;#,##0.00\)"/>
    <numFmt numFmtId="165" formatCode="_(&quot;€&quot;* #,##0.00_);_(&quot;€&quot;* \(#,##0.00\);_(&quot;€&quot;* &quot;-&quot;??_);_(@_)"/>
    <numFmt numFmtId="166" formatCode="#,##0.00\ &quot;€&quot;"/>
    <numFmt numFmtId="167" formatCode="[$-40C]d\-mmm\-yy;@"/>
    <numFmt numFmtId="168" formatCode="dd/mm/yy;@"/>
    <numFmt numFmtId="169" formatCode="[$-F800]dddd\,\ mmmm\ dd\,\ yyyy"/>
  </numFmts>
  <fonts count="11">
    <font>
      <sz val="10"/>
      <name val="Arial"/>
    </font>
    <font>
      <sz val="1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Wingdings 2"/>
      <family val="1"/>
      <charset val="2"/>
    </font>
    <font>
      <b/>
      <sz val="8"/>
      <color theme="1"/>
      <name val="Calibri"/>
      <family val="2"/>
      <scheme val="minor"/>
    </font>
    <font>
      <sz val="10"/>
      <color theme="1"/>
      <name val="Arial"/>
    </font>
    <font>
      <sz val="10"/>
      <color theme="1"/>
      <name val="Wingdings 2"/>
    </font>
    <font>
      <sz val="10"/>
      <color theme="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7" tint="-0.249977111117893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theme="0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73">
    <xf numFmtId="0" fontId="0" fillId="0" borderId="0" xfId="0"/>
    <xf numFmtId="0" fontId="0" fillId="0" borderId="0" xfId="0" applyNumberFormat="1"/>
    <xf numFmtId="0" fontId="0" fillId="0" borderId="0" xfId="0"/>
    <xf numFmtId="168" fontId="0" fillId="0" borderId="0" xfId="0" applyNumberFormat="1"/>
    <xf numFmtId="0" fontId="0" fillId="0" borderId="0" xfId="0" applyAlignment="1">
      <alignment vertical="top" wrapText="1"/>
    </xf>
    <xf numFmtId="0" fontId="3" fillId="0" borderId="0" xfId="0" applyFont="1"/>
    <xf numFmtId="0" fontId="0" fillId="6" borderId="1" xfId="0" applyFill="1" applyBorder="1"/>
    <xf numFmtId="0" fontId="3" fillId="6" borderId="1" xfId="0" applyFont="1" applyFill="1" applyBorder="1"/>
    <xf numFmtId="0" fontId="4" fillId="8" borderId="2" xfId="0" applyFont="1" applyFill="1" applyBorder="1" applyAlignment="1">
      <alignment horizontal="center" vertical="center" wrapText="1"/>
    </xf>
    <xf numFmtId="0" fontId="0" fillId="9" borderId="1" xfId="0" applyFill="1" applyBorder="1" applyAlignment="1">
      <alignment horizontal="center" vertical="center"/>
    </xf>
    <xf numFmtId="0" fontId="0" fillId="8" borderId="2" xfId="0" applyFill="1" applyBorder="1"/>
    <xf numFmtId="0" fontId="3" fillId="8" borderId="1" xfId="0" applyFont="1" applyFill="1" applyBorder="1"/>
    <xf numFmtId="0" fontId="4" fillId="0" borderId="0" xfId="0" applyFont="1" applyFill="1" applyAlignment="1">
      <alignment horizontal="center" vertical="center" wrapText="1"/>
    </xf>
    <xf numFmtId="0" fontId="0" fillId="7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0" fillId="10" borderId="1" xfId="0" applyFill="1" applyBorder="1"/>
    <xf numFmtId="0" fontId="3" fillId="9" borderId="1" xfId="0" applyFont="1" applyFill="1" applyBorder="1" applyAlignment="1">
      <alignment horizontal="left" vertical="center" wrapText="1"/>
    </xf>
    <xf numFmtId="169" fontId="0" fillId="9" borderId="1" xfId="0" applyNumberFormat="1" applyFill="1" applyBorder="1" applyAlignment="1">
      <alignment horizontal="left" vertical="center" wrapText="1"/>
    </xf>
    <xf numFmtId="0" fontId="5" fillId="0" borderId="0" xfId="0" applyFont="1" applyAlignment="1">
      <alignment horizontal="center" vertical="center"/>
    </xf>
    <xf numFmtId="0" fontId="0" fillId="0" borderId="0" xfId="0" applyBorder="1" applyAlignment="1">
      <alignment vertical="top" wrapText="1"/>
    </xf>
    <xf numFmtId="0" fontId="2" fillId="11" borderId="6" xfId="0" applyFont="1" applyFill="1" applyBorder="1" applyAlignment="1">
      <alignment vertical="top" wrapText="1"/>
    </xf>
    <xf numFmtId="168" fontId="2" fillId="11" borderId="6" xfId="0" applyNumberFormat="1" applyFont="1" applyFill="1" applyBorder="1" applyAlignment="1">
      <alignment vertical="top" wrapText="1"/>
    </xf>
    <xf numFmtId="167" fontId="2" fillId="11" borderId="6" xfId="0" applyNumberFormat="1" applyFont="1" applyFill="1" applyBorder="1" applyAlignment="1">
      <alignment vertical="top" wrapText="1"/>
    </xf>
    <xf numFmtId="164" fontId="6" fillId="11" borderId="6" xfId="0" applyNumberFormat="1" applyFont="1" applyFill="1" applyBorder="1" applyAlignment="1">
      <alignment horizontal="center" vertical="center" wrapText="1"/>
    </xf>
    <xf numFmtId="166" fontId="2" fillId="11" borderId="6" xfId="0" applyNumberFormat="1" applyFont="1" applyFill="1" applyBorder="1" applyAlignment="1">
      <alignment vertical="top" wrapText="1"/>
    </xf>
    <xf numFmtId="164" fontId="2" fillId="11" borderId="6" xfId="0" applyNumberFormat="1" applyFont="1" applyFill="1" applyBorder="1" applyAlignment="1">
      <alignment vertical="top" wrapText="1"/>
    </xf>
    <xf numFmtId="164" fontId="2" fillId="11" borderId="0" xfId="0" applyNumberFormat="1" applyFont="1" applyFill="1" applyBorder="1" applyAlignment="1">
      <alignment vertical="top" wrapText="1"/>
    </xf>
    <xf numFmtId="165" fontId="2" fillId="11" borderId="6" xfId="0" applyNumberFormat="1" applyFont="1" applyFill="1" applyBorder="1" applyAlignment="1">
      <alignment vertical="top"/>
    </xf>
    <xf numFmtId="0" fontId="4" fillId="0" borderId="0" xfId="0" applyNumberFormat="1" applyFont="1" applyFill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 wrapText="1"/>
    </xf>
    <xf numFmtId="0" fontId="4" fillId="5" borderId="0" xfId="0" applyFont="1" applyFill="1" applyAlignment="1">
      <alignment horizontal="center" vertical="center" wrapText="1"/>
    </xf>
    <xf numFmtId="0" fontId="5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/>
    <xf numFmtId="0" fontId="3" fillId="12" borderId="1" xfId="0" applyFont="1" applyFill="1" applyBorder="1"/>
    <xf numFmtId="0" fontId="0" fillId="0" borderId="0" xfId="0" applyAlignment="1">
      <alignment horizontal="center"/>
    </xf>
    <xf numFmtId="0" fontId="3" fillId="12" borderId="0" xfId="0" applyFont="1" applyFill="1" applyAlignment="1">
      <alignment horizontal="center"/>
    </xf>
    <xf numFmtId="0" fontId="3" fillId="2" borderId="0" xfId="0" applyFont="1" applyFill="1" applyAlignment="1">
      <alignment vertical="center" wrapText="1"/>
    </xf>
    <xf numFmtId="0" fontId="0" fillId="0" borderId="0" xfId="0" applyFont="1" applyBorder="1" applyAlignment="1">
      <alignment vertical="top"/>
    </xf>
    <xf numFmtId="164" fontId="2" fillId="11" borderId="0" xfId="0" applyNumberFormat="1" applyFont="1" applyFill="1" applyAlignment="1">
      <alignment vertical="top" wrapText="1"/>
    </xf>
    <xf numFmtId="0" fontId="2" fillId="0" borderId="7" xfId="0" applyNumberFormat="1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left" vertical="center"/>
    </xf>
    <xf numFmtId="166" fontId="2" fillId="0" borderId="4" xfId="0" applyNumberFormat="1" applyFont="1" applyFill="1" applyBorder="1" applyAlignment="1">
      <alignment horizontal="center" vertical="center"/>
    </xf>
    <xf numFmtId="0" fontId="0" fillId="6" borderId="0" xfId="0" applyFill="1"/>
    <xf numFmtId="0" fontId="0" fillId="0" borderId="0" xfId="0"/>
    <xf numFmtId="0" fontId="2" fillId="11" borderId="6" xfId="0" applyNumberFormat="1" applyFont="1" applyFill="1" applyBorder="1" applyAlignment="1">
      <alignment vertical="top"/>
    </xf>
    <xf numFmtId="0" fontId="8" fillId="11" borderId="6" xfId="0" applyFont="1" applyFill="1" applyBorder="1" applyAlignment="1">
      <alignment vertical="top" wrapText="1"/>
    </xf>
    <xf numFmtId="168" fontId="8" fillId="11" borderId="6" xfId="0" applyNumberFormat="1" applyFont="1" applyFill="1" applyBorder="1" applyAlignment="1">
      <alignment vertical="top" wrapText="1"/>
    </xf>
    <xf numFmtId="167" fontId="8" fillId="11" borderId="6" xfId="0" applyNumberFormat="1" applyFont="1" applyFill="1" applyBorder="1" applyAlignment="1">
      <alignment vertical="top" wrapText="1"/>
    </xf>
    <xf numFmtId="164" fontId="9" fillId="11" borderId="6" xfId="0" applyNumberFormat="1" applyFont="1" applyFill="1" applyBorder="1" applyAlignment="1">
      <alignment horizontal="center" vertical="center" wrapText="1"/>
    </xf>
    <xf numFmtId="166" fontId="8" fillId="11" borderId="6" xfId="0" applyNumberFormat="1" applyFont="1" applyFill="1" applyBorder="1" applyAlignment="1">
      <alignment vertical="top" wrapText="1"/>
    </xf>
    <xf numFmtId="165" fontId="8" fillId="11" borderId="6" xfId="0" applyNumberFormat="1" applyFont="1" applyFill="1" applyBorder="1" applyAlignment="1">
      <alignment vertical="top"/>
    </xf>
    <xf numFmtId="0" fontId="8" fillId="11" borderId="6" xfId="0" applyNumberFormat="1" applyFont="1" applyFill="1" applyBorder="1" applyAlignment="1">
      <alignment vertical="top"/>
    </xf>
    <xf numFmtId="164" fontId="8" fillId="11" borderId="6" xfId="0" applyNumberFormat="1" applyFont="1" applyFill="1" applyBorder="1" applyAlignment="1">
      <alignment vertical="top" wrapText="1"/>
    </xf>
    <xf numFmtId="164" fontId="8" fillId="11" borderId="0" xfId="0" applyNumberFormat="1" applyFont="1" applyFill="1" applyAlignment="1">
      <alignment vertical="top" wrapText="1"/>
    </xf>
    <xf numFmtId="0" fontId="1" fillId="0" borderId="0" xfId="0" applyFont="1"/>
    <xf numFmtId="2" fontId="1" fillId="0" borderId="0" xfId="0" applyNumberFormat="1" applyFont="1"/>
    <xf numFmtId="0" fontId="10" fillId="0" borderId="0" xfId="0" applyFont="1"/>
    <xf numFmtId="0" fontId="10" fillId="0" borderId="0" xfId="0" applyNumberFormat="1" applyFont="1" applyAlignment="1">
      <alignment horizontal="right"/>
    </xf>
    <xf numFmtId="2" fontId="10" fillId="0" borderId="0" xfId="0" applyNumberFormat="1" applyFont="1"/>
    <xf numFmtId="2" fontId="10" fillId="0" borderId="0" xfId="0" applyNumberFormat="1" applyFont="1" applyAlignment="1">
      <alignment horizontal="right"/>
    </xf>
    <xf numFmtId="0" fontId="3" fillId="12" borderId="1" xfId="0" applyFont="1" applyFill="1" applyBorder="1" applyAlignment="1">
      <alignment horizontal="center" vertical="center"/>
    </xf>
    <xf numFmtId="0" fontId="0" fillId="6" borderId="0" xfId="0" applyFill="1"/>
    <xf numFmtId="0" fontId="0" fillId="7" borderId="2" xfId="0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0" fillId="9" borderId="4" xfId="0" applyFill="1" applyBorder="1" applyAlignment="1">
      <alignment horizontal="left" vertical="center" wrapText="1"/>
    </xf>
    <xf numFmtId="0" fontId="0" fillId="9" borderId="5" xfId="0" applyFill="1" applyBorder="1" applyAlignment="1">
      <alignment horizontal="left" vertical="center" wrapText="1"/>
    </xf>
    <xf numFmtId="0" fontId="0" fillId="9" borderId="4" xfId="0" applyFill="1" applyBorder="1" applyAlignment="1">
      <alignment horizontal="center" vertical="center"/>
    </xf>
    <xf numFmtId="0" fontId="0" fillId="9" borderId="5" xfId="0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56"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2" tint="-9.9948118533890809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general" vertical="top" textRotation="0" wrapText="0" indent="0" justifyLastLine="0" shrinkToFit="0" readingOrder="0"/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&quot;€&quot;#,##0.00_);[Red]\(&quot;€&quot;#,##0.00\)"/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&quot;€&quot;#,##0.00_);[Red]\(&quot;€&quot;#,##0.00\)"/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relative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0" relative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_(&quot;€&quot;* #,##0.00_);_(&quot;€&quot;* \(#,##0.00\);_(&quot;€&quot;* &quot;-&quot;??_);_(@_)"/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0" relative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relative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relative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relative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relative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Wingdings 2"/>
        <scheme val="none"/>
      </font>
      <numFmt numFmtId="164" formatCode="&quot;€&quot;#,##0.00_);[Red]\(&quot;€&quot;#,##0.00\)"/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1" relative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relative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relative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relative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7" formatCode="[$-40C]d\-mmm\-yy;@"/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relative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8" formatCode="dd/mm/yy;@"/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relative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relative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4"/>
          <bgColor theme="4"/>
        </patternFill>
      </fill>
      <alignment horizontal="general" vertical="top" textRotation="0" wrapText="1" indent="0" justifyLastLine="0" shrinkToFit="0" readingOrder="0"/>
      <border diagonalUp="0" diagonalDown="0">
        <left style="thin">
          <color theme="0"/>
        </left>
        <right style="thin">
          <color theme="0"/>
        </right>
        <top/>
        <bottom/>
      </border>
    </dxf>
    <dxf>
      <font>
        <condense val="0"/>
        <extend val="0"/>
        <color rgb="FF9C0006"/>
      </font>
    </dxf>
  </dxfs>
  <tableStyles count="0" defaultTableStyle="TableStyleMedium9" defaultPivotStyle="PivotStyleLight16"/>
  <colors>
    <mruColors>
      <color rgb="FF9C0006"/>
      <color rgb="FFC9B5E8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24716</xdr:colOff>
      <xdr:row>0</xdr:row>
      <xdr:rowOff>55749</xdr:rowOff>
    </xdr:from>
    <xdr:to>
      <xdr:col>4</xdr:col>
      <xdr:colOff>636716</xdr:colOff>
      <xdr:row>0</xdr:row>
      <xdr:rowOff>415749</xdr:rowOff>
    </xdr:to>
    <xdr:sp macro="modAjouter.AffichAjouter" textlink="">
      <xdr:nvSpPr>
        <xdr:cNvPr id="4" name="Rectangle 3"/>
        <xdr:cNvSpPr/>
      </xdr:nvSpPr>
      <xdr:spPr bwMode="auto">
        <a:xfrm>
          <a:off x="4787216" y="55749"/>
          <a:ext cx="612000" cy="36000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Ajouter</a:t>
          </a:r>
        </a:p>
      </xdr:txBody>
    </xdr:sp>
    <xdr:clientData fPrintsWithSheet="0"/>
  </xdr:twoCellAnchor>
  <xdr:twoCellAnchor editAs="absolute">
    <xdr:from>
      <xdr:col>6</xdr:col>
      <xdr:colOff>846107</xdr:colOff>
      <xdr:row>0</xdr:row>
      <xdr:rowOff>55749</xdr:rowOff>
    </xdr:from>
    <xdr:to>
      <xdr:col>7</xdr:col>
      <xdr:colOff>483195</xdr:colOff>
      <xdr:row>0</xdr:row>
      <xdr:rowOff>415749</xdr:rowOff>
    </xdr:to>
    <xdr:sp macro="AffichModif" textlink="">
      <xdr:nvSpPr>
        <xdr:cNvPr id="5" name="Rectangle 4"/>
        <xdr:cNvSpPr/>
      </xdr:nvSpPr>
      <xdr:spPr bwMode="auto">
        <a:xfrm>
          <a:off x="8628032" y="55749"/>
          <a:ext cx="608638" cy="36000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Modifier</a:t>
          </a:r>
        </a:p>
      </xdr:txBody>
    </xdr:sp>
    <xdr:clientData fPrintsWithSheet="0"/>
  </xdr:twoCellAnchor>
  <xdr:twoCellAnchor editAs="absolute">
    <xdr:from>
      <xdr:col>7</xdr:col>
      <xdr:colOff>540187</xdr:colOff>
      <xdr:row>0</xdr:row>
      <xdr:rowOff>55749</xdr:rowOff>
    </xdr:from>
    <xdr:to>
      <xdr:col>8</xdr:col>
      <xdr:colOff>538246</xdr:colOff>
      <xdr:row>0</xdr:row>
      <xdr:rowOff>415749</xdr:rowOff>
    </xdr:to>
    <xdr:sp macro="SupprLigne" textlink="">
      <xdr:nvSpPr>
        <xdr:cNvPr id="6" name="Rectangle 5"/>
        <xdr:cNvSpPr/>
      </xdr:nvSpPr>
      <xdr:spPr bwMode="auto">
        <a:xfrm>
          <a:off x="9293662" y="55749"/>
          <a:ext cx="645759" cy="36000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Supprimer</a:t>
          </a:r>
        </a:p>
      </xdr:txBody>
    </xdr:sp>
    <xdr:clientData fPrintsWithSheet="0"/>
  </xdr:twoCellAnchor>
  <xdr:twoCellAnchor editAs="absolute">
    <xdr:from>
      <xdr:col>6</xdr:col>
      <xdr:colOff>177114</xdr:colOff>
      <xdr:row>0</xdr:row>
      <xdr:rowOff>55749</xdr:rowOff>
    </xdr:from>
    <xdr:to>
      <xdr:col>6</xdr:col>
      <xdr:colOff>789114</xdr:colOff>
      <xdr:row>0</xdr:row>
      <xdr:rowOff>415749</xdr:rowOff>
    </xdr:to>
    <xdr:sp macro="Copier" textlink="">
      <xdr:nvSpPr>
        <xdr:cNvPr id="8" name="Rectangle 7"/>
        <xdr:cNvSpPr/>
      </xdr:nvSpPr>
      <xdr:spPr bwMode="auto">
        <a:xfrm>
          <a:off x="7959039" y="55749"/>
          <a:ext cx="612000" cy="36000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Copier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238125</xdr:colOff>
      <xdr:row>1</xdr:row>
      <xdr:rowOff>104775</xdr:rowOff>
    </xdr:from>
    <xdr:to>
      <xdr:col>8</xdr:col>
      <xdr:colOff>100875</xdr:colOff>
      <xdr:row>4</xdr:row>
      <xdr:rowOff>36150</xdr:rowOff>
    </xdr:to>
    <xdr:sp macro="[0]!GestionRubriques" textlink="">
      <xdr:nvSpPr>
        <xdr:cNvPr id="2" name="Rectangle 1"/>
        <xdr:cNvSpPr/>
      </xdr:nvSpPr>
      <xdr:spPr bwMode="auto">
        <a:xfrm>
          <a:off x="5638800" y="247650"/>
          <a:ext cx="720000" cy="36000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>
              <a:latin typeface="+mn-lt"/>
              <a:ea typeface="+mn-ea"/>
              <a:cs typeface="+mn-cs"/>
            </a:rPr>
            <a:t>Gestion des rubriques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22412</xdr:colOff>
      <xdr:row>0</xdr:row>
      <xdr:rowOff>39219</xdr:rowOff>
    </xdr:from>
    <xdr:to>
      <xdr:col>0</xdr:col>
      <xdr:colOff>634412</xdr:colOff>
      <xdr:row>0</xdr:row>
      <xdr:rowOff>399219</xdr:rowOff>
    </xdr:to>
    <xdr:sp macro="modMensua_Ajout.AffichMensua_Ajout" textlink="">
      <xdr:nvSpPr>
        <xdr:cNvPr id="2" name="Rectangle 1"/>
        <xdr:cNvSpPr/>
      </xdr:nvSpPr>
      <xdr:spPr bwMode="auto">
        <a:xfrm>
          <a:off x="22412" y="39219"/>
          <a:ext cx="612000" cy="36000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Ajouter</a:t>
          </a:r>
        </a:p>
      </xdr:txBody>
    </xdr:sp>
    <xdr:clientData fPrintsWithSheet="0"/>
  </xdr:twoCellAnchor>
  <xdr:twoCellAnchor editAs="absolute">
    <xdr:from>
      <xdr:col>2</xdr:col>
      <xdr:colOff>1191745</xdr:colOff>
      <xdr:row>0</xdr:row>
      <xdr:rowOff>39219</xdr:rowOff>
    </xdr:from>
    <xdr:to>
      <xdr:col>3</xdr:col>
      <xdr:colOff>503863</xdr:colOff>
      <xdr:row>0</xdr:row>
      <xdr:rowOff>399219</xdr:rowOff>
    </xdr:to>
    <xdr:sp macro="AffichMensua_Modif" textlink="">
      <xdr:nvSpPr>
        <xdr:cNvPr id="3" name="Rectangle 2"/>
        <xdr:cNvSpPr/>
      </xdr:nvSpPr>
      <xdr:spPr bwMode="auto">
        <a:xfrm>
          <a:off x="3334870" y="39219"/>
          <a:ext cx="617043" cy="36000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Modifier</a:t>
          </a:r>
        </a:p>
      </xdr:txBody>
    </xdr:sp>
    <xdr:clientData fPrintsWithSheet="0"/>
  </xdr:twoCellAnchor>
  <xdr:twoCellAnchor editAs="absolute">
    <xdr:from>
      <xdr:col>3</xdr:col>
      <xdr:colOff>600075</xdr:colOff>
      <xdr:row>0</xdr:row>
      <xdr:rowOff>39219</xdr:rowOff>
    </xdr:from>
    <xdr:to>
      <xdr:col>4</xdr:col>
      <xdr:colOff>284369</xdr:colOff>
      <xdr:row>0</xdr:row>
      <xdr:rowOff>399219</xdr:rowOff>
    </xdr:to>
    <xdr:sp macro="Mensua_SupprLigne" textlink="">
      <xdr:nvSpPr>
        <xdr:cNvPr id="4" name="Rectangle 3"/>
        <xdr:cNvSpPr/>
      </xdr:nvSpPr>
      <xdr:spPr bwMode="auto">
        <a:xfrm>
          <a:off x="4048125" y="39219"/>
          <a:ext cx="646319" cy="36000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Supprimer</a:t>
          </a:r>
        </a:p>
      </xdr:txBody>
    </xdr:sp>
    <xdr:clientData fPrintsWithSheet="0"/>
  </xdr:twoCellAnchor>
  <xdr:twoCellAnchor editAs="absolute">
    <xdr:from>
      <xdr:col>0</xdr:col>
      <xdr:colOff>674592</xdr:colOff>
      <xdr:row>0</xdr:row>
      <xdr:rowOff>39219</xdr:rowOff>
    </xdr:from>
    <xdr:to>
      <xdr:col>0</xdr:col>
      <xdr:colOff>1286592</xdr:colOff>
      <xdr:row>0</xdr:row>
      <xdr:rowOff>399219</xdr:rowOff>
    </xdr:to>
    <xdr:sp macro="AffichMensua_Transfert" textlink="">
      <xdr:nvSpPr>
        <xdr:cNvPr id="5" name="Rectangle 4"/>
        <xdr:cNvSpPr/>
      </xdr:nvSpPr>
      <xdr:spPr bwMode="auto">
        <a:xfrm>
          <a:off x="674592" y="39219"/>
          <a:ext cx="612000" cy="36000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Transfert</a:t>
          </a:r>
        </a:p>
      </xdr:txBody>
    </xdr:sp>
    <xdr:clientData fPrintsWithSheet="0"/>
  </xdr:twoCellAnchor>
  <xdr:twoCellAnchor editAs="absolute">
    <xdr:from>
      <xdr:col>2</xdr:col>
      <xdr:colOff>483533</xdr:colOff>
      <xdr:row>0</xdr:row>
      <xdr:rowOff>39219</xdr:rowOff>
    </xdr:from>
    <xdr:to>
      <xdr:col>2</xdr:col>
      <xdr:colOff>1095533</xdr:colOff>
      <xdr:row>0</xdr:row>
      <xdr:rowOff>399219</xdr:rowOff>
    </xdr:to>
    <xdr:sp macro="Mensu_Copier" textlink="">
      <xdr:nvSpPr>
        <xdr:cNvPr id="6" name="Rectangle 5"/>
        <xdr:cNvSpPr/>
      </xdr:nvSpPr>
      <xdr:spPr bwMode="auto">
        <a:xfrm>
          <a:off x="2626658" y="39219"/>
          <a:ext cx="612000" cy="36000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Copier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ivre_de_comptes_2.49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CD_Compte"/>
      <sheetName val="TCD_Catégorie"/>
      <sheetName val="Crédit_Débit"/>
      <sheetName val="BD_Rubrique"/>
      <sheetName val="BD_Nom"/>
      <sheetName val="Système"/>
      <sheetName val="Mensualisation"/>
      <sheetName val="Carburant"/>
      <sheetName val="Budjet"/>
      <sheetName val="Gestion_Dépens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B1" t="str">
            <v>Numéro du chèque</v>
          </cell>
        </row>
        <row r="2">
          <cell r="B2">
            <v>101</v>
          </cell>
        </row>
        <row r="3">
          <cell r="B3">
            <v>1</v>
          </cell>
        </row>
        <row r="4">
          <cell r="B4" t="str">
            <v>Pas de chéquier</v>
          </cell>
        </row>
        <row r="5">
          <cell r="B5" t="str">
            <v>Pas de chéquier</v>
          </cell>
        </row>
        <row r="6">
          <cell r="B6" t="str">
            <v>Pas de chéquier</v>
          </cell>
        </row>
      </sheetData>
      <sheetData sheetId="6" refreshError="1"/>
      <sheetData sheetId="7" refreshError="1"/>
      <sheetData sheetId="8" refreshError="1"/>
      <sheetData sheetId="9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3:O57" totalsRowShown="0" headerRowDxfId="54" headerRowBorderDxfId="53">
  <autoFilter ref="A3:O57"/>
  <sortState ref="A4:O57">
    <sortCondition ref="B3:B57"/>
  </sortState>
  <tableColumns count="15">
    <tableColumn id="1" name="Compte" dataDxfId="52"/>
    <tableColumn id="2" name="Date" dataDxfId="51"/>
    <tableColumn id="3" name="Type d'opération" dataDxfId="50"/>
    <tableColumn id="4" name="Tiers" dataDxfId="49"/>
    <tableColumn id="5" name="Libellés principaux" dataDxfId="48"/>
    <tableColumn id="6" name="Libellés secondaires" dataDxfId="47"/>
    <tableColumn id="7" name="Solde Réel / Banque" dataDxfId="46"/>
    <tableColumn id="8" name="Crédit" dataDxfId="45"/>
    <tableColumn id="9" name="Débit" dataDxfId="44"/>
    <tableColumn id="10" name="Solde Courant" dataDxfId="43">
      <calculatedColumnFormula>Tableau1[[#This Row],[Crédit]]+Tableau1[[#This Row],[Débit]]</calculatedColumnFormula>
    </tableColumn>
    <tableColumn id="11" name="Crédit / Débit" dataDxfId="42">
      <calculatedColumnFormula>IF(Tableau1[[#This Row],[Crédit]]&lt;&gt;"","Crédit",IF(Tableau1[[#This Row],[Débit]]&lt;&gt;"","Débit",""))</calculatedColumnFormula>
    </tableColumn>
    <tableColumn id="12" name="Solde Cumulé" dataDxfId="41">
      <calculatedColumnFormula>IF(A2="Compte",Tableau1[[#This Row],[Solde Courant]],L2+Tableau1[[#This Row],[Solde Courant]])</calculatedColumnFormula>
    </tableColumn>
    <tableColumn id="14" name="N° chèque" dataDxfId="40"/>
    <tableColumn id="13" name="Note" dataDxfId="39"/>
    <tableColumn id="15" name="Id (transfert ou carb)" dataDxfId="38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S13" totalsRowShown="0" headerRowDxfId="28" dataDxfId="26" headerRowBorderDxfId="27" tableBorderDxfId="25" totalsRowBorderDxfId="24">
  <autoFilter ref="A2:S13"/>
  <sortState ref="A3:S15">
    <sortCondition ref="B2:B15"/>
  </sortState>
  <tableColumns count="19">
    <tableColumn id="1" name="Compte" dataDxfId="23"/>
    <tableColumn id="2" name="Date" dataDxfId="22"/>
    <tableColumn id="3" name="Type d'opération" dataDxfId="21"/>
    <tableColumn id="4" name="Tiers" dataDxfId="20"/>
    <tableColumn id="5" name="Libellés principaux" dataDxfId="19"/>
    <tableColumn id="6" name="Libellés secondaires" dataDxfId="18"/>
    <tableColumn id="9" name="Opération" dataDxfId="17"/>
    <tableColumn id="7" name="Janvier" dataDxfId="16"/>
    <tableColumn id="8" name="Février" dataDxfId="15"/>
    <tableColumn id="10" name="Mars" dataDxfId="14"/>
    <tableColumn id="11" name="Avril" dataDxfId="13"/>
    <tableColumn id="12" name="Mai" dataDxfId="12"/>
    <tableColumn id="13" name="Juin" dataDxfId="11"/>
    <tableColumn id="14" name="Juillet" dataDxfId="10"/>
    <tableColumn id="15" name="Août" dataDxfId="9"/>
    <tableColumn id="16" name="Septembre" dataDxfId="8"/>
    <tableColumn id="17" name="Octobre" dataDxfId="7"/>
    <tableColumn id="18" name="Novembre" dataDxfId="6"/>
    <tableColumn id="19" name="Décembre" dataDxfId="5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3">
    <tabColor rgb="FFFF0000"/>
  </sheetPr>
  <dimension ref="A1:AA57"/>
  <sheetViews>
    <sheetView tabSelected="1" zoomScale="85" zoomScaleNormal="85" workbookViewId="0">
      <pane ySplit="3" topLeftCell="A4" activePane="bottomLeft" state="frozen"/>
      <selection pane="bottomLeft" activeCell="A57" sqref="A57"/>
    </sheetView>
  </sheetViews>
  <sheetFormatPr baseColWidth="10" defaultColWidth="11.42578125" defaultRowHeight="12.75"/>
  <cols>
    <col min="1" max="1" width="25.7109375" style="48" bestFit="1" customWidth="1"/>
    <col min="2" max="2" width="11.42578125" style="3" bestFit="1" customWidth="1"/>
    <col min="3" max="3" width="14.28515625" style="48" customWidth="1"/>
    <col min="4" max="4" width="20" style="48" bestFit="1" customWidth="1"/>
    <col min="5" max="5" width="20.7109375" style="48" customWidth="1"/>
    <col min="6" max="6" width="24.5703125" style="48" bestFit="1" customWidth="1"/>
    <col min="7" max="7" width="14.5703125" style="48" bestFit="1" customWidth="1"/>
    <col min="8" max="8" width="9.7109375" style="48" bestFit="1" customWidth="1"/>
    <col min="9" max="9" width="10.42578125" style="48" bestFit="1" customWidth="1"/>
    <col min="10" max="10" width="17" style="48" bestFit="1" customWidth="1"/>
    <col min="11" max="11" width="15.140625" style="48" customWidth="1"/>
    <col min="12" max="12" width="16.140625" style="48" customWidth="1"/>
    <col min="13" max="13" width="12.42578125" style="48" customWidth="1"/>
    <col min="14" max="14" width="20" style="48" customWidth="1"/>
    <col min="15" max="15" width="11.42578125" style="48"/>
    <col min="16" max="16" width="22.28515625" style="48" customWidth="1"/>
    <col min="17" max="16384" width="11.42578125" style="48"/>
  </cols>
  <sheetData>
    <row r="1" spans="1:27" ht="36" customHeight="1">
      <c r="A1" s="47"/>
      <c r="B1" s="47"/>
      <c r="C1" s="47"/>
      <c r="D1" s="47"/>
      <c r="E1" s="47"/>
      <c r="F1" s="47"/>
      <c r="G1" s="47"/>
      <c r="H1" s="47"/>
      <c r="I1" s="47"/>
      <c r="J1" s="47"/>
      <c r="K1" s="47"/>
      <c r="L1" s="47"/>
      <c r="M1" s="47"/>
      <c r="N1" s="47"/>
      <c r="O1" s="47"/>
    </row>
    <row r="2" spans="1:27">
      <c r="A2" s="39" t="s">
        <v>48</v>
      </c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</row>
    <row r="3" spans="1:27" s="4" customFormat="1" ht="25.5">
      <c r="A3" s="4" t="s">
        <v>2</v>
      </c>
      <c r="B3" s="4" t="s">
        <v>0</v>
      </c>
      <c r="C3" s="4" t="s">
        <v>58</v>
      </c>
      <c r="D3" s="4" t="s">
        <v>1</v>
      </c>
      <c r="E3" s="4" t="s">
        <v>12</v>
      </c>
      <c r="F3" s="4" t="s">
        <v>13</v>
      </c>
      <c r="G3" s="4" t="s">
        <v>103</v>
      </c>
      <c r="H3" s="4" t="s">
        <v>8</v>
      </c>
      <c r="I3" s="4" t="s">
        <v>9</v>
      </c>
      <c r="J3" s="4" t="s">
        <v>80</v>
      </c>
      <c r="K3" s="4" t="s">
        <v>106</v>
      </c>
      <c r="L3" s="4" t="s">
        <v>89</v>
      </c>
      <c r="M3" s="4" t="s">
        <v>102</v>
      </c>
      <c r="N3" s="4" t="s">
        <v>7</v>
      </c>
      <c r="O3" s="4" t="s">
        <v>99</v>
      </c>
      <c r="P3"/>
      <c r="Q3"/>
      <c r="R3"/>
      <c r="S3"/>
    </row>
    <row r="4" spans="1:27">
      <c r="A4" s="21" t="s">
        <v>10</v>
      </c>
      <c r="B4" s="22">
        <v>36526</v>
      </c>
      <c r="C4" s="23"/>
      <c r="D4" s="21"/>
      <c r="E4" s="21"/>
      <c r="F4" s="21"/>
      <c r="G4" s="24" t="s">
        <v>134</v>
      </c>
      <c r="H4" s="25"/>
      <c r="I4" s="25">
        <v>1000</v>
      </c>
      <c r="J4" s="25">
        <f>Tableau1[[#This Row],[Crédit]]+Tableau1[[#This Row],[Débit]]</f>
        <v>1000</v>
      </c>
      <c r="K4" s="21" t="str">
        <f>IF(Tableau1[[#This Row],[Crédit]]&lt;&gt;"","Crédit",IF(Tableau1[[#This Row],[Débit]]&lt;&gt;"","Débit",""))</f>
        <v>Débit</v>
      </c>
      <c r="L4" s="28">
        <f>IF(A2="Compte",Tableau1[[#This Row],[Solde Courant]],L2+Tableau1[[#This Row],[Solde Courant]])</f>
        <v>1000</v>
      </c>
      <c r="M4" s="49"/>
      <c r="N4" s="26" t="s">
        <v>104</v>
      </c>
      <c r="O4" s="27"/>
      <c r="P4"/>
      <c r="Q4"/>
      <c r="Y4" s="59"/>
      <c r="Z4" s="60"/>
      <c r="AA4" s="60"/>
    </row>
    <row r="5" spans="1:27">
      <c r="A5" s="21" t="s">
        <v>107</v>
      </c>
      <c r="B5" s="22">
        <v>36526</v>
      </c>
      <c r="C5" s="23"/>
      <c r="D5" s="21"/>
      <c r="E5" s="21"/>
      <c r="F5" s="21"/>
      <c r="G5" s="24" t="s">
        <v>134</v>
      </c>
      <c r="H5" s="25"/>
      <c r="I5" s="25">
        <v>1100</v>
      </c>
      <c r="J5" s="25">
        <f>Tableau1[[#This Row],[Crédit]]+Tableau1[[#This Row],[Débit]]</f>
        <v>1100</v>
      </c>
      <c r="K5" s="21" t="str">
        <f>IF(Tableau1[[#This Row],[Crédit]]&lt;&gt;"","Crédit",IF(Tableau1[[#This Row],[Débit]]&lt;&gt;"","Débit",""))</f>
        <v>Débit</v>
      </c>
      <c r="L5" s="28">
        <f>IF(A3="Compte",Tableau1[[#This Row],[Solde Courant]],L3+Tableau1[[#This Row],[Solde Courant]])</f>
        <v>1100</v>
      </c>
      <c r="M5" s="49"/>
      <c r="N5" s="26" t="s">
        <v>104</v>
      </c>
      <c r="O5" s="27"/>
      <c r="P5"/>
      <c r="Q5"/>
      <c r="Y5" s="59"/>
      <c r="Z5" s="60"/>
      <c r="AA5" s="60"/>
    </row>
    <row r="6" spans="1:27">
      <c r="A6" s="21" t="s">
        <v>108</v>
      </c>
      <c r="B6" s="22">
        <v>36526</v>
      </c>
      <c r="C6" s="23"/>
      <c r="D6" s="21"/>
      <c r="E6" s="21"/>
      <c r="F6" s="21"/>
      <c r="G6" s="24" t="s">
        <v>134</v>
      </c>
      <c r="H6" s="25"/>
      <c r="I6" s="25">
        <v>1200</v>
      </c>
      <c r="J6" s="25">
        <f>Tableau1[[#This Row],[Crédit]]+Tableau1[[#This Row],[Débit]]</f>
        <v>1200</v>
      </c>
      <c r="K6" s="21" t="str">
        <f>IF(Tableau1[[#This Row],[Crédit]]&lt;&gt;"","Crédit",IF(Tableau1[[#This Row],[Débit]]&lt;&gt;"","Débit",""))</f>
        <v>Débit</v>
      </c>
      <c r="L6" s="28">
        <f>IF(A4="Compte",Tableau1[[#This Row],[Solde Courant]],L4+Tableau1[[#This Row],[Solde Courant]])</f>
        <v>2200</v>
      </c>
      <c r="M6" s="49"/>
      <c r="N6" s="26" t="s">
        <v>104</v>
      </c>
      <c r="O6" s="27"/>
      <c r="P6"/>
      <c r="Q6"/>
      <c r="Y6" s="61"/>
      <c r="Z6" s="62"/>
      <c r="AA6" s="63"/>
    </row>
    <row r="7" spans="1:27">
      <c r="A7" s="21" t="s">
        <v>109</v>
      </c>
      <c r="B7" s="22">
        <v>36526</v>
      </c>
      <c r="C7" s="23"/>
      <c r="D7" s="21"/>
      <c r="E7" s="21"/>
      <c r="F7" s="21"/>
      <c r="G7" s="24" t="s">
        <v>134</v>
      </c>
      <c r="H7" s="25"/>
      <c r="I7" s="25">
        <v>1300</v>
      </c>
      <c r="J7" s="25">
        <f>Tableau1[[#This Row],[Crédit]]+Tableau1[[#This Row],[Débit]]</f>
        <v>1300</v>
      </c>
      <c r="K7" s="21" t="str">
        <f>IF(Tableau1[[#This Row],[Crédit]]&lt;&gt;"","Crédit",IF(Tableau1[[#This Row],[Débit]]&lt;&gt;"","Débit",""))</f>
        <v>Débit</v>
      </c>
      <c r="L7" s="28">
        <f>IF(A5="Compte",Tableau1[[#This Row],[Solde Courant]],L5+Tableau1[[#This Row],[Solde Courant]])</f>
        <v>2400</v>
      </c>
      <c r="M7" s="49"/>
      <c r="N7" s="26" t="s">
        <v>104</v>
      </c>
      <c r="O7" s="27"/>
      <c r="P7"/>
      <c r="Q7"/>
      <c r="Y7" s="61"/>
      <c r="Z7" s="62"/>
      <c r="AA7" s="63"/>
    </row>
    <row r="8" spans="1:27">
      <c r="A8" s="21" t="s">
        <v>110</v>
      </c>
      <c r="B8" s="22">
        <v>36526</v>
      </c>
      <c r="C8" s="23"/>
      <c r="D8" s="21"/>
      <c r="E8" s="21"/>
      <c r="F8" s="21"/>
      <c r="G8" s="24" t="s">
        <v>134</v>
      </c>
      <c r="H8" s="25"/>
      <c r="I8" s="25">
        <v>1400</v>
      </c>
      <c r="J8" s="25">
        <f>Tableau1[[#This Row],[Crédit]]+Tableau1[[#This Row],[Débit]]</f>
        <v>1400</v>
      </c>
      <c r="K8" s="21" t="str">
        <f>IF(Tableau1[[#This Row],[Crédit]]&lt;&gt;"","Crédit",IF(Tableau1[[#This Row],[Débit]]&lt;&gt;"","Débit",""))</f>
        <v>Débit</v>
      </c>
      <c r="L8" s="28">
        <f>IF(A6="Compte",Tableau1[[#This Row],[Solde Courant]],L6+Tableau1[[#This Row],[Solde Courant]])</f>
        <v>3600</v>
      </c>
      <c r="M8" s="49"/>
      <c r="N8" s="26" t="s">
        <v>104</v>
      </c>
      <c r="O8" s="27"/>
      <c r="P8"/>
      <c r="Q8"/>
      <c r="Y8" s="61"/>
      <c r="Z8" s="64"/>
      <c r="AA8" s="63"/>
    </row>
    <row r="9" spans="1:27">
      <c r="A9" s="21" t="s">
        <v>108</v>
      </c>
      <c r="B9" s="22">
        <v>42370</v>
      </c>
      <c r="C9" s="23" t="s">
        <v>88</v>
      </c>
      <c r="D9" s="21" t="s">
        <v>49</v>
      </c>
      <c r="E9" s="21" t="s">
        <v>19</v>
      </c>
      <c r="F9" s="21" t="s">
        <v>20</v>
      </c>
      <c r="G9" s="24" t="s">
        <v>134</v>
      </c>
      <c r="H9" s="25"/>
      <c r="I9" s="25">
        <v>-60.6</v>
      </c>
      <c r="J9" s="25">
        <f>Tableau1[[#This Row],[Crédit]]+Tableau1[[#This Row],[Débit]]</f>
        <v>-60.6</v>
      </c>
      <c r="K9" s="21" t="str">
        <f>IF(Tableau1[[#This Row],[Crédit]]&lt;&gt;"","Crédit",IF(Tableau1[[#This Row],[Débit]]&lt;&gt;"","Débit",""))</f>
        <v>Débit</v>
      </c>
      <c r="L9" s="28">
        <f>IF(A7="Compte",Tableau1[[#This Row],[Solde Courant]],L7+Tableau1[[#This Row],[Solde Courant]])</f>
        <v>2339.4</v>
      </c>
      <c r="M9" s="49"/>
      <c r="N9" s="26"/>
      <c r="O9" s="27"/>
      <c r="P9"/>
      <c r="Q9"/>
      <c r="Y9" s="61"/>
      <c r="Z9" s="64"/>
      <c r="AA9" s="63"/>
    </row>
    <row r="10" spans="1:27">
      <c r="A10" s="21" t="s">
        <v>108</v>
      </c>
      <c r="B10" s="22">
        <v>42370</v>
      </c>
      <c r="C10" s="23" t="s">
        <v>88</v>
      </c>
      <c r="D10" s="21" t="s">
        <v>49</v>
      </c>
      <c r="E10" s="21" t="s">
        <v>19</v>
      </c>
      <c r="F10" s="21" t="s">
        <v>111</v>
      </c>
      <c r="G10" s="24" t="s">
        <v>134</v>
      </c>
      <c r="H10" s="25"/>
      <c r="I10" s="25">
        <v>-3.62</v>
      </c>
      <c r="J10" s="25">
        <f>Tableau1[[#This Row],[Crédit]]+Tableau1[[#This Row],[Débit]]</f>
        <v>-3.62</v>
      </c>
      <c r="K10" s="21" t="str">
        <f>IF(Tableau1[[#This Row],[Crédit]]&lt;&gt;"","Crédit",IF(Tableau1[[#This Row],[Débit]]&lt;&gt;"","Débit",""))</f>
        <v>Débit</v>
      </c>
      <c r="L10" s="28">
        <f>IF(A8="Compte",Tableau1[[#This Row],[Solde Courant]],L8+Tableau1[[#This Row],[Solde Courant]])</f>
        <v>3596.38</v>
      </c>
      <c r="M10" s="49"/>
      <c r="N10" s="26"/>
      <c r="O10" s="27"/>
      <c r="P10"/>
      <c r="Q10"/>
      <c r="Y10" s="61"/>
      <c r="Z10" s="64"/>
      <c r="AA10" s="63"/>
    </row>
    <row r="11" spans="1:27">
      <c r="A11" s="21" t="s">
        <v>108</v>
      </c>
      <c r="B11" s="22">
        <v>42370</v>
      </c>
      <c r="C11" s="23" t="s">
        <v>88</v>
      </c>
      <c r="D11" s="21" t="s">
        <v>49</v>
      </c>
      <c r="E11" s="21" t="s">
        <v>19</v>
      </c>
      <c r="F11" s="21" t="s">
        <v>18</v>
      </c>
      <c r="G11" s="24" t="s">
        <v>134</v>
      </c>
      <c r="H11" s="25"/>
      <c r="I11" s="25">
        <v>-15</v>
      </c>
      <c r="J11" s="25">
        <f>Tableau1[[#This Row],[Crédit]]+Tableau1[[#This Row],[Débit]]</f>
        <v>-15</v>
      </c>
      <c r="K11" s="21" t="str">
        <f>IF(Tableau1[[#This Row],[Crédit]]&lt;&gt;"","Crédit",IF(Tableau1[[#This Row],[Débit]]&lt;&gt;"","Débit",""))</f>
        <v>Débit</v>
      </c>
      <c r="L11" s="28">
        <f>IF(A9="Compte",Tableau1[[#This Row],[Solde Courant]],L9+Tableau1[[#This Row],[Solde Courant]])</f>
        <v>2324.4</v>
      </c>
      <c r="M11" s="49"/>
      <c r="N11" s="26"/>
      <c r="O11" s="27"/>
      <c r="P11"/>
      <c r="Q11"/>
      <c r="Y11" s="61"/>
      <c r="Z11" s="64"/>
      <c r="AA11" s="63"/>
    </row>
    <row r="12" spans="1:27">
      <c r="A12" s="21" t="s">
        <v>108</v>
      </c>
      <c r="B12" s="22">
        <v>42371</v>
      </c>
      <c r="C12" s="23" t="s">
        <v>88</v>
      </c>
      <c r="D12" s="21" t="s">
        <v>53</v>
      </c>
      <c r="E12" s="21" t="s">
        <v>43</v>
      </c>
      <c r="F12" s="21" t="s">
        <v>44</v>
      </c>
      <c r="G12" s="24" t="s">
        <v>134</v>
      </c>
      <c r="H12" s="25"/>
      <c r="I12" s="25">
        <v>-62.33</v>
      </c>
      <c r="J12" s="25">
        <f>Tableau1[[#This Row],[Crédit]]+Tableau1[[#This Row],[Débit]]</f>
        <v>-62.33</v>
      </c>
      <c r="K12" s="21" t="str">
        <f>IF(Tableau1[[#This Row],[Crédit]]&lt;&gt;"","Crédit",IF(Tableau1[[#This Row],[Débit]]&lt;&gt;"","Débit",""))</f>
        <v>Débit</v>
      </c>
      <c r="L12" s="28" t="e">
        <f>IF(#REF!="Compte",Tableau1[[#This Row],[Solde Courant]],#REF!+Tableau1[[#This Row],[Solde Courant]])</f>
        <v>#REF!</v>
      </c>
      <c r="M12" s="49"/>
      <c r="N12" s="26"/>
      <c r="O12" s="27" t="s">
        <v>131</v>
      </c>
      <c r="P12"/>
      <c r="Q12"/>
      <c r="Y12" s="61"/>
      <c r="Z12" s="64"/>
      <c r="AA12" s="63"/>
    </row>
    <row r="13" spans="1:27">
      <c r="A13" s="21" t="s">
        <v>107</v>
      </c>
      <c r="B13" s="22">
        <v>42371</v>
      </c>
      <c r="C13" s="23" t="s">
        <v>60</v>
      </c>
      <c r="D13" s="21" t="s">
        <v>129</v>
      </c>
      <c r="E13" s="21" t="s">
        <v>129</v>
      </c>
      <c r="F13" s="21" t="s">
        <v>25</v>
      </c>
      <c r="G13" s="24" t="s">
        <v>134</v>
      </c>
      <c r="H13" s="25">
        <v>1200</v>
      </c>
      <c r="I13" s="25"/>
      <c r="J13" s="25">
        <f>Tableau1[[#This Row],[Crédit]]+Tableau1[[#This Row],[Débit]]</f>
        <v>1200</v>
      </c>
      <c r="K13" s="21" t="str">
        <f>IF(Tableau1[[#This Row],[Crédit]]&lt;&gt;"","Crédit",IF(Tableau1[[#This Row],[Débit]]&lt;&gt;"","Débit",""))</f>
        <v>Crédit</v>
      </c>
      <c r="L13" s="28" t="e">
        <f>IF(#REF!="Compte",Tableau1[[#This Row],[Solde Courant]],#REF!+Tableau1[[#This Row],[Solde Courant]])</f>
        <v>#REF!</v>
      </c>
      <c r="M13" s="49"/>
      <c r="N13" s="26"/>
      <c r="O13" s="27"/>
      <c r="P13"/>
      <c r="Q13"/>
      <c r="Y13" s="61"/>
      <c r="Z13" s="64"/>
      <c r="AA13" s="63"/>
    </row>
    <row r="14" spans="1:27">
      <c r="A14" s="21" t="s">
        <v>10</v>
      </c>
      <c r="B14" s="22">
        <v>42371</v>
      </c>
      <c r="C14" s="23" t="s">
        <v>60</v>
      </c>
      <c r="D14" s="21" t="s">
        <v>130</v>
      </c>
      <c r="E14" s="21" t="s">
        <v>130</v>
      </c>
      <c r="F14" s="21" t="s">
        <v>25</v>
      </c>
      <c r="G14" s="24" t="s">
        <v>134</v>
      </c>
      <c r="H14" s="25">
        <v>0</v>
      </c>
      <c r="I14" s="25"/>
      <c r="J14" s="25">
        <f>Tableau1[[#This Row],[Crédit]]+Tableau1[[#This Row],[Débit]]</f>
        <v>0</v>
      </c>
      <c r="K14" s="21" t="str">
        <f>IF(Tableau1[[#This Row],[Crédit]]&lt;&gt;"","Crédit",IF(Tableau1[[#This Row],[Débit]]&lt;&gt;"","Débit",""))</f>
        <v>Crédit</v>
      </c>
      <c r="L14" s="28" t="e">
        <f>IF(A12="Compte",Tableau1[[#This Row],[Solde Courant]],L12+Tableau1[[#This Row],[Solde Courant]])</f>
        <v>#REF!</v>
      </c>
      <c r="M14" s="49"/>
      <c r="N14" s="26"/>
      <c r="O14" s="27"/>
      <c r="P14"/>
      <c r="Q14"/>
      <c r="Y14" s="61"/>
      <c r="Z14" s="64"/>
      <c r="AA14" s="63"/>
    </row>
    <row r="15" spans="1:27">
      <c r="A15" s="21" t="s">
        <v>108</v>
      </c>
      <c r="B15" s="22">
        <v>42372</v>
      </c>
      <c r="C15" s="23" t="s">
        <v>62</v>
      </c>
      <c r="D15" s="21" t="s">
        <v>26</v>
      </c>
      <c r="E15" s="21" t="s">
        <v>26</v>
      </c>
      <c r="F15" s="21" t="s">
        <v>29</v>
      </c>
      <c r="G15" s="24" t="s">
        <v>134</v>
      </c>
      <c r="H15" s="25"/>
      <c r="I15" s="25">
        <v>0</v>
      </c>
      <c r="J15" s="25">
        <f>Tableau1[[#This Row],[Crédit]]+Tableau1[[#This Row],[Débit]]</f>
        <v>0</v>
      </c>
      <c r="K15" s="21" t="str">
        <f>IF(Tableau1[[#This Row],[Crédit]]&lt;&gt;"","Crédit",IF(Tableau1[[#This Row],[Débit]]&lt;&gt;"","Débit",""))</f>
        <v>Débit</v>
      </c>
      <c r="L15" s="28" t="e">
        <f>IF(A13="Compte",Tableau1[[#This Row],[Solde Courant]],L13+Tableau1[[#This Row],[Solde Courant]])</f>
        <v>#REF!</v>
      </c>
      <c r="M15" s="49"/>
      <c r="N15" s="26"/>
      <c r="O15" s="27"/>
      <c r="P15"/>
      <c r="Q15"/>
      <c r="Y15" s="61"/>
      <c r="Z15" s="63"/>
      <c r="AA15" s="63"/>
    </row>
    <row r="16" spans="1:27">
      <c r="A16" s="21" t="s">
        <v>108</v>
      </c>
      <c r="B16" s="22">
        <v>42373</v>
      </c>
      <c r="C16" s="23" t="s">
        <v>88</v>
      </c>
      <c r="D16" s="21" t="s">
        <v>53</v>
      </c>
      <c r="E16" s="21" t="s">
        <v>43</v>
      </c>
      <c r="F16" s="21" t="s">
        <v>44</v>
      </c>
      <c r="G16" s="24" t="s">
        <v>134</v>
      </c>
      <c r="H16" s="25"/>
      <c r="I16" s="25">
        <v>-56.78</v>
      </c>
      <c r="J16" s="25">
        <f>Tableau1[[#This Row],[Crédit]]+Tableau1[[#This Row],[Débit]]</f>
        <v>-56.78</v>
      </c>
      <c r="K16" s="21" t="str">
        <f>IF(Tableau1[[#This Row],[Crédit]]&lt;&gt;"","Crédit",IF(Tableau1[[#This Row],[Débit]]&lt;&gt;"","Débit",""))</f>
        <v>Débit</v>
      </c>
      <c r="L16" s="28" t="e">
        <f>IF(A14="Compte",Tableau1[[#This Row],[Solde Courant]],L14+Tableau1[[#This Row],[Solde Courant]])</f>
        <v>#REF!</v>
      </c>
      <c r="M16" s="49">
        <v>3838</v>
      </c>
      <c r="N16" s="26"/>
      <c r="O16" s="27" t="s">
        <v>132</v>
      </c>
      <c r="P16"/>
      <c r="Q16"/>
      <c r="Y16" s="59"/>
      <c r="Z16" s="59"/>
      <c r="AA16" s="59"/>
    </row>
    <row r="17" spans="1:27">
      <c r="A17" s="21" t="s">
        <v>108</v>
      </c>
      <c r="B17" s="22">
        <v>42374</v>
      </c>
      <c r="C17" s="23" t="s">
        <v>59</v>
      </c>
      <c r="D17" s="21" t="s">
        <v>49</v>
      </c>
      <c r="E17" s="21" t="s">
        <v>19</v>
      </c>
      <c r="F17" s="21" t="s">
        <v>18</v>
      </c>
      <c r="G17" s="24"/>
      <c r="H17" s="25"/>
      <c r="I17" s="25">
        <v>-10</v>
      </c>
      <c r="J17" s="25">
        <f>Tableau1[[#This Row],[Crédit]]+Tableau1[[#This Row],[Débit]]</f>
        <v>-10</v>
      </c>
      <c r="K17" s="21" t="str">
        <f>IF(Tableau1[[#This Row],[Crédit]]&lt;&gt;"","Crédit",IF(Tableau1[[#This Row],[Débit]]&lt;&gt;"","Débit",""))</f>
        <v>Débit</v>
      </c>
      <c r="L17" s="28" t="e">
        <f>IF(A15="Compte",Tableau1[[#This Row],[Solde Courant]],L15+Tableau1[[#This Row],[Solde Courant]])</f>
        <v>#REF!</v>
      </c>
      <c r="M17" s="49">
        <v>3838</v>
      </c>
      <c r="N17" s="26"/>
      <c r="O17" s="41"/>
      <c r="Y17" s="59"/>
      <c r="Z17" s="59"/>
      <c r="AA17" s="59"/>
    </row>
    <row r="18" spans="1:27">
      <c r="A18" s="21" t="s">
        <v>108</v>
      </c>
      <c r="B18" s="22">
        <v>42374</v>
      </c>
      <c r="C18" s="23" t="s">
        <v>59</v>
      </c>
      <c r="D18" s="21" t="s">
        <v>49</v>
      </c>
      <c r="E18" s="21" t="s">
        <v>19</v>
      </c>
      <c r="F18" s="21" t="s">
        <v>20</v>
      </c>
      <c r="G18" s="24"/>
      <c r="H18" s="25"/>
      <c r="I18" s="25">
        <v>-5</v>
      </c>
      <c r="J18" s="25">
        <f>Tableau1[[#This Row],[Crédit]]+Tableau1[[#This Row],[Débit]]</f>
        <v>-5</v>
      </c>
      <c r="K18" s="21" t="str">
        <f>IF(Tableau1[[#This Row],[Crédit]]&lt;&gt;"","Crédit",IF(Tableau1[[#This Row],[Débit]]&lt;&gt;"","Débit",""))</f>
        <v>Débit</v>
      </c>
      <c r="L18" s="28" t="e">
        <f>IF(A16="Compte",Tableau1[[#This Row],[Solde Courant]],L16+Tableau1[[#This Row],[Solde Courant]])</f>
        <v>#REF!</v>
      </c>
      <c r="M18" s="49">
        <v>3838</v>
      </c>
      <c r="N18" s="26"/>
      <c r="O18" s="41"/>
    </row>
    <row r="19" spans="1:27">
      <c r="A19" s="21" t="s">
        <v>108</v>
      </c>
      <c r="B19" s="22">
        <v>42374</v>
      </c>
      <c r="C19" s="23" t="s">
        <v>59</v>
      </c>
      <c r="D19" s="21" t="s">
        <v>49</v>
      </c>
      <c r="E19" s="21" t="s">
        <v>19</v>
      </c>
      <c r="F19" s="21" t="s">
        <v>111</v>
      </c>
      <c r="G19" s="24"/>
      <c r="H19" s="25"/>
      <c r="I19" s="25">
        <v>-15</v>
      </c>
      <c r="J19" s="25">
        <f>Tableau1[[#This Row],[Crédit]]+Tableau1[[#This Row],[Débit]]</f>
        <v>-15</v>
      </c>
      <c r="K19" s="21" t="str">
        <f>IF(Tableau1[[#This Row],[Crédit]]&lt;&gt;"","Crédit",IF(Tableau1[[#This Row],[Débit]]&lt;&gt;"","Débit",""))</f>
        <v>Débit</v>
      </c>
      <c r="L19" s="28" t="e">
        <f>IF(A17="Compte",Tableau1[[#This Row],[Solde Courant]],L17+Tableau1[[#This Row],[Solde Courant]])</f>
        <v>#REF!</v>
      </c>
      <c r="M19" s="49"/>
      <c r="N19" s="26"/>
      <c r="O19" s="41"/>
    </row>
    <row r="20" spans="1:27">
      <c r="A20" s="50" t="s">
        <v>10</v>
      </c>
      <c r="B20" s="51">
        <v>42375</v>
      </c>
      <c r="C20" s="52" t="s">
        <v>88</v>
      </c>
      <c r="D20" s="50" t="s">
        <v>50</v>
      </c>
      <c r="E20" s="50" t="s">
        <v>19</v>
      </c>
      <c r="F20" s="50" t="s">
        <v>111</v>
      </c>
      <c r="G20" s="53"/>
      <c r="H20" s="54"/>
      <c r="I20" s="54">
        <v>-16</v>
      </c>
      <c r="J20" s="54">
        <f>Tableau1[[#This Row],[Crédit]]+Tableau1[[#This Row],[Débit]]</f>
        <v>-16</v>
      </c>
      <c r="K20" s="50" t="str">
        <f>IF(Tableau1[[#This Row],[Crédit]]&lt;&gt;"","Crédit",IF(Tableau1[[#This Row],[Débit]]&lt;&gt;"","Débit",""))</f>
        <v>Débit</v>
      </c>
      <c r="L20" s="55" t="e">
        <f>IF(A18="Compte",Tableau1[[#This Row],[Solde Courant]],L18+Tableau1[[#This Row],[Solde Courant]])</f>
        <v>#REF!</v>
      </c>
      <c r="M20" s="56">
        <v>3939</v>
      </c>
      <c r="N20" s="57"/>
      <c r="O20" s="58"/>
    </row>
    <row r="21" spans="1:27">
      <c r="A21" s="50" t="s">
        <v>10</v>
      </c>
      <c r="B21" s="51">
        <v>42375</v>
      </c>
      <c r="C21" s="52" t="s">
        <v>88</v>
      </c>
      <c r="D21" s="50" t="s">
        <v>50</v>
      </c>
      <c r="E21" s="50" t="s">
        <v>19</v>
      </c>
      <c r="F21" s="50" t="s">
        <v>20</v>
      </c>
      <c r="G21" s="53"/>
      <c r="H21" s="54"/>
      <c r="I21" s="54">
        <v>-10</v>
      </c>
      <c r="J21" s="54">
        <f>Tableau1[[#This Row],[Crédit]]+Tableau1[[#This Row],[Débit]]</f>
        <v>-10</v>
      </c>
      <c r="K21" s="50" t="str">
        <f>IF(Tableau1[[#This Row],[Crédit]]&lt;&gt;"","Crédit",IF(Tableau1[[#This Row],[Débit]]&lt;&gt;"","Débit",""))</f>
        <v>Débit</v>
      </c>
      <c r="L21" s="55" t="e">
        <f>IF(A19="Compte",Tableau1[[#This Row],[Solde Courant]],L19+Tableau1[[#This Row],[Solde Courant]])</f>
        <v>#REF!</v>
      </c>
      <c r="M21" s="56">
        <v>3939</v>
      </c>
      <c r="N21" s="57"/>
      <c r="O21" s="58"/>
    </row>
    <row r="22" spans="1:27">
      <c r="A22" s="50" t="s">
        <v>10</v>
      </c>
      <c r="B22" s="51">
        <v>42375</v>
      </c>
      <c r="C22" s="52" t="s">
        <v>88</v>
      </c>
      <c r="D22" s="50" t="s">
        <v>50</v>
      </c>
      <c r="E22" s="50" t="s">
        <v>19</v>
      </c>
      <c r="F22" s="50" t="s">
        <v>111</v>
      </c>
      <c r="G22" s="53"/>
      <c r="H22" s="54"/>
      <c r="I22" s="54">
        <v>-10</v>
      </c>
      <c r="J22" s="54">
        <f>Tableau1[[#This Row],[Crédit]]+Tableau1[[#This Row],[Débit]]</f>
        <v>-10</v>
      </c>
      <c r="K22" s="50" t="str">
        <f>IF(Tableau1[[#This Row],[Crédit]]&lt;&gt;"","Crédit",IF(Tableau1[[#This Row],[Débit]]&lt;&gt;"","Débit",""))</f>
        <v>Débit</v>
      </c>
      <c r="L22" s="55" t="e">
        <f>IF(A20="Compte",Tableau1[[#This Row],[Solde Courant]],L20+Tableau1[[#This Row],[Solde Courant]])</f>
        <v>#REF!</v>
      </c>
      <c r="M22" s="56"/>
      <c r="N22" s="57"/>
      <c r="O22" s="58"/>
    </row>
    <row r="23" spans="1:27">
      <c r="A23" s="21" t="s">
        <v>10</v>
      </c>
      <c r="B23" s="22">
        <v>42375</v>
      </c>
      <c r="C23" s="23" t="s">
        <v>88</v>
      </c>
      <c r="D23" s="21" t="s">
        <v>50</v>
      </c>
      <c r="E23" s="21" t="s">
        <v>19</v>
      </c>
      <c r="F23" s="21" t="s">
        <v>111</v>
      </c>
      <c r="G23" s="24"/>
      <c r="H23" s="25"/>
      <c r="I23" s="25">
        <v>-10</v>
      </c>
      <c r="J23" s="25">
        <f>Tableau1[[#This Row],[Crédit]]+Tableau1[[#This Row],[Débit]]</f>
        <v>-10</v>
      </c>
      <c r="K23" s="21" t="str">
        <f>IF(Tableau1[[#This Row],[Crédit]]&lt;&gt;"","Crédit",IF(Tableau1[[#This Row],[Débit]]&lt;&gt;"","Débit",""))</f>
        <v>Débit</v>
      </c>
      <c r="L23" s="28" t="e">
        <f>IF(A21="Compte",Tableau1[[#This Row],[Solde Courant]],L21+Tableau1[[#This Row],[Solde Courant]])</f>
        <v>#REF!</v>
      </c>
      <c r="M23" s="49"/>
      <c r="N23" s="26"/>
      <c r="O23" s="41"/>
    </row>
    <row r="24" spans="1:27">
      <c r="A24" s="50" t="s">
        <v>10</v>
      </c>
      <c r="B24" s="51">
        <v>42375</v>
      </c>
      <c r="C24" s="52" t="s">
        <v>59</v>
      </c>
      <c r="D24" s="50" t="s">
        <v>50</v>
      </c>
      <c r="E24" s="50" t="s">
        <v>19</v>
      </c>
      <c r="F24" s="50" t="s">
        <v>111</v>
      </c>
      <c r="G24" s="53"/>
      <c r="H24" s="54"/>
      <c r="I24" s="54">
        <v>-5</v>
      </c>
      <c r="J24" s="54">
        <f>Tableau1[[#This Row],[Crédit]]+Tableau1[[#This Row],[Débit]]</f>
        <v>-5</v>
      </c>
      <c r="K24" s="50" t="str">
        <f>IF(Tableau1[[#This Row],[Crédit]]&lt;&gt;"","Crédit",IF(Tableau1[[#This Row],[Débit]]&lt;&gt;"","Débit",""))</f>
        <v>Débit</v>
      </c>
      <c r="L24" s="55" t="e">
        <f>IF(A22="Compte",Tableau1[[#This Row],[Solde Courant]],L22+Tableau1[[#This Row],[Solde Courant]])</f>
        <v>#REF!</v>
      </c>
      <c r="M24" s="56">
        <v>222</v>
      </c>
      <c r="N24" s="57"/>
      <c r="O24" s="58"/>
    </row>
    <row r="25" spans="1:27">
      <c r="A25" s="50" t="s">
        <v>10</v>
      </c>
      <c r="B25" s="51">
        <v>42375</v>
      </c>
      <c r="C25" s="52" t="s">
        <v>59</v>
      </c>
      <c r="D25" s="50" t="s">
        <v>50</v>
      </c>
      <c r="E25" s="50" t="s">
        <v>19</v>
      </c>
      <c r="F25" s="50" t="s">
        <v>112</v>
      </c>
      <c r="G25" s="53"/>
      <c r="H25" s="54"/>
      <c r="I25" s="54">
        <v>-2.5</v>
      </c>
      <c r="J25" s="54">
        <f>Tableau1[[#This Row],[Crédit]]+Tableau1[[#This Row],[Débit]]</f>
        <v>-2.5</v>
      </c>
      <c r="K25" s="50" t="str">
        <f>IF(Tableau1[[#This Row],[Crédit]]&lt;&gt;"","Crédit",IF(Tableau1[[#This Row],[Débit]]&lt;&gt;"","Débit",""))</f>
        <v>Débit</v>
      </c>
      <c r="L25" s="55" t="e">
        <f>IF(A23="Compte",Tableau1[[#This Row],[Solde Courant]],L23+Tableau1[[#This Row],[Solde Courant]])</f>
        <v>#REF!</v>
      </c>
      <c r="M25" s="56">
        <v>222</v>
      </c>
      <c r="N25" s="57"/>
      <c r="O25" s="58"/>
    </row>
    <row r="26" spans="1:27">
      <c r="A26" s="50" t="s">
        <v>10</v>
      </c>
      <c r="B26" s="51">
        <v>42375</v>
      </c>
      <c r="C26" s="52" t="s">
        <v>59</v>
      </c>
      <c r="D26" s="50" t="s">
        <v>50</v>
      </c>
      <c r="E26" s="50" t="s">
        <v>113</v>
      </c>
      <c r="F26" s="50" t="s">
        <v>22</v>
      </c>
      <c r="G26" s="53"/>
      <c r="H26" s="54"/>
      <c r="I26" s="54">
        <v>-2.5</v>
      </c>
      <c r="J26" s="54">
        <f>Tableau1[[#This Row],[Crédit]]+Tableau1[[#This Row],[Débit]]</f>
        <v>-2.5</v>
      </c>
      <c r="K26" s="50" t="str">
        <f>IF(Tableau1[[#This Row],[Crédit]]&lt;&gt;"","Crédit",IF(Tableau1[[#This Row],[Débit]]&lt;&gt;"","Débit",""))</f>
        <v>Débit</v>
      </c>
      <c r="L26" s="55" t="e">
        <f>IF(A24="Compte",Tableau1[[#This Row],[Solde Courant]],L24+Tableau1[[#This Row],[Solde Courant]])</f>
        <v>#REF!</v>
      </c>
      <c r="M26" s="56">
        <v>222</v>
      </c>
      <c r="N26" s="57"/>
      <c r="O26" s="58"/>
    </row>
    <row r="27" spans="1:27">
      <c r="A27" s="50" t="s">
        <v>108</v>
      </c>
      <c r="B27" s="51">
        <v>42376</v>
      </c>
      <c r="C27" s="52" t="s">
        <v>59</v>
      </c>
      <c r="D27" s="50" t="s">
        <v>49</v>
      </c>
      <c r="E27" s="50" t="s">
        <v>19</v>
      </c>
      <c r="F27" s="50" t="s">
        <v>111</v>
      </c>
      <c r="G27" s="53"/>
      <c r="H27" s="54"/>
      <c r="I27" s="54">
        <v>-10</v>
      </c>
      <c r="J27" s="54">
        <f>Tableau1[[#This Row],[Crédit]]+Tableau1[[#This Row],[Débit]]</f>
        <v>-10</v>
      </c>
      <c r="K27" s="50" t="str">
        <f>IF(Tableau1[[#This Row],[Crédit]]&lt;&gt;"","Crédit",IF(Tableau1[[#This Row],[Débit]]&lt;&gt;"","Débit",""))</f>
        <v>Débit</v>
      </c>
      <c r="L27" s="55" t="e">
        <f>IF(A25="Compte",Tableau1[[#This Row],[Solde Courant]],L25+Tableau1[[#This Row],[Solde Courant]])</f>
        <v>#REF!</v>
      </c>
      <c r="M27" s="56">
        <v>3939</v>
      </c>
      <c r="N27" s="57"/>
      <c r="O27" s="58"/>
    </row>
    <row r="28" spans="1:27">
      <c r="A28" s="50" t="s">
        <v>108</v>
      </c>
      <c r="B28" s="51">
        <v>42376</v>
      </c>
      <c r="C28" s="52" t="s">
        <v>59</v>
      </c>
      <c r="D28" s="50" t="s">
        <v>49</v>
      </c>
      <c r="E28" s="50" t="s">
        <v>19</v>
      </c>
      <c r="F28" s="50" t="s">
        <v>20</v>
      </c>
      <c r="G28" s="53"/>
      <c r="H28" s="54"/>
      <c r="I28" s="54">
        <v>-10</v>
      </c>
      <c r="J28" s="54">
        <f>Tableau1[[#This Row],[Crédit]]+Tableau1[[#This Row],[Débit]]</f>
        <v>-10</v>
      </c>
      <c r="K28" s="50" t="str">
        <f>IF(Tableau1[[#This Row],[Crédit]]&lt;&gt;"","Crédit",IF(Tableau1[[#This Row],[Débit]]&lt;&gt;"","Débit",""))</f>
        <v>Débit</v>
      </c>
      <c r="L28" s="55" t="e">
        <f>IF(A26="Compte",Tableau1[[#This Row],[Solde Courant]],L26+Tableau1[[#This Row],[Solde Courant]])</f>
        <v>#REF!</v>
      </c>
      <c r="M28" s="56">
        <v>3939</v>
      </c>
      <c r="N28" s="57"/>
      <c r="O28" s="58"/>
    </row>
    <row r="29" spans="1:27">
      <c r="A29" s="50" t="s">
        <v>108</v>
      </c>
      <c r="B29" s="51">
        <v>42376</v>
      </c>
      <c r="C29" s="52" t="s">
        <v>59</v>
      </c>
      <c r="D29" s="50" t="s">
        <v>49</v>
      </c>
      <c r="E29" s="50" t="s">
        <v>19</v>
      </c>
      <c r="F29" s="50" t="s">
        <v>21</v>
      </c>
      <c r="G29" s="53"/>
      <c r="H29" s="54"/>
      <c r="I29" s="54">
        <v>-10</v>
      </c>
      <c r="J29" s="54">
        <f>Tableau1[[#This Row],[Crédit]]+Tableau1[[#This Row],[Débit]]</f>
        <v>-10</v>
      </c>
      <c r="K29" s="50" t="str">
        <f>IF(Tableau1[[#This Row],[Crédit]]&lt;&gt;"","Crédit",IF(Tableau1[[#This Row],[Débit]]&lt;&gt;"","Débit",""))</f>
        <v>Débit</v>
      </c>
      <c r="L29" s="55" t="e">
        <f>IF(A27="Compte",Tableau1[[#This Row],[Solde Courant]],L27+Tableau1[[#This Row],[Solde Courant]])</f>
        <v>#REF!</v>
      </c>
      <c r="M29" s="56">
        <v>3939</v>
      </c>
      <c r="N29" s="57"/>
      <c r="O29" s="58"/>
    </row>
    <row r="30" spans="1:27">
      <c r="A30" s="50" t="s">
        <v>108</v>
      </c>
      <c r="B30" s="51">
        <v>42376</v>
      </c>
      <c r="C30" s="52" t="s">
        <v>59</v>
      </c>
      <c r="D30" s="50" t="s">
        <v>49</v>
      </c>
      <c r="E30" s="50" t="s">
        <v>19</v>
      </c>
      <c r="F30" s="50" t="s">
        <v>112</v>
      </c>
      <c r="G30" s="53"/>
      <c r="H30" s="54"/>
      <c r="I30" s="54">
        <v>-10</v>
      </c>
      <c r="J30" s="54">
        <f>Tableau1[[#This Row],[Crédit]]+Tableau1[[#This Row],[Débit]]</f>
        <v>-10</v>
      </c>
      <c r="K30" s="50" t="str">
        <f>IF(Tableau1[[#This Row],[Crédit]]&lt;&gt;"","Crédit",IF(Tableau1[[#This Row],[Débit]]&lt;&gt;"","Débit",""))</f>
        <v>Débit</v>
      </c>
      <c r="L30" s="55" t="e">
        <f>IF(A28="Compte",Tableau1[[#This Row],[Solde Courant]],L28+Tableau1[[#This Row],[Solde Courant]])</f>
        <v>#REF!</v>
      </c>
      <c r="M30" s="56">
        <v>3939</v>
      </c>
      <c r="N30" s="57"/>
      <c r="O30" s="58"/>
    </row>
    <row r="31" spans="1:27">
      <c r="A31" s="50" t="s">
        <v>108</v>
      </c>
      <c r="B31" s="51">
        <v>42376</v>
      </c>
      <c r="C31" s="52" t="s">
        <v>59</v>
      </c>
      <c r="D31" s="50" t="s">
        <v>49</v>
      </c>
      <c r="E31" s="50" t="s">
        <v>19</v>
      </c>
      <c r="F31" s="50" t="s">
        <v>18</v>
      </c>
      <c r="G31" s="53"/>
      <c r="H31" s="54"/>
      <c r="I31" s="54">
        <v>-10</v>
      </c>
      <c r="J31" s="54">
        <f>Tableau1[[#This Row],[Crédit]]+Tableau1[[#This Row],[Débit]]</f>
        <v>-10</v>
      </c>
      <c r="K31" s="50" t="str">
        <f>IF(Tableau1[[#This Row],[Crédit]]&lt;&gt;"","Crédit",IF(Tableau1[[#This Row],[Débit]]&lt;&gt;"","Débit",""))</f>
        <v>Débit</v>
      </c>
      <c r="L31" s="55" t="e">
        <f>IF(A29="Compte",Tableau1[[#This Row],[Solde Courant]],L29+Tableau1[[#This Row],[Solde Courant]])</f>
        <v>#REF!</v>
      </c>
      <c r="M31" s="56">
        <v>3939</v>
      </c>
      <c r="N31" s="57"/>
      <c r="O31" s="58"/>
    </row>
    <row r="32" spans="1:27">
      <c r="A32" s="50" t="s">
        <v>108</v>
      </c>
      <c r="B32" s="51">
        <v>42376</v>
      </c>
      <c r="C32" s="52" t="s">
        <v>59</v>
      </c>
      <c r="D32" s="50" t="s">
        <v>49</v>
      </c>
      <c r="E32" s="50" t="s">
        <v>113</v>
      </c>
      <c r="F32" s="50" t="s">
        <v>114</v>
      </c>
      <c r="G32" s="53"/>
      <c r="H32" s="54"/>
      <c r="I32" s="54">
        <v>-10</v>
      </c>
      <c r="J32" s="54">
        <f>Tableau1[[#This Row],[Crédit]]+Tableau1[[#This Row],[Débit]]</f>
        <v>-10</v>
      </c>
      <c r="K32" s="50" t="str">
        <f>IF(Tableau1[[#This Row],[Crédit]]&lt;&gt;"","Crédit",IF(Tableau1[[#This Row],[Débit]]&lt;&gt;"","Débit",""))</f>
        <v>Débit</v>
      </c>
      <c r="L32" s="55" t="e">
        <f>IF(A30="Compte",Tableau1[[#This Row],[Solde Courant]],L30+Tableau1[[#This Row],[Solde Courant]])</f>
        <v>#REF!</v>
      </c>
      <c r="M32" s="56">
        <v>3939</v>
      </c>
      <c r="N32" s="57"/>
      <c r="O32" s="58"/>
    </row>
    <row r="33" spans="1:15">
      <c r="A33" s="50" t="s">
        <v>10</v>
      </c>
      <c r="B33" s="51">
        <v>42376</v>
      </c>
      <c r="C33" s="52" t="s">
        <v>59</v>
      </c>
      <c r="D33" s="50" t="s">
        <v>50</v>
      </c>
      <c r="E33" s="50" t="s">
        <v>113</v>
      </c>
      <c r="F33" s="50" t="s">
        <v>22</v>
      </c>
      <c r="G33" s="53"/>
      <c r="H33" s="54"/>
      <c r="I33" s="54">
        <v>-2.5</v>
      </c>
      <c r="J33" s="54">
        <f>Tableau1[[#This Row],[Crédit]]+Tableau1[[#This Row],[Débit]]</f>
        <v>-2.5</v>
      </c>
      <c r="K33" s="50" t="str">
        <f>IF(Tableau1[[#This Row],[Crédit]]&lt;&gt;"","Crédit",IF(Tableau1[[#This Row],[Débit]]&lt;&gt;"","Débit",""))</f>
        <v>Débit</v>
      </c>
      <c r="L33" s="55" t="e">
        <f>IF(A31="Compte",Tableau1[[#This Row],[Solde Courant]],L31+Tableau1[[#This Row],[Solde Courant]])</f>
        <v>#REF!</v>
      </c>
      <c r="M33" s="56">
        <v>222</v>
      </c>
      <c r="N33" s="57"/>
      <c r="O33" s="58"/>
    </row>
    <row r="34" spans="1:15">
      <c r="A34" s="50" t="s">
        <v>107</v>
      </c>
      <c r="B34" s="51">
        <v>42642</v>
      </c>
      <c r="C34" s="52" t="s">
        <v>59</v>
      </c>
      <c r="D34" s="50" t="s">
        <v>51</v>
      </c>
      <c r="E34" s="50" t="s">
        <v>19</v>
      </c>
      <c r="F34" s="50" t="s">
        <v>21</v>
      </c>
      <c r="G34" s="53"/>
      <c r="H34" s="54"/>
      <c r="I34" s="54">
        <v>-77</v>
      </c>
      <c r="J34" s="54">
        <f>Tableau1[[#This Row],[Crédit]]+Tableau1[[#This Row],[Débit]]</f>
        <v>-77</v>
      </c>
      <c r="K34" s="50" t="str">
        <f>IF(Tableau1[[#This Row],[Crédit]]&lt;&gt;"","Crédit",IF(Tableau1[[#This Row],[Débit]]&lt;&gt;"","Débit",""))</f>
        <v>Débit</v>
      </c>
      <c r="L34" s="55" t="e">
        <f>IF(A32="Compte",Tableau1[[#This Row],[Solde Courant]],L32+Tableau1[[#This Row],[Solde Courant]])</f>
        <v>#REF!</v>
      </c>
      <c r="M34" s="56">
        <v>5546</v>
      </c>
      <c r="N34" s="57"/>
      <c r="O34" s="58"/>
    </row>
    <row r="35" spans="1:15">
      <c r="A35" s="50" t="s">
        <v>107</v>
      </c>
      <c r="B35" s="51">
        <v>42642</v>
      </c>
      <c r="C35" s="52" t="s">
        <v>59</v>
      </c>
      <c r="D35" s="50" t="s">
        <v>51</v>
      </c>
      <c r="E35" s="50" t="s">
        <v>19</v>
      </c>
      <c r="F35" s="50" t="s">
        <v>21</v>
      </c>
      <c r="G35" s="53"/>
      <c r="H35" s="54"/>
      <c r="I35" s="54">
        <v>-77</v>
      </c>
      <c r="J35" s="54">
        <f>Tableau1[[#This Row],[Crédit]]+Tableau1[[#This Row],[Débit]]</f>
        <v>-77</v>
      </c>
      <c r="K35" s="50" t="str">
        <f>IF(Tableau1[[#This Row],[Crédit]]&lt;&gt;"","Crédit",IF(Tableau1[[#This Row],[Débit]]&lt;&gt;"","Débit",""))</f>
        <v>Débit</v>
      </c>
      <c r="L35" s="55" t="e">
        <f>IF(A33="Compte",Tableau1[[#This Row],[Solde Courant]],L33+Tableau1[[#This Row],[Solde Courant]])</f>
        <v>#REF!</v>
      </c>
      <c r="M35" s="56">
        <v>666</v>
      </c>
      <c r="N35" s="57"/>
      <c r="O35" s="58"/>
    </row>
    <row r="36" spans="1:15">
      <c r="A36" s="50" t="s">
        <v>108</v>
      </c>
      <c r="B36" s="51">
        <v>42642</v>
      </c>
      <c r="C36" s="52" t="s">
        <v>59</v>
      </c>
      <c r="D36" s="50" t="s">
        <v>124</v>
      </c>
      <c r="E36" s="50" t="s">
        <v>19</v>
      </c>
      <c r="F36" s="50" t="s">
        <v>111</v>
      </c>
      <c r="G36" s="53"/>
      <c r="H36" s="54"/>
      <c r="I36" s="54">
        <v>-8</v>
      </c>
      <c r="J36" s="54">
        <f>Tableau1[[#This Row],[Crédit]]+Tableau1[[#This Row],[Débit]]</f>
        <v>-8</v>
      </c>
      <c r="K36" s="50" t="str">
        <f>IF(Tableau1[[#This Row],[Crédit]]&lt;&gt;"","Crédit",IF(Tableau1[[#This Row],[Débit]]&lt;&gt;"","Débit",""))</f>
        <v>Débit</v>
      </c>
      <c r="L36" s="55" t="e">
        <f>IF(A34="Compte",Tableau1[[#This Row],[Solde Courant]],L34+Tableau1[[#This Row],[Solde Courant]])</f>
        <v>#REF!</v>
      </c>
      <c r="M36" s="56">
        <v>666</v>
      </c>
      <c r="N36" s="57"/>
      <c r="O36" s="58"/>
    </row>
    <row r="37" spans="1:15">
      <c r="A37" s="50" t="s">
        <v>108</v>
      </c>
      <c r="B37" s="51">
        <v>42642</v>
      </c>
      <c r="C37" s="52" t="s">
        <v>59</v>
      </c>
      <c r="D37" s="50" t="s">
        <v>124</v>
      </c>
      <c r="E37" s="50" t="s">
        <v>113</v>
      </c>
      <c r="F37" s="50" t="s">
        <v>22</v>
      </c>
      <c r="G37" s="53"/>
      <c r="H37" s="54"/>
      <c r="I37" s="54">
        <v>-80</v>
      </c>
      <c r="J37" s="54">
        <f>Tableau1[[#This Row],[Crédit]]+Tableau1[[#This Row],[Débit]]</f>
        <v>-80</v>
      </c>
      <c r="K37" s="50" t="str">
        <f>IF(Tableau1[[#This Row],[Crédit]]&lt;&gt;"","Crédit",IF(Tableau1[[#This Row],[Débit]]&lt;&gt;"","Débit",""))</f>
        <v>Débit</v>
      </c>
      <c r="L37" s="55" t="e">
        <f>IF(A35="Compte",Tableau1[[#This Row],[Solde Courant]],L35+Tableau1[[#This Row],[Solde Courant]])</f>
        <v>#REF!</v>
      </c>
      <c r="M37" s="56">
        <v>999</v>
      </c>
      <c r="N37" s="57"/>
      <c r="O37" s="58"/>
    </row>
    <row r="38" spans="1:15">
      <c r="A38" s="50" t="s">
        <v>108</v>
      </c>
      <c r="B38" s="51">
        <v>42642</v>
      </c>
      <c r="C38" s="52" t="s">
        <v>59</v>
      </c>
      <c r="D38" s="50" t="s">
        <v>124</v>
      </c>
      <c r="E38" s="50" t="s">
        <v>113</v>
      </c>
      <c r="F38" s="50" t="s">
        <v>22</v>
      </c>
      <c r="G38" s="53"/>
      <c r="H38" s="54"/>
      <c r="I38" s="54">
        <v>-12</v>
      </c>
      <c r="J38" s="54">
        <f>Tableau1[[#This Row],[Crédit]]+Tableau1[[#This Row],[Débit]]</f>
        <v>-12</v>
      </c>
      <c r="K38" s="50" t="str">
        <f>IF(Tableau1[[#This Row],[Crédit]]&lt;&gt;"","Crédit",IF(Tableau1[[#This Row],[Débit]]&lt;&gt;"","Débit",""))</f>
        <v>Débit</v>
      </c>
      <c r="L38" s="55" t="e">
        <f>IF(A36="Compte",Tableau1[[#This Row],[Solde Courant]],L36+Tableau1[[#This Row],[Solde Courant]])</f>
        <v>#REF!</v>
      </c>
      <c r="M38" s="56">
        <v>999</v>
      </c>
      <c r="N38" s="57"/>
      <c r="O38" s="58"/>
    </row>
    <row r="39" spans="1:15">
      <c r="A39" s="50" t="s">
        <v>108</v>
      </c>
      <c r="B39" s="51">
        <v>42642</v>
      </c>
      <c r="C39" s="52" t="s">
        <v>59</v>
      </c>
      <c r="D39" s="50" t="s">
        <v>124</v>
      </c>
      <c r="E39" s="50" t="s">
        <v>19</v>
      </c>
      <c r="F39" s="50" t="s">
        <v>111</v>
      </c>
      <c r="G39" s="53"/>
      <c r="H39" s="54"/>
      <c r="I39" s="54">
        <v>-68</v>
      </c>
      <c r="J39" s="54">
        <f>Tableau1[[#This Row],[Crédit]]+Tableau1[[#This Row],[Débit]]</f>
        <v>-68</v>
      </c>
      <c r="K39" s="50" t="str">
        <f>IF(Tableau1[[#This Row],[Crédit]]&lt;&gt;"","Crédit",IF(Tableau1[[#This Row],[Débit]]&lt;&gt;"","Débit",""))</f>
        <v>Débit</v>
      </c>
      <c r="L39" s="55" t="e">
        <f>IF(A37="Compte",Tableau1[[#This Row],[Solde Courant]],L37+Tableau1[[#This Row],[Solde Courant]])</f>
        <v>#REF!</v>
      </c>
      <c r="M39" s="56">
        <v>787</v>
      </c>
      <c r="N39" s="57"/>
      <c r="O39" s="58"/>
    </row>
    <row r="40" spans="1:15">
      <c r="A40" s="50" t="s">
        <v>108</v>
      </c>
      <c r="B40" s="51">
        <v>42642</v>
      </c>
      <c r="C40" s="52" t="s">
        <v>59</v>
      </c>
      <c r="D40" s="50" t="s">
        <v>124</v>
      </c>
      <c r="E40" s="50" t="s">
        <v>19</v>
      </c>
      <c r="F40" s="50" t="s">
        <v>111</v>
      </c>
      <c r="G40" s="53"/>
      <c r="H40" s="54"/>
      <c r="I40" s="54">
        <v>-5</v>
      </c>
      <c r="J40" s="54">
        <f>Tableau1[[#This Row],[Crédit]]+Tableau1[[#This Row],[Débit]]</f>
        <v>-5</v>
      </c>
      <c r="K40" s="50" t="str">
        <f>IF(Tableau1[[#This Row],[Crédit]]&lt;&gt;"","Crédit",IF(Tableau1[[#This Row],[Débit]]&lt;&gt;"","Débit",""))</f>
        <v>Débit</v>
      </c>
      <c r="L40" s="55" t="e">
        <f>IF(A38="Compte",Tableau1[[#This Row],[Solde Courant]],L38+Tableau1[[#This Row],[Solde Courant]])</f>
        <v>#REF!</v>
      </c>
      <c r="M40" s="56">
        <v>787</v>
      </c>
      <c r="N40" s="57"/>
      <c r="O40" s="58"/>
    </row>
    <row r="41" spans="1:15">
      <c r="A41" s="50" t="s">
        <v>108</v>
      </c>
      <c r="B41" s="51">
        <v>42642</v>
      </c>
      <c r="C41" s="52" t="s">
        <v>59</v>
      </c>
      <c r="D41" s="50" t="s">
        <v>124</v>
      </c>
      <c r="E41" s="50" t="s">
        <v>113</v>
      </c>
      <c r="F41" s="50" t="s">
        <v>23</v>
      </c>
      <c r="G41" s="53"/>
      <c r="H41" s="54"/>
      <c r="I41" s="54">
        <v>-5</v>
      </c>
      <c r="J41" s="54">
        <f>Tableau1[[#This Row],[Crédit]]+Tableau1[[#This Row],[Débit]]</f>
        <v>-5</v>
      </c>
      <c r="K41" s="50" t="str">
        <f>IF(Tableau1[[#This Row],[Crédit]]&lt;&gt;"","Crédit",IF(Tableau1[[#This Row],[Débit]]&lt;&gt;"","Débit",""))</f>
        <v>Débit</v>
      </c>
      <c r="L41" s="55" t="e">
        <f>IF(A39="Compte",Tableau1[[#This Row],[Solde Courant]],L39+Tableau1[[#This Row],[Solde Courant]])</f>
        <v>#REF!</v>
      </c>
      <c r="M41" s="56" t="s">
        <v>138</v>
      </c>
      <c r="N41" s="57"/>
      <c r="O41" s="58"/>
    </row>
    <row r="42" spans="1:15">
      <c r="A42" s="21" t="s">
        <v>108</v>
      </c>
      <c r="B42" s="22">
        <v>42642</v>
      </c>
      <c r="C42" s="23" t="s">
        <v>59</v>
      </c>
      <c r="D42" s="21" t="s">
        <v>124</v>
      </c>
      <c r="E42" s="21" t="s">
        <v>113</v>
      </c>
      <c r="F42" s="21" t="s">
        <v>23</v>
      </c>
      <c r="G42" s="24"/>
      <c r="H42" s="25"/>
      <c r="I42" s="25">
        <v>-5</v>
      </c>
      <c r="J42" s="25">
        <f>Tableau1[[#This Row],[Crédit]]+Tableau1[[#This Row],[Débit]]</f>
        <v>-5</v>
      </c>
      <c r="K42" s="21" t="str">
        <f>IF(Tableau1[[#This Row],[Crédit]]&lt;&gt;"","Crédit",IF(Tableau1[[#This Row],[Débit]]&lt;&gt;"","Débit",""))</f>
        <v>Débit</v>
      </c>
      <c r="L42" s="28" t="e">
        <f>IF(A40="Compte",Tableau1[[#This Row],[Solde Courant]],L40+Tableau1[[#This Row],[Solde Courant]])</f>
        <v>#REF!</v>
      </c>
      <c r="M42" s="49" t="s">
        <v>139</v>
      </c>
      <c r="N42" s="26"/>
      <c r="O42" s="41"/>
    </row>
    <row r="43" spans="1:15">
      <c r="A43" s="21" t="s">
        <v>108</v>
      </c>
      <c r="B43" s="22">
        <v>42642</v>
      </c>
      <c r="C43" s="23" t="s">
        <v>59</v>
      </c>
      <c r="D43" s="21" t="s">
        <v>124</v>
      </c>
      <c r="E43" s="21" t="s">
        <v>19</v>
      </c>
      <c r="F43" s="21" t="s">
        <v>111</v>
      </c>
      <c r="G43" s="24"/>
      <c r="H43" s="25"/>
      <c r="I43" s="25">
        <v>-0.76</v>
      </c>
      <c r="J43" s="25">
        <f>Tableau1[[#This Row],[Crédit]]+Tableau1[[#This Row],[Débit]]</f>
        <v>-0.76</v>
      </c>
      <c r="K43" s="21" t="str">
        <f>IF(Tableau1[[#This Row],[Crédit]]&lt;&gt;"","Crédit",IF(Tableau1[[#This Row],[Débit]]&lt;&gt;"","Débit",""))</f>
        <v>Débit</v>
      </c>
      <c r="L43" s="28" t="e">
        <f>IF(A41="Compte",Tableau1[[#This Row],[Solde Courant]],L41+Tableau1[[#This Row],[Solde Courant]])</f>
        <v>#REF!</v>
      </c>
      <c r="M43" s="49" t="s">
        <v>139</v>
      </c>
      <c r="N43" s="26"/>
      <c r="O43" s="41"/>
    </row>
    <row r="44" spans="1:15">
      <c r="A44" s="50" t="s">
        <v>107</v>
      </c>
      <c r="B44" s="51">
        <v>42646</v>
      </c>
      <c r="C44" s="52" t="s">
        <v>59</v>
      </c>
      <c r="D44" s="50" t="s">
        <v>135</v>
      </c>
      <c r="E44" s="50" t="s">
        <v>19</v>
      </c>
      <c r="F44" s="50" t="s">
        <v>111</v>
      </c>
      <c r="G44" s="53"/>
      <c r="H44" s="54"/>
      <c r="I44" s="54">
        <v>-22</v>
      </c>
      <c r="J44" s="54">
        <f>Tableau1[[#This Row],[Crédit]]+Tableau1[[#This Row],[Débit]]</f>
        <v>-22</v>
      </c>
      <c r="K44" s="50" t="str">
        <f>IF(Tableau1[[#This Row],[Crédit]]&lt;&gt;"","Crédit",IF(Tableau1[[#This Row],[Débit]]&lt;&gt;"","Débit",""))</f>
        <v>Débit</v>
      </c>
      <c r="L44" s="55" t="e">
        <f>IF(A42="Compte",Tableau1[[#This Row],[Solde Courant]],L42+Tableau1[[#This Row],[Solde Courant]])</f>
        <v>#REF!</v>
      </c>
      <c r="M44" s="56" t="s">
        <v>138</v>
      </c>
      <c r="N44" s="57"/>
      <c r="O44" s="58"/>
    </row>
    <row r="45" spans="1:15">
      <c r="A45" s="50" t="s">
        <v>107</v>
      </c>
      <c r="B45" s="51">
        <v>42646</v>
      </c>
      <c r="C45" s="52" t="s">
        <v>59</v>
      </c>
      <c r="D45" s="50" t="s">
        <v>135</v>
      </c>
      <c r="E45" s="50" t="s">
        <v>19</v>
      </c>
      <c r="F45" s="50" t="s">
        <v>21</v>
      </c>
      <c r="G45" s="53"/>
      <c r="H45" s="54"/>
      <c r="I45" s="54">
        <v>-200.22</v>
      </c>
      <c r="J45" s="54">
        <f>Tableau1[[#This Row],[Crédit]]+Tableau1[[#This Row],[Débit]]</f>
        <v>-200.22</v>
      </c>
      <c r="K45" s="50" t="str">
        <f>IF(Tableau1[[#This Row],[Crédit]]&lt;&gt;"","Crédit",IF(Tableau1[[#This Row],[Débit]]&lt;&gt;"","Débit",""))</f>
        <v>Débit</v>
      </c>
      <c r="L45" s="55" t="e">
        <f>IF(A43="Compte",Tableau1[[#This Row],[Solde Courant]],L43+Tableau1[[#This Row],[Solde Courant]])</f>
        <v>#REF!</v>
      </c>
      <c r="M45" s="56" t="s">
        <v>140</v>
      </c>
      <c r="N45" s="57"/>
      <c r="O45" s="58"/>
    </row>
    <row r="46" spans="1:15">
      <c r="A46" s="21" t="s">
        <v>110</v>
      </c>
      <c r="B46" s="22">
        <v>42647</v>
      </c>
      <c r="C46" s="23" t="s">
        <v>59</v>
      </c>
      <c r="D46" s="21" t="s">
        <v>16</v>
      </c>
      <c r="E46" s="21" t="s">
        <v>136</v>
      </c>
      <c r="F46" s="21" t="s">
        <v>17</v>
      </c>
      <c r="G46" s="24"/>
      <c r="H46" s="25"/>
      <c r="I46" s="25">
        <v>-909</v>
      </c>
      <c r="J46" s="25">
        <f>Tableau1[[#This Row],[Crédit]]+Tableau1[[#This Row],[Débit]]</f>
        <v>-909</v>
      </c>
      <c r="K46" s="21" t="str">
        <f>IF(Tableau1[[#This Row],[Crédit]]&lt;&gt;"","Crédit",IF(Tableau1[[#This Row],[Débit]]&lt;&gt;"","Débit",""))</f>
        <v>Débit</v>
      </c>
      <c r="L46" s="28" t="e">
        <f>IF(A44="Compte",Tableau1[[#This Row],[Solde Courant]],L44+Tableau1[[#This Row],[Solde Courant]])</f>
        <v>#REF!</v>
      </c>
      <c r="M46" s="49" t="s">
        <v>140</v>
      </c>
      <c r="N46" s="26"/>
      <c r="O46" s="41"/>
    </row>
    <row r="47" spans="1:15">
      <c r="A47" s="21" t="s">
        <v>110</v>
      </c>
      <c r="B47" s="22">
        <v>42647</v>
      </c>
      <c r="C47" s="23" t="s">
        <v>59</v>
      </c>
      <c r="D47" s="21" t="s">
        <v>16</v>
      </c>
      <c r="E47" s="21" t="s">
        <v>113</v>
      </c>
      <c r="F47" s="21" t="s">
        <v>23</v>
      </c>
      <c r="G47" s="24"/>
      <c r="H47" s="25"/>
      <c r="I47" s="25">
        <v>-90</v>
      </c>
      <c r="J47" s="25">
        <f>Tableau1[[#This Row],[Crédit]]+Tableau1[[#This Row],[Débit]]</f>
        <v>-90</v>
      </c>
      <c r="K47" s="21" t="str">
        <f>IF(Tableau1[[#This Row],[Crédit]]&lt;&gt;"","Crédit",IF(Tableau1[[#This Row],[Débit]]&lt;&gt;"","Débit",""))</f>
        <v>Débit</v>
      </c>
      <c r="L47" s="28" t="e">
        <f>IF(A45="Compte",Tableau1[[#This Row],[Solde Courant]],L45+Tableau1[[#This Row],[Solde Courant]])</f>
        <v>#REF!</v>
      </c>
      <c r="M47" s="49" t="s">
        <v>140</v>
      </c>
      <c r="N47" s="26"/>
      <c r="O47" s="41"/>
    </row>
    <row r="48" spans="1:15">
      <c r="A48" s="21" t="s">
        <v>10</v>
      </c>
      <c r="B48" s="22">
        <v>42650</v>
      </c>
      <c r="C48" s="23" t="s">
        <v>88</v>
      </c>
      <c r="D48" s="21" t="s">
        <v>51</v>
      </c>
      <c r="E48" s="21" t="s">
        <v>19</v>
      </c>
      <c r="F48" s="21" t="s">
        <v>21</v>
      </c>
      <c r="G48" s="24"/>
      <c r="H48" s="25"/>
      <c r="I48" s="25">
        <v>-77.02</v>
      </c>
      <c r="J48" s="25">
        <f>Tableau1[[#This Row],[Crédit]]+Tableau1[[#This Row],[Débit]]</f>
        <v>-77.02</v>
      </c>
      <c r="K48" s="21" t="str">
        <f>IF(Tableau1[[#This Row],[Crédit]]&lt;&gt;"","Crédit",IF(Tableau1[[#This Row],[Débit]]&lt;&gt;"","Débit",""))</f>
        <v>Débit</v>
      </c>
      <c r="L48" s="28" t="e">
        <f>IF(A46="Compte",Tableau1[[#This Row],[Solde Courant]],L46+Tableau1[[#This Row],[Solde Courant]])</f>
        <v>#REF!</v>
      </c>
      <c r="M48" s="49" t="s">
        <v>141</v>
      </c>
      <c r="N48" s="26"/>
      <c r="O48" s="41"/>
    </row>
    <row r="49" spans="1:15">
      <c r="A49" s="21" t="s">
        <v>10</v>
      </c>
      <c r="B49" s="22">
        <v>42650</v>
      </c>
      <c r="C49" s="23" t="s">
        <v>59</v>
      </c>
      <c r="D49" s="21" t="s">
        <v>51</v>
      </c>
      <c r="E49" s="21" t="s">
        <v>19</v>
      </c>
      <c r="F49" s="21" t="s">
        <v>111</v>
      </c>
      <c r="G49" s="24"/>
      <c r="H49" s="25"/>
      <c r="I49" s="25">
        <v>-8</v>
      </c>
      <c r="J49" s="25">
        <f>Tableau1[[#This Row],[Crédit]]+Tableau1[[#This Row],[Débit]]</f>
        <v>-8</v>
      </c>
      <c r="K49" s="21" t="str">
        <f>IF(Tableau1[[#This Row],[Crédit]]&lt;&gt;"","Crédit",IF(Tableau1[[#This Row],[Débit]]&lt;&gt;"","Débit",""))</f>
        <v>Débit</v>
      </c>
      <c r="L49" s="28" t="e">
        <f>IF(A47="Compte",Tableau1[[#This Row],[Solde Courant]],L47+Tableau1[[#This Row],[Solde Courant]])</f>
        <v>#REF!</v>
      </c>
      <c r="M49" s="49" t="s">
        <v>141</v>
      </c>
      <c r="N49" s="26"/>
      <c r="O49" s="41"/>
    </row>
    <row r="50" spans="1:15">
      <c r="A50" s="21" t="s">
        <v>10</v>
      </c>
      <c r="B50" s="22">
        <v>42650</v>
      </c>
      <c r="C50" s="23" t="s">
        <v>59</v>
      </c>
      <c r="D50" s="21" t="s">
        <v>51</v>
      </c>
      <c r="E50" s="21" t="s">
        <v>19</v>
      </c>
      <c r="F50" s="21" t="s">
        <v>111</v>
      </c>
      <c r="G50" s="24"/>
      <c r="H50" s="25"/>
      <c r="I50" s="25">
        <v>-469.02</v>
      </c>
      <c r="J50" s="25">
        <f>Tableau1[[#This Row],[Crédit]]+Tableau1[[#This Row],[Débit]]</f>
        <v>-469.02</v>
      </c>
      <c r="K50" s="21" t="str">
        <f>IF(Tableau1[[#This Row],[Crédit]]&lt;&gt;"","Crédit",IF(Tableau1[[#This Row],[Débit]]&lt;&gt;"","Débit",""))</f>
        <v>Débit</v>
      </c>
      <c r="L50" s="28" t="e">
        <f>IF(A48="Compte",Tableau1[[#This Row],[Solde Courant]],L48+Tableau1[[#This Row],[Solde Courant]])</f>
        <v>#REF!</v>
      </c>
      <c r="M50" s="49" t="s">
        <v>141</v>
      </c>
      <c r="N50" s="26"/>
      <c r="O50" s="41"/>
    </row>
    <row r="51" spans="1:15">
      <c r="A51" s="50" t="s">
        <v>10</v>
      </c>
      <c r="B51" s="51">
        <v>42651</v>
      </c>
      <c r="C51" s="52" t="s">
        <v>59</v>
      </c>
      <c r="D51" s="50" t="s">
        <v>51</v>
      </c>
      <c r="E51" s="50" t="s">
        <v>19</v>
      </c>
      <c r="F51" s="50" t="s">
        <v>111</v>
      </c>
      <c r="G51" s="53"/>
      <c r="H51" s="54"/>
      <c r="I51" s="54">
        <v>-10</v>
      </c>
      <c r="J51" s="54">
        <f>Tableau1[[#This Row],[Crédit]]+Tableau1[[#This Row],[Débit]]</f>
        <v>-10</v>
      </c>
      <c r="K51" s="50" t="str">
        <f>IF(Tableau1[[#This Row],[Crédit]]&lt;&gt;"","Crédit",IF(Tableau1[[#This Row],[Débit]]&lt;&gt;"","Débit",""))</f>
        <v>Débit</v>
      </c>
      <c r="L51" s="55" t="e">
        <f>IF(A49="Compte",Tableau1[[#This Row],[Solde Courant]],L49+Tableau1[[#This Row],[Solde Courant]])</f>
        <v>#REF!</v>
      </c>
      <c r="M51" s="56" t="s">
        <v>141</v>
      </c>
      <c r="N51" s="57"/>
      <c r="O51" s="58"/>
    </row>
    <row r="52" spans="1:15">
      <c r="A52" s="50" t="s">
        <v>10</v>
      </c>
      <c r="B52" s="51">
        <v>42651</v>
      </c>
      <c r="C52" s="52" t="s">
        <v>59</v>
      </c>
      <c r="D52" s="50" t="s">
        <v>51</v>
      </c>
      <c r="E52" s="50" t="s">
        <v>19</v>
      </c>
      <c r="F52" s="50" t="s">
        <v>20</v>
      </c>
      <c r="G52" s="53"/>
      <c r="H52" s="54"/>
      <c r="I52" s="54">
        <v>-10</v>
      </c>
      <c r="J52" s="54">
        <f>Tableau1[[#This Row],[Crédit]]+Tableau1[[#This Row],[Débit]]</f>
        <v>-10</v>
      </c>
      <c r="K52" s="50" t="str">
        <f>IF(Tableau1[[#This Row],[Crédit]]&lt;&gt;"","Crédit",IF(Tableau1[[#This Row],[Débit]]&lt;&gt;"","Débit",""))</f>
        <v>Débit</v>
      </c>
      <c r="L52" s="55" t="e">
        <f>IF(A50="Compte",Tableau1[[#This Row],[Solde Courant]],L50+Tableau1[[#This Row],[Solde Courant]])</f>
        <v>#REF!</v>
      </c>
      <c r="M52" s="56" t="s">
        <v>141</v>
      </c>
      <c r="N52" s="57"/>
      <c r="O52" s="58"/>
    </row>
    <row r="53" spans="1:15">
      <c r="A53" s="50" t="s">
        <v>10</v>
      </c>
      <c r="B53" s="51">
        <v>42654</v>
      </c>
      <c r="C53" s="52" t="s">
        <v>59</v>
      </c>
      <c r="D53" s="50" t="s">
        <v>50</v>
      </c>
      <c r="E53" s="50" t="s">
        <v>113</v>
      </c>
      <c r="F53" s="50" t="s">
        <v>22</v>
      </c>
      <c r="G53" s="53"/>
      <c r="H53" s="54"/>
      <c r="I53" s="54">
        <v>-2.5</v>
      </c>
      <c r="J53" s="54">
        <f>Tableau1[[#This Row],[Crédit]]+Tableau1[[#This Row],[Débit]]</f>
        <v>-2.5</v>
      </c>
      <c r="K53" s="50" t="str">
        <f>IF(Tableau1[[#This Row],[Crédit]]&lt;&gt;"","Crédit",IF(Tableau1[[#This Row],[Débit]]&lt;&gt;"","Débit",""))</f>
        <v>Débit</v>
      </c>
      <c r="L53" s="55" t="e">
        <f>IF(A51="Compte",Tableau1[[#This Row],[Solde Courant]],L51+Tableau1[[#This Row],[Solde Courant]])</f>
        <v>#REF!</v>
      </c>
      <c r="M53" s="56">
        <v>222</v>
      </c>
      <c r="N53" s="57"/>
      <c r="O53" s="58"/>
    </row>
    <row r="54" spans="1:15">
      <c r="A54" s="50" t="s">
        <v>108</v>
      </c>
      <c r="B54" s="51">
        <v>42656</v>
      </c>
      <c r="C54" s="52" t="s">
        <v>88</v>
      </c>
      <c r="D54" s="50" t="s">
        <v>53</v>
      </c>
      <c r="E54" s="50" t="s">
        <v>19</v>
      </c>
      <c r="F54" s="50" t="s">
        <v>20</v>
      </c>
      <c r="G54" s="53"/>
      <c r="H54" s="54"/>
      <c r="I54" s="54">
        <v>-15</v>
      </c>
      <c r="J54" s="54">
        <f>Tableau1[[#This Row],[Crédit]]+Tableau1[[#This Row],[Débit]]</f>
        <v>-15</v>
      </c>
      <c r="K54" s="50" t="str">
        <f>IF(Tableau1[[#This Row],[Crédit]]&lt;&gt;"","Crédit",IF(Tableau1[[#This Row],[Débit]]&lt;&gt;"","Débit",""))</f>
        <v>Débit</v>
      </c>
      <c r="L54" s="55" t="e">
        <f>IF(A52="Compte",Tableau1[[#This Row],[Solde Courant]],L52+Tableau1[[#This Row],[Solde Courant]])</f>
        <v>#REF!</v>
      </c>
      <c r="M54" s="56">
        <v>3838</v>
      </c>
      <c r="N54" s="57"/>
      <c r="O54" s="58"/>
    </row>
    <row r="55" spans="1:15">
      <c r="A55" s="50" t="s">
        <v>108</v>
      </c>
      <c r="B55" s="51">
        <v>42656</v>
      </c>
      <c r="C55" s="52" t="s">
        <v>88</v>
      </c>
      <c r="D55" s="50" t="s">
        <v>53</v>
      </c>
      <c r="E55" s="50" t="s">
        <v>19</v>
      </c>
      <c r="F55" s="50" t="s">
        <v>111</v>
      </c>
      <c r="G55" s="53"/>
      <c r="H55" s="54"/>
      <c r="I55" s="54">
        <v>-15</v>
      </c>
      <c r="J55" s="54">
        <f>Tableau1[[#This Row],[Crédit]]+Tableau1[[#This Row],[Débit]]</f>
        <v>-15</v>
      </c>
      <c r="K55" s="50" t="str">
        <f>IF(Tableau1[[#This Row],[Crédit]]&lt;&gt;"","Crédit",IF(Tableau1[[#This Row],[Débit]]&lt;&gt;"","Débit",""))</f>
        <v>Débit</v>
      </c>
      <c r="L55" s="55" t="e">
        <f>IF(A53="Compte",Tableau1[[#This Row],[Solde Courant]],L53+Tableau1[[#This Row],[Solde Courant]])</f>
        <v>#REF!</v>
      </c>
      <c r="M55" s="56">
        <v>3838</v>
      </c>
      <c r="N55" s="57"/>
      <c r="O55" s="58"/>
    </row>
    <row r="56" spans="1:15">
      <c r="A56" s="21" t="s">
        <v>109</v>
      </c>
      <c r="B56" s="22">
        <v>42660</v>
      </c>
      <c r="C56" s="23" t="s">
        <v>59</v>
      </c>
      <c r="D56" s="21" t="s">
        <v>52</v>
      </c>
      <c r="E56" s="21" t="s">
        <v>19</v>
      </c>
      <c r="F56" s="21" t="s">
        <v>20</v>
      </c>
      <c r="G56" s="24"/>
      <c r="H56" s="25"/>
      <c r="I56" s="25">
        <v>-90</v>
      </c>
      <c r="J56" s="25">
        <f>Tableau1[[#This Row],[Crédit]]+Tableau1[[#This Row],[Débit]]</f>
        <v>-90</v>
      </c>
      <c r="K56" s="21" t="str">
        <f>IF(Tableau1[[#This Row],[Crédit]]&lt;&gt;"","Crédit",IF(Tableau1[[#This Row],[Débit]]&lt;&gt;"","Débit",""))</f>
        <v>Débit</v>
      </c>
      <c r="L56" s="28" t="e">
        <f>IF(A54="Compte",Tableau1[[#This Row],[Solde Courant]],L54+Tableau1[[#This Row],[Solde Courant]])</f>
        <v>#REF!</v>
      </c>
      <c r="M56" s="49">
        <v>101</v>
      </c>
      <c r="N56" s="26"/>
      <c r="O56" s="41"/>
    </row>
    <row r="57" spans="1:15">
      <c r="A57" s="21" t="s">
        <v>109</v>
      </c>
      <c r="B57" s="22">
        <v>42660</v>
      </c>
      <c r="C57" s="23" t="s">
        <v>59</v>
      </c>
      <c r="D57" s="21" t="s">
        <v>52</v>
      </c>
      <c r="E57" s="21" t="s">
        <v>19</v>
      </c>
      <c r="F57" s="21" t="s">
        <v>20</v>
      </c>
      <c r="G57" s="24"/>
      <c r="H57" s="25"/>
      <c r="I57" s="25">
        <v>-11</v>
      </c>
      <c r="J57" s="25">
        <f>Tableau1[[#This Row],[Crédit]]+Tableau1[[#This Row],[Débit]]</f>
        <v>-11</v>
      </c>
      <c r="K57" s="21" t="str">
        <f>IF(Tableau1[[#This Row],[Crédit]]&lt;&gt;"","Crédit",IF(Tableau1[[#This Row],[Débit]]&lt;&gt;"","Débit",""))</f>
        <v>Débit</v>
      </c>
      <c r="L57" s="28" t="e">
        <f>IF(A55="Compte",Tableau1[[#This Row],[Solde Courant]],L55+Tableau1[[#This Row],[Solde Courant]])</f>
        <v>#REF!</v>
      </c>
      <c r="M57" s="49">
        <v>101</v>
      </c>
      <c r="N57" s="26"/>
      <c r="O57" s="41"/>
    </row>
  </sheetData>
  <sheetProtection sheet="1" objects="1" scenarios="1" sort="0" autoFilter="0"/>
  <dataConsolidate/>
  <conditionalFormatting sqref="H4:H57 L4:L57 I4:J1048576">
    <cfRule type="cellIs" dxfId="55" priority="1" operator="lessThan">
      <formula>0</formula>
    </cfRule>
  </conditionalFormatting>
  <dataValidations count="1">
    <dataValidation type="list" allowBlank="1" showInputMessage="1" showErrorMessage="1" sqref="E3:F3">
      <formula1>categ</formula1>
    </dataValidation>
  </dataValidations>
  <pageMargins left="0.7" right="0.7" top="0.75" bottom="0.75" header="0.3" footer="0.3"/>
  <pageSetup orientation="portrait" horizontalDpi="300" verticalDpi="30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4">
    <tabColor rgb="FF00B0F0"/>
  </sheetPr>
  <dimension ref="A1:I13"/>
  <sheetViews>
    <sheetView workbookViewId="0">
      <selection activeCell="B4" sqref="B4:F4"/>
    </sheetView>
  </sheetViews>
  <sheetFormatPr baseColWidth="10" defaultRowHeight="11.25"/>
  <cols>
    <col min="1" max="2" width="15.85546875" style="33" bestFit="1" customWidth="1"/>
    <col min="3" max="3" width="15.5703125" style="33" bestFit="1" customWidth="1"/>
    <col min="4" max="4" width="13.5703125" style="33" bestFit="1" customWidth="1"/>
    <col min="5" max="5" width="12.85546875" style="33" bestFit="1" customWidth="1"/>
    <col min="6" max="6" width="7.28515625" style="33" bestFit="1" customWidth="1"/>
    <col min="7" max="7" width="6.85546875" style="33" bestFit="1" customWidth="1"/>
    <col min="8" max="8" width="6" style="33" bestFit="1" customWidth="1"/>
    <col min="9" max="9" width="5.85546875" style="33" bestFit="1" customWidth="1"/>
    <col min="10" max="10" width="9.42578125" style="33" customWidth="1"/>
    <col min="11" max="11" width="6.7109375" style="33" bestFit="1" customWidth="1"/>
    <col min="12" max="12" width="7.85546875" style="33" bestFit="1" customWidth="1"/>
    <col min="13" max="13" width="15.42578125" style="33" bestFit="1" customWidth="1"/>
    <col min="14" max="16384" width="11.42578125" style="33"/>
  </cols>
  <sheetData>
    <row r="1" spans="1:9">
      <c r="A1" s="30" t="s">
        <v>12</v>
      </c>
      <c r="B1" s="31" t="s">
        <v>13</v>
      </c>
    </row>
    <row r="2" spans="1:9">
      <c r="A2" s="32" t="s">
        <v>5</v>
      </c>
      <c r="B2" s="12" t="s">
        <v>14</v>
      </c>
      <c r="C2" s="12" t="s">
        <v>15</v>
      </c>
    </row>
    <row r="3" spans="1:9">
      <c r="A3" s="12" t="s">
        <v>136</v>
      </c>
      <c r="B3" s="12" t="s">
        <v>17</v>
      </c>
      <c r="C3" s="12" t="s">
        <v>5</v>
      </c>
    </row>
    <row r="4" spans="1:9">
      <c r="A4" s="33" t="s">
        <v>19</v>
      </c>
      <c r="B4" s="33" t="s">
        <v>20</v>
      </c>
      <c r="C4" s="33" t="s">
        <v>111</v>
      </c>
      <c r="D4" s="33" t="s">
        <v>21</v>
      </c>
      <c r="E4" s="33" t="s">
        <v>112</v>
      </c>
      <c r="F4" s="33" t="s">
        <v>18</v>
      </c>
    </row>
    <row r="5" spans="1:9">
      <c r="A5" s="33" t="s">
        <v>113</v>
      </c>
      <c r="B5" s="33" t="s">
        <v>114</v>
      </c>
      <c r="C5" s="33" t="s">
        <v>22</v>
      </c>
      <c r="D5" s="33" t="s">
        <v>23</v>
      </c>
      <c r="E5" s="33" t="s">
        <v>115</v>
      </c>
    </row>
    <row r="6" spans="1:9">
      <c r="A6" s="33" t="s">
        <v>24</v>
      </c>
      <c r="B6" s="33" t="s">
        <v>25</v>
      </c>
      <c r="C6" s="33" t="s">
        <v>3</v>
      </c>
    </row>
    <row r="7" spans="1:9">
      <c r="A7" s="33" t="s">
        <v>116</v>
      </c>
      <c r="B7" s="33" t="s">
        <v>117</v>
      </c>
      <c r="C7" s="33" t="s">
        <v>27</v>
      </c>
      <c r="D7" s="33" t="s">
        <v>5</v>
      </c>
      <c r="E7" s="33" t="s">
        <v>28</v>
      </c>
      <c r="F7" s="33" t="s">
        <v>29</v>
      </c>
    </row>
    <row r="8" spans="1:9">
      <c r="A8" s="33" t="s">
        <v>6</v>
      </c>
      <c r="B8" s="33" t="s">
        <v>30</v>
      </c>
      <c r="C8" s="33" t="s">
        <v>31</v>
      </c>
    </row>
    <row r="9" spans="1:9">
      <c r="A9" s="33" t="s">
        <v>118</v>
      </c>
      <c r="B9" s="33" t="s">
        <v>119</v>
      </c>
      <c r="C9" s="33" t="s">
        <v>4</v>
      </c>
      <c r="D9" s="33" t="s">
        <v>33</v>
      </c>
      <c r="E9" s="33" t="s">
        <v>32</v>
      </c>
    </row>
    <row r="10" spans="1:9">
      <c r="A10" s="33" t="s">
        <v>34</v>
      </c>
      <c r="B10" s="33" t="s">
        <v>35</v>
      </c>
      <c r="C10" s="33" t="s">
        <v>120</v>
      </c>
    </row>
    <row r="11" spans="1:9">
      <c r="A11" s="33" t="s">
        <v>36</v>
      </c>
      <c r="B11" s="33" t="s">
        <v>37</v>
      </c>
      <c r="C11" s="33" t="s">
        <v>38</v>
      </c>
      <c r="D11" s="33" t="s">
        <v>39</v>
      </c>
    </row>
    <row r="12" spans="1:9">
      <c r="A12" s="33" t="s">
        <v>40</v>
      </c>
      <c r="B12" s="33" t="s">
        <v>41</v>
      </c>
      <c r="C12" s="33" t="s">
        <v>42</v>
      </c>
    </row>
    <row r="13" spans="1:9">
      <c r="A13" s="33" t="s">
        <v>43</v>
      </c>
      <c r="B13" s="33" t="s">
        <v>41</v>
      </c>
      <c r="C13" s="33" t="s">
        <v>5</v>
      </c>
      <c r="D13" s="33" t="s">
        <v>44</v>
      </c>
      <c r="E13" s="33" t="s">
        <v>45</v>
      </c>
      <c r="F13" s="33" t="s">
        <v>42</v>
      </c>
      <c r="G13" s="33" t="s">
        <v>46</v>
      </c>
      <c r="H13" s="33" t="s">
        <v>47</v>
      </c>
      <c r="I13" s="33" t="s">
        <v>121</v>
      </c>
    </row>
  </sheetData>
  <conditionalFormatting sqref="A2:A1048576">
    <cfRule type="expression" dxfId="37" priority="11">
      <formula>A2&lt;&gt;""</formula>
    </cfRule>
  </conditionalFormatting>
  <conditionalFormatting sqref="B2:XFD1048576">
    <cfRule type="expression" dxfId="36" priority="6">
      <formula>AND(COUNTIF(B2,"&gt;&lt;")&gt;0)</formula>
    </cfRule>
  </conditionalFormatting>
  <conditionalFormatting sqref="A2:A3">
    <cfRule type="expression" dxfId="35" priority="2">
      <formula>A2&lt;&gt;""</formula>
    </cfRule>
  </conditionalFormatting>
  <conditionalFormatting sqref="B2:C3">
    <cfRule type="expression" dxfId="34" priority="1">
      <formula>AND(COUNTIF(B2,"&gt;&lt;")&gt;0)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5">
    <tabColor rgb="FF00B0F0"/>
  </sheetPr>
  <dimension ref="A1:D25"/>
  <sheetViews>
    <sheetView workbookViewId="0">
      <selection activeCell="A2" sqref="A2:J23"/>
    </sheetView>
  </sheetViews>
  <sheetFormatPr baseColWidth="10" defaultRowHeight="12.75"/>
  <cols>
    <col min="1" max="1" width="20" style="37" customWidth="1"/>
    <col min="2" max="2" width="18.28515625" bestFit="1" customWidth="1"/>
    <col min="3" max="3" width="28.140625" bestFit="1" customWidth="1"/>
    <col min="4" max="4" width="14.28515625" bestFit="1" customWidth="1"/>
  </cols>
  <sheetData>
    <row r="1" spans="1:4" s="5" customFormat="1">
      <c r="A1" s="38" t="s">
        <v>1</v>
      </c>
      <c r="B1" s="65" t="s">
        <v>91</v>
      </c>
      <c r="C1" s="65"/>
    </row>
    <row r="2" spans="1:4" s="5" customFormat="1">
      <c r="A2" s="34" t="s">
        <v>16</v>
      </c>
      <c r="B2" s="36" t="s">
        <v>92</v>
      </c>
      <c r="C2" s="36" t="s">
        <v>93</v>
      </c>
    </row>
    <row r="3" spans="1:4" s="5" customFormat="1">
      <c r="A3" s="34" t="s">
        <v>50</v>
      </c>
      <c r="B3" s="35" t="s">
        <v>67</v>
      </c>
      <c r="C3" s="35" t="s">
        <v>105</v>
      </c>
      <c r="D3" s="35" t="s">
        <v>122</v>
      </c>
    </row>
    <row r="4" spans="1:4" s="5" customFormat="1">
      <c r="A4" s="34" t="s">
        <v>51</v>
      </c>
      <c r="B4" s="35" t="s">
        <v>90</v>
      </c>
      <c r="C4" s="35" t="s">
        <v>123</v>
      </c>
    </row>
    <row r="5" spans="1:4" s="5" customFormat="1">
      <c r="A5" s="34" t="s">
        <v>124</v>
      </c>
    </row>
    <row r="6" spans="1:4" s="5" customFormat="1">
      <c r="A6" s="34" t="s">
        <v>52</v>
      </c>
    </row>
    <row r="7" spans="1:4" s="5" customFormat="1">
      <c r="A7" s="34" t="s">
        <v>53</v>
      </c>
    </row>
    <row r="8" spans="1:4" s="5" customFormat="1">
      <c r="A8" s="34" t="s">
        <v>125</v>
      </c>
    </row>
    <row r="9" spans="1:4" s="5" customFormat="1">
      <c r="A9" s="34" t="s">
        <v>135</v>
      </c>
    </row>
    <row r="10" spans="1:4" s="5" customFormat="1">
      <c r="A10" s="34" t="s">
        <v>49</v>
      </c>
    </row>
    <row r="11" spans="1:4" s="5" customFormat="1">
      <c r="A11" s="34" t="s">
        <v>26</v>
      </c>
    </row>
    <row r="12" spans="1:4" s="5" customFormat="1">
      <c r="A12" s="34" t="s">
        <v>129</v>
      </c>
    </row>
    <row r="13" spans="1:4" s="5" customFormat="1">
      <c r="A13" s="34" t="s">
        <v>130</v>
      </c>
    </row>
    <row r="14" spans="1:4" s="5" customFormat="1">
      <c r="A14" s="34" t="s">
        <v>126</v>
      </c>
    </row>
    <row r="15" spans="1:4" s="5" customFormat="1">
      <c r="A15" s="34" t="s">
        <v>54</v>
      </c>
    </row>
    <row r="16" spans="1:4" s="5" customFormat="1">
      <c r="A16" s="34" t="s">
        <v>55</v>
      </c>
    </row>
    <row r="17" spans="1:4" s="5" customFormat="1">
      <c r="A17" s="34" t="s">
        <v>56</v>
      </c>
    </row>
    <row r="18" spans="1:4" s="5" customFormat="1">
      <c r="A18" s="34" t="s">
        <v>57</v>
      </c>
    </row>
    <row r="19" spans="1:4" s="5" customFormat="1">
      <c r="A19" s="34" t="s">
        <v>127</v>
      </c>
    </row>
    <row r="20" spans="1:4" s="5" customFormat="1">
      <c r="A20" s="34" t="s">
        <v>4</v>
      </c>
    </row>
    <row r="21" spans="1:4" s="5" customFormat="1">
      <c r="A21" s="34" t="s">
        <v>67</v>
      </c>
    </row>
    <row r="22" spans="1:4" s="5" customFormat="1">
      <c r="A22" s="34" t="s">
        <v>81</v>
      </c>
    </row>
    <row r="23" spans="1:4" s="5" customFormat="1">
      <c r="A23" s="34" t="s">
        <v>90</v>
      </c>
    </row>
    <row r="24" spans="1:4">
      <c r="A24" s="34"/>
      <c r="B24" s="5"/>
      <c r="C24" s="5"/>
      <c r="D24" s="5"/>
    </row>
    <row r="25" spans="1:4">
      <c r="A25" s="34"/>
    </row>
  </sheetData>
  <sortState ref="A3:D23">
    <sortCondition ref="A1"/>
  </sortState>
  <mergeCells count="1">
    <mergeCell ref="B1:C1"/>
  </mergeCells>
  <conditionalFormatting sqref="A2:A1048576">
    <cfRule type="expression" dxfId="33" priority="19">
      <formula>A2&lt;&gt;""</formula>
    </cfRule>
  </conditionalFormatting>
  <conditionalFormatting sqref="B3:C4 B9:C1048576 E4:G4 B5:B8">
    <cfRule type="expression" dxfId="32" priority="20">
      <formula>B3&lt;&gt;""</formula>
    </cfRule>
  </conditionalFormatting>
  <conditionalFormatting sqref="C3:C1048576">
    <cfRule type="expression" dxfId="31" priority="10">
      <formula>$C$3</formula>
    </cfRule>
  </conditionalFormatting>
  <conditionalFormatting sqref="D3">
    <cfRule type="expression" dxfId="30" priority="2">
      <formula>D3&lt;&gt;""</formula>
    </cfRule>
  </conditionalFormatting>
  <conditionalFormatting sqref="D3">
    <cfRule type="expression" dxfId="29" priority="1">
      <formula>$C$3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8"/>
  <dimension ref="A1:S13"/>
  <sheetViews>
    <sheetView zoomScale="85" zoomScaleNormal="85" workbookViewId="0">
      <pane ySplit="2" topLeftCell="A3" activePane="bottomLeft" state="frozen"/>
      <selection pane="bottomLeft" activeCell="E59" sqref="E59"/>
    </sheetView>
  </sheetViews>
  <sheetFormatPr baseColWidth="10" defaultRowHeight="12.75"/>
  <cols>
    <col min="1" max="1" width="24.7109375" style="48" customWidth="1"/>
    <col min="2" max="2" width="7.42578125" style="48" bestFit="1" customWidth="1"/>
    <col min="3" max="3" width="19.5703125" style="48" bestFit="1" customWidth="1"/>
    <col min="4" max="4" width="14.42578125" style="48" bestFit="1" customWidth="1"/>
    <col min="5" max="5" width="15.42578125" style="48" bestFit="1" customWidth="1"/>
    <col min="6" max="6" width="20.5703125" style="48" customWidth="1"/>
    <col min="7" max="7" width="12.85546875" style="48" customWidth="1"/>
    <col min="8" max="8" width="10.5703125" style="48" bestFit="1" customWidth="1"/>
    <col min="9" max="9" width="10.42578125" style="48" bestFit="1" customWidth="1"/>
    <col min="10" max="13" width="9.7109375" style="48" bestFit="1" customWidth="1"/>
    <col min="14" max="14" width="9.42578125" style="48" bestFit="1" customWidth="1"/>
    <col min="15" max="15" width="9.7109375" style="48" bestFit="1" customWidth="1"/>
    <col min="16" max="16" width="14.28515625" style="48" bestFit="1" customWidth="1"/>
    <col min="17" max="17" width="11.28515625" style="48" bestFit="1" customWidth="1"/>
    <col min="18" max="19" width="13.42578125" style="48" bestFit="1" customWidth="1"/>
    <col min="20" max="16384" width="11.42578125" style="48"/>
  </cols>
  <sheetData>
    <row r="1" spans="1:19" ht="35.25" customHeight="1">
      <c r="A1" s="66"/>
      <c r="B1" s="66"/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O1" s="66"/>
      <c r="P1" s="66"/>
      <c r="Q1" s="66"/>
      <c r="R1" s="66"/>
      <c r="S1" s="66"/>
    </row>
    <row r="2" spans="1:19" s="4" customFormat="1" ht="25.5">
      <c r="A2" s="4" t="s">
        <v>2</v>
      </c>
      <c r="B2" s="4" t="s">
        <v>0</v>
      </c>
      <c r="C2" s="4" t="s">
        <v>58</v>
      </c>
      <c r="D2" s="4" t="s">
        <v>1</v>
      </c>
      <c r="E2" s="4" t="s">
        <v>12</v>
      </c>
      <c r="F2" s="4" t="s">
        <v>13</v>
      </c>
      <c r="G2" s="4" t="s">
        <v>64</v>
      </c>
      <c r="H2" s="4" t="s">
        <v>65</v>
      </c>
      <c r="I2" s="4" t="s">
        <v>66</v>
      </c>
      <c r="J2" s="4" t="s">
        <v>69</v>
      </c>
      <c r="K2" s="4" t="s">
        <v>70</v>
      </c>
      <c r="L2" s="4" t="s">
        <v>71</v>
      </c>
      <c r="M2" s="4" t="s">
        <v>72</v>
      </c>
      <c r="N2" s="4" t="s">
        <v>73</v>
      </c>
      <c r="O2" s="4" t="s">
        <v>74</v>
      </c>
      <c r="P2" s="4" t="s">
        <v>75</v>
      </c>
      <c r="Q2" s="4" t="s">
        <v>76</v>
      </c>
      <c r="R2" s="4" t="s">
        <v>77</v>
      </c>
      <c r="S2" s="4" t="s">
        <v>78</v>
      </c>
    </row>
    <row r="3" spans="1:19">
      <c r="A3" s="40" t="s">
        <v>107</v>
      </c>
      <c r="B3" s="42">
        <v>1</v>
      </c>
      <c r="C3" s="48" t="s">
        <v>61</v>
      </c>
      <c r="D3" s="43" t="s">
        <v>81</v>
      </c>
      <c r="E3" s="44" t="s">
        <v>68</v>
      </c>
      <c r="F3" s="45" t="s">
        <v>108</v>
      </c>
      <c r="G3" s="43" t="s">
        <v>9</v>
      </c>
      <c r="H3" s="46">
        <v>-600</v>
      </c>
      <c r="I3" s="46">
        <v>-600</v>
      </c>
      <c r="J3" s="46">
        <v>-600</v>
      </c>
      <c r="K3" s="46">
        <v>-600</v>
      </c>
      <c r="L3" s="46">
        <v>-600</v>
      </c>
      <c r="M3" s="46">
        <v>-600</v>
      </c>
      <c r="N3" s="46">
        <v>-600</v>
      </c>
      <c r="O3" s="46">
        <v>-600</v>
      </c>
      <c r="P3" s="46">
        <v>-600</v>
      </c>
      <c r="Q3" s="46">
        <v>-600</v>
      </c>
      <c r="R3" s="46">
        <v>-600</v>
      </c>
      <c r="S3" s="46">
        <v>-600</v>
      </c>
    </row>
    <row r="4" spans="1:19">
      <c r="A4" s="40" t="s">
        <v>10</v>
      </c>
      <c r="B4" s="42">
        <v>1</v>
      </c>
      <c r="C4" s="48" t="s">
        <v>61</v>
      </c>
      <c r="D4" s="43" t="s">
        <v>81</v>
      </c>
      <c r="E4" s="44" t="s">
        <v>68</v>
      </c>
      <c r="F4" s="45" t="s">
        <v>108</v>
      </c>
      <c r="G4" s="43" t="s">
        <v>9</v>
      </c>
      <c r="H4" s="46">
        <v>-600</v>
      </c>
      <c r="I4" s="46">
        <v>-600</v>
      </c>
      <c r="J4" s="46">
        <v>-600</v>
      </c>
      <c r="K4" s="46">
        <v>-600</v>
      </c>
      <c r="L4" s="46">
        <v>-600</v>
      </c>
      <c r="M4" s="46">
        <v>-600</v>
      </c>
      <c r="N4" s="46">
        <v>-600</v>
      </c>
      <c r="O4" s="46">
        <v>-600</v>
      </c>
      <c r="P4" s="46">
        <v>-600</v>
      </c>
      <c r="Q4" s="46">
        <v>-600</v>
      </c>
      <c r="R4" s="46">
        <v>-600</v>
      </c>
      <c r="S4" s="46">
        <v>-600</v>
      </c>
    </row>
    <row r="5" spans="1:19">
      <c r="A5" s="40" t="s">
        <v>107</v>
      </c>
      <c r="B5" s="42">
        <v>2</v>
      </c>
      <c r="C5" s="48" t="s">
        <v>60</v>
      </c>
      <c r="D5" s="43" t="s">
        <v>129</v>
      </c>
      <c r="E5" s="44" t="s">
        <v>129</v>
      </c>
      <c r="F5" s="45" t="s">
        <v>25</v>
      </c>
      <c r="G5" s="43" t="s">
        <v>8</v>
      </c>
      <c r="H5" s="46">
        <v>6</v>
      </c>
      <c r="I5" s="46">
        <v>1200</v>
      </c>
      <c r="J5" s="46">
        <v>1200</v>
      </c>
      <c r="K5" s="46">
        <v>1200</v>
      </c>
      <c r="L5" s="46">
        <v>1200</v>
      </c>
      <c r="M5" s="46">
        <v>1200</v>
      </c>
      <c r="N5" s="46">
        <v>1200</v>
      </c>
      <c r="O5" s="46">
        <v>1200</v>
      </c>
      <c r="P5" s="46">
        <v>1200</v>
      </c>
      <c r="Q5" s="46">
        <v>1200</v>
      </c>
      <c r="R5" s="46">
        <v>1200</v>
      </c>
      <c r="S5" s="46">
        <v>1200</v>
      </c>
    </row>
    <row r="6" spans="1:19">
      <c r="A6" s="40" t="s">
        <v>10</v>
      </c>
      <c r="B6" s="42">
        <v>2</v>
      </c>
      <c r="C6" s="48" t="s">
        <v>60</v>
      </c>
      <c r="D6" s="43" t="s">
        <v>130</v>
      </c>
      <c r="E6" s="44" t="s">
        <v>130</v>
      </c>
      <c r="F6" s="45" t="s">
        <v>25</v>
      </c>
      <c r="G6" s="43" t="s">
        <v>8</v>
      </c>
      <c r="H6" s="46">
        <v>6</v>
      </c>
      <c r="I6" s="46">
        <v>1300</v>
      </c>
      <c r="J6" s="46">
        <v>1300</v>
      </c>
      <c r="K6" s="46">
        <v>1300</v>
      </c>
      <c r="L6" s="46">
        <v>1300</v>
      </c>
      <c r="M6" s="46">
        <v>1300</v>
      </c>
      <c r="N6" s="46">
        <v>1300</v>
      </c>
      <c r="O6" s="46">
        <v>1300</v>
      </c>
      <c r="P6" s="46">
        <v>1300</v>
      </c>
      <c r="Q6" s="46">
        <v>1300</v>
      </c>
      <c r="R6" s="46">
        <v>1300</v>
      </c>
      <c r="S6" s="46">
        <v>1300</v>
      </c>
    </row>
    <row r="7" spans="1:19">
      <c r="A7" s="40" t="s">
        <v>108</v>
      </c>
      <c r="B7" s="42">
        <v>3</v>
      </c>
      <c r="C7" s="48" t="s">
        <v>62</v>
      </c>
      <c r="D7" s="43" t="s">
        <v>26</v>
      </c>
      <c r="E7" s="44" t="s">
        <v>26</v>
      </c>
      <c r="F7" s="45" t="s">
        <v>29</v>
      </c>
      <c r="G7" s="43" t="s">
        <v>9</v>
      </c>
      <c r="H7" s="46">
        <v>6</v>
      </c>
      <c r="I7" s="46">
        <v>-40</v>
      </c>
      <c r="J7" s="46">
        <v>-40</v>
      </c>
      <c r="K7" s="46">
        <v>-40</v>
      </c>
      <c r="L7" s="46">
        <v>-40</v>
      </c>
      <c r="M7" s="46">
        <v>-40</v>
      </c>
      <c r="N7" s="46">
        <v>-40</v>
      </c>
      <c r="O7" s="46">
        <v>-40</v>
      </c>
      <c r="P7" s="46">
        <v>-40</v>
      </c>
      <c r="Q7" s="46">
        <v>-40</v>
      </c>
      <c r="R7" s="46">
        <v>-40</v>
      </c>
      <c r="S7" s="46">
        <v>-40</v>
      </c>
    </row>
    <row r="8" spans="1:19">
      <c r="A8" s="40" t="s">
        <v>10</v>
      </c>
      <c r="B8" s="42">
        <v>5</v>
      </c>
      <c r="C8" s="48" t="s">
        <v>62</v>
      </c>
      <c r="D8" s="43" t="s">
        <v>16</v>
      </c>
      <c r="E8" s="44" t="s">
        <v>16</v>
      </c>
      <c r="F8" s="45" t="s">
        <v>17</v>
      </c>
      <c r="G8" s="43" t="s">
        <v>9</v>
      </c>
      <c r="H8" s="46">
        <v>6</v>
      </c>
      <c r="I8" s="46">
        <v>-3.8</v>
      </c>
      <c r="J8" s="46">
        <v>-3.8</v>
      </c>
      <c r="K8" s="46">
        <v>-3.8</v>
      </c>
      <c r="L8" s="46">
        <v>-3.8</v>
      </c>
      <c r="M8" s="46">
        <v>-3.8</v>
      </c>
      <c r="N8" s="46">
        <v>-3.8</v>
      </c>
      <c r="O8" s="46">
        <v>-3.8</v>
      </c>
      <c r="P8" s="46">
        <v>-3.8</v>
      </c>
      <c r="Q8" s="46">
        <v>-3.8</v>
      </c>
      <c r="R8" s="46">
        <v>-3.8</v>
      </c>
      <c r="S8" s="46">
        <v>-3.8</v>
      </c>
    </row>
    <row r="9" spans="1:19">
      <c r="A9" s="40" t="s">
        <v>107</v>
      </c>
      <c r="B9" s="42">
        <v>5</v>
      </c>
      <c r="C9" s="48" t="s">
        <v>62</v>
      </c>
      <c r="D9" s="43" t="s">
        <v>16</v>
      </c>
      <c r="E9" s="44" t="s">
        <v>16</v>
      </c>
      <c r="F9" s="45" t="s">
        <v>17</v>
      </c>
      <c r="G9" s="43" t="s">
        <v>9</v>
      </c>
      <c r="H9" s="46">
        <v>6</v>
      </c>
      <c r="I9" s="46">
        <v>-3.8</v>
      </c>
      <c r="J9" s="46">
        <v>-3.8</v>
      </c>
      <c r="K9" s="46">
        <v>-3.8</v>
      </c>
      <c r="L9" s="46">
        <v>-3.8</v>
      </c>
      <c r="M9" s="46">
        <v>-3.8</v>
      </c>
      <c r="N9" s="46">
        <v>-3.8</v>
      </c>
      <c r="O9" s="46">
        <v>-3.8</v>
      </c>
      <c r="P9" s="46">
        <v>-3.8</v>
      </c>
      <c r="Q9" s="46">
        <v>-3.8</v>
      </c>
      <c r="R9" s="46">
        <v>-3.8</v>
      </c>
      <c r="S9" s="46">
        <v>-3.8</v>
      </c>
    </row>
    <row r="10" spans="1:19">
      <c r="A10" s="40" t="s">
        <v>108</v>
      </c>
      <c r="B10" s="42">
        <v>5</v>
      </c>
      <c r="C10" s="48" t="s">
        <v>62</v>
      </c>
      <c r="D10" s="43" t="s">
        <v>16</v>
      </c>
      <c r="E10" s="44" t="s">
        <v>16</v>
      </c>
      <c r="F10" s="45" t="s">
        <v>17</v>
      </c>
      <c r="G10" s="43" t="s">
        <v>9</v>
      </c>
      <c r="H10" s="46">
        <v>6</v>
      </c>
      <c r="I10" s="46">
        <v>-3.8</v>
      </c>
      <c r="J10" s="46">
        <v>-3.8</v>
      </c>
      <c r="K10" s="46">
        <v>-3.8</v>
      </c>
      <c r="L10" s="46">
        <v>-3.8</v>
      </c>
      <c r="M10" s="46">
        <v>-3.8</v>
      </c>
      <c r="N10" s="46">
        <v>-3.8</v>
      </c>
      <c r="O10" s="46">
        <v>-3.8</v>
      </c>
      <c r="P10" s="46">
        <v>-3.8</v>
      </c>
      <c r="Q10" s="46">
        <v>-3.8</v>
      </c>
      <c r="R10" s="46">
        <v>-3.8</v>
      </c>
      <c r="S10" s="46">
        <v>-3.8</v>
      </c>
    </row>
    <row r="11" spans="1:19">
      <c r="A11" s="40" t="s">
        <v>108</v>
      </c>
      <c r="B11" s="42">
        <v>10</v>
      </c>
      <c r="C11" s="48" t="s">
        <v>62</v>
      </c>
      <c r="D11" s="43" t="s">
        <v>127</v>
      </c>
      <c r="E11" s="44" t="s">
        <v>127</v>
      </c>
      <c r="F11" s="45" t="s">
        <v>29</v>
      </c>
      <c r="G11" s="43" t="s">
        <v>9</v>
      </c>
      <c r="H11" s="46">
        <v>6</v>
      </c>
      <c r="I11" s="46">
        <v>-350</v>
      </c>
      <c r="J11" s="46">
        <v>-350</v>
      </c>
      <c r="K11" s="46">
        <v>-350</v>
      </c>
      <c r="L11" s="46">
        <v>-350</v>
      </c>
      <c r="M11" s="46">
        <v>-350</v>
      </c>
      <c r="N11" s="46">
        <v>-350</v>
      </c>
      <c r="O11" s="46">
        <v>-350</v>
      </c>
      <c r="P11" s="46">
        <v>-350</v>
      </c>
      <c r="Q11" s="46">
        <v>-350</v>
      </c>
      <c r="R11" s="46">
        <v>-350</v>
      </c>
      <c r="S11" s="46">
        <v>-350</v>
      </c>
    </row>
    <row r="12" spans="1:19">
      <c r="A12" s="40" t="s">
        <v>107</v>
      </c>
      <c r="B12" s="42">
        <v>12</v>
      </c>
      <c r="C12" s="48" t="s">
        <v>60</v>
      </c>
      <c r="D12" s="43" t="s">
        <v>129</v>
      </c>
      <c r="E12" s="44" t="s">
        <v>129</v>
      </c>
      <c r="F12" s="45" t="s">
        <v>25</v>
      </c>
      <c r="G12" s="43" t="s">
        <v>8</v>
      </c>
      <c r="H12" s="46">
        <v>6</v>
      </c>
      <c r="I12" s="46">
        <v>1200</v>
      </c>
      <c r="J12" s="46">
        <v>1200</v>
      </c>
      <c r="K12" s="46">
        <v>1200</v>
      </c>
      <c r="L12" s="46">
        <v>1200</v>
      </c>
      <c r="M12" s="46">
        <v>1200</v>
      </c>
      <c r="N12" s="46">
        <v>1200</v>
      </c>
      <c r="O12" s="46">
        <v>1200</v>
      </c>
      <c r="P12" s="46">
        <v>1200</v>
      </c>
      <c r="Q12" s="46">
        <v>1200</v>
      </c>
      <c r="R12" s="46">
        <v>1200</v>
      </c>
      <c r="S12" s="46">
        <v>1200</v>
      </c>
    </row>
    <row r="13" spans="1:19">
      <c r="A13" s="40" t="s">
        <v>10</v>
      </c>
      <c r="B13" s="42">
        <v>13</v>
      </c>
      <c r="C13" s="48" t="s">
        <v>61</v>
      </c>
      <c r="D13" s="43" t="s">
        <v>81</v>
      </c>
      <c r="E13" s="44" t="s">
        <v>68</v>
      </c>
      <c r="F13" s="45" t="s">
        <v>108</v>
      </c>
      <c r="G13" s="43" t="s">
        <v>9</v>
      </c>
      <c r="H13" s="46">
        <v>6</v>
      </c>
      <c r="I13" s="46">
        <v>-600</v>
      </c>
      <c r="J13" s="46">
        <v>-600</v>
      </c>
      <c r="K13" s="46">
        <v>-600</v>
      </c>
      <c r="L13" s="46">
        <v>-600</v>
      </c>
      <c r="M13" s="46">
        <v>-600</v>
      </c>
      <c r="N13" s="46">
        <v>-600</v>
      </c>
      <c r="O13" s="46">
        <v>-600</v>
      </c>
      <c r="P13" s="46">
        <v>-600</v>
      </c>
      <c r="Q13" s="46">
        <v>-600</v>
      </c>
      <c r="R13" s="46">
        <v>-600</v>
      </c>
      <c r="S13" s="46">
        <v>-600</v>
      </c>
    </row>
  </sheetData>
  <sheetProtection sort="0" autoFilter="0"/>
  <mergeCells count="1">
    <mergeCell ref="A1:S1"/>
  </mergeCells>
  <dataValidations count="2">
    <dataValidation type="list" allowBlank="1" showInputMessage="1" showErrorMessage="1" sqref="E2:G2">
      <formula1>categ</formula1>
    </dataValidation>
    <dataValidation type="list" allowBlank="1" showInputMessage="1" showErrorMessage="1" sqref="A2">
      <formula1>compte</formula1>
    </dataValidation>
  </dataValidation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6"/>
  <dimension ref="A1:K13"/>
  <sheetViews>
    <sheetView topLeftCell="A7" workbookViewId="0">
      <selection activeCell="D54" sqref="D54:D58"/>
    </sheetView>
  </sheetViews>
  <sheetFormatPr baseColWidth="10" defaultRowHeight="12.75"/>
  <cols>
    <col min="1" max="1" width="30.42578125" bestFit="1" customWidth="1"/>
    <col min="2" max="2" width="16.7109375" style="1" bestFit="1" customWidth="1"/>
    <col min="5" max="5" width="14.42578125" bestFit="1" customWidth="1"/>
    <col min="6" max="6" width="29.42578125" customWidth="1"/>
    <col min="7" max="7" width="25" customWidth="1"/>
    <col min="8" max="8" width="17.7109375" bestFit="1" customWidth="1"/>
    <col min="9" max="9" width="10.42578125" bestFit="1" customWidth="1"/>
  </cols>
  <sheetData>
    <row r="1" spans="1:11" s="2" customFormat="1">
      <c r="A1" s="6" t="s">
        <v>2</v>
      </c>
      <c r="B1" s="7" t="s">
        <v>86</v>
      </c>
      <c r="C1" s="67" t="s">
        <v>79</v>
      </c>
      <c r="D1" s="68"/>
      <c r="E1" s="8" t="s">
        <v>58</v>
      </c>
      <c r="F1" s="9" t="s">
        <v>82</v>
      </c>
      <c r="G1" s="9" t="s">
        <v>11</v>
      </c>
      <c r="H1" s="10" t="s">
        <v>44</v>
      </c>
      <c r="I1" s="11" t="s">
        <v>100</v>
      </c>
      <c r="J1" s="11" t="s">
        <v>101</v>
      </c>
      <c r="K1" s="11" t="s">
        <v>137</v>
      </c>
    </row>
    <row r="2" spans="1:11" s="2" customFormat="1" ht="12.75" customHeight="1">
      <c r="A2" s="12" t="s">
        <v>10</v>
      </c>
      <c r="B2" s="29">
        <v>101</v>
      </c>
      <c r="C2" s="13" t="s">
        <v>65</v>
      </c>
      <c r="D2" s="14" t="s">
        <v>133</v>
      </c>
      <c r="E2" s="15" t="s">
        <v>88</v>
      </c>
      <c r="F2" s="69" t="s">
        <v>83</v>
      </c>
      <c r="G2" s="71" t="s">
        <v>142</v>
      </c>
      <c r="H2" s="2" t="s">
        <v>94</v>
      </c>
      <c r="I2" s="16">
        <v>3</v>
      </c>
      <c r="J2" s="16">
        <v>11</v>
      </c>
      <c r="K2" s="16">
        <v>1</v>
      </c>
    </row>
    <row r="3" spans="1:11" s="2" customFormat="1">
      <c r="A3" s="12" t="s">
        <v>107</v>
      </c>
      <c r="B3" s="29">
        <v>1</v>
      </c>
      <c r="C3" s="13" t="s">
        <v>66</v>
      </c>
      <c r="D3" s="14" t="s">
        <v>133</v>
      </c>
      <c r="E3" s="15" t="s">
        <v>59</v>
      </c>
      <c r="F3" s="70"/>
      <c r="G3" s="72"/>
      <c r="H3" s="2" t="s">
        <v>96</v>
      </c>
    </row>
    <row r="4" spans="1:11" s="2" customFormat="1">
      <c r="A4" s="12" t="s">
        <v>108</v>
      </c>
      <c r="B4" s="29" t="s">
        <v>85</v>
      </c>
      <c r="C4" s="13" t="s">
        <v>69</v>
      </c>
      <c r="D4" s="14" t="s">
        <v>133</v>
      </c>
      <c r="E4" s="15" t="s">
        <v>60</v>
      </c>
      <c r="F4" s="17" t="s">
        <v>87</v>
      </c>
      <c r="G4" s="18">
        <f ca="1">TODAY()</f>
        <v>42655</v>
      </c>
      <c r="H4" s="2" t="s">
        <v>95</v>
      </c>
    </row>
    <row r="5" spans="1:11" s="2" customFormat="1">
      <c r="A5" s="12" t="s">
        <v>109</v>
      </c>
      <c r="B5" s="29" t="s">
        <v>85</v>
      </c>
      <c r="C5" s="13" t="s">
        <v>70</v>
      </c>
      <c r="D5" s="14" t="s">
        <v>84</v>
      </c>
      <c r="E5" s="15" t="s">
        <v>61</v>
      </c>
      <c r="H5" s="2" t="s">
        <v>97</v>
      </c>
    </row>
    <row r="6" spans="1:11" s="2" customFormat="1">
      <c r="A6" s="12" t="s">
        <v>110</v>
      </c>
      <c r="B6" s="29" t="s">
        <v>85</v>
      </c>
      <c r="C6" s="13" t="s">
        <v>71</v>
      </c>
      <c r="D6" s="14" t="s">
        <v>84</v>
      </c>
      <c r="E6" s="15" t="s">
        <v>62</v>
      </c>
      <c r="H6" s="2" t="s">
        <v>98</v>
      </c>
    </row>
    <row r="7" spans="1:11" s="2" customFormat="1">
      <c r="A7" s="12"/>
      <c r="B7" s="29"/>
      <c r="C7" s="13" t="s">
        <v>72</v>
      </c>
      <c r="D7" s="14" t="s">
        <v>84</v>
      </c>
      <c r="E7" s="19" t="s">
        <v>63</v>
      </c>
    </row>
    <row r="8" spans="1:11" s="2" customFormat="1">
      <c r="A8"/>
      <c r="B8" s="1"/>
      <c r="C8" s="13" t="s">
        <v>73</v>
      </c>
      <c r="D8" s="14" t="s">
        <v>84</v>
      </c>
      <c r="E8" s="19" t="s">
        <v>128</v>
      </c>
      <c r="G8" s="5"/>
    </row>
    <row r="9" spans="1:11" s="2" customFormat="1">
      <c r="A9"/>
      <c r="B9" s="1"/>
      <c r="C9" s="13" t="s">
        <v>74</v>
      </c>
      <c r="D9" s="14" t="s">
        <v>84</v>
      </c>
    </row>
    <row r="10" spans="1:11" s="2" customFormat="1">
      <c r="A10"/>
      <c r="B10" s="1"/>
      <c r="C10" s="13" t="s">
        <v>75</v>
      </c>
      <c r="D10" s="14" t="s">
        <v>84</v>
      </c>
      <c r="E10" s="12"/>
    </row>
    <row r="11" spans="1:11" s="2" customFormat="1">
      <c r="A11"/>
      <c r="B11" s="1"/>
      <c r="C11" s="13" t="s">
        <v>76</v>
      </c>
      <c r="D11" s="14" t="s">
        <v>84</v>
      </c>
      <c r="E11" s="12"/>
    </row>
    <row r="12" spans="1:11" s="2" customFormat="1">
      <c r="A12"/>
      <c r="B12" s="1"/>
      <c r="C12" s="13" t="s">
        <v>77</v>
      </c>
      <c r="D12" s="14" t="s">
        <v>84</v>
      </c>
      <c r="E12" s="20"/>
    </row>
    <row r="13" spans="1:11" s="2" customFormat="1">
      <c r="A13"/>
      <c r="B13" s="1"/>
      <c r="C13" s="13" t="s">
        <v>78</v>
      </c>
      <c r="D13" s="14" t="s">
        <v>84</v>
      </c>
    </row>
  </sheetData>
  <sortState ref="A2:B7">
    <sortCondition ref="A1"/>
  </sortState>
  <mergeCells count="3">
    <mergeCell ref="C1:D1"/>
    <mergeCell ref="F2:F3"/>
    <mergeCell ref="G2:G3"/>
  </mergeCells>
  <conditionalFormatting sqref="A2:B1048576">
    <cfRule type="expression" dxfId="4" priority="23">
      <formula>A2&lt;&gt;""</formula>
    </cfRule>
  </conditionalFormatting>
  <conditionalFormatting sqref="E10:E1048576 E2:E8">
    <cfRule type="expression" dxfId="3" priority="30">
      <formula>E2&lt;&gt;""</formula>
    </cfRule>
  </conditionalFormatting>
  <conditionalFormatting sqref="H2:H1048576">
    <cfRule type="expression" dxfId="2" priority="31">
      <formula>H2&lt;&gt;""</formula>
    </cfRule>
  </conditionalFormatting>
  <conditionalFormatting sqref="D2:D1048576">
    <cfRule type="cellIs" dxfId="1" priority="24" operator="equal">
      <formula>"Non Inscrite"</formula>
    </cfRule>
    <cfRule type="cellIs" dxfId="0" priority="25" operator="equal">
      <formula>"Inscrite"</formula>
    </cfRule>
  </conditionalFormatting>
  <dataValidations count="3">
    <dataValidation type="list" allowBlank="1" showInputMessage="1" showErrorMessage="1" sqref="D2:D13">
      <formula1>"Inscrite,Non Inscrite"</formula1>
    </dataValidation>
    <dataValidation type="list" allowBlank="1" showInputMessage="1" showErrorMessage="1" sqref="G1">
      <formula1>compte</formula1>
    </dataValidation>
    <dataValidation type="list" allowBlank="1" showInputMessage="1" showErrorMessage="1" sqref="G2:G3">
      <formula1>"Oui,Non"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Crédit_Débit</vt:lpstr>
      <vt:lpstr>BD_Rubrique</vt:lpstr>
      <vt:lpstr>BD_Nom</vt:lpstr>
      <vt:lpstr>Mensualisation</vt:lpstr>
      <vt:lpstr>Système</vt:lpstr>
      <vt:lpstr>Compte_princ</vt:lpstr>
      <vt:lpstr>Date</vt:lpstr>
      <vt:lpstr>IdCarburant</vt:lpstr>
      <vt:lpstr>IdTransfert</vt:lpstr>
      <vt:lpstr>suivi_chèque</vt:lpstr>
    </vt:vector>
  </TitlesOfParts>
  <Company>home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STAELENS</dc:creator>
  <cp:lastModifiedBy>PC-HP</cp:lastModifiedBy>
  <dcterms:created xsi:type="dcterms:W3CDTF">2004-03-07T20:52:29Z</dcterms:created>
  <dcterms:modified xsi:type="dcterms:W3CDTF">2016-10-12T17:08:44Z</dcterms:modified>
</cp:coreProperties>
</file>