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9675" yWindow="300" windowWidth="14235" windowHeight="11700" tabRatio="804"/>
  </bookViews>
  <sheets>
    <sheet name="Crédit_Débit" sheetId="155" r:id="rId1"/>
    <sheet name="BD_Rubrique" sheetId="17" r:id="rId2"/>
    <sheet name="BD_Nom" sheetId="33" r:id="rId3"/>
    <sheet name="Système" sheetId="25" r:id="rId4"/>
  </sheets>
  <definedNames>
    <definedName name="_xlnm._FilterDatabase" localSheetId="0" hidden="1">Crédit_Débit!$A$3:$I$28</definedName>
    <definedName name="Compte_princ">Système!$G$1</definedName>
    <definedName name="Date">Système!$G$4</definedName>
    <definedName name="Débit" localSheetId="0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44525"/>
</workbook>
</file>

<file path=xl/calcChain.xml><?xml version="1.0" encoding="utf-8"?>
<calcChain xmlns="http://schemas.openxmlformats.org/spreadsheetml/2006/main">
  <c r="J28" i="155" l="1"/>
  <c r="K28" i="155"/>
  <c r="J27" i="155"/>
  <c r="K27" i="155"/>
  <c r="J26" i="155" l="1"/>
  <c r="K26" i="155"/>
  <c r="J25" i="155" l="1"/>
  <c r="K25" i="155"/>
  <c r="J24" i="155"/>
  <c r="K24" i="155"/>
  <c r="J23" i="155"/>
  <c r="K23" i="155"/>
  <c r="K22" i="155" l="1"/>
  <c r="J22" i="155"/>
  <c r="K21" i="155"/>
  <c r="J21" i="155"/>
  <c r="K20" i="155"/>
  <c r="J20" i="155"/>
  <c r="K19" i="155"/>
  <c r="J19" i="155"/>
  <c r="K18" i="155"/>
  <c r="J18" i="155"/>
  <c r="K17" i="155"/>
  <c r="J17" i="155"/>
  <c r="K16" i="155"/>
  <c r="J16" i="155"/>
  <c r="K15" i="155"/>
  <c r="J15" i="155"/>
  <c r="K14" i="155"/>
  <c r="J14" i="155"/>
  <c r="K13" i="155"/>
  <c r="J13" i="155"/>
  <c r="K12" i="155"/>
  <c r="J12" i="155"/>
  <c r="K11" i="155"/>
  <c r="J11" i="155"/>
  <c r="K10" i="155"/>
  <c r="J10" i="155"/>
  <c r="K9" i="155"/>
  <c r="J9" i="155"/>
  <c r="K8" i="155"/>
  <c r="J8" i="155"/>
  <c r="K7" i="155"/>
  <c r="J7" i="155"/>
  <c r="K6" i="155"/>
  <c r="J6" i="155"/>
  <c r="K5" i="155"/>
  <c r="J5" i="155"/>
  <c r="L5" i="155" s="1"/>
  <c r="L7" i="155" s="1"/>
  <c r="L9" i="155" s="1"/>
  <c r="L11" i="155" s="1"/>
  <c r="L13" i="155" s="1"/>
  <c r="L15" i="155" s="1"/>
  <c r="L17" i="155" s="1"/>
  <c r="L19" i="155" s="1"/>
  <c r="L21" i="155" s="1"/>
  <c r="L23" i="155" s="1"/>
  <c r="L25" i="155" s="1"/>
  <c r="L27" i="155" s="1"/>
  <c r="K4" i="155"/>
  <c r="J4" i="155"/>
  <c r="L4" i="155" s="1"/>
  <c r="L6" i="155" l="1"/>
  <c r="L8" i="155" s="1"/>
  <c r="L10" i="155" s="1"/>
  <c r="L12" i="155" s="1"/>
  <c r="L14" i="155" s="1"/>
  <c r="L16" i="155" s="1"/>
  <c r="L18" i="155" s="1"/>
  <c r="L20" i="155" s="1"/>
  <c r="L22" i="155" s="1"/>
  <c r="L24" i="155" s="1"/>
  <c r="L26" i="155" s="1"/>
  <c r="L28" i="155" s="1"/>
  <c r="G4" i="25"/>
</calcChain>
</file>

<file path=xl/sharedStrings.xml><?xml version="1.0" encoding="utf-8"?>
<sst xmlns="http://schemas.openxmlformats.org/spreadsheetml/2006/main" count="296" uniqueCount="144">
  <si>
    <t>Date</t>
  </si>
  <si>
    <t>Tiers</t>
  </si>
  <si>
    <t>Compte</t>
  </si>
  <si>
    <t>Alimentation</t>
  </si>
  <si>
    <t>Restaurant</t>
  </si>
  <si>
    <t>Assurance</t>
  </si>
  <si>
    <t>Impôts</t>
  </si>
  <si>
    <t>Note</t>
  </si>
  <si>
    <t>Crédit</t>
  </si>
  <si>
    <t>Débit</t>
  </si>
  <si>
    <t>YYY -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</si>
  <si>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</si>
  <si>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</si>
  <si>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</si>
  <si>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</si>
  <si>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</si>
  <si>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</si>
  <si>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</si>
  <si>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</si>
  <si>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Courses</t>
  </si>
  <si>
    <t>Alimentation, boisson</t>
  </si>
  <si>
    <t>Alimentation festif</t>
  </si>
  <si>
    <t>Dentiste</t>
  </si>
  <si>
    <t>Pharmacie</t>
  </si>
  <si>
    <t>Emploi</t>
  </si>
  <si>
    <t>Salaire</t>
  </si>
  <si>
    <t>EDF</t>
  </si>
  <si>
    <t>Abonnement internet</t>
  </si>
  <si>
    <t>Gaz</t>
  </si>
  <si>
    <t>Loyer</t>
  </si>
  <si>
    <t>Locaux</t>
  </si>
  <si>
    <t>Sur les revenus</t>
  </si>
  <si>
    <t>Jardinage</t>
  </si>
  <si>
    <t>Cinéma, spectacle</t>
  </si>
  <si>
    <t>Organisme de santé</t>
  </si>
  <si>
    <t>Sécurité sociale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</si>
  <si>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</si>
  <si>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</si>
  <si>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</si>
  <si>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</si>
  <si>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</si>
  <si>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</si>
  <si>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</si>
  <si>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</si>
  <si>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</si>
  <si>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</si>
  <si>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</si>
  <si>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</si>
  <si>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YYY - Livret Epargne</t>
  </si>
  <si>
    <t>E.Leclerc</t>
  </si>
  <si>
    <t>Biocoop</t>
  </si>
  <si>
    <t>Blanchisserie</t>
  </si>
  <si>
    <t>Boulangerie</t>
  </si>
  <si>
    <t>Carrefour</t>
  </si>
  <si>
    <t>Go Sport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</si>
  <si>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</si>
  <si>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</si>
  <si>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</si>
  <si>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</si>
  <si>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</si>
  <si>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</si>
  <si>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</si>
  <si>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</si>
  <si>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</si>
  <si>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</si>
  <si>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</si>
  <si>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</si>
  <si>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</si>
  <si>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</si>
  <si>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</si>
  <si>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</si>
  <si>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</si>
  <si>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</si>
  <si>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</si>
  <si>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</si>
  <si>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</si>
  <si>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</si>
  <si>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</si>
  <si>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</si>
  <si>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Solde Courant</t>
  </si>
  <si>
    <t>XYX</t>
  </si>
  <si>
    <t>Compte Principal (Pour l'entête)</t>
  </si>
  <si>
    <t>Suivi automatique de la numérotation des chèques</t>
  </si>
  <si>
    <t>Non Inscrite</t>
  </si>
  <si>
    <t>Pas de chéquier</t>
  </si>
  <si>
    <t>Numéro du chèque</t>
  </si>
  <si>
    <t>Date du jour</t>
  </si>
  <si>
    <t>Carte Bancaire</t>
  </si>
  <si>
    <t>Solde Cumulé</t>
  </si>
  <si>
    <t>YYY</t>
  </si>
  <si>
    <t>Véhicule</t>
  </si>
  <si>
    <t>Nom des conducteur</t>
  </si>
  <si>
    <t>Type de voiture - Immatriculation</t>
  </si>
  <si>
    <t>Sans Plomb 95</t>
  </si>
  <si>
    <t>Sans Plomb 98</t>
  </si>
  <si>
    <t>Sans Plomb 95 E10</t>
  </si>
  <si>
    <t>GPL</t>
  </si>
  <si>
    <t>Gasoil</t>
  </si>
  <si>
    <t>Id (transfert ou carb)</t>
  </si>
  <si>
    <t>IdCarburant</t>
  </si>
  <si>
    <t>IdTransfert</t>
  </si>
  <si>
    <t>N° chèque</t>
  </si>
  <si>
    <t>Solde Réel / Banque</t>
  </si>
  <si>
    <t>Non</t>
  </si>
  <si>
    <t>Ajout du compte</t>
  </si>
  <si>
    <t>Porsche - XF9999</t>
  </si>
  <si>
    <t>Crédit / Débit</t>
  </si>
  <si>
    <t>XXX - Compte courant</t>
  </si>
  <si>
    <t>XYX - Compte joint</t>
  </si>
  <si>
    <t>XXX - Livret A</t>
  </si>
  <si>
    <t>YYY - Livret A</t>
  </si>
  <si>
    <t>Hygiène, soin</t>
  </si>
  <si>
    <t>Consommable</t>
  </si>
  <si>
    <t>Santé</t>
  </si>
  <si>
    <t>Généraliste</t>
  </si>
  <si>
    <t>Kinésithérapeute</t>
  </si>
  <si>
    <t>Habitation</t>
  </si>
  <si>
    <t>Electricité</t>
  </si>
  <si>
    <t>Loisir</t>
  </si>
  <si>
    <t>Visite, découverte</t>
  </si>
  <si>
    <t>Mutuelle</t>
  </si>
  <si>
    <t>Péages</t>
  </si>
  <si>
    <t>Ferrari - AL3333</t>
  </si>
  <si>
    <t>Lamborghini - FR1111</t>
  </si>
  <si>
    <t>Boucherie</t>
  </si>
  <si>
    <t>Coiffeur</t>
  </si>
  <si>
    <t>Ferme</t>
  </si>
  <si>
    <t>Propriétaire</t>
  </si>
  <si>
    <t>Espèce</t>
  </si>
  <si>
    <t>Employeur XXX</t>
  </si>
  <si>
    <t>Employeur YYY</t>
  </si>
  <si>
    <t>C1</t>
  </si>
  <si>
    <t>TD3</t>
  </si>
  <si>
    <t>TC3</t>
  </si>
  <si>
    <t>TD1</t>
  </si>
  <si>
    <t>TC1</t>
  </si>
  <si>
    <t>C2</t>
  </si>
  <si>
    <t>TD4</t>
  </si>
  <si>
    <t>TC4</t>
  </si>
  <si>
    <t>Inscrite</t>
  </si>
  <si>
    <t>P</t>
  </si>
  <si>
    <t>TOTO</t>
  </si>
  <si>
    <t>Toto</t>
  </si>
  <si>
    <t>idVEntilation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</si>
</sst>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[$-40C]d\-mmm\-yy;@"/>
    <numFmt numFmtId="168" formatCode="dd/mm/yy;@"/>
    <numFmt numFmtId="169" formatCode="[$-F800]dddd\,\ mmmm\ dd\,\ yyyy"/>
  </numFmts>
  <fonts count="10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Wingdings 2"/>
      <family val="1"/>
      <charset val="2"/>
    </font>
    <font>
      <b/>
      <sz val="8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Wingdings 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0" xfId="0" applyNumberFormat="1"/>
    <xf numFmtId="0" fontId="0" fillId="0" borderId="0" xfId="0"/>
    <xf numFmtId="168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/>
    <xf numFmtId="0" fontId="0" fillId="6" borderId="1" xfId="0" applyFill="1" applyBorder="1"/>
    <xf numFmtId="0" fontId="3" fillId="6" borderId="1" xfId="0" applyFont="1" applyFill="1" applyBorder="1"/>
    <xf numFmtId="0" fontId="4" fillId="8" borderId="2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8" borderId="2" xfId="0" applyFill="1" applyBorder="1"/>
    <xf numFmtId="0" fontId="3" fillId="8" borderId="1" xfId="0" applyFont="1" applyFill="1" applyBorder="1"/>
    <xf numFmtId="0" fontId="4" fillId="0" borderId="0" xfId="0" applyFont="1" applyFill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10" borderId="1" xfId="0" applyFill="1" applyBorder="1"/>
    <xf numFmtId="0" fontId="3" fillId="9" borderId="1" xfId="0" applyFont="1" applyFill="1" applyBorder="1" applyAlignment="1">
      <alignment horizontal="left" vertical="center" wrapText="1"/>
    </xf>
    <xf numFmtId="169" fontId="0" fillId="9" borderId="1" xfId="0" applyNumberForma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top" wrapText="1"/>
    </xf>
    <xf numFmtId="0" fontId="2" fillId="11" borderId="6" xfId="0" applyFont="1" applyFill="1" applyBorder="1" applyAlignment="1">
      <alignment vertical="top" wrapText="1"/>
    </xf>
    <xf numFmtId="168" fontId="2" fillId="11" borderId="6" xfId="0" applyNumberFormat="1" applyFont="1" applyFill="1" applyBorder="1" applyAlignment="1">
      <alignment vertical="top" wrapText="1"/>
    </xf>
    <xf numFmtId="167" fontId="2" fillId="11" borderId="6" xfId="0" applyNumberFormat="1" applyFont="1" applyFill="1" applyBorder="1" applyAlignment="1">
      <alignment vertical="top" wrapText="1"/>
    </xf>
    <xf numFmtId="164" fontId="6" fillId="11" borderId="6" xfId="0" applyNumberFormat="1" applyFont="1" applyFill="1" applyBorder="1" applyAlignment="1">
      <alignment horizontal="center" vertical="center" wrapText="1"/>
    </xf>
    <xf numFmtId="166" fontId="2" fillId="11" borderId="6" xfId="0" applyNumberFormat="1" applyFont="1" applyFill="1" applyBorder="1" applyAlignment="1">
      <alignment vertical="top" wrapText="1"/>
    </xf>
    <xf numFmtId="164" fontId="2" fillId="11" borderId="6" xfId="0" applyNumberFormat="1" applyFont="1" applyFill="1" applyBorder="1" applyAlignment="1">
      <alignment vertical="top" wrapText="1"/>
    </xf>
    <xf numFmtId="164" fontId="2" fillId="11" borderId="0" xfId="0" applyNumberFormat="1" applyFont="1" applyFill="1" applyBorder="1" applyAlignment="1">
      <alignment vertical="top" wrapText="1"/>
    </xf>
    <xf numFmtId="165" fontId="2" fillId="11" borderId="6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12" borderId="1" xfId="0" applyFont="1" applyFill="1" applyBorder="1"/>
    <xf numFmtId="0" fontId="0" fillId="0" borderId="0" xfId="0" applyAlignment="1">
      <alignment horizontal="center"/>
    </xf>
    <xf numFmtId="0" fontId="3" fillId="12" borderId="0" xfId="0" applyFont="1" applyFill="1" applyAlignment="1">
      <alignment horizontal="center"/>
    </xf>
    <xf numFmtId="0" fontId="3" fillId="2" borderId="0" xfId="0" applyFont="1" applyFill="1" applyAlignment="1">
      <alignment vertical="center" wrapText="1"/>
    </xf>
    <xf numFmtId="164" fontId="2" fillId="11" borderId="0" xfId="0" applyNumberFormat="1" applyFont="1" applyFill="1" applyAlignment="1">
      <alignment vertical="top" wrapText="1"/>
    </xf>
    <xf numFmtId="0" fontId="0" fillId="6" borderId="0" xfId="0" applyFill="1"/>
    <xf numFmtId="0" fontId="0" fillId="0" borderId="0" xfId="0"/>
    <xf numFmtId="0" fontId="2" fillId="11" borderId="6" xfId="0" applyNumberFormat="1" applyFont="1" applyFill="1" applyBorder="1" applyAlignment="1">
      <alignment vertical="top"/>
    </xf>
    <xf numFmtId="0" fontId="8" fillId="11" borderId="6" xfId="0" applyFont="1" applyFill="1" applyBorder="1" applyAlignment="1">
      <alignment vertical="top" wrapText="1"/>
    </xf>
    <xf numFmtId="168" fontId="8" fillId="11" borderId="6" xfId="0" applyNumberFormat="1" applyFont="1" applyFill="1" applyBorder="1" applyAlignment="1">
      <alignment vertical="top" wrapText="1"/>
    </xf>
    <xf numFmtId="167" fontId="8" fillId="11" borderId="6" xfId="0" applyNumberFormat="1" applyFont="1" applyFill="1" applyBorder="1" applyAlignment="1">
      <alignment vertical="top" wrapText="1"/>
    </xf>
    <xf numFmtId="164" fontId="9" fillId="11" borderId="6" xfId="0" applyNumberFormat="1" applyFont="1" applyFill="1" applyBorder="1" applyAlignment="1">
      <alignment horizontal="center" vertical="center" wrapText="1"/>
    </xf>
    <xf numFmtId="166" fontId="8" fillId="11" borderId="6" xfId="0" applyNumberFormat="1" applyFont="1" applyFill="1" applyBorder="1" applyAlignment="1">
      <alignment vertical="top" wrapText="1"/>
    </xf>
    <xf numFmtId="165" fontId="8" fillId="11" borderId="6" xfId="0" applyNumberFormat="1" applyFont="1" applyFill="1" applyBorder="1" applyAlignment="1">
      <alignment vertical="top"/>
    </xf>
    <xf numFmtId="0" fontId="8" fillId="11" borderId="6" xfId="0" applyNumberFormat="1" applyFont="1" applyFill="1" applyBorder="1" applyAlignment="1">
      <alignment vertical="top"/>
    </xf>
    <xf numFmtId="164" fontId="8" fillId="11" borderId="6" xfId="0" applyNumberFormat="1" applyFont="1" applyFill="1" applyBorder="1" applyAlignment="1">
      <alignment vertical="top" wrapText="1"/>
    </xf>
    <xf numFmtId="164" fontId="8" fillId="11" borderId="0" xfId="0" applyNumberFormat="1" applyFont="1" applyFill="1" applyAlignment="1">
      <alignment vertical="top" wrapText="1"/>
    </xf>
    <xf numFmtId="0" fontId="3" fillId="12" borderId="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left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2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 2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[$-40C]d\-mmm\-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dd/mm/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9C0006"/>
      <color rgb="FFC9B5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24716</xdr:colOff>
      <xdr:row>0</xdr:row>
      <xdr:rowOff>55749</xdr:rowOff>
    </xdr:from>
    <xdr:to>
      <xdr:col>4</xdr:col>
      <xdr:colOff>636716</xdr:colOff>
      <xdr:row>0</xdr:row>
      <xdr:rowOff>415749</xdr:rowOff>
    </xdr:to>
    <xdr:sp macro="modAjouter.AffichAjouter" textlink="">
      <xdr:nvSpPr>
        <xdr:cNvPr id="4" name="Rectangle 3"/>
        <xdr:cNvSpPr/>
      </xdr:nvSpPr>
      <xdr:spPr bwMode="auto">
        <a:xfrm>
          <a:off x="4787216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238125</xdr:colOff>
      <xdr:row>1</xdr:row>
      <xdr:rowOff>104775</xdr:rowOff>
    </xdr:from>
    <xdr:to>
      <xdr:col>8</xdr:col>
      <xdr:colOff>100875</xdr:colOff>
      <xdr:row>4</xdr:row>
      <xdr:rowOff>36150</xdr:rowOff>
    </xdr:to>
    <xdr:sp macro="[0]!GestionRubriques" textlink="">
      <xdr:nvSpPr>
        <xdr:cNvPr id="2" name="Rectangle 1"/>
        <xdr:cNvSpPr/>
      </xdr:nvSpPr>
      <xdr:spPr bwMode="auto">
        <a:xfrm>
          <a:off x="5638800" y="247650"/>
          <a:ext cx="720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5</xdr:col>
      <xdr:colOff>352425</xdr:colOff>
      <xdr:row>13</xdr:row>
      <xdr:rowOff>152400</xdr:rowOff>
    </xdr:from>
    <xdr:to>
      <xdr:col>5</xdr:col>
      <xdr:colOff>1152524</xdr:colOff>
      <xdr:row>16</xdr:row>
      <xdr:rowOff>47624</xdr:rowOff>
    </xdr:to>
    <xdr:sp macro="[0]!modMAJ.transfert_total_version" textlink="">
      <xdr:nvSpPr>
        <xdr:cNvPr id="5" name="Rectangle 4"/>
        <xdr:cNvSpPr/>
      </xdr:nvSpPr>
      <xdr:spPr bwMode="auto">
        <a:xfrm>
          <a:off x="5476875" y="225742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Mise à jour de version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O28" totalsRowShown="0" headerRowDxfId="30" headerRowBorderDxfId="29">
  <autoFilter ref="A3:O28"/>
  <sortState ref="A4:O28">
    <sortCondition ref="B3:B28"/>
  </sortState>
  <tableColumns count="15">
    <tableColumn id="1" name="Compte" dataDxfId="28"/>
    <tableColumn id="2" name="Date" dataDxfId="27"/>
    <tableColumn id="3" name="Type d'opération" dataDxfId="26"/>
    <tableColumn id="4" name="Tiers" dataDxfId="25"/>
    <tableColumn id="5" name="Libellés principaux" dataDxfId="24"/>
    <tableColumn id="6" name="Libellés secondaires" dataDxfId="23"/>
    <tableColumn id="7" name="Solde Réel / Banque" dataDxfId="22"/>
    <tableColumn id="8" name="Crédit" dataDxfId="21"/>
    <tableColumn id="9" name="Débit" dataDxfId="20"/>
    <tableColumn id="10" name="Solde Courant" dataDxfId="19">
      <calculatedColumnFormula>Tableau1[[#This Row],[Crédit]]+Tableau1[[#This Row],[Débit]]</calculatedColumnFormula>
    </tableColumn>
    <tableColumn id="11" name="Crédit / Débit" dataDxfId="18">
      <calculatedColumnFormula>IF(Tableau1[[#This Row],[Crédit]]&lt;&gt;"","Crédit",IF(Tableau1[[#This Row],[Débit]]&lt;&gt;"","Débit",""))</calculatedColumnFormula>
    </tableColumn>
    <tableColumn id="12" name="Solde Cumulé" dataDxfId="17">
      <calculatedColumnFormula>IF(A2="Compte",Tableau1[[#This Row],[Solde Courant]],L2+Tableau1[[#This Row],[Solde Courant]])</calculatedColumnFormula>
    </tableColumn>
    <tableColumn id="14" name="N° chèque" dataDxfId="16"/>
    <tableColumn id="13" name="Note" dataDxfId="15"/>
    <tableColumn id="15" name="Id (transfert ou carb)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tabColor rgb="FFFF0000"/>
  </sheetPr>
  <dimension ref="A1:S28"/>
  <sheetViews>
    <sheetView tabSelected="1" zoomScale="85" zoomScaleNormal="85" workbookViewId="0">
      <pane ySplit="3" topLeftCell="A4" activePane="bottomLeft" state="frozen"/>
      <selection pane="bottomLeft" activeCell="A28" sqref="A28"/>
    </sheetView>
  </sheetViews>
  <sheetFormatPr baseColWidth="10" defaultColWidth="11.42578125" defaultRowHeight="12.75"/>
  <cols>
    <col min="1" max="1" width="25.7109375" style="42" bestFit="1" customWidth="1"/>
    <col min="2" max="2" width="11.42578125" style="3" bestFit="1" customWidth="1"/>
    <col min="3" max="3" width="14.28515625" style="42" customWidth="1"/>
    <col min="4" max="4" width="20" style="42" bestFit="1" customWidth="1"/>
    <col min="5" max="5" width="20.7109375" style="42" customWidth="1"/>
    <col min="6" max="6" width="24.5703125" style="42" bestFit="1" customWidth="1"/>
    <col min="7" max="7" width="14.5703125" style="42" bestFit="1" customWidth="1"/>
    <col min="8" max="8" width="9.7109375" style="42" bestFit="1" customWidth="1"/>
    <col min="9" max="9" width="10.42578125" style="42" bestFit="1" customWidth="1"/>
    <col min="10" max="10" width="17" style="42" bestFit="1" customWidth="1"/>
    <col min="11" max="11" width="15.140625" style="42" customWidth="1"/>
    <col min="12" max="12" width="16.140625" style="42" customWidth="1"/>
    <col min="13" max="13" width="12.42578125" style="42" customWidth="1"/>
    <col min="14" max="14" width="20" style="42" customWidth="1"/>
    <col min="15" max="15" width="11.42578125" style="42"/>
    <col min="16" max="16" width="22.28515625" style="42" customWidth="1"/>
    <col min="17" max="16384" width="11.42578125" style="42"/>
  </cols>
  <sheetData>
    <row r="1" spans="1:19" ht="36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9">
      <c r="A2" s="39" t="s">
        <v>48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9" s="4" customFormat="1" ht="25.5">
      <c r="A3" s="4" t="s">
        <v>2</v>
      </c>
      <c r="B3" s="4" t="s">
        <v>0</v>
      </c>
      <c r="C3" s="4" t="s">
        <v>58</v>
      </c>
      <c r="D3" s="4" t="s">
        <v>1</v>
      </c>
      <c r="E3" s="4" t="s">
        <v>12</v>
      </c>
      <c r="F3" s="4" t="s">
        <v>13</v>
      </c>
      <c r="G3" s="4" t="s">
        <v>102</v>
      </c>
      <c r="H3" s="4" t="s">
        <v>8</v>
      </c>
      <c r="I3" s="4" t="s">
        <v>9</v>
      </c>
      <c r="J3" s="4" t="s">
        <v>79</v>
      </c>
      <c r="K3" s="4" t="s">
        <v>106</v>
      </c>
      <c r="L3" s="4" t="s">
        <v>88</v>
      </c>
      <c r="M3" s="4" t="s">
        <v>101</v>
      </c>
      <c r="N3" s="4" t="s">
        <v>7</v>
      </c>
      <c r="O3" s="4" t="s">
        <v>98</v>
      </c>
      <c r="P3"/>
      <c r="Q3"/>
      <c r="R3"/>
      <c r="S3"/>
    </row>
    <row r="4" spans="1:19">
      <c r="A4" s="21" t="s">
        <v>10</v>
      </c>
      <c r="B4" s="22">
        <v>36526</v>
      </c>
      <c r="C4" s="23"/>
      <c r="D4" s="21"/>
      <c r="E4" s="21"/>
      <c r="F4" s="21"/>
      <c r="G4" s="24" t="s">
        <v>140</v>
      </c>
      <c r="H4" s="25"/>
      <c r="I4" s="25">
        <v>1000</v>
      </c>
      <c r="J4" s="25">
        <f>Tableau1[[#This Row],[Crédit]]+Tableau1[[#This Row],[Débit]]</f>
        <v>1000</v>
      </c>
      <c r="K4" s="21" t="str">
        <f>IF(Tableau1[[#This Row],[Crédit]]&lt;&gt;"","Crédit",IF(Tableau1[[#This Row],[Débit]]&lt;&gt;"","Débit",""))</f>
        <v>Débit</v>
      </c>
      <c r="L4" s="28">
        <f>IF(A2="Compte",Tableau1[[#This Row],[Solde Courant]],L2+Tableau1[[#This Row],[Solde Courant]])</f>
        <v>1000</v>
      </c>
      <c r="M4" s="43"/>
      <c r="N4" s="26" t="s">
        <v>104</v>
      </c>
      <c r="O4" s="27"/>
      <c r="P4"/>
      <c r="Q4"/>
    </row>
    <row r="5" spans="1:19">
      <c r="A5" s="21" t="s">
        <v>107</v>
      </c>
      <c r="B5" s="22">
        <v>36526</v>
      </c>
      <c r="C5" s="23"/>
      <c r="D5" s="21"/>
      <c r="E5" s="21"/>
      <c r="F5" s="21"/>
      <c r="G5" s="24" t="s">
        <v>140</v>
      </c>
      <c r="H5" s="25"/>
      <c r="I5" s="25">
        <v>1100</v>
      </c>
      <c r="J5" s="25">
        <f>Tableau1[[#This Row],[Crédit]]+Tableau1[[#This Row],[Débit]]</f>
        <v>1100</v>
      </c>
      <c r="K5" s="21" t="str">
        <f>IF(Tableau1[[#This Row],[Crédit]]&lt;&gt;"","Crédit",IF(Tableau1[[#This Row],[Débit]]&lt;&gt;"","Débit",""))</f>
        <v>Débit</v>
      </c>
      <c r="L5" s="28">
        <f>IF(A3="Compte",Tableau1[[#This Row],[Solde Courant]],L3+Tableau1[[#This Row],[Solde Courant]])</f>
        <v>1100</v>
      </c>
      <c r="M5" s="43"/>
      <c r="N5" s="26" t="s">
        <v>104</v>
      </c>
      <c r="O5" s="27"/>
      <c r="P5"/>
      <c r="Q5"/>
    </row>
    <row r="6" spans="1:19">
      <c r="A6" s="21" t="s">
        <v>108</v>
      </c>
      <c r="B6" s="22">
        <v>36526</v>
      </c>
      <c r="C6" s="23"/>
      <c r="D6" s="21"/>
      <c r="E6" s="21"/>
      <c r="F6" s="21"/>
      <c r="G6" s="24" t="s">
        <v>140</v>
      </c>
      <c r="H6" s="25"/>
      <c r="I6" s="25">
        <v>1200</v>
      </c>
      <c r="J6" s="25">
        <f>Tableau1[[#This Row],[Crédit]]+Tableau1[[#This Row],[Débit]]</f>
        <v>1200</v>
      </c>
      <c r="K6" s="21" t="str">
        <f>IF(Tableau1[[#This Row],[Crédit]]&lt;&gt;"","Crédit",IF(Tableau1[[#This Row],[Débit]]&lt;&gt;"","Débit",""))</f>
        <v>Débit</v>
      </c>
      <c r="L6" s="28">
        <f>IF(A4="Compte",Tableau1[[#This Row],[Solde Courant]],L4+Tableau1[[#This Row],[Solde Courant]])</f>
        <v>2200</v>
      </c>
      <c r="M6" s="43"/>
      <c r="N6" s="26" t="s">
        <v>104</v>
      </c>
      <c r="O6" s="27"/>
      <c r="P6"/>
      <c r="Q6"/>
    </row>
    <row r="7" spans="1:19">
      <c r="A7" s="21" t="s">
        <v>109</v>
      </c>
      <c r="B7" s="22">
        <v>36526</v>
      </c>
      <c r="C7" s="23"/>
      <c r="D7" s="21"/>
      <c r="E7" s="21"/>
      <c r="F7" s="21"/>
      <c r="G7" s="24" t="s">
        <v>140</v>
      </c>
      <c r="H7" s="25"/>
      <c r="I7" s="25">
        <v>1300</v>
      </c>
      <c r="J7" s="25">
        <f>Tableau1[[#This Row],[Crédit]]+Tableau1[[#This Row],[Débit]]</f>
        <v>1300</v>
      </c>
      <c r="K7" s="21" t="str">
        <f>IF(Tableau1[[#This Row],[Crédit]]&lt;&gt;"","Crédit",IF(Tableau1[[#This Row],[Débit]]&lt;&gt;"","Débit",""))</f>
        <v>Débit</v>
      </c>
      <c r="L7" s="28">
        <f>IF(A5="Compte",Tableau1[[#This Row],[Solde Courant]],L5+Tableau1[[#This Row],[Solde Courant]])</f>
        <v>2400</v>
      </c>
      <c r="M7" s="43"/>
      <c r="N7" s="26" t="s">
        <v>104</v>
      </c>
      <c r="O7" s="27"/>
      <c r="P7"/>
      <c r="Q7"/>
    </row>
    <row r="8" spans="1:19">
      <c r="A8" s="21" t="s">
        <v>110</v>
      </c>
      <c r="B8" s="22">
        <v>36526</v>
      </c>
      <c r="C8" s="23"/>
      <c r="D8" s="21"/>
      <c r="E8" s="21"/>
      <c r="F8" s="21"/>
      <c r="G8" s="24" t="s">
        <v>140</v>
      </c>
      <c r="H8" s="25"/>
      <c r="I8" s="25">
        <v>1400</v>
      </c>
      <c r="J8" s="25">
        <f>Tableau1[[#This Row],[Crédit]]+Tableau1[[#This Row],[Débit]]</f>
        <v>1400</v>
      </c>
      <c r="K8" s="21" t="str">
        <f>IF(Tableau1[[#This Row],[Crédit]]&lt;&gt;"","Crédit",IF(Tableau1[[#This Row],[Débit]]&lt;&gt;"","Débit",""))</f>
        <v>Débit</v>
      </c>
      <c r="L8" s="28">
        <f>IF(A6="Compte",Tableau1[[#This Row],[Solde Courant]],L6+Tableau1[[#This Row],[Solde Courant]])</f>
        <v>3600</v>
      </c>
      <c r="M8" s="43"/>
      <c r="N8" s="26" t="s">
        <v>104</v>
      </c>
      <c r="O8" s="27"/>
      <c r="P8"/>
      <c r="Q8"/>
    </row>
    <row r="9" spans="1:19">
      <c r="A9" s="21" t="s">
        <v>108</v>
      </c>
      <c r="B9" s="22">
        <v>42370</v>
      </c>
      <c r="C9" s="23" t="s">
        <v>87</v>
      </c>
      <c r="D9" s="21" t="s">
        <v>49</v>
      </c>
      <c r="E9" s="21" t="s">
        <v>19</v>
      </c>
      <c r="F9" s="21" t="s">
        <v>20</v>
      </c>
      <c r="G9" s="24" t="s">
        <v>140</v>
      </c>
      <c r="H9" s="25"/>
      <c r="I9" s="25">
        <v>-60.6</v>
      </c>
      <c r="J9" s="25">
        <f>Tableau1[[#This Row],[Crédit]]+Tableau1[[#This Row],[Débit]]</f>
        <v>-60.6</v>
      </c>
      <c r="K9" s="21" t="str">
        <f>IF(Tableau1[[#This Row],[Crédit]]&lt;&gt;"","Crédit",IF(Tableau1[[#This Row],[Débit]]&lt;&gt;"","Débit",""))</f>
        <v>Débit</v>
      </c>
      <c r="L9" s="28">
        <f>IF(A7="Compte",Tableau1[[#This Row],[Solde Courant]],L7+Tableau1[[#This Row],[Solde Courant]])</f>
        <v>2339.4</v>
      </c>
      <c r="M9" s="43"/>
      <c r="N9" s="26"/>
      <c r="O9" s="27"/>
      <c r="P9"/>
      <c r="Q9"/>
    </row>
    <row r="10" spans="1:19">
      <c r="A10" s="21" t="s">
        <v>108</v>
      </c>
      <c r="B10" s="22">
        <v>42370</v>
      </c>
      <c r="C10" s="23" t="s">
        <v>87</v>
      </c>
      <c r="D10" s="21" t="s">
        <v>49</v>
      </c>
      <c r="E10" s="21" t="s">
        <v>19</v>
      </c>
      <c r="F10" s="21" t="s">
        <v>111</v>
      </c>
      <c r="G10" s="24" t="s">
        <v>140</v>
      </c>
      <c r="H10" s="25"/>
      <c r="I10" s="25">
        <v>-3.62</v>
      </c>
      <c r="J10" s="25">
        <f>Tableau1[[#This Row],[Crédit]]+Tableau1[[#This Row],[Débit]]</f>
        <v>-3.62</v>
      </c>
      <c r="K10" s="21" t="str">
        <f>IF(Tableau1[[#This Row],[Crédit]]&lt;&gt;"","Crédit",IF(Tableau1[[#This Row],[Débit]]&lt;&gt;"","Débit",""))</f>
        <v>Débit</v>
      </c>
      <c r="L10" s="28">
        <f>IF(A8="Compte",Tableau1[[#This Row],[Solde Courant]],L8+Tableau1[[#This Row],[Solde Courant]])</f>
        <v>3596.38</v>
      </c>
      <c r="M10" s="43"/>
      <c r="N10" s="26"/>
      <c r="O10" s="27"/>
      <c r="P10"/>
      <c r="Q10"/>
    </row>
    <row r="11" spans="1:19">
      <c r="A11" s="21" t="s">
        <v>108</v>
      </c>
      <c r="B11" s="22">
        <v>42370</v>
      </c>
      <c r="C11" s="23" t="s">
        <v>87</v>
      </c>
      <c r="D11" s="21" t="s">
        <v>49</v>
      </c>
      <c r="E11" s="21" t="s">
        <v>19</v>
      </c>
      <c r="F11" s="21" t="s">
        <v>18</v>
      </c>
      <c r="G11" s="24" t="s">
        <v>140</v>
      </c>
      <c r="H11" s="25"/>
      <c r="I11" s="25">
        <v>-15</v>
      </c>
      <c r="J11" s="25">
        <f>Tableau1[[#This Row],[Crédit]]+Tableau1[[#This Row],[Débit]]</f>
        <v>-15</v>
      </c>
      <c r="K11" s="21" t="str">
        <f>IF(Tableau1[[#This Row],[Crédit]]&lt;&gt;"","Crédit",IF(Tableau1[[#This Row],[Débit]]&lt;&gt;"","Débit",""))</f>
        <v>Débit</v>
      </c>
      <c r="L11" s="28">
        <f>IF(A9="Compte",Tableau1[[#This Row],[Solde Courant]],L9+Tableau1[[#This Row],[Solde Courant]])</f>
        <v>2324.4</v>
      </c>
      <c r="M11" s="43"/>
      <c r="N11" s="26"/>
      <c r="O11" s="27"/>
      <c r="P11"/>
      <c r="Q11"/>
    </row>
    <row r="12" spans="1:19">
      <c r="A12" s="21" t="s">
        <v>107</v>
      </c>
      <c r="B12" s="22">
        <v>42370</v>
      </c>
      <c r="C12" s="23" t="s">
        <v>61</v>
      </c>
      <c r="D12" s="21" t="s">
        <v>80</v>
      </c>
      <c r="E12" s="21" t="s">
        <v>67</v>
      </c>
      <c r="F12" s="21" t="s">
        <v>108</v>
      </c>
      <c r="G12" s="24" t="s">
        <v>140</v>
      </c>
      <c r="H12" s="25"/>
      <c r="I12" s="25">
        <v>-600</v>
      </c>
      <c r="J12" s="25">
        <f>Tableau1[[#This Row],[Crédit]]+Tableau1[[#This Row],[Débit]]</f>
        <v>-600</v>
      </c>
      <c r="K12" s="21" t="str">
        <f>IF(Tableau1[[#This Row],[Crédit]]&lt;&gt;"","Crédit",IF(Tableau1[[#This Row],[Débit]]&lt;&gt;"","Débit",""))</f>
        <v>Débit</v>
      </c>
      <c r="L12" s="28">
        <f>IF(A10="Compte",Tableau1[[#This Row],[Solde Courant]],L10+Tableau1[[#This Row],[Solde Courant]])</f>
        <v>2996.38</v>
      </c>
      <c r="M12" s="43"/>
      <c r="N12" s="26"/>
      <c r="O12" s="27" t="s">
        <v>132</v>
      </c>
      <c r="P12"/>
      <c r="Q12"/>
    </row>
    <row r="13" spans="1:19">
      <c r="A13" s="21" t="s">
        <v>108</v>
      </c>
      <c r="B13" s="22">
        <v>42370</v>
      </c>
      <c r="C13" s="23" t="s">
        <v>60</v>
      </c>
      <c r="D13" s="21" t="s">
        <v>80</v>
      </c>
      <c r="E13" s="21" t="s">
        <v>67</v>
      </c>
      <c r="F13" s="21" t="s">
        <v>107</v>
      </c>
      <c r="G13" s="24" t="s">
        <v>140</v>
      </c>
      <c r="H13" s="25">
        <v>600</v>
      </c>
      <c r="I13" s="25"/>
      <c r="J13" s="25">
        <f>Tableau1[[#This Row],[Crédit]]+Tableau1[[#This Row],[Débit]]</f>
        <v>600</v>
      </c>
      <c r="K13" s="21" t="str">
        <f>IF(Tableau1[[#This Row],[Crédit]]&lt;&gt;"","Crédit",IF(Tableau1[[#This Row],[Débit]]&lt;&gt;"","Débit",""))</f>
        <v>Crédit</v>
      </c>
      <c r="L13" s="28">
        <f>IF(A11="Compte",Tableau1[[#This Row],[Solde Courant]],L11+Tableau1[[#This Row],[Solde Courant]])</f>
        <v>2924.4</v>
      </c>
      <c r="M13" s="43"/>
      <c r="N13" s="26"/>
      <c r="O13" s="27" t="s">
        <v>133</v>
      </c>
      <c r="P13"/>
      <c r="Q13"/>
    </row>
    <row r="14" spans="1:19">
      <c r="A14" s="21" t="s">
        <v>10</v>
      </c>
      <c r="B14" s="22">
        <v>42370</v>
      </c>
      <c r="C14" s="23" t="s">
        <v>61</v>
      </c>
      <c r="D14" s="21" t="s">
        <v>80</v>
      </c>
      <c r="E14" s="21" t="s">
        <v>67</v>
      </c>
      <c r="F14" s="21" t="s">
        <v>108</v>
      </c>
      <c r="G14" s="24" t="s">
        <v>140</v>
      </c>
      <c r="H14" s="25"/>
      <c r="I14" s="25">
        <v>-650</v>
      </c>
      <c r="J14" s="25">
        <f>Tableau1[[#This Row],[Crédit]]+Tableau1[[#This Row],[Débit]]</f>
        <v>-650</v>
      </c>
      <c r="K14" s="21" t="str">
        <f>IF(Tableau1[[#This Row],[Crédit]]&lt;&gt;"","Crédit",IF(Tableau1[[#This Row],[Débit]]&lt;&gt;"","Débit",""))</f>
        <v>Débit</v>
      </c>
      <c r="L14" s="28">
        <f>IF(A12="Compte",Tableau1[[#This Row],[Solde Courant]],L12+Tableau1[[#This Row],[Solde Courant]])</f>
        <v>2346.38</v>
      </c>
      <c r="M14" s="43"/>
      <c r="N14" s="26"/>
      <c r="O14" s="27" t="s">
        <v>137</v>
      </c>
      <c r="P14"/>
      <c r="Q14"/>
    </row>
    <row r="15" spans="1:19">
      <c r="A15" s="21" t="s">
        <v>108</v>
      </c>
      <c r="B15" s="22">
        <v>42370</v>
      </c>
      <c r="C15" s="23" t="s">
        <v>60</v>
      </c>
      <c r="D15" s="21" t="s">
        <v>80</v>
      </c>
      <c r="E15" s="21" t="s">
        <v>67</v>
      </c>
      <c r="F15" s="21" t="s">
        <v>10</v>
      </c>
      <c r="G15" s="24" t="s">
        <v>140</v>
      </c>
      <c r="H15" s="25">
        <v>650</v>
      </c>
      <c r="I15" s="25"/>
      <c r="J15" s="25">
        <f>Tableau1[[#This Row],[Crédit]]+Tableau1[[#This Row],[Débit]]</f>
        <v>650</v>
      </c>
      <c r="K15" s="21" t="str">
        <f>IF(Tableau1[[#This Row],[Crédit]]&lt;&gt;"","Crédit",IF(Tableau1[[#This Row],[Débit]]&lt;&gt;"","Débit",""))</f>
        <v>Crédit</v>
      </c>
      <c r="L15" s="28">
        <f>IF(A13="Compte",Tableau1[[#This Row],[Solde Courant]],L13+Tableau1[[#This Row],[Solde Courant]])</f>
        <v>3574.4</v>
      </c>
      <c r="M15" s="43"/>
      <c r="N15" s="26"/>
      <c r="O15" s="27" t="s">
        <v>138</v>
      </c>
      <c r="P15"/>
      <c r="Q15"/>
    </row>
    <row r="16" spans="1:19">
      <c r="A16" s="21" t="s">
        <v>10</v>
      </c>
      <c r="B16" s="22">
        <v>42371</v>
      </c>
      <c r="C16" s="23" t="s">
        <v>61</v>
      </c>
      <c r="D16" s="21" t="s">
        <v>66</v>
      </c>
      <c r="E16" s="21" t="s">
        <v>67</v>
      </c>
      <c r="F16" s="21" t="s">
        <v>110</v>
      </c>
      <c r="G16" s="24" t="s">
        <v>140</v>
      </c>
      <c r="H16" s="25"/>
      <c r="I16" s="25">
        <v>-300</v>
      </c>
      <c r="J16" s="25">
        <f>Tableau1[[#This Row],[Crédit]]+Tableau1[[#This Row],[Débit]]</f>
        <v>-300</v>
      </c>
      <c r="K16" s="21" t="str">
        <f>IF(Tableau1[[#This Row],[Crédit]]&lt;&gt;"","Crédit",IF(Tableau1[[#This Row],[Débit]]&lt;&gt;"","Débit",""))</f>
        <v>Débit</v>
      </c>
      <c r="L16" s="28">
        <f>IF(A14="Compte",Tableau1[[#This Row],[Solde Courant]],L14+Tableau1[[#This Row],[Solde Courant]])</f>
        <v>2046.38</v>
      </c>
      <c r="M16" s="43"/>
      <c r="N16" s="26"/>
      <c r="O16" s="27" t="s">
        <v>134</v>
      </c>
      <c r="P16"/>
      <c r="Q16"/>
    </row>
    <row r="17" spans="1:17">
      <c r="A17" s="21" t="s">
        <v>110</v>
      </c>
      <c r="B17" s="22">
        <v>42371</v>
      </c>
      <c r="C17" s="23" t="s">
        <v>60</v>
      </c>
      <c r="D17" s="21" t="s">
        <v>66</v>
      </c>
      <c r="E17" s="21" t="s">
        <v>67</v>
      </c>
      <c r="F17" s="21" t="s">
        <v>10</v>
      </c>
      <c r="G17" s="24" t="s">
        <v>140</v>
      </c>
      <c r="H17" s="25">
        <v>300</v>
      </c>
      <c r="I17" s="25"/>
      <c r="J17" s="25">
        <f>Tableau1[[#This Row],[Crédit]]+Tableau1[[#This Row],[Débit]]</f>
        <v>300</v>
      </c>
      <c r="K17" s="21" t="str">
        <f>IF(Tableau1[[#This Row],[Crédit]]&lt;&gt;"","Crédit",IF(Tableau1[[#This Row],[Débit]]&lt;&gt;"","Débit",""))</f>
        <v>Crédit</v>
      </c>
      <c r="L17" s="28">
        <f>IF(A15="Compte",Tableau1[[#This Row],[Solde Courant]],L15+Tableau1[[#This Row],[Solde Courant]])</f>
        <v>3874.4</v>
      </c>
      <c r="M17" s="43"/>
      <c r="N17" s="26"/>
      <c r="O17" s="27" t="s">
        <v>135</v>
      </c>
      <c r="P17"/>
      <c r="Q17"/>
    </row>
    <row r="18" spans="1:17">
      <c r="A18" s="21" t="s">
        <v>108</v>
      </c>
      <c r="B18" s="22">
        <v>42371</v>
      </c>
      <c r="C18" s="23" t="s">
        <v>87</v>
      </c>
      <c r="D18" s="21" t="s">
        <v>53</v>
      </c>
      <c r="E18" s="21" t="s">
        <v>43</v>
      </c>
      <c r="F18" s="21" t="s">
        <v>44</v>
      </c>
      <c r="G18" s="24" t="s">
        <v>140</v>
      </c>
      <c r="H18" s="25"/>
      <c r="I18" s="25">
        <v>-62.33</v>
      </c>
      <c r="J18" s="25">
        <f>Tableau1[[#This Row],[Crédit]]+Tableau1[[#This Row],[Débit]]</f>
        <v>-62.33</v>
      </c>
      <c r="K18" s="21" t="str">
        <f>IF(Tableau1[[#This Row],[Crédit]]&lt;&gt;"","Crédit",IF(Tableau1[[#This Row],[Débit]]&lt;&gt;"","Débit",""))</f>
        <v>Débit</v>
      </c>
      <c r="L18" s="28">
        <f>IF(A16="Compte",Tableau1[[#This Row],[Solde Courant]],L16+Tableau1[[#This Row],[Solde Courant]])</f>
        <v>1984.0500000000002</v>
      </c>
      <c r="M18" s="43"/>
      <c r="N18" s="26"/>
      <c r="O18" s="27" t="s">
        <v>131</v>
      </c>
      <c r="P18"/>
      <c r="Q18"/>
    </row>
    <row r="19" spans="1:17">
      <c r="A19" s="21" t="s">
        <v>107</v>
      </c>
      <c r="B19" s="22">
        <v>42371</v>
      </c>
      <c r="C19" s="23" t="s">
        <v>60</v>
      </c>
      <c r="D19" s="21" t="s">
        <v>129</v>
      </c>
      <c r="E19" s="21" t="s">
        <v>129</v>
      </c>
      <c r="F19" s="21" t="s">
        <v>25</v>
      </c>
      <c r="G19" s="24" t="s">
        <v>140</v>
      </c>
      <c r="H19" s="25">
        <v>1200</v>
      </c>
      <c r="I19" s="25"/>
      <c r="J19" s="25">
        <f>Tableau1[[#This Row],[Crédit]]+Tableau1[[#This Row],[Débit]]</f>
        <v>1200</v>
      </c>
      <c r="K19" s="21" t="str">
        <f>IF(Tableau1[[#This Row],[Crédit]]&lt;&gt;"","Crédit",IF(Tableau1[[#This Row],[Débit]]&lt;&gt;"","Débit",""))</f>
        <v>Crédit</v>
      </c>
      <c r="L19" s="28">
        <f>IF(A17="Compte",Tableau1[[#This Row],[Solde Courant]],L17+Tableau1[[#This Row],[Solde Courant]])</f>
        <v>5074.3999999999996</v>
      </c>
      <c r="M19" s="43"/>
      <c r="N19" s="26"/>
      <c r="O19" s="27"/>
      <c r="P19"/>
      <c r="Q19"/>
    </row>
    <row r="20" spans="1:17">
      <c r="A20" s="21" t="s">
        <v>10</v>
      </c>
      <c r="B20" s="22">
        <v>42371</v>
      </c>
      <c r="C20" s="23" t="s">
        <v>60</v>
      </c>
      <c r="D20" s="21" t="s">
        <v>130</v>
      </c>
      <c r="E20" s="21" t="s">
        <v>130</v>
      </c>
      <c r="F20" s="21" t="s">
        <v>25</v>
      </c>
      <c r="G20" s="24" t="s">
        <v>140</v>
      </c>
      <c r="H20" s="25">
        <v>0</v>
      </c>
      <c r="I20" s="25"/>
      <c r="J20" s="25">
        <f>Tableau1[[#This Row],[Crédit]]+Tableau1[[#This Row],[Débit]]</f>
        <v>0</v>
      </c>
      <c r="K20" s="21" t="str">
        <f>IF(Tableau1[[#This Row],[Crédit]]&lt;&gt;"","Crédit",IF(Tableau1[[#This Row],[Débit]]&lt;&gt;"","Débit",""))</f>
        <v>Crédit</v>
      </c>
      <c r="L20" s="28">
        <f>IF(A18="Compte",Tableau1[[#This Row],[Solde Courant]],L18+Tableau1[[#This Row],[Solde Courant]])</f>
        <v>1984.0500000000002</v>
      </c>
      <c r="M20" s="43"/>
      <c r="N20" s="26"/>
      <c r="O20" s="27"/>
      <c r="P20"/>
      <c r="Q20"/>
    </row>
    <row r="21" spans="1:17">
      <c r="A21" s="21" t="s">
        <v>108</v>
      </c>
      <c r="B21" s="22">
        <v>42372</v>
      </c>
      <c r="C21" s="23" t="s">
        <v>62</v>
      </c>
      <c r="D21" s="21" t="s">
        <v>26</v>
      </c>
      <c r="E21" s="21" t="s">
        <v>26</v>
      </c>
      <c r="F21" s="21" t="s">
        <v>29</v>
      </c>
      <c r="G21" s="24" t="s">
        <v>140</v>
      </c>
      <c r="H21" s="25"/>
      <c r="I21" s="25">
        <v>0</v>
      </c>
      <c r="J21" s="25">
        <f>Tableau1[[#This Row],[Crédit]]+Tableau1[[#This Row],[Débit]]</f>
        <v>0</v>
      </c>
      <c r="K21" s="21" t="str">
        <f>IF(Tableau1[[#This Row],[Crédit]]&lt;&gt;"","Crédit",IF(Tableau1[[#This Row],[Débit]]&lt;&gt;"","Débit",""))</f>
        <v>Débit</v>
      </c>
      <c r="L21" s="28">
        <f>IF(A19="Compte",Tableau1[[#This Row],[Solde Courant]],L19+Tableau1[[#This Row],[Solde Courant]])</f>
        <v>5074.3999999999996</v>
      </c>
      <c r="M21" s="43"/>
      <c r="N21" s="26"/>
      <c r="O21" s="27"/>
      <c r="P21"/>
      <c r="Q21"/>
    </row>
    <row r="22" spans="1:17">
      <c r="A22" s="21" t="s">
        <v>108</v>
      </c>
      <c r="B22" s="22">
        <v>42373</v>
      </c>
      <c r="C22" s="23" t="s">
        <v>87</v>
      </c>
      <c r="D22" s="21" t="s">
        <v>53</v>
      </c>
      <c r="E22" s="21" t="s">
        <v>43</v>
      </c>
      <c r="F22" s="21" t="s">
        <v>44</v>
      </c>
      <c r="G22" s="24" t="s">
        <v>140</v>
      </c>
      <c r="H22" s="25"/>
      <c r="I22" s="25">
        <v>-56.78</v>
      </c>
      <c r="J22" s="25">
        <f>Tableau1[[#This Row],[Crédit]]+Tableau1[[#This Row],[Débit]]</f>
        <v>-56.78</v>
      </c>
      <c r="K22" s="21" t="str">
        <f>IF(Tableau1[[#This Row],[Crédit]]&lt;&gt;"","Crédit",IF(Tableau1[[#This Row],[Débit]]&lt;&gt;"","Débit",""))</f>
        <v>Débit</v>
      </c>
      <c r="L22" s="28">
        <f>IF(A20="Compte",Tableau1[[#This Row],[Solde Courant]],L20+Tableau1[[#This Row],[Solde Courant]])</f>
        <v>1927.2700000000002</v>
      </c>
      <c r="M22" s="43">
        <v>3838</v>
      </c>
      <c r="N22" s="26"/>
      <c r="O22" s="27" t="s">
        <v>136</v>
      </c>
      <c r="P22"/>
      <c r="Q22"/>
    </row>
    <row r="23" spans="1:17">
      <c r="A23" s="21" t="s">
        <v>108</v>
      </c>
      <c r="B23" s="22">
        <v>42374</v>
      </c>
      <c r="C23" s="23" t="s">
        <v>59</v>
      </c>
      <c r="D23" s="21" t="s">
        <v>49</v>
      </c>
      <c r="E23" s="21" t="s">
        <v>19</v>
      </c>
      <c r="F23" s="21" t="s">
        <v>18</v>
      </c>
      <c r="G23" s="24"/>
      <c r="H23" s="25"/>
      <c r="I23" s="25">
        <v>-10</v>
      </c>
      <c r="J23" s="25">
        <f>Tableau1[[#This Row],[Crédit]]+Tableau1[[#This Row],[Débit]]</f>
        <v>-10</v>
      </c>
      <c r="K23" s="21" t="str">
        <f>IF(Tableau1[[#This Row],[Crédit]]&lt;&gt;"","Crédit",IF(Tableau1[[#This Row],[Débit]]&lt;&gt;"","Débit",""))</f>
        <v>Débit</v>
      </c>
      <c r="L23" s="28">
        <f>IF(A21="Compte",Tableau1[[#This Row],[Solde Courant]],L21+Tableau1[[#This Row],[Solde Courant]])</f>
        <v>5064.3999999999996</v>
      </c>
      <c r="M23" s="43">
        <v>3838</v>
      </c>
      <c r="N23" s="26"/>
      <c r="O23" s="40"/>
    </row>
    <row r="24" spans="1:17">
      <c r="A24" s="21" t="s">
        <v>108</v>
      </c>
      <c r="B24" s="22">
        <v>42374</v>
      </c>
      <c r="C24" s="23" t="s">
        <v>59</v>
      </c>
      <c r="D24" s="21" t="s">
        <v>49</v>
      </c>
      <c r="E24" s="21" t="s">
        <v>19</v>
      </c>
      <c r="F24" s="21" t="s">
        <v>20</v>
      </c>
      <c r="G24" s="24"/>
      <c r="H24" s="25"/>
      <c r="I24" s="25">
        <v>-5</v>
      </c>
      <c r="J24" s="25">
        <f>Tableau1[[#This Row],[Crédit]]+Tableau1[[#This Row],[Débit]]</f>
        <v>-5</v>
      </c>
      <c r="K24" s="21" t="str">
        <f>IF(Tableau1[[#This Row],[Crédit]]&lt;&gt;"","Crédit",IF(Tableau1[[#This Row],[Débit]]&lt;&gt;"","Débit",""))</f>
        <v>Débit</v>
      </c>
      <c r="L24" s="28">
        <f>IF(A22="Compte",Tableau1[[#This Row],[Solde Courant]],L22+Tableau1[[#This Row],[Solde Courant]])</f>
        <v>1922.2700000000002</v>
      </c>
      <c r="M24" s="43">
        <v>3838</v>
      </c>
      <c r="N24" s="26"/>
      <c r="O24" s="40"/>
    </row>
    <row r="25" spans="1:17">
      <c r="A25" s="21" t="s">
        <v>108</v>
      </c>
      <c r="B25" s="22">
        <v>42374</v>
      </c>
      <c r="C25" s="23" t="s">
        <v>59</v>
      </c>
      <c r="D25" s="21" t="s">
        <v>49</v>
      </c>
      <c r="E25" s="21" t="s">
        <v>19</v>
      </c>
      <c r="F25" s="21" t="s">
        <v>111</v>
      </c>
      <c r="G25" s="24"/>
      <c r="H25" s="25"/>
      <c r="I25" s="25">
        <v>-15</v>
      </c>
      <c r="J25" s="25">
        <f>Tableau1[[#This Row],[Crédit]]+Tableau1[[#This Row],[Débit]]</f>
        <v>-15</v>
      </c>
      <c r="K25" s="21" t="str">
        <f>IF(Tableau1[[#This Row],[Crédit]]&lt;&gt;"","Crédit",IF(Tableau1[[#This Row],[Débit]]&lt;&gt;"","Débit",""))</f>
        <v>Débit</v>
      </c>
      <c r="L25" s="28">
        <f>IF(A23="Compte",Tableau1[[#This Row],[Solde Courant]],L23+Tableau1[[#This Row],[Solde Courant]])</f>
        <v>5049.3999999999996</v>
      </c>
      <c r="M25" s="43"/>
      <c r="N25" s="26"/>
      <c r="O25" s="40"/>
    </row>
    <row r="26" spans="1:17">
      <c r="A26" s="44" t="s">
        <v>107</v>
      </c>
      <c r="B26" s="45">
        <v>42375</v>
      </c>
      <c r="C26" s="46" t="s">
        <v>59</v>
      </c>
      <c r="D26" s="44" t="s">
        <v>50</v>
      </c>
      <c r="E26" s="44" t="s">
        <v>19</v>
      </c>
      <c r="F26" s="44" t="s">
        <v>20</v>
      </c>
      <c r="G26" s="47"/>
      <c r="H26" s="48"/>
      <c r="I26" s="48">
        <v>-10</v>
      </c>
      <c r="J26" s="48">
        <f>Tableau1[[#This Row],[Crédit]]+Tableau1[[#This Row],[Débit]]</f>
        <v>-10</v>
      </c>
      <c r="K26" s="44" t="str">
        <f>IF(Tableau1[[#This Row],[Crédit]]&lt;&gt;"","Crédit",IF(Tableau1[[#This Row],[Débit]]&lt;&gt;"","Débit",""))</f>
        <v>Débit</v>
      </c>
      <c r="L26" s="49">
        <f>IF(A24="Compte",Tableau1[[#This Row],[Solde Courant]],L24+Tableau1[[#This Row],[Solde Courant]])</f>
        <v>1912.2700000000002</v>
      </c>
      <c r="M26" s="50">
        <v>3838</v>
      </c>
      <c r="N26" s="51"/>
      <c r="O26" s="52"/>
    </row>
    <row r="27" spans="1:17">
      <c r="A27" s="44" t="s">
        <v>10</v>
      </c>
      <c r="B27" s="45">
        <v>42376</v>
      </c>
      <c r="C27" s="46" t="s">
        <v>87</v>
      </c>
      <c r="D27" s="44" t="s">
        <v>51</v>
      </c>
      <c r="E27" s="44" t="s">
        <v>19</v>
      </c>
      <c r="F27" s="44" t="s">
        <v>20</v>
      </c>
      <c r="G27" s="47"/>
      <c r="H27" s="48"/>
      <c r="I27" s="48">
        <v>-10</v>
      </c>
      <c r="J27" s="48">
        <f>Tableau1[[#This Row],[Crédit]]+Tableau1[[#This Row],[Débit]]</f>
        <v>-10</v>
      </c>
      <c r="K27" s="44" t="str">
        <f>IF(Tableau1[[#This Row],[Crédit]]&lt;&gt;"","Crédit",IF(Tableau1[[#This Row],[Débit]]&lt;&gt;"","Débit",""))</f>
        <v>Débit</v>
      </c>
      <c r="L27" s="49">
        <f>IF(A25="Compte",Tableau1[[#This Row],[Solde Courant]],L25+Tableau1[[#This Row],[Solde Courant]])</f>
        <v>5039.3999999999996</v>
      </c>
      <c r="M27" s="50"/>
      <c r="N27" s="51"/>
      <c r="O27" s="52"/>
    </row>
    <row r="28" spans="1:17">
      <c r="A28" s="44" t="s">
        <v>10</v>
      </c>
      <c r="B28" s="45">
        <v>42377</v>
      </c>
      <c r="C28" s="46" t="s">
        <v>87</v>
      </c>
      <c r="D28" s="44" t="s">
        <v>124</v>
      </c>
      <c r="E28" s="44" t="s">
        <v>116</v>
      </c>
      <c r="F28" s="44" t="s">
        <v>117</v>
      </c>
      <c r="G28" s="47"/>
      <c r="H28" s="48"/>
      <c r="I28" s="48">
        <v>-20</v>
      </c>
      <c r="J28" s="48">
        <f>Tableau1[[#This Row],[Crédit]]+Tableau1[[#This Row],[Débit]]</f>
        <v>-20</v>
      </c>
      <c r="K28" s="44" t="str">
        <f>IF(Tableau1[[#This Row],[Crédit]]&lt;&gt;"","Crédit",IF(Tableau1[[#This Row],[Débit]]&lt;&gt;"","Débit",""))</f>
        <v>Débit</v>
      </c>
      <c r="L28" s="49">
        <f>IF(A26="Compte",Tableau1[[#This Row],[Solde Courant]],L26+Tableau1[[#This Row],[Solde Courant]])</f>
        <v>1892.2700000000002</v>
      </c>
      <c r="M28" s="50"/>
      <c r="N28" s="51"/>
      <c r="O28" s="52"/>
    </row>
  </sheetData>
  <sheetProtection sort="0" autoFilter="0"/>
  <dataConsolidate/>
  <conditionalFormatting sqref="H4:H28 L4:L28 I4:J1048576">
    <cfRule type="cellIs" dxfId="31" priority="1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4">
    <tabColor rgb="FF00B0F0"/>
  </sheetPr>
  <dimension ref="A1:I13"/>
  <sheetViews>
    <sheetView workbookViewId="0">
      <selection activeCell="B4" sqref="B4:F4"/>
    </sheetView>
  </sheetViews>
  <sheetFormatPr baseColWidth="10" defaultRowHeight="11.25"/>
  <cols>
    <col min="1" max="2" width="15.85546875" style="33" bestFit="1" customWidth="1"/>
    <col min="3" max="3" width="15.5703125" style="33" bestFit="1" customWidth="1"/>
    <col min="4" max="4" width="13.5703125" style="33" bestFit="1" customWidth="1"/>
    <col min="5" max="5" width="12.85546875" style="33" bestFit="1" customWidth="1"/>
    <col min="6" max="6" width="7.28515625" style="33" bestFit="1" customWidth="1"/>
    <col min="7" max="7" width="6.85546875" style="33" bestFit="1" customWidth="1"/>
    <col min="8" max="8" width="6" style="33" bestFit="1" customWidth="1"/>
    <col min="9" max="9" width="5.85546875" style="33" bestFit="1" customWidth="1"/>
    <col min="10" max="10" width="9.42578125" style="33" customWidth="1"/>
    <col min="11" max="11" width="6.7109375" style="33" bestFit="1" customWidth="1"/>
    <col min="12" max="12" width="7.85546875" style="33" bestFit="1" customWidth="1"/>
    <col min="13" max="13" width="15.42578125" style="33" bestFit="1" customWidth="1"/>
    <col min="14" max="16384" width="11.42578125" style="33"/>
  </cols>
  <sheetData>
    <row r="1" spans="1:9">
      <c r="A1" s="30" t="s">
        <v>12</v>
      </c>
      <c r="B1" s="31" t="s">
        <v>13</v>
      </c>
    </row>
    <row r="2" spans="1:9">
      <c r="A2" s="32" t="s">
        <v>5</v>
      </c>
      <c r="B2" s="12" t="s">
        <v>14</v>
      </c>
      <c r="C2" s="12" t="s">
        <v>15</v>
      </c>
    </row>
    <row r="3" spans="1:9">
      <c r="A3" s="12" t="s">
        <v>142</v>
      </c>
      <c r="B3" s="12" t="s">
        <v>17</v>
      </c>
      <c r="C3" s="12" t="s">
        <v>5</v>
      </c>
    </row>
    <row r="4" spans="1:9">
      <c r="A4" s="33" t="s">
        <v>19</v>
      </c>
      <c r="B4" s="33" t="s">
        <v>20</v>
      </c>
      <c r="C4" s="33" t="s">
        <v>111</v>
      </c>
      <c r="D4" s="33" t="s">
        <v>21</v>
      </c>
      <c r="E4" s="33" t="s">
        <v>112</v>
      </c>
      <c r="F4" s="33" t="s">
        <v>18</v>
      </c>
    </row>
    <row r="5" spans="1:9">
      <c r="A5" s="33" t="s">
        <v>113</v>
      </c>
      <c r="B5" s="33" t="s">
        <v>114</v>
      </c>
      <c r="C5" s="33" t="s">
        <v>22</v>
      </c>
      <c r="D5" s="33" t="s">
        <v>23</v>
      </c>
      <c r="E5" s="33" t="s">
        <v>115</v>
      </c>
    </row>
    <row r="6" spans="1:9">
      <c r="A6" s="33" t="s">
        <v>24</v>
      </c>
      <c r="B6" s="33" t="s">
        <v>25</v>
      </c>
      <c r="C6" s="33" t="s">
        <v>3</v>
      </c>
    </row>
    <row r="7" spans="1:9">
      <c r="A7" s="33" t="s">
        <v>116</v>
      </c>
      <c r="B7" s="33" t="s">
        <v>117</v>
      </c>
      <c r="C7" s="33" t="s">
        <v>27</v>
      </c>
      <c r="D7" s="33" t="s">
        <v>5</v>
      </c>
      <c r="E7" s="33" t="s">
        <v>28</v>
      </c>
      <c r="F7" s="33" t="s">
        <v>29</v>
      </c>
    </row>
    <row r="8" spans="1:9">
      <c r="A8" s="33" t="s">
        <v>6</v>
      </c>
      <c r="B8" s="33" t="s">
        <v>30</v>
      </c>
      <c r="C8" s="33" t="s">
        <v>31</v>
      </c>
    </row>
    <row r="9" spans="1:9">
      <c r="A9" s="33" t="s">
        <v>118</v>
      </c>
      <c r="B9" s="33" t="s">
        <v>119</v>
      </c>
      <c r="C9" s="33" t="s">
        <v>4</v>
      </c>
      <c r="D9" s="33" t="s">
        <v>33</v>
      </c>
      <c r="E9" s="33" t="s">
        <v>32</v>
      </c>
    </row>
    <row r="10" spans="1:9">
      <c r="A10" s="33" t="s">
        <v>34</v>
      </c>
      <c r="B10" s="33" t="s">
        <v>35</v>
      </c>
      <c r="C10" s="33" t="s">
        <v>120</v>
      </c>
    </row>
    <row r="11" spans="1:9">
      <c r="A11" s="33" t="s">
        <v>36</v>
      </c>
      <c r="B11" s="33" t="s">
        <v>37</v>
      </c>
      <c r="C11" s="33" t="s">
        <v>38</v>
      </c>
      <c r="D11" s="33" t="s">
        <v>39</v>
      </c>
    </row>
    <row r="12" spans="1:9">
      <c r="A12" s="33" t="s">
        <v>40</v>
      </c>
      <c r="B12" s="33" t="s">
        <v>41</v>
      </c>
      <c r="C12" s="33" t="s">
        <v>42</v>
      </c>
    </row>
    <row r="13" spans="1:9">
      <c r="A13" s="33" t="s">
        <v>43</v>
      </c>
      <c r="B13" s="33" t="s">
        <v>41</v>
      </c>
      <c r="C13" s="33" t="s">
        <v>5</v>
      </c>
      <c r="D13" s="33" t="s">
        <v>44</v>
      </c>
      <c r="E13" s="33" t="s">
        <v>45</v>
      </c>
      <c r="F13" s="33" t="s">
        <v>42</v>
      </c>
      <c r="G13" s="33" t="s">
        <v>46</v>
      </c>
      <c r="H13" s="33" t="s">
        <v>47</v>
      </c>
      <c r="I13" s="33" t="s">
        <v>121</v>
      </c>
    </row>
  </sheetData>
  <conditionalFormatting sqref="A2:A1048576">
    <cfRule type="expression" dxfId="13" priority="11">
      <formula>A2&lt;&gt;""</formula>
    </cfRule>
  </conditionalFormatting>
  <conditionalFormatting sqref="B2:XFD1048576">
    <cfRule type="expression" dxfId="12" priority="6">
      <formula>AND(COUNTIF(B2,"&gt;&lt;")&gt;0)</formula>
    </cfRule>
  </conditionalFormatting>
  <conditionalFormatting sqref="A2:A3">
    <cfRule type="expression" dxfId="11" priority="2">
      <formula>A2&lt;&gt;""</formula>
    </cfRule>
  </conditionalFormatting>
  <conditionalFormatting sqref="B2:C3">
    <cfRule type="expression" dxfId="10" priority="1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>
    <tabColor rgb="FF00B0F0"/>
  </sheetPr>
  <dimension ref="A1:D25"/>
  <sheetViews>
    <sheetView workbookViewId="0">
      <selection activeCell="A2" sqref="A2:J23"/>
    </sheetView>
  </sheetViews>
  <sheetFormatPr baseColWidth="10" defaultRowHeight="12.75"/>
  <cols>
    <col min="1" max="1" width="20" style="37" customWidth="1"/>
    <col min="2" max="2" width="18.28515625" bestFit="1" customWidth="1"/>
    <col min="3" max="3" width="28.140625" bestFit="1" customWidth="1"/>
    <col min="4" max="4" width="14.28515625" bestFit="1" customWidth="1"/>
  </cols>
  <sheetData>
    <row r="1" spans="1:4" s="5" customFormat="1">
      <c r="A1" s="38" t="s">
        <v>1</v>
      </c>
      <c r="B1" s="53" t="s">
        <v>90</v>
      </c>
      <c r="C1" s="53"/>
    </row>
    <row r="2" spans="1:4" s="5" customFormat="1">
      <c r="A2" s="34" t="s">
        <v>16</v>
      </c>
      <c r="B2" s="36" t="s">
        <v>91</v>
      </c>
      <c r="C2" s="36" t="s">
        <v>92</v>
      </c>
    </row>
    <row r="3" spans="1:4" s="5" customFormat="1">
      <c r="A3" s="34" t="s">
        <v>50</v>
      </c>
      <c r="B3" s="35" t="s">
        <v>66</v>
      </c>
      <c r="C3" s="35" t="s">
        <v>105</v>
      </c>
      <c r="D3" s="35" t="s">
        <v>122</v>
      </c>
    </row>
    <row r="4" spans="1:4" s="5" customFormat="1">
      <c r="A4" s="34" t="s">
        <v>51</v>
      </c>
      <c r="B4" s="35" t="s">
        <v>89</v>
      </c>
      <c r="C4" s="35" t="s">
        <v>123</v>
      </c>
    </row>
    <row r="5" spans="1:4" s="5" customFormat="1">
      <c r="A5" s="34" t="s">
        <v>124</v>
      </c>
    </row>
    <row r="6" spans="1:4" s="5" customFormat="1">
      <c r="A6" s="34" t="s">
        <v>52</v>
      </c>
    </row>
    <row r="7" spans="1:4" s="5" customFormat="1">
      <c r="A7" s="34" t="s">
        <v>53</v>
      </c>
    </row>
    <row r="8" spans="1:4" s="5" customFormat="1">
      <c r="A8" s="34" t="s">
        <v>125</v>
      </c>
    </row>
    <row r="9" spans="1:4" s="5" customFormat="1">
      <c r="A9" s="34" t="s">
        <v>141</v>
      </c>
    </row>
    <row r="10" spans="1:4" s="5" customFormat="1">
      <c r="A10" s="34" t="s">
        <v>49</v>
      </c>
    </row>
    <row r="11" spans="1:4" s="5" customFormat="1">
      <c r="A11" s="34" t="s">
        <v>26</v>
      </c>
    </row>
    <row r="12" spans="1:4" s="5" customFormat="1">
      <c r="A12" s="34" t="s">
        <v>129</v>
      </c>
    </row>
    <row r="13" spans="1:4" s="5" customFormat="1">
      <c r="A13" s="34" t="s">
        <v>130</v>
      </c>
    </row>
    <row r="14" spans="1:4" s="5" customFormat="1">
      <c r="A14" s="34" t="s">
        <v>126</v>
      </c>
    </row>
    <row r="15" spans="1:4" s="5" customFormat="1">
      <c r="A15" s="34" t="s">
        <v>54</v>
      </c>
    </row>
    <row r="16" spans="1:4" s="5" customFormat="1">
      <c r="A16" s="34" t="s">
        <v>55</v>
      </c>
    </row>
    <row r="17" spans="1:4" s="5" customFormat="1">
      <c r="A17" s="34" t="s">
        <v>56</v>
      </c>
    </row>
    <row r="18" spans="1:4" s="5" customFormat="1">
      <c r="A18" s="34" t="s">
        <v>57</v>
      </c>
    </row>
    <row r="19" spans="1:4" s="5" customFormat="1">
      <c r="A19" s="34" t="s">
        <v>127</v>
      </c>
    </row>
    <row r="20" spans="1:4" s="5" customFormat="1">
      <c r="A20" s="34" t="s">
        <v>4</v>
      </c>
    </row>
    <row r="21" spans="1:4" s="5" customFormat="1">
      <c r="A21" s="34" t="s">
        <v>66</v>
      </c>
    </row>
    <row r="22" spans="1:4" s="5" customFormat="1">
      <c r="A22" s="34" t="s">
        <v>80</v>
      </c>
    </row>
    <row r="23" spans="1:4" s="5" customFormat="1">
      <c r="A23" s="34" t="s">
        <v>89</v>
      </c>
    </row>
    <row r="24" spans="1:4">
      <c r="A24" s="34"/>
      <c r="B24" s="5"/>
      <c r="C24" s="5"/>
      <c r="D24" s="5"/>
    </row>
    <row r="25" spans="1:4">
      <c r="A25" s="34"/>
    </row>
  </sheetData>
  <sortState ref="A3:D23">
    <sortCondition ref="A1"/>
  </sortState>
  <mergeCells count="1">
    <mergeCell ref="B1:C1"/>
  </mergeCells>
  <conditionalFormatting sqref="A2:A1048576">
    <cfRule type="expression" dxfId="9" priority="19">
      <formula>A2&lt;&gt;""</formula>
    </cfRule>
  </conditionalFormatting>
  <conditionalFormatting sqref="B3:C4 B9:C1048576 E4:G4 B5:B8">
    <cfRule type="expression" dxfId="8" priority="20">
      <formula>B3&lt;&gt;""</formula>
    </cfRule>
  </conditionalFormatting>
  <conditionalFormatting sqref="C3:C1048576">
    <cfRule type="expression" dxfId="7" priority="10">
      <formula>$C$3</formula>
    </cfRule>
  </conditionalFormatting>
  <conditionalFormatting sqref="D3">
    <cfRule type="expression" dxfId="6" priority="2">
      <formula>D3&lt;&gt;""</formula>
    </cfRule>
  </conditionalFormatting>
  <conditionalFormatting sqref="D3">
    <cfRule type="expression" dxfId="5" priority="1">
      <formula>$C$3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6"/>
  <dimension ref="A1:K13"/>
  <sheetViews>
    <sheetView workbookViewId="0">
      <selection activeCell="K1" sqref="K1"/>
    </sheetView>
  </sheetViews>
  <sheetFormatPr baseColWidth="10" defaultRowHeight="12.75"/>
  <cols>
    <col min="1" max="1" width="30.42578125" bestFit="1" customWidth="1"/>
    <col min="2" max="2" width="16.7109375" style="1" bestFit="1" customWidth="1"/>
    <col min="5" max="5" width="14.42578125" bestFit="1" customWidth="1"/>
    <col min="6" max="6" width="29.42578125" customWidth="1"/>
    <col min="7" max="7" width="25" customWidth="1"/>
    <col min="8" max="8" width="17.7109375" bestFit="1" customWidth="1"/>
    <col min="9" max="9" width="10.42578125" bestFit="1" customWidth="1"/>
  </cols>
  <sheetData>
    <row r="1" spans="1:11" s="2" customFormat="1">
      <c r="A1" s="6" t="s">
        <v>2</v>
      </c>
      <c r="B1" s="7" t="s">
        <v>85</v>
      </c>
      <c r="C1" s="54" t="s">
        <v>78</v>
      </c>
      <c r="D1" s="55"/>
      <c r="E1" s="8" t="s">
        <v>58</v>
      </c>
      <c r="F1" s="9" t="s">
        <v>81</v>
      </c>
      <c r="G1" s="9" t="s">
        <v>11</v>
      </c>
      <c r="H1" s="10" t="s">
        <v>44</v>
      </c>
      <c r="I1" s="11" t="s">
        <v>99</v>
      </c>
      <c r="J1" s="11" t="s">
        <v>100</v>
      </c>
      <c r="K1" s="11" t="s">
        <v>143</v>
      </c>
    </row>
    <row r="2" spans="1:11" s="2" customFormat="1" ht="12.75" customHeight="1">
      <c r="A2" s="12" t="s">
        <v>10</v>
      </c>
      <c r="B2" s="29">
        <v>101</v>
      </c>
      <c r="C2" s="13" t="s">
        <v>64</v>
      </c>
      <c r="D2" s="14" t="s">
        <v>139</v>
      </c>
      <c r="E2" s="15" t="s">
        <v>87</v>
      </c>
      <c r="F2" s="56" t="s">
        <v>82</v>
      </c>
      <c r="G2" s="58" t="s">
        <v>103</v>
      </c>
      <c r="H2" s="2" t="s">
        <v>93</v>
      </c>
      <c r="I2" s="16">
        <v>3</v>
      </c>
      <c r="J2" s="16">
        <v>11</v>
      </c>
      <c r="K2" s="16">
        <v>1</v>
      </c>
    </row>
    <row r="3" spans="1:11" s="2" customFormat="1">
      <c r="A3" s="12" t="s">
        <v>107</v>
      </c>
      <c r="B3" s="29">
        <v>1</v>
      </c>
      <c r="C3" s="13" t="s">
        <v>65</v>
      </c>
      <c r="D3" s="14" t="s">
        <v>139</v>
      </c>
      <c r="E3" s="15" t="s">
        <v>59</v>
      </c>
      <c r="F3" s="57"/>
      <c r="G3" s="59"/>
      <c r="H3" s="2" t="s">
        <v>95</v>
      </c>
    </row>
    <row r="4" spans="1:11" s="2" customFormat="1">
      <c r="A4" s="12" t="s">
        <v>108</v>
      </c>
      <c r="B4" s="29" t="s">
        <v>84</v>
      </c>
      <c r="C4" s="13" t="s">
        <v>68</v>
      </c>
      <c r="D4" s="14" t="s">
        <v>139</v>
      </c>
      <c r="E4" s="15" t="s">
        <v>60</v>
      </c>
      <c r="F4" s="17" t="s">
        <v>86</v>
      </c>
      <c r="G4" s="18">
        <f ca="1">TODAY()</f>
        <v>42637</v>
      </c>
      <c r="H4" s="2" t="s">
        <v>94</v>
      </c>
    </row>
    <row r="5" spans="1:11" s="2" customFormat="1">
      <c r="A5" s="12" t="s">
        <v>109</v>
      </c>
      <c r="B5" s="29" t="s">
        <v>84</v>
      </c>
      <c r="C5" s="13" t="s">
        <v>69</v>
      </c>
      <c r="D5" s="14" t="s">
        <v>83</v>
      </c>
      <c r="E5" s="15" t="s">
        <v>61</v>
      </c>
      <c r="H5" s="2" t="s">
        <v>96</v>
      </c>
    </row>
    <row r="6" spans="1:11" s="2" customFormat="1">
      <c r="A6" s="12" t="s">
        <v>110</v>
      </c>
      <c r="B6" s="29" t="s">
        <v>84</v>
      </c>
      <c r="C6" s="13" t="s">
        <v>70</v>
      </c>
      <c r="D6" s="14" t="s">
        <v>83</v>
      </c>
      <c r="E6" s="15" t="s">
        <v>62</v>
      </c>
      <c r="H6" s="2" t="s">
        <v>97</v>
      </c>
    </row>
    <row r="7" spans="1:11" s="2" customFormat="1">
      <c r="A7" s="12"/>
      <c r="B7" s="29"/>
      <c r="C7" s="13" t="s">
        <v>71</v>
      </c>
      <c r="D7" s="14" t="s">
        <v>83</v>
      </c>
      <c r="E7" s="19" t="s">
        <v>63</v>
      </c>
    </row>
    <row r="8" spans="1:11" s="2" customFormat="1">
      <c r="A8"/>
      <c r="B8" s="1"/>
      <c r="C8" s="13" t="s">
        <v>72</v>
      </c>
      <c r="D8" s="14" t="s">
        <v>83</v>
      </c>
      <c r="E8" s="19" t="s">
        <v>128</v>
      </c>
      <c r="G8" s="5"/>
    </row>
    <row r="9" spans="1:11" s="2" customFormat="1">
      <c r="A9"/>
      <c r="B9" s="1"/>
      <c r="C9" s="13" t="s">
        <v>73</v>
      </c>
      <c r="D9" s="14" t="s">
        <v>83</v>
      </c>
    </row>
    <row r="10" spans="1:11" s="2" customFormat="1">
      <c r="A10"/>
      <c r="B10" s="1"/>
      <c r="C10" s="13" t="s">
        <v>74</v>
      </c>
      <c r="D10" s="14" t="s">
        <v>83</v>
      </c>
      <c r="E10" s="12"/>
    </row>
    <row r="11" spans="1:11" s="2" customFormat="1">
      <c r="A11"/>
      <c r="B11" s="1"/>
      <c r="C11" s="13" t="s">
        <v>75</v>
      </c>
      <c r="D11" s="14" t="s">
        <v>83</v>
      </c>
      <c r="E11" s="12"/>
    </row>
    <row r="12" spans="1:11" s="2" customFormat="1">
      <c r="A12"/>
      <c r="B12" s="1"/>
      <c r="C12" s="13" t="s">
        <v>76</v>
      </c>
      <c r="D12" s="14" t="s">
        <v>83</v>
      </c>
      <c r="E12" s="20"/>
    </row>
    <row r="13" spans="1:11" s="2" customFormat="1">
      <c r="A13"/>
      <c r="B13" s="1"/>
      <c r="C13" s="13" t="s">
        <v>77</v>
      </c>
      <c r="D13" s="14" t="s">
        <v>83</v>
      </c>
    </row>
  </sheetData>
  <sortState ref="A2:B7">
    <sortCondition ref="A1"/>
  </sortState>
  <mergeCells count="3">
    <mergeCell ref="C1:D1"/>
    <mergeCell ref="F2:F3"/>
    <mergeCell ref="G2:G3"/>
  </mergeCells>
  <conditionalFormatting sqref="A2:B1048576">
    <cfRule type="expression" dxfId="4" priority="23">
      <formula>A2&lt;&gt;""</formula>
    </cfRule>
  </conditionalFormatting>
  <conditionalFormatting sqref="E10:E1048576 E2:E8">
    <cfRule type="expression" dxfId="3" priority="30">
      <formula>E2&lt;&gt;""</formula>
    </cfRule>
  </conditionalFormatting>
  <conditionalFormatting sqref="H2:H1048576">
    <cfRule type="expression" dxfId="2" priority="31">
      <formula>H2&lt;&gt;""</formula>
    </cfRule>
  </conditionalFormatting>
  <conditionalFormatting sqref="D2:D1048576">
    <cfRule type="cellIs" dxfId="1" priority="24" operator="equal">
      <formula>"Non Inscrite"</formula>
    </cfRule>
    <cfRule type="cellIs" dxfId="0" priority="25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Crédit_Débit</vt:lpstr>
      <vt:lpstr>BD_Rubrique</vt:lpstr>
      <vt:lpstr>BD_Nom</vt:lpstr>
      <vt:lpstr>Système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2016-09-24T20:57:57Z</dcterms:modified>
</cp:coreProperties>
</file>