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90" windowWidth="15600" windowHeight="10035" activeTab="1"/>
  </bookViews>
  <sheets>
    <sheet name="Calculateur de prix" sheetId="1" r:id="rId1"/>
    <sheet name="Paramètre" sheetId="2" r:id="rId2"/>
  </sheets>
  <definedNames>
    <definedName name="pale_qte">Paramètre!$G$3:$G$6</definedName>
    <definedName name="pale_taille">Paramètre!$G$3:$I$3</definedName>
    <definedName name="type">Paramètre!$A$14:$A$15</definedName>
    <definedName name="_xlnm.Print_Area" localSheetId="0">'Calculateur de prix'!$A$2:$P$58</definedName>
  </definedNames>
  <calcPr calcId="144525"/>
</workbook>
</file>

<file path=xl/calcChain.xml><?xml version="1.0" encoding="utf-8"?>
<calcChain xmlns="http://schemas.openxmlformats.org/spreadsheetml/2006/main">
  <c r="J17" i="2" l="1"/>
  <c r="J16" i="2"/>
  <c r="J15" i="2"/>
  <c r="AE38" i="1" l="1"/>
  <c r="AE35" i="1"/>
  <c r="AE32" i="1"/>
  <c r="AE29" i="1"/>
  <c r="AE25" i="1"/>
  <c r="AE22" i="1"/>
  <c r="AE19" i="1"/>
  <c r="AE16" i="1"/>
  <c r="AE12" i="1"/>
  <c r="AE9" i="1"/>
  <c r="AE6" i="1"/>
  <c r="AE3" i="1"/>
  <c r="N38" i="1"/>
  <c r="N35" i="1"/>
  <c r="N32" i="1"/>
  <c r="N29" i="1"/>
  <c r="N25" i="1"/>
  <c r="N22" i="1"/>
  <c r="N19" i="1"/>
  <c r="N16" i="1"/>
  <c r="N12" i="1"/>
  <c r="N9" i="1"/>
  <c r="N6" i="1"/>
  <c r="N3" i="1"/>
  <c r="AG7" i="1" l="1"/>
  <c r="AE7" i="1"/>
  <c r="AG6" i="1"/>
  <c r="AB6" i="1"/>
  <c r="D42" i="1"/>
  <c r="AE39" i="1"/>
  <c r="AG39" i="1" s="1"/>
  <c r="AB38" i="1"/>
  <c r="AE36" i="1"/>
  <c r="AG36" i="1" s="1"/>
  <c r="AB35" i="1"/>
  <c r="AE33" i="1"/>
  <c r="AG33" i="1" s="1"/>
  <c r="AB32" i="1"/>
  <c r="AG30" i="1"/>
  <c r="AE30" i="1"/>
  <c r="AB29" i="1"/>
  <c r="AE26" i="1"/>
  <c r="AG26" i="1" s="1"/>
  <c r="AB25" i="1"/>
  <c r="AE23" i="1"/>
  <c r="AG23" i="1" s="1"/>
  <c r="AB22" i="1"/>
  <c r="AE20" i="1"/>
  <c r="AG20" i="1" s="1"/>
  <c r="AB19" i="1"/>
  <c r="AG17" i="1"/>
  <c r="AE17" i="1"/>
  <c r="AB16" i="1"/>
  <c r="AE13" i="1"/>
  <c r="AG13" i="1" s="1"/>
  <c r="AB12" i="1"/>
  <c r="AE10" i="1"/>
  <c r="AG10" i="1" s="1"/>
  <c r="AB9" i="1"/>
  <c r="AG4" i="1"/>
  <c r="AE4" i="1"/>
  <c r="AB3" i="1"/>
  <c r="AG19" i="1" l="1"/>
  <c r="AG29" i="1"/>
  <c r="AG25" i="1"/>
  <c r="AG16" i="1"/>
  <c r="AG38" i="1"/>
  <c r="AG12" i="1"/>
  <c r="AG35" i="1"/>
  <c r="AG22" i="1"/>
  <c r="AG9" i="1"/>
  <c r="AG3" i="1"/>
  <c r="AG32" i="1"/>
  <c r="N39" i="1" l="1"/>
  <c r="P39" i="1" s="1"/>
  <c r="K38" i="1"/>
  <c r="N36" i="1"/>
  <c r="P36" i="1" s="1"/>
  <c r="K35" i="1"/>
  <c r="N26" i="1"/>
  <c r="P26" i="1" s="1"/>
  <c r="K25" i="1"/>
  <c r="N23" i="1"/>
  <c r="P23" i="1" s="1"/>
  <c r="K22" i="1"/>
  <c r="N13" i="1"/>
  <c r="P13" i="1" s="1"/>
  <c r="K12" i="1"/>
  <c r="N10" i="1"/>
  <c r="P10" i="1" s="1"/>
  <c r="K9" i="1"/>
  <c r="P38" i="1" l="1"/>
  <c r="P12" i="1"/>
  <c r="P35" i="1"/>
  <c r="P22" i="1"/>
  <c r="P9" i="1"/>
  <c r="P25" i="1"/>
  <c r="P44" i="1"/>
  <c r="N33" i="1"/>
  <c r="P33" i="1" s="1"/>
  <c r="K32" i="1"/>
  <c r="P30" i="1"/>
  <c r="N30" i="1"/>
  <c r="K29" i="1"/>
  <c r="N20" i="1"/>
  <c r="P20" i="1" s="1"/>
  <c r="K19" i="1"/>
  <c r="P17" i="1"/>
  <c r="N17" i="1"/>
  <c r="K16" i="1"/>
  <c r="N7" i="1"/>
  <c r="P7" i="1" s="1"/>
  <c r="K6" i="1"/>
  <c r="K3" i="1"/>
  <c r="N4" i="1"/>
  <c r="P4" i="1"/>
  <c r="P43" i="1"/>
  <c r="P6" i="1" l="1"/>
  <c r="P19" i="1"/>
  <c r="P32" i="1"/>
  <c r="P16" i="1"/>
  <c r="P29" i="1"/>
  <c r="P3" i="1"/>
  <c r="P42" i="1" l="1"/>
  <c r="P46" i="1" s="1"/>
  <c r="P48" i="1" s="1"/>
  <c r="P47" i="1" l="1"/>
  <c r="P49" i="1" s="1"/>
  <c r="F42" i="1" s="1"/>
  <c r="C52" i="1" s="1"/>
  <c r="C53" i="1" s="1"/>
  <c r="C48" i="1" l="1"/>
  <c r="C49" i="1" s="1"/>
</calcChain>
</file>

<file path=xl/sharedStrings.xml><?xml version="1.0" encoding="utf-8"?>
<sst xmlns="http://schemas.openxmlformats.org/spreadsheetml/2006/main" count="314" uniqueCount="47">
  <si>
    <t xml:space="preserve">Dimention </t>
  </si>
  <si>
    <t>x</t>
  </si>
  <si>
    <t>=</t>
  </si>
  <si>
    <t>po²</t>
  </si>
  <si>
    <t>PRIX</t>
  </si>
  <si>
    <t>Installation</t>
  </si>
  <si>
    <t>Casquette</t>
  </si>
  <si>
    <t>Changement</t>
  </si>
  <si>
    <t>Quantité</t>
  </si>
  <si>
    <t xml:space="preserve">Installation :    </t>
  </si>
  <si>
    <t xml:space="preserve">Nombre de changement :    </t>
  </si>
  <si>
    <t>Principale</t>
  </si>
  <si>
    <t>Secondaire</t>
  </si>
  <si>
    <t>Somme</t>
  </si>
  <si>
    <t xml:space="preserve">Nombre de logo :    </t>
  </si>
  <si>
    <t>Frais de base</t>
  </si>
  <si>
    <t>Logo</t>
  </si>
  <si>
    <t xml:space="preserve">TPS :  </t>
  </si>
  <si>
    <t xml:space="preserve">TVQ :  </t>
  </si>
  <si>
    <t>sous-total</t>
  </si>
  <si>
    <t>Manteau et autre</t>
  </si>
  <si>
    <t>Prix taxes inc.</t>
  </si>
  <si>
    <t>Prix unitaires</t>
  </si>
  <si>
    <t>Anadroow Design 2014</t>
  </si>
  <si>
    <t xml:space="preserve">1 à 24 </t>
  </si>
  <si>
    <t>Chandails</t>
  </si>
  <si>
    <t>PRIX client revendeur</t>
  </si>
  <si>
    <t>PRIX client régulier</t>
  </si>
  <si>
    <t>Notre coûtant $ :</t>
  </si>
  <si>
    <t>25 à 74</t>
  </si>
  <si>
    <t>75 et +</t>
  </si>
  <si>
    <t>20 po ² et moins</t>
  </si>
  <si>
    <t>21 po ² et plus</t>
  </si>
  <si>
    <t>FONCÉ</t>
  </si>
  <si>
    <t>PÂLE</t>
  </si>
  <si>
    <t>Sur fond foncé</t>
  </si>
  <si>
    <t>Sur fond Pâle</t>
  </si>
  <si>
    <t>version 1.3.1</t>
  </si>
  <si>
    <t>Quantité/PO</t>
  </si>
  <si>
    <t>qté commandé</t>
  </si>
  <si>
    <t>taille</t>
  </si>
  <si>
    <t>Pale</t>
  </si>
  <si>
    <t>Foncé</t>
  </si>
  <si>
    <t>Type</t>
  </si>
  <si>
    <t>Retrouver ligne qté</t>
  </si>
  <si>
    <t>Retrouver ligne taille logo</t>
  </si>
  <si>
    <t>Matching qté / taille logo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</si>
</sst>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* #,##0.00_)\ &quot;$&quot;_ ;_ * \(#,##0.00\)\ &quot;$&quot;_ ;_ * &quot;-&quot;??_)\ &quot;$&quot;_ ;_ @_ "/>
    <numFmt numFmtId="165" formatCode="#,##0.00\ &quot;$&quot;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color rgb="FF303030"/>
      <name val="Arial"/>
      <family val="2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5FC96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B05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13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3" fillId="0" borderId="0" xfId="0" applyFont="1" applyBorder="1" applyAlignment="1">
      <alignment horizontal="left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5" fontId="0" fillId="0" borderId="0" xfId="0" applyNumberFormat="1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applyFill="1" applyBorder="1" applyAlignment="1">
      <alignment vertical="center"/>
    </xf>
    <xf numFmtId="0" fontId="4" fillId="0" borderId="0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6" xfId="0" applyBorder="1" applyAlignment="1">
      <alignment vertical="center"/>
    </xf>
    <xf numFmtId="0" fontId="2" fillId="0" borderId="0" xfId="0" applyFont="1" applyBorder="1" applyAlignment="1">
      <alignment vertical="center"/>
    </xf>
    <xf numFmtId="164" fontId="0" fillId="0" borderId="0" xfId="0" applyNumberFormat="1" applyBorder="1" applyAlignment="1">
      <alignment horizontal="center" vertical="center"/>
    </xf>
    <xf numFmtId="0" fontId="2" fillId="0" borderId="0" xfId="0" applyFont="1" applyFill="1" applyBorder="1" applyAlignment="1">
      <alignment horizontal="left" vertical="center"/>
    </xf>
    <xf numFmtId="0" fontId="4" fillId="0" borderId="5" xfId="0" applyFont="1" applyFill="1" applyBorder="1" applyAlignment="1">
      <alignment horizontal="center" vertical="center"/>
    </xf>
    <xf numFmtId="164" fontId="4" fillId="0" borderId="0" xfId="1" applyFont="1" applyBorder="1" applyAlignment="1">
      <alignment horizontal="center" vertical="center"/>
    </xf>
    <xf numFmtId="0" fontId="4" fillId="0" borderId="0" xfId="0" applyFont="1" applyFill="1" applyBorder="1" applyAlignment="1">
      <alignment horizontal="right" vertical="center"/>
    </xf>
    <xf numFmtId="164" fontId="4" fillId="0" borderId="0" xfId="1" applyFont="1" applyFill="1" applyBorder="1" applyAlignment="1">
      <alignment horizontal="left" vertical="center"/>
    </xf>
    <xf numFmtId="164" fontId="0" fillId="4" borderId="1" xfId="0" applyNumberFormat="1" applyFill="1" applyBorder="1" applyAlignment="1">
      <alignment horizontal="center" vertical="center"/>
    </xf>
    <xf numFmtId="49" fontId="0" fillId="0" borderId="1" xfId="1" applyNumberFormat="1" applyFont="1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49" fontId="0" fillId="0" borderId="9" xfId="1" applyNumberFormat="1" applyFont="1" applyFill="1" applyBorder="1" applyAlignment="1">
      <alignment horizontal="center" vertical="center"/>
    </xf>
    <xf numFmtId="164" fontId="0" fillId="0" borderId="9" xfId="1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4" fillId="0" borderId="11" xfId="0" applyFont="1" applyFill="1" applyBorder="1" applyAlignment="1">
      <alignment horizontal="center" vertical="center"/>
    </xf>
    <xf numFmtId="0" fontId="0" fillId="0" borderId="8" xfId="0" applyBorder="1" applyAlignment="1">
      <alignment vertical="center"/>
    </xf>
    <xf numFmtId="0" fontId="0" fillId="0" borderId="8" xfId="0" applyBorder="1" applyAlignment="1">
      <alignment horizontal="center" vertical="center"/>
    </xf>
    <xf numFmtId="0" fontId="5" fillId="0" borderId="8" xfId="0" applyFont="1" applyFill="1" applyBorder="1" applyAlignment="1">
      <alignment vertical="center"/>
    </xf>
    <xf numFmtId="0" fontId="0" fillId="0" borderId="1" xfId="0" applyBorder="1" applyAlignment="1">
      <alignment vertical="center"/>
    </xf>
    <xf numFmtId="164" fontId="0" fillId="0" borderId="1" xfId="1" applyFont="1" applyBorder="1" applyAlignment="1">
      <alignment vertical="center"/>
    </xf>
    <xf numFmtId="164" fontId="0" fillId="0" borderId="13" xfId="0" applyNumberFormat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  <xf numFmtId="164" fontId="0" fillId="5" borderId="1" xfId="0" applyNumberFormat="1" applyFill="1" applyBorder="1" applyAlignment="1">
      <alignment horizontal="center" vertical="center"/>
    </xf>
    <xf numFmtId="164" fontId="9" fillId="0" borderId="0" xfId="1" applyFont="1" applyBorder="1" applyAlignment="1">
      <alignment vertical="center"/>
    </xf>
    <xf numFmtId="0" fontId="0" fillId="0" borderId="0" xfId="0" applyBorder="1" applyAlignment="1">
      <alignment horizontal="center"/>
    </xf>
    <xf numFmtId="0" fontId="4" fillId="0" borderId="0" xfId="0" applyFont="1" applyBorder="1" applyAlignment="1">
      <alignment horizontal="left"/>
    </xf>
    <xf numFmtId="0" fontId="4" fillId="0" borderId="0" xfId="0" applyFont="1" applyBorder="1" applyAlignment="1">
      <alignment horizontal="center"/>
    </xf>
    <xf numFmtId="14" fontId="4" fillId="0" borderId="0" xfId="0" applyNumberFormat="1" applyFont="1" applyBorder="1" applyAlignment="1">
      <alignment horizontal="center"/>
    </xf>
    <xf numFmtId="164" fontId="0" fillId="12" borderId="0" xfId="1" applyFont="1" applyFill="1" applyBorder="1" applyAlignment="1">
      <alignment horizontal="center" vertical="center"/>
    </xf>
    <xf numFmtId="0" fontId="2" fillId="12" borderId="0" xfId="0" applyFont="1" applyFill="1" applyBorder="1" applyAlignment="1">
      <alignment horizontal="center" vertical="center"/>
    </xf>
    <xf numFmtId="0" fontId="4" fillId="0" borderId="0" xfId="0" applyFont="1" applyBorder="1" applyAlignment="1"/>
    <xf numFmtId="0" fontId="10" fillId="0" borderId="0" xfId="0" applyFont="1" applyBorder="1" applyAlignment="1">
      <alignment horizontal="center" vertical="center"/>
    </xf>
    <xf numFmtId="164" fontId="7" fillId="10" borderId="1" xfId="1" applyFont="1" applyFill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right" vertical="center"/>
    </xf>
    <xf numFmtId="0" fontId="0" fillId="12" borderId="0" xfId="0" applyFill="1" applyBorder="1" applyAlignment="1">
      <alignment horizontal="center" vertical="center"/>
    </xf>
    <xf numFmtId="164" fontId="7" fillId="13" borderId="1" xfId="1" applyFont="1" applyFill="1" applyBorder="1" applyAlignment="1">
      <alignment vertical="center"/>
    </xf>
    <xf numFmtId="0" fontId="0" fillId="12" borderId="0" xfId="0" applyFill="1" applyBorder="1" applyAlignment="1">
      <alignment vertical="center"/>
    </xf>
    <xf numFmtId="0" fontId="0" fillId="0" borderId="16" xfId="0" applyBorder="1" applyAlignment="1">
      <alignment vertical="center"/>
    </xf>
    <xf numFmtId="0" fontId="0" fillId="0" borderId="16" xfId="0" applyFill="1" applyBorder="1" applyAlignment="1">
      <alignment horizontal="center" vertical="center"/>
    </xf>
    <xf numFmtId="0" fontId="0" fillId="0" borderId="18" xfId="0" applyBorder="1" applyAlignment="1">
      <alignment vertical="center"/>
    </xf>
    <xf numFmtId="0" fontId="0" fillId="0" borderId="19" xfId="0" applyBorder="1" applyAlignment="1">
      <alignment vertical="center"/>
    </xf>
    <xf numFmtId="0" fontId="8" fillId="0" borderId="0" xfId="0" applyFont="1" applyBorder="1"/>
    <xf numFmtId="164" fontId="2" fillId="0" borderId="17" xfId="0" applyNumberFormat="1" applyFont="1" applyBorder="1" applyAlignment="1">
      <alignment horizontal="center" vertical="center"/>
    </xf>
    <xf numFmtId="164" fontId="0" fillId="4" borderId="21" xfId="1" applyNumberFormat="1" applyFont="1" applyFill="1" applyBorder="1" applyAlignment="1">
      <alignment horizontal="center" vertical="center"/>
    </xf>
    <xf numFmtId="164" fontId="0" fillId="4" borderId="22" xfId="1" applyNumberFormat="1" applyFont="1" applyFill="1" applyBorder="1" applyAlignment="1">
      <alignment horizontal="center" vertical="center"/>
    </xf>
    <xf numFmtId="164" fontId="0" fillId="0" borderId="23" xfId="0" applyNumberFormat="1" applyFill="1" applyBorder="1" applyAlignment="1">
      <alignment horizontal="center" vertical="center"/>
    </xf>
    <xf numFmtId="164" fontId="0" fillId="4" borderId="24" xfId="1" applyNumberFormat="1" applyFont="1" applyFill="1" applyBorder="1" applyAlignment="1">
      <alignment horizontal="center" vertical="center"/>
    </xf>
    <xf numFmtId="164" fontId="0" fillId="0" borderId="20" xfId="0" applyNumberFormat="1" applyBorder="1" applyAlignment="1">
      <alignment horizontal="center" vertical="center"/>
    </xf>
    <xf numFmtId="0" fontId="0" fillId="12" borderId="0" xfId="0" applyFont="1" applyFill="1" applyBorder="1" applyAlignment="1">
      <alignment horizontal="center" vertical="center"/>
    </xf>
    <xf numFmtId="0" fontId="10" fillId="12" borderId="0" xfId="0" applyFont="1" applyFill="1" applyBorder="1" applyAlignment="1">
      <alignment horizontal="center" vertical="center"/>
    </xf>
    <xf numFmtId="0" fontId="2" fillId="12" borderId="0" xfId="0" applyFont="1" applyFill="1" applyBorder="1" applyAlignment="1">
      <alignment vertical="center"/>
    </xf>
    <xf numFmtId="164" fontId="0" fillId="12" borderId="0" xfId="1" applyFont="1" applyFill="1" applyBorder="1" applyAlignment="1">
      <alignment vertical="center"/>
    </xf>
    <xf numFmtId="164" fontId="9" fillId="12" borderId="0" xfId="1" applyFont="1" applyFill="1" applyBorder="1" applyAlignment="1">
      <alignment vertical="center"/>
    </xf>
    <xf numFmtId="0" fontId="0" fillId="12" borderId="0" xfId="0" applyFill="1" applyBorder="1" applyAlignment="1">
      <alignment horizontal="right" vertical="center"/>
    </xf>
    <xf numFmtId="164" fontId="0" fillId="12" borderId="0" xfId="0" applyNumberFormat="1" applyFill="1" applyBorder="1" applyAlignment="1">
      <alignment horizontal="center" vertical="center"/>
    </xf>
    <xf numFmtId="0" fontId="11" fillId="14" borderId="14" xfId="0" applyFont="1" applyFill="1" applyBorder="1" applyAlignment="1">
      <alignment horizontal="center" vertical="center"/>
    </xf>
    <xf numFmtId="0" fontId="0" fillId="14" borderId="12" xfId="0" applyFill="1" applyBorder="1" applyAlignment="1">
      <alignment horizontal="center" vertical="center"/>
    </xf>
    <xf numFmtId="0" fontId="0" fillId="14" borderId="15" xfId="0" applyFill="1" applyBorder="1" applyAlignment="1">
      <alignment horizontal="center" vertical="center"/>
    </xf>
    <xf numFmtId="0" fontId="2" fillId="13" borderId="14" xfId="0" applyFont="1" applyFill="1" applyBorder="1" applyAlignment="1">
      <alignment horizontal="center" vertical="center"/>
    </xf>
    <xf numFmtId="0" fontId="2" fillId="13" borderId="12" xfId="0" applyFont="1" applyFill="1" applyBorder="1" applyAlignment="1">
      <alignment horizontal="center" vertical="center"/>
    </xf>
    <xf numFmtId="0" fontId="2" fillId="13" borderId="15" xfId="0" applyFont="1" applyFill="1" applyBorder="1" applyAlignment="1">
      <alignment horizontal="center" vertical="center"/>
    </xf>
    <xf numFmtId="0" fontId="0" fillId="12" borderId="0" xfId="0" applyFill="1" applyBorder="1" applyAlignment="1">
      <alignment horizontal="right" vertical="center"/>
    </xf>
    <xf numFmtId="0" fontId="6" fillId="12" borderId="0" xfId="0" applyFont="1" applyFill="1" applyBorder="1" applyAlignment="1">
      <alignment horizontal="center" vertical="center"/>
    </xf>
    <xf numFmtId="0" fontId="0" fillId="12" borderId="0" xfId="0" applyFill="1" applyBorder="1" applyAlignment="1">
      <alignment horizontal="center" vertical="center"/>
    </xf>
    <xf numFmtId="164" fontId="7" fillId="12" borderId="0" xfId="1" applyFont="1" applyFill="1" applyBorder="1" applyAlignment="1">
      <alignment vertical="center"/>
    </xf>
    <xf numFmtId="0" fontId="4" fillId="0" borderId="0" xfId="0" applyFont="1" applyBorder="1" applyAlignment="1">
      <alignment horizontal="right" vertical="center"/>
    </xf>
    <xf numFmtId="2" fontId="5" fillId="0" borderId="0" xfId="0" applyNumberFormat="1" applyFont="1" applyFill="1" applyBorder="1" applyAlignment="1">
      <alignment horizontal="right" vertical="center"/>
    </xf>
    <xf numFmtId="0" fontId="4" fillId="0" borderId="12" xfId="0" applyFont="1" applyBorder="1" applyAlignment="1">
      <alignment horizontal="right" vertical="center"/>
    </xf>
    <xf numFmtId="2" fontId="5" fillId="0" borderId="7" xfId="0" applyNumberFormat="1" applyFont="1" applyFill="1" applyBorder="1" applyAlignment="1">
      <alignment horizontal="right" vertical="center"/>
    </xf>
    <xf numFmtId="2" fontId="5" fillId="0" borderId="3" xfId="0" applyNumberFormat="1" applyFont="1" applyFill="1" applyBorder="1" applyAlignment="1">
      <alignment horizontal="right" vertical="center"/>
    </xf>
    <xf numFmtId="2" fontId="5" fillId="0" borderId="11" xfId="0" applyNumberFormat="1" applyFont="1" applyFill="1" applyBorder="1" applyAlignment="1">
      <alignment horizontal="right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164" fontId="7" fillId="9" borderId="1" xfId="1" applyFont="1" applyFill="1" applyBorder="1" applyAlignment="1">
      <alignment vertical="center"/>
    </xf>
    <xf numFmtId="164" fontId="7" fillId="9" borderId="4" xfId="1" applyFont="1" applyFill="1" applyBorder="1" applyAlignment="1">
      <alignment vertical="center"/>
    </xf>
    <xf numFmtId="164" fontId="7" fillId="9" borderId="8" xfId="1" applyFont="1" applyFill="1" applyBorder="1" applyAlignment="1">
      <alignment vertical="center"/>
    </xf>
    <xf numFmtId="164" fontId="7" fillId="9" borderId="5" xfId="1" applyFont="1" applyFill="1" applyBorder="1" applyAlignment="1">
      <alignment vertical="center"/>
    </xf>
    <xf numFmtId="0" fontId="6" fillId="7" borderId="1" xfId="0" applyFont="1" applyFill="1" applyBorder="1" applyAlignment="1">
      <alignment horizontal="center" vertical="center"/>
    </xf>
    <xf numFmtId="164" fontId="7" fillId="8" borderId="1" xfId="1" applyFont="1" applyFill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4" fillId="0" borderId="0" xfId="0" applyFont="1" applyBorder="1" applyAlignment="1">
      <alignment horizontal="left" vertical="top"/>
    </xf>
    <xf numFmtId="0" fontId="0" fillId="0" borderId="0" xfId="0" applyBorder="1" applyAlignment="1">
      <alignment horizontal="right" vertical="center"/>
    </xf>
    <xf numFmtId="0" fontId="6" fillId="11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15" borderId="1" xfId="0" applyFill="1" applyBorder="1" applyAlignment="1">
      <alignment horizontal="center" vertical="center"/>
    </xf>
    <xf numFmtId="0" fontId="12" fillId="16" borderId="1" xfId="0" applyFont="1" applyFill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17" borderId="0" xfId="0" applyFill="1"/>
    <xf numFmtId="0" fontId="0" fillId="18" borderId="0" xfId="0" applyFill="1"/>
    <xf numFmtId="0" fontId="0" fillId="19" borderId="0" xfId="0" applyFill="1"/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  <colors>
    <mruColors>
      <color rgb="FFF5FC96"/>
      <color rgb="FFF3FC80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58"/>
  <sheetViews>
    <sheetView showGridLines="0" zoomScale="67" zoomScaleNormal="67" workbookViewId="0">
      <selection activeCell="AN19" sqref="AN19"/>
    </sheetView>
  </sheetViews>
  <sheetFormatPr baseColWidth="10" defaultColWidth="11.42578125" defaultRowHeight="15" x14ac:dyDescent="0.25"/>
  <cols>
    <col min="1" max="1" width="3.85546875" style="8" customWidth="1"/>
    <col min="2" max="2" width="14.85546875" style="8" customWidth="1"/>
    <col min="3" max="3" width="13.42578125" style="8" customWidth="1"/>
    <col min="4" max="4" width="6.5703125" style="2" customWidth="1"/>
    <col min="5" max="5" width="2.7109375" style="2" customWidth="1"/>
    <col min="6" max="6" width="12.7109375" style="8" customWidth="1"/>
    <col min="7" max="7" width="6.7109375" style="2" customWidth="1"/>
    <col min="8" max="8" width="2.7109375" style="2" customWidth="1"/>
    <col min="9" max="9" width="6.7109375" style="2" customWidth="1"/>
    <col min="10" max="10" width="2.7109375" style="2" customWidth="1"/>
    <col min="11" max="11" width="6.7109375" style="2" customWidth="1"/>
    <col min="12" max="12" width="2.7109375" style="2" customWidth="1"/>
    <col min="13" max="13" width="2.7109375" style="8" customWidth="1"/>
    <col min="14" max="14" width="11" style="2" customWidth="1"/>
    <col min="15" max="15" width="1.7109375" style="2" customWidth="1"/>
    <col min="16" max="16" width="12.42578125" style="14" customWidth="1"/>
    <col min="17" max="17" width="4.42578125" style="8" customWidth="1"/>
    <col min="18" max="18" width="3.85546875" style="8" customWidth="1"/>
    <col min="19" max="19" width="14.85546875" style="8" customWidth="1"/>
    <col min="20" max="20" width="11.42578125" style="8"/>
    <col min="21" max="21" width="6.5703125" style="8" customWidth="1"/>
    <col min="22" max="22" width="2.7109375" style="8" customWidth="1"/>
    <col min="23" max="23" width="12.7109375" style="8" customWidth="1"/>
    <col min="24" max="24" width="6.5703125" style="8" customWidth="1"/>
    <col min="25" max="25" width="2.7109375" style="8" customWidth="1"/>
    <col min="26" max="26" width="6.5703125" style="8" customWidth="1"/>
    <col min="27" max="27" width="2.7109375" style="8" customWidth="1"/>
    <col min="28" max="28" width="6.7109375" style="8" customWidth="1"/>
    <col min="29" max="30" width="2.7109375" style="8" customWidth="1"/>
    <col min="31" max="31" width="11.42578125" style="8"/>
    <col min="32" max="32" width="2.7109375" style="8" customWidth="1"/>
    <col min="33" max="16384" width="11.42578125" style="8"/>
  </cols>
  <sheetData>
    <row r="1" spans="1:33" ht="22.5" customHeight="1" x14ac:dyDescent="0.25">
      <c r="A1" s="69" t="s">
        <v>35</v>
      </c>
      <c r="B1" s="70"/>
      <c r="C1" s="70"/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  <c r="O1" s="70"/>
      <c r="P1" s="71"/>
      <c r="R1" s="72" t="s">
        <v>36</v>
      </c>
      <c r="S1" s="73"/>
      <c r="T1" s="73"/>
      <c r="U1" s="73"/>
      <c r="V1" s="73"/>
      <c r="W1" s="73"/>
      <c r="X1" s="73"/>
      <c r="Y1" s="73"/>
      <c r="Z1" s="73"/>
      <c r="AA1" s="73"/>
      <c r="AB1" s="73"/>
      <c r="AC1" s="73"/>
      <c r="AD1" s="73"/>
      <c r="AE1" s="73"/>
      <c r="AF1" s="73"/>
      <c r="AG1" s="74"/>
    </row>
    <row r="2" spans="1:33" ht="32.25" customHeight="1" x14ac:dyDescent="0.25">
      <c r="A2" s="51"/>
      <c r="B2" s="3" t="s">
        <v>25</v>
      </c>
      <c r="D2" s="46"/>
      <c r="E2" s="46"/>
      <c r="F2" s="18" t="s">
        <v>5</v>
      </c>
      <c r="G2" s="19">
        <v>1</v>
      </c>
      <c r="H2" s="10"/>
      <c r="I2" s="79"/>
      <c r="J2" s="79"/>
      <c r="K2" s="17"/>
      <c r="L2" s="46"/>
      <c r="N2" s="46"/>
      <c r="O2" s="46"/>
      <c r="P2" s="56" t="s">
        <v>4</v>
      </c>
      <c r="R2" s="51"/>
      <c r="S2" s="3" t="s">
        <v>25</v>
      </c>
      <c r="U2" s="46"/>
      <c r="V2" s="46"/>
      <c r="W2" s="18" t="s">
        <v>5</v>
      </c>
      <c r="X2" s="19">
        <v>1</v>
      </c>
      <c r="Y2" s="10"/>
      <c r="Z2" s="79"/>
      <c r="AA2" s="79"/>
      <c r="AB2" s="17"/>
      <c r="AC2" s="46"/>
      <c r="AE2" s="46"/>
      <c r="AF2" s="46"/>
      <c r="AG2" s="56" t="s">
        <v>4</v>
      </c>
    </row>
    <row r="3" spans="1:33" s="5" customFormat="1" ht="22.5" customHeight="1" x14ac:dyDescent="0.25">
      <c r="A3" s="52"/>
      <c r="C3" s="15" t="s">
        <v>8</v>
      </c>
      <c r="D3" s="1">
        <v>25</v>
      </c>
      <c r="F3" s="15" t="s">
        <v>0</v>
      </c>
      <c r="G3" s="1">
        <v>1</v>
      </c>
      <c r="H3" s="5" t="s">
        <v>1</v>
      </c>
      <c r="I3" s="1">
        <v>1</v>
      </c>
      <c r="J3" s="5" t="s">
        <v>2</v>
      </c>
      <c r="K3" s="7">
        <f>PRODUCT(G3,I3)</f>
        <v>1</v>
      </c>
      <c r="L3" s="16" t="s">
        <v>3</v>
      </c>
      <c r="M3" s="5" t="s">
        <v>1</v>
      </c>
      <c r="N3" s="24">
        <f>IF(AND(D3&gt;=1,D3&lt;=24),Paramètre!B4,IF(AND(D3&gt;=25,D3&lt;=74),Paramètre!B5,IF(D3&gt;=75,Paramètre!B6)))</f>
        <v>0.22</v>
      </c>
      <c r="O3" s="5" t="s">
        <v>2</v>
      </c>
      <c r="P3" s="57">
        <f>PRODUCT(N3,K3,D3)</f>
        <v>5.5</v>
      </c>
      <c r="R3" s="52"/>
      <c r="T3" s="15" t="s">
        <v>8</v>
      </c>
      <c r="U3" s="1">
        <v>1</v>
      </c>
      <c r="W3" s="15" t="s">
        <v>0</v>
      </c>
      <c r="X3" s="1">
        <v>1</v>
      </c>
      <c r="Y3" s="5" t="s">
        <v>1</v>
      </c>
      <c r="Z3" s="1">
        <v>1</v>
      </c>
      <c r="AA3" s="5" t="s">
        <v>2</v>
      </c>
      <c r="AB3" s="7">
        <f>PRODUCT(X3,Z3)</f>
        <v>1</v>
      </c>
      <c r="AC3" s="16" t="s">
        <v>3</v>
      </c>
      <c r="AD3" s="5" t="s">
        <v>1</v>
      </c>
      <c r="AE3" s="24">
        <f>IF(AND(U3&gt;=1,U3&lt;=24),Paramètre!E4,IF(AND(U3&gt;=25,U3&lt;=49),Paramètre!E5,IF(U3&gt;=75,Paramètre!E6)))</f>
        <v>0.25</v>
      </c>
      <c r="AF3" s="5" t="s">
        <v>2</v>
      </c>
      <c r="AG3" s="57">
        <f>PRODUCT(AE3,AB3,U3)</f>
        <v>0.25</v>
      </c>
    </row>
    <row r="4" spans="1:33" ht="22.5" customHeight="1" x14ac:dyDescent="0.25">
      <c r="A4" s="51" t="s">
        <v>11</v>
      </c>
      <c r="D4" s="8"/>
      <c r="E4" s="5"/>
      <c r="F4" s="9"/>
      <c r="G4" s="5"/>
      <c r="H4" s="5"/>
      <c r="I4" s="6"/>
      <c r="J4" s="80" t="s">
        <v>9</v>
      </c>
      <c r="K4" s="80"/>
      <c r="L4" s="80"/>
      <c r="M4" s="80"/>
      <c r="N4" s="23">
        <f>TRANSPOSE(D3)</f>
        <v>25</v>
      </c>
      <c r="O4" s="5" t="s">
        <v>2</v>
      </c>
      <c r="P4" s="58">
        <f>PRODUCT(D3,G2)</f>
        <v>25</v>
      </c>
      <c r="R4" s="51" t="s">
        <v>11</v>
      </c>
      <c r="V4" s="5"/>
      <c r="W4" s="9"/>
      <c r="X4" s="5"/>
      <c r="Y4" s="5"/>
      <c r="Z4" s="6"/>
      <c r="AA4" s="80" t="s">
        <v>9</v>
      </c>
      <c r="AB4" s="80"/>
      <c r="AC4" s="80"/>
      <c r="AD4" s="80"/>
      <c r="AE4" s="23">
        <f>TRANSPOSE(U3)</f>
        <v>1</v>
      </c>
      <c r="AF4" s="5" t="s">
        <v>2</v>
      </c>
      <c r="AG4" s="58">
        <f>PRODUCT(U3,X2)</f>
        <v>1</v>
      </c>
    </row>
    <row r="5" spans="1:33" ht="4.5" customHeight="1" x14ac:dyDescent="0.25">
      <c r="A5" s="53"/>
      <c r="B5" s="28"/>
      <c r="C5" s="28"/>
      <c r="D5" s="28"/>
      <c r="E5" s="29"/>
      <c r="F5" s="28"/>
      <c r="G5" s="22"/>
      <c r="H5" s="29"/>
      <c r="I5" s="30"/>
      <c r="J5" s="30"/>
      <c r="K5" s="30"/>
      <c r="L5" s="30"/>
      <c r="M5" s="30"/>
      <c r="N5" s="22"/>
      <c r="O5" s="22"/>
      <c r="P5" s="59"/>
      <c r="R5" s="53"/>
      <c r="S5" s="28"/>
      <c r="T5" s="28"/>
      <c r="U5" s="28"/>
      <c r="V5" s="29"/>
      <c r="W5" s="28"/>
      <c r="X5" s="22"/>
      <c r="Y5" s="29"/>
      <c r="Z5" s="30"/>
      <c r="AA5" s="30"/>
      <c r="AB5" s="30"/>
      <c r="AC5" s="30"/>
      <c r="AD5" s="30"/>
      <c r="AE5" s="22"/>
      <c r="AF5" s="22"/>
      <c r="AG5" s="59"/>
    </row>
    <row r="6" spans="1:33" ht="22.5" customHeight="1" x14ac:dyDescent="0.25">
      <c r="A6" s="52"/>
      <c r="B6" s="5"/>
      <c r="C6" s="15" t="s">
        <v>8</v>
      </c>
      <c r="D6" s="25">
        <v>1</v>
      </c>
      <c r="E6" s="5"/>
      <c r="F6" s="15" t="s">
        <v>0</v>
      </c>
      <c r="G6" s="25">
        <v>1</v>
      </c>
      <c r="H6" s="5" t="s">
        <v>1</v>
      </c>
      <c r="I6" s="25">
        <v>1</v>
      </c>
      <c r="J6" s="5" t="s">
        <v>2</v>
      </c>
      <c r="K6" s="26">
        <f>PRODUCT(G6,I6)</f>
        <v>1</v>
      </c>
      <c r="L6" s="27" t="s">
        <v>3</v>
      </c>
      <c r="M6" s="5" t="s">
        <v>1</v>
      </c>
      <c r="N6" s="24">
        <f>IF(AND(D6&gt;=1,D6&lt;=24),Paramètre!B4,IF(AND(D6&gt;=25,D6&lt;=74),Paramètre!B5,IF(D6&gt;=75,Paramètre!B6)))</f>
        <v>0.27</v>
      </c>
      <c r="O6" s="5" t="s">
        <v>2</v>
      </c>
      <c r="P6" s="60">
        <f>PRODUCT(N6,K6,D6)</f>
        <v>0.27</v>
      </c>
      <c r="R6" s="52"/>
      <c r="S6" s="5"/>
      <c r="T6" s="15" t="s">
        <v>8</v>
      </c>
      <c r="U6" s="1">
        <v>1</v>
      </c>
      <c r="V6" s="5"/>
      <c r="W6" s="15" t="s">
        <v>0</v>
      </c>
      <c r="X6" s="1">
        <v>10</v>
      </c>
      <c r="Y6" s="5" t="s">
        <v>1</v>
      </c>
      <c r="Z6" s="1">
        <v>10</v>
      </c>
      <c r="AA6" s="5" t="s">
        <v>2</v>
      </c>
      <c r="AB6" s="7">
        <f>PRODUCT(X6,Z6)</f>
        <v>100</v>
      </c>
      <c r="AC6" s="16" t="s">
        <v>3</v>
      </c>
      <c r="AD6" s="5" t="s">
        <v>1</v>
      </c>
      <c r="AE6" s="24">
        <f>IF(AND(U6&gt;=1,U6&lt;=24),Paramètre!E4,IF(AND(U6&gt;=25,U6&lt;=49),Paramètre!E5,IF(U6&gt;=75,Paramètre!E6)))</f>
        <v>0.25</v>
      </c>
      <c r="AF6" s="5" t="s">
        <v>2</v>
      </c>
      <c r="AG6" s="57">
        <f>PRODUCT(AE6,AB6,U6)</f>
        <v>25</v>
      </c>
    </row>
    <row r="7" spans="1:33" ht="22.5" customHeight="1" x14ac:dyDescent="0.25">
      <c r="A7" s="51" t="s">
        <v>12</v>
      </c>
      <c r="D7" s="8"/>
      <c r="E7" s="5"/>
      <c r="F7" s="9"/>
      <c r="G7" s="5"/>
      <c r="H7" s="5"/>
      <c r="I7" s="6"/>
      <c r="J7" s="80" t="s">
        <v>9</v>
      </c>
      <c r="K7" s="80"/>
      <c r="L7" s="80"/>
      <c r="M7" s="80"/>
      <c r="N7" s="21">
        <f>TRANSPOSE(D6)</f>
        <v>1</v>
      </c>
      <c r="O7" s="5" t="s">
        <v>2</v>
      </c>
      <c r="P7" s="57">
        <f>PRODUCT(G2,N7)</f>
        <v>1</v>
      </c>
      <c r="R7" s="51" t="s">
        <v>12</v>
      </c>
      <c r="V7" s="5"/>
      <c r="W7" s="9"/>
      <c r="X7" s="5"/>
      <c r="Y7" s="5"/>
      <c r="Z7" s="6"/>
      <c r="AA7" s="80" t="s">
        <v>9</v>
      </c>
      <c r="AB7" s="80"/>
      <c r="AC7" s="80"/>
      <c r="AD7" s="80"/>
      <c r="AE7" s="23">
        <f>TRANSPOSE(U6)</f>
        <v>1</v>
      </c>
      <c r="AF7" s="5" t="s">
        <v>2</v>
      </c>
      <c r="AG7" s="58">
        <f>PRODUCT(U6,X5)</f>
        <v>1</v>
      </c>
    </row>
    <row r="8" spans="1:33" ht="4.5" customHeight="1" x14ac:dyDescent="0.25">
      <c r="A8" s="53"/>
      <c r="B8" s="28"/>
      <c r="C8" s="28"/>
      <c r="D8" s="28"/>
      <c r="E8" s="29"/>
      <c r="F8" s="28"/>
      <c r="G8" s="22"/>
      <c r="H8" s="29"/>
      <c r="I8" s="30"/>
      <c r="J8" s="30"/>
      <c r="K8" s="30"/>
      <c r="L8" s="30"/>
      <c r="M8" s="30"/>
      <c r="N8" s="22"/>
      <c r="O8" s="22"/>
      <c r="P8" s="59"/>
      <c r="R8" s="53"/>
      <c r="S8" s="28"/>
      <c r="T8" s="28"/>
      <c r="U8" s="28"/>
      <c r="V8" s="29"/>
      <c r="W8" s="28"/>
      <c r="X8" s="22"/>
      <c r="Y8" s="29"/>
      <c r="Z8" s="30"/>
      <c r="AA8" s="30"/>
      <c r="AB8" s="30"/>
      <c r="AC8" s="30"/>
      <c r="AD8" s="30"/>
      <c r="AE8" s="22"/>
      <c r="AF8" s="22"/>
      <c r="AG8" s="59"/>
    </row>
    <row r="9" spans="1:33" ht="22.5" customHeight="1" x14ac:dyDescent="0.25">
      <c r="A9" s="52"/>
      <c r="B9" s="5"/>
      <c r="C9" s="15" t="s">
        <v>8</v>
      </c>
      <c r="D9" s="25">
        <v>1</v>
      </c>
      <c r="E9" s="5"/>
      <c r="F9" s="15" t="s">
        <v>0</v>
      </c>
      <c r="G9" s="25">
        <v>1</v>
      </c>
      <c r="H9" s="5" t="s">
        <v>1</v>
      </c>
      <c r="I9" s="25">
        <v>1</v>
      </c>
      <c r="J9" s="5" t="s">
        <v>2</v>
      </c>
      <c r="K9" s="26">
        <f>PRODUCT(G9,I9)</f>
        <v>1</v>
      </c>
      <c r="L9" s="27" t="s">
        <v>3</v>
      </c>
      <c r="M9" s="5" t="s">
        <v>1</v>
      </c>
      <c r="N9" s="24">
        <f>IF(AND(D9&gt;=1,D9&lt;=24),Paramètre!B4,IF(AND(D9&gt;=25,D9&lt;=74),Paramètre!B5,IF(D9&gt;=75,Paramètre!B6)))</f>
        <v>0.27</v>
      </c>
      <c r="O9" s="5" t="s">
        <v>2</v>
      </c>
      <c r="P9" s="60">
        <f>PRODUCT(N9,K9,D9)</f>
        <v>0.27</v>
      </c>
      <c r="R9" s="52"/>
      <c r="S9" s="5"/>
      <c r="T9" s="15" t="s">
        <v>8</v>
      </c>
      <c r="U9" s="25">
        <v>1</v>
      </c>
      <c r="V9" s="5"/>
      <c r="W9" s="15" t="s">
        <v>0</v>
      </c>
      <c r="X9" s="25">
        <v>2</v>
      </c>
      <c r="Y9" s="5" t="s">
        <v>1</v>
      </c>
      <c r="Z9" s="25">
        <v>2</v>
      </c>
      <c r="AA9" s="5" t="s">
        <v>2</v>
      </c>
      <c r="AB9" s="26">
        <f>PRODUCT(X9,Z9)</f>
        <v>4</v>
      </c>
      <c r="AC9" s="27" t="s">
        <v>3</v>
      </c>
      <c r="AD9" s="5" t="s">
        <v>1</v>
      </c>
      <c r="AE9" s="24">
        <f>IF(AND(U9&gt;=1,U9&lt;=24),Paramètre!E4,IF(AND(U9&gt;=25,U9&lt;=49),Paramètre!E5,IF(U9&gt;=75,Paramètre!E6)))</f>
        <v>0.25</v>
      </c>
      <c r="AF9" s="5" t="s">
        <v>2</v>
      </c>
      <c r="AG9" s="60">
        <f>PRODUCT(AE9,AB9,U9)</f>
        <v>1</v>
      </c>
    </row>
    <row r="10" spans="1:33" ht="22.5" customHeight="1" x14ac:dyDescent="0.25">
      <c r="A10" s="51" t="s">
        <v>12</v>
      </c>
      <c r="D10" s="8"/>
      <c r="E10" s="5"/>
      <c r="F10" s="9"/>
      <c r="G10" s="5"/>
      <c r="H10" s="5"/>
      <c r="I10" s="6"/>
      <c r="J10" s="80" t="s">
        <v>9</v>
      </c>
      <c r="K10" s="80"/>
      <c r="L10" s="80"/>
      <c r="M10" s="80"/>
      <c r="N10" s="21">
        <f>TRANSPOSE(D9)</f>
        <v>1</v>
      </c>
      <c r="O10" s="5" t="s">
        <v>2</v>
      </c>
      <c r="P10" s="57">
        <f>PRODUCT(G5,N10)</f>
        <v>1</v>
      </c>
      <c r="R10" s="51" t="s">
        <v>12</v>
      </c>
      <c r="V10" s="5"/>
      <c r="W10" s="9"/>
      <c r="X10" s="5"/>
      <c r="Y10" s="5"/>
      <c r="Z10" s="6"/>
      <c r="AA10" s="80" t="s">
        <v>9</v>
      </c>
      <c r="AB10" s="80"/>
      <c r="AC10" s="80"/>
      <c r="AD10" s="80"/>
      <c r="AE10" s="21">
        <f>TRANSPOSE(U9)</f>
        <v>1</v>
      </c>
      <c r="AF10" s="5" t="s">
        <v>2</v>
      </c>
      <c r="AG10" s="57">
        <f>PRODUCT(X5,AE10)</f>
        <v>1</v>
      </c>
    </row>
    <row r="11" spans="1:33" ht="4.5" customHeight="1" x14ac:dyDescent="0.25">
      <c r="A11" s="53"/>
      <c r="B11" s="28"/>
      <c r="C11" s="28"/>
      <c r="D11" s="28"/>
      <c r="E11" s="29"/>
      <c r="F11" s="28"/>
      <c r="G11" s="22"/>
      <c r="H11" s="29"/>
      <c r="I11" s="30"/>
      <c r="J11" s="30"/>
      <c r="K11" s="30"/>
      <c r="L11" s="30"/>
      <c r="M11" s="30"/>
      <c r="N11" s="22"/>
      <c r="O11" s="22"/>
      <c r="P11" s="59"/>
      <c r="R11" s="53"/>
      <c r="S11" s="28"/>
      <c r="T11" s="28"/>
      <c r="U11" s="28"/>
      <c r="V11" s="29"/>
      <c r="W11" s="28"/>
      <c r="X11" s="22"/>
      <c r="Y11" s="29"/>
      <c r="Z11" s="30"/>
      <c r="AA11" s="30"/>
      <c r="AB11" s="30"/>
      <c r="AC11" s="30"/>
      <c r="AD11" s="30"/>
      <c r="AE11" s="22"/>
      <c r="AF11" s="22"/>
      <c r="AG11" s="59"/>
    </row>
    <row r="12" spans="1:33" ht="22.5" customHeight="1" x14ac:dyDescent="0.25">
      <c r="A12" s="52"/>
      <c r="B12" s="5"/>
      <c r="C12" s="15" t="s">
        <v>8</v>
      </c>
      <c r="D12" s="25">
        <v>1</v>
      </c>
      <c r="E12" s="5"/>
      <c r="F12" s="15" t="s">
        <v>0</v>
      </c>
      <c r="G12" s="25">
        <v>1</v>
      </c>
      <c r="H12" s="5" t="s">
        <v>1</v>
      </c>
      <c r="I12" s="25">
        <v>1</v>
      </c>
      <c r="J12" s="5" t="s">
        <v>2</v>
      </c>
      <c r="K12" s="26">
        <f>PRODUCT(G12,I12)</f>
        <v>1</v>
      </c>
      <c r="L12" s="27" t="s">
        <v>3</v>
      </c>
      <c r="M12" s="5" t="s">
        <v>1</v>
      </c>
      <c r="N12" s="24">
        <f>IF(AND(D12&gt;=1,D12&lt;=24),Paramètre!B4,IF(AND(D12&gt;=25,D12&lt;=74),Paramètre!B5,IF(D12&gt;=75,Paramètre!B6)))</f>
        <v>0.27</v>
      </c>
      <c r="O12" s="5" t="s">
        <v>2</v>
      </c>
      <c r="P12" s="60">
        <f>PRODUCT(N12,K12,D12)</f>
        <v>0.27</v>
      </c>
      <c r="R12" s="52"/>
      <c r="S12" s="5"/>
      <c r="T12" s="15" t="s">
        <v>8</v>
      </c>
      <c r="U12" s="25">
        <v>1</v>
      </c>
      <c r="V12" s="5"/>
      <c r="W12" s="15" t="s">
        <v>0</v>
      </c>
      <c r="X12" s="25">
        <v>2</v>
      </c>
      <c r="Y12" s="5" t="s">
        <v>1</v>
      </c>
      <c r="Z12" s="25">
        <v>2</v>
      </c>
      <c r="AA12" s="5" t="s">
        <v>2</v>
      </c>
      <c r="AB12" s="26">
        <f>PRODUCT(X12,Z12)</f>
        <v>4</v>
      </c>
      <c r="AC12" s="27" t="s">
        <v>3</v>
      </c>
      <c r="AD12" s="5" t="s">
        <v>1</v>
      </c>
      <c r="AE12" s="24">
        <f>IF(AND(U12&gt;=1,U12&lt;=24),Paramètre!E4,IF(AND(U12&gt;=25,U12&lt;=49),Paramètre!E5,IF(U12&gt;=75,Paramètre!E6)))</f>
        <v>0.25</v>
      </c>
      <c r="AF12" s="5" t="s">
        <v>2</v>
      </c>
      <c r="AG12" s="60">
        <f>PRODUCT(AE12,AB12,U12)</f>
        <v>1</v>
      </c>
    </row>
    <row r="13" spans="1:33" ht="22.5" customHeight="1" x14ac:dyDescent="0.25">
      <c r="A13" s="51" t="s">
        <v>12</v>
      </c>
      <c r="D13" s="8"/>
      <c r="E13" s="5"/>
      <c r="F13" s="9"/>
      <c r="G13" s="5"/>
      <c r="H13" s="5"/>
      <c r="I13" s="6"/>
      <c r="J13" s="80" t="s">
        <v>9</v>
      </c>
      <c r="K13" s="80"/>
      <c r="L13" s="80"/>
      <c r="M13" s="80"/>
      <c r="N13" s="21">
        <f>TRANSPOSE(D12)</f>
        <v>1</v>
      </c>
      <c r="O13" s="5" t="s">
        <v>2</v>
      </c>
      <c r="P13" s="57">
        <f>PRODUCT(G8,N13)</f>
        <v>1</v>
      </c>
      <c r="R13" s="51" t="s">
        <v>12</v>
      </c>
      <c r="V13" s="5"/>
      <c r="W13" s="9"/>
      <c r="X13" s="5"/>
      <c r="Y13" s="5"/>
      <c r="Z13" s="6"/>
      <c r="AA13" s="80" t="s">
        <v>9</v>
      </c>
      <c r="AB13" s="80"/>
      <c r="AC13" s="80"/>
      <c r="AD13" s="80"/>
      <c r="AE13" s="21">
        <f>TRANSPOSE(U12)</f>
        <v>1</v>
      </c>
      <c r="AF13" s="5" t="s">
        <v>2</v>
      </c>
      <c r="AG13" s="57">
        <f>PRODUCT(X8,AE13)</f>
        <v>1</v>
      </c>
    </row>
    <row r="14" spans="1:33" ht="15" customHeight="1" thickBot="1" x14ac:dyDescent="0.3">
      <c r="A14" s="54"/>
      <c r="B14" s="12"/>
      <c r="C14" s="12"/>
      <c r="D14" s="11"/>
      <c r="E14" s="11"/>
      <c r="F14" s="12"/>
      <c r="G14" s="11"/>
      <c r="H14" s="11"/>
      <c r="I14" s="11"/>
      <c r="J14" s="11"/>
      <c r="K14" s="11"/>
      <c r="L14" s="11"/>
      <c r="M14" s="12"/>
      <c r="N14" s="11"/>
      <c r="O14" s="11"/>
      <c r="P14" s="61"/>
      <c r="R14" s="54"/>
      <c r="S14" s="12"/>
      <c r="T14" s="12"/>
      <c r="U14" s="11"/>
      <c r="V14" s="11"/>
      <c r="W14" s="12"/>
      <c r="X14" s="11"/>
      <c r="Y14" s="11"/>
      <c r="Z14" s="11"/>
      <c r="AA14" s="11"/>
      <c r="AB14" s="11"/>
      <c r="AC14" s="11"/>
      <c r="AD14" s="12"/>
      <c r="AE14" s="11"/>
      <c r="AF14" s="11"/>
      <c r="AG14" s="61"/>
    </row>
    <row r="15" spans="1:33" ht="32.25" customHeight="1" x14ac:dyDescent="0.25">
      <c r="A15" s="51"/>
      <c r="B15" s="3" t="s">
        <v>6</v>
      </c>
      <c r="D15" s="46"/>
      <c r="E15" s="46"/>
      <c r="F15" s="18" t="s">
        <v>5</v>
      </c>
      <c r="G15" s="19">
        <v>1.5</v>
      </c>
      <c r="H15" s="10"/>
      <c r="I15" s="81"/>
      <c r="J15" s="81"/>
      <c r="K15" s="17"/>
      <c r="L15" s="46"/>
      <c r="N15" s="46"/>
      <c r="O15" s="46"/>
      <c r="P15" s="56" t="s">
        <v>4</v>
      </c>
      <c r="R15" s="51"/>
      <c r="S15" s="3" t="s">
        <v>6</v>
      </c>
      <c r="U15" s="46"/>
      <c r="V15" s="46"/>
      <c r="W15" s="18" t="s">
        <v>5</v>
      </c>
      <c r="X15" s="19">
        <v>1.5</v>
      </c>
      <c r="Y15" s="10"/>
      <c r="Z15" s="81"/>
      <c r="AA15" s="81"/>
      <c r="AB15" s="17"/>
      <c r="AC15" s="46"/>
      <c r="AE15" s="46"/>
      <c r="AF15" s="46"/>
      <c r="AG15" s="56" t="s">
        <v>4</v>
      </c>
    </row>
    <row r="16" spans="1:33" s="5" customFormat="1" ht="22.5" customHeight="1" x14ac:dyDescent="0.25">
      <c r="A16" s="52"/>
      <c r="C16" s="15" t="s">
        <v>8</v>
      </c>
      <c r="D16" s="1">
        <v>1</v>
      </c>
      <c r="F16" s="15" t="s">
        <v>0</v>
      </c>
      <c r="G16" s="1">
        <v>1</v>
      </c>
      <c r="H16" s="5" t="s">
        <v>1</v>
      </c>
      <c r="I16" s="1">
        <v>1</v>
      </c>
      <c r="J16" s="5" t="s">
        <v>2</v>
      </c>
      <c r="K16" s="7">
        <f>PRODUCT(G16,I16)</f>
        <v>1</v>
      </c>
      <c r="L16" s="16" t="s">
        <v>3</v>
      </c>
      <c r="M16" s="5" t="s">
        <v>1</v>
      </c>
      <c r="N16" s="24">
        <f>IF(AND(D16&gt;=1,D16&lt;=24),Paramètre!B4,IF(AND(D16&gt;=25,D16&lt;=74),Paramètre!B5,IF(D16&gt;=75,Paramètre!B6)))</f>
        <v>0.27</v>
      </c>
      <c r="O16" s="5" t="s">
        <v>2</v>
      </c>
      <c r="P16" s="57">
        <f>PRODUCT(N16,K16,D16)</f>
        <v>0.27</v>
      </c>
      <c r="R16" s="52"/>
      <c r="T16" s="15" t="s">
        <v>8</v>
      </c>
      <c r="U16" s="1">
        <v>1</v>
      </c>
      <c r="W16" s="15" t="s">
        <v>0</v>
      </c>
      <c r="X16" s="1">
        <v>1</v>
      </c>
      <c r="Y16" s="5" t="s">
        <v>1</v>
      </c>
      <c r="Z16" s="1">
        <v>1</v>
      </c>
      <c r="AA16" s="5" t="s">
        <v>2</v>
      </c>
      <c r="AB16" s="7">
        <f>PRODUCT(X16,Z16)</f>
        <v>1</v>
      </c>
      <c r="AC16" s="16" t="s">
        <v>3</v>
      </c>
      <c r="AD16" s="5" t="s">
        <v>1</v>
      </c>
      <c r="AE16" s="24">
        <f>IF(AND(U16&gt;=1,U16&lt;=24),Paramètre!E4,IF(AND(U16&gt;=25,U16&lt;=49),Paramètre!E5,IF(U16&gt;=75,Paramètre!E6)))</f>
        <v>0.25</v>
      </c>
      <c r="AF16" s="5" t="s">
        <v>2</v>
      </c>
      <c r="AG16" s="57">
        <f>PRODUCT(AE16,AB16,U16)</f>
        <v>0.25</v>
      </c>
    </row>
    <row r="17" spans="1:33" ht="22.15" customHeight="1" x14ac:dyDescent="0.25">
      <c r="A17" s="51" t="s">
        <v>11</v>
      </c>
      <c r="D17" s="8"/>
      <c r="E17" s="5"/>
      <c r="F17" s="9"/>
      <c r="G17" s="5"/>
      <c r="H17" s="5"/>
      <c r="I17" s="6"/>
      <c r="J17" s="83" t="s">
        <v>9</v>
      </c>
      <c r="K17" s="83"/>
      <c r="L17" s="83"/>
      <c r="M17" s="84"/>
      <c r="N17" s="23">
        <f>TRANSPOSE(D16)</f>
        <v>1</v>
      </c>
      <c r="O17" s="5" t="s">
        <v>2</v>
      </c>
      <c r="P17" s="58">
        <f>PRODUCT(D16,G15)</f>
        <v>1.5</v>
      </c>
      <c r="R17" s="51" t="s">
        <v>11</v>
      </c>
      <c r="V17" s="5"/>
      <c r="W17" s="9"/>
      <c r="X17" s="5"/>
      <c r="Y17" s="5"/>
      <c r="Z17" s="6"/>
      <c r="AA17" s="83" t="s">
        <v>9</v>
      </c>
      <c r="AB17" s="83"/>
      <c r="AC17" s="83"/>
      <c r="AD17" s="84"/>
      <c r="AE17" s="23">
        <f>TRANSPOSE(U16)</f>
        <v>1</v>
      </c>
      <c r="AF17" s="5" t="s">
        <v>2</v>
      </c>
      <c r="AG17" s="58">
        <f>PRODUCT(U16,X15)</f>
        <v>1.5</v>
      </c>
    </row>
    <row r="18" spans="1:33" ht="4.5" customHeight="1" x14ac:dyDescent="0.25">
      <c r="A18" s="53"/>
      <c r="B18" s="28"/>
      <c r="C18" s="28"/>
      <c r="D18" s="28"/>
      <c r="E18" s="29"/>
      <c r="F18" s="28"/>
      <c r="G18" s="22"/>
      <c r="H18" s="29"/>
      <c r="I18" s="30"/>
      <c r="J18" s="30"/>
      <c r="K18" s="30"/>
      <c r="L18" s="30"/>
      <c r="M18" s="30"/>
      <c r="N18" s="22"/>
      <c r="O18" s="22"/>
      <c r="P18" s="59"/>
      <c r="R18" s="53"/>
      <c r="S18" s="28"/>
      <c r="T18" s="28"/>
      <c r="U18" s="28"/>
      <c r="V18" s="29"/>
      <c r="W18" s="28"/>
      <c r="X18" s="22"/>
      <c r="Y18" s="29"/>
      <c r="Z18" s="30"/>
      <c r="AA18" s="30"/>
      <c r="AB18" s="30"/>
      <c r="AC18" s="30"/>
      <c r="AD18" s="30"/>
      <c r="AE18" s="22"/>
      <c r="AF18" s="22"/>
      <c r="AG18" s="59"/>
    </row>
    <row r="19" spans="1:33" ht="22.5" customHeight="1" x14ac:dyDescent="0.25">
      <c r="A19" s="52"/>
      <c r="B19" s="5"/>
      <c r="C19" s="15" t="s">
        <v>8</v>
      </c>
      <c r="D19" s="25">
        <v>1</v>
      </c>
      <c r="E19" s="5"/>
      <c r="F19" s="15" t="s">
        <v>0</v>
      </c>
      <c r="G19" s="25">
        <v>1</v>
      </c>
      <c r="H19" s="5" t="s">
        <v>1</v>
      </c>
      <c r="I19" s="25">
        <v>1</v>
      </c>
      <c r="J19" s="5" t="s">
        <v>2</v>
      </c>
      <c r="K19" s="26">
        <f>PRODUCT(G19,I19)</f>
        <v>1</v>
      </c>
      <c r="L19" s="27" t="s">
        <v>3</v>
      </c>
      <c r="M19" s="5" t="s">
        <v>1</v>
      </c>
      <c r="N19" s="24">
        <f>IF(AND(D19&gt;=1,D19&lt;=24),Paramètre!B4,IF(AND(D19&gt;=25,D19&lt;=74),Paramètre!B5,IF(D19&gt;=75,Paramètre!B6)))</f>
        <v>0.27</v>
      </c>
      <c r="O19" s="5" t="s">
        <v>2</v>
      </c>
      <c r="P19" s="60">
        <f>PRODUCT(N19,K19,D19)</f>
        <v>0.27</v>
      </c>
      <c r="R19" s="52"/>
      <c r="S19" s="5"/>
      <c r="T19" s="15" t="s">
        <v>8</v>
      </c>
      <c r="U19" s="25">
        <v>1</v>
      </c>
      <c r="V19" s="5"/>
      <c r="W19" s="15" t="s">
        <v>0</v>
      </c>
      <c r="X19" s="25">
        <v>1</v>
      </c>
      <c r="Y19" s="5" t="s">
        <v>1</v>
      </c>
      <c r="Z19" s="25">
        <v>1</v>
      </c>
      <c r="AA19" s="5" t="s">
        <v>2</v>
      </c>
      <c r="AB19" s="26">
        <f>PRODUCT(X19,Z19)</f>
        <v>1</v>
      </c>
      <c r="AC19" s="27" t="s">
        <v>3</v>
      </c>
      <c r="AD19" s="5" t="s">
        <v>1</v>
      </c>
      <c r="AE19" s="24">
        <f>IF(AND(U19&gt;=1,U19&lt;=24),Paramètre!E4,IF(AND(U19&gt;=25,U19&lt;=49),Paramètre!E5,IF(U19&gt;=75,Paramètre!E6)))</f>
        <v>0.25</v>
      </c>
      <c r="AF19" s="5" t="s">
        <v>2</v>
      </c>
      <c r="AG19" s="60">
        <f>PRODUCT(AE19,AB19,U19)</f>
        <v>0.25</v>
      </c>
    </row>
    <row r="20" spans="1:33" ht="22.5" customHeight="1" x14ac:dyDescent="0.25">
      <c r="A20" s="51" t="s">
        <v>12</v>
      </c>
      <c r="D20" s="8"/>
      <c r="E20" s="5"/>
      <c r="F20" s="9"/>
      <c r="G20" s="5"/>
      <c r="H20" s="5"/>
      <c r="I20" s="6"/>
      <c r="J20" s="80" t="s">
        <v>9</v>
      </c>
      <c r="K20" s="80"/>
      <c r="L20" s="80"/>
      <c r="M20" s="82"/>
      <c r="N20" s="21">
        <f>TRANSPOSE(D19)</f>
        <v>1</v>
      </c>
      <c r="O20" s="5" t="s">
        <v>2</v>
      </c>
      <c r="P20" s="57">
        <f>PRODUCT(G15,N20)</f>
        <v>1.5</v>
      </c>
      <c r="R20" s="51" t="s">
        <v>12</v>
      </c>
      <c r="V20" s="5"/>
      <c r="W20" s="9"/>
      <c r="X20" s="5"/>
      <c r="Y20" s="5"/>
      <c r="Z20" s="6"/>
      <c r="AA20" s="80" t="s">
        <v>9</v>
      </c>
      <c r="AB20" s="80"/>
      <c r="AC20" s="80"/>
      <c r="AD20" s="82"/>
      <c r="AE20" s="21">
        <f>TRANSPOSE(U19)</f>
        <v>1</v>
      </c>
      <c r="AF20" s="5" t="s">
        <v>2</v>
      </c>
      <c r="AG20" s="57">
        <f>PRODUCT(X15,AE20)</f>
        <v>1.5</v>
      </c>
    </row>
    <row r="21" spans="1:33" ht="4.5" customHeight="1" x14ac:dyDescent="0.25">
      <c r="A21" s="53"/>
      <c r="B21" s="28"/>
      <c r="C21" s="28"/>
      <c r="D21" s="28"/>
      <c r="E21" s="29"/>
      <c r="F21" s="28"/>
      <c r="G21" s="22"/>
      <c r="H21" s="29"/>
      <c r="I21" s="30"/>
      <c r="J21" s="30"/>
      <c r="K21" s="30"/>
      <c r="L21" s="30"/>
      <c r="M21" s="30"/>
      <c r="N21" s="22"/>
      <c r="O21" s="22"/>
      <c r="P21" s="59"/>
      <c r="R21" s="53"/>
      <c r="S21" s="28"/>
      <c r="T21" s="28"/>
      <c r="U21" s="28"/>
      <c r="V21" s="29"/>
      <c r="W21" s="28"/>
      <c r="X21" s="22"/>
      <c r="Y21" s="29"/>
      <c r="Z21" s="30"/>
      <c r="AA21" s="30"/>
      <c r="AB21" s="30"/>
      <c r="AC21" s="30"/>
      <c r="AD21" s="30"/>
      <c r="AE21" s="22"/>
      <c r="AF21" s="22"/>
      <c r="AG21" s="59"/>
    </row>
    <row r="22" spans="1:33" ht="22.5" customHeight="1" x14ac:dyDescent="0.25">
      <c r="A22" s="52"/>
      <c r="B22" s="5"/>
      <c r="C22" s="15" t="s">
        <v>8</v>
      </c>
      <c r="D22" s="25">
        <v>1</v>
      </c>
      <c r="E22" s="5"/>
      <c r="F22" s="15" t="s">
        <v>0</v>
      </c>
      <c r="G22" s="25">
        <v>1</v>
      </c>
      <c r="H22" s="5" t="s">
        <v>1</v>
      </c>
      <c r="I22" s="25">
        <v>1</v>
      </c>
      <c r="J22" s="5" t="s">
        <v>2</v>
      </c>
      <c r="K22" s="26">
        <f>PRODUCT(G22,I22)</f>
        <v>1</v>
      </c>
      <c r="L22" s="27" t="s">
        <v>3</v>
      </c>
      <c r="M22" s="5" t="s">
        <v>1</v>
      </c>
      <c r="N22" s="24">
        <f>IF(AND(D22&gt;=1,D22&lt;=24),Paramètre!B4,IF(AND(D22&gt;=25,D22&lt;=74),Paramètre!B5,IF(D22&gt;=75,Paramètre!B6)))</f>
        <v>0.27</v>
      </c>
      <c r="O22" s="5" t="s">
        <v>2</v>
      </c>
      <c r="P22" s="60">
        <f>PRODUCT(N22,K22,D22)</f>
        <v>0.27</v>
      </c>
      <c r="R22" s="52"/>
      <c r="S22" s="5"/>
      <c r="T22" s="15" t="s">
        <v>8</v>
      </c>
      <c r="U22" s="25">
        <v>1</v>
      </c>
      <c r="V22" s="5"/>
      <c r="W22" s="15" t="s">
        <v>0</v>
      </c>
      <c r="X22" s="25">
        <v>1</v>
      </c>
      <c r="Y22" s="5" t="s">
        <v>1</v>
      </c>
      <c r="Z22" s="25">
        <v>1</v>
      </c>
      <c r="AA22" s="5" t="s">
        <v>2</v>
      </c>
      <c r="AB22" s="26">
        <f>PRODUCT(X22,Z22)</f>
        <v>1</v>
      </c>
      <c r="AC22" s="27" t="s">
        <v>3</v>
      </c>
      <c r="AD22" s="5" t="s">
        <v>1</v>
      </c>
      <c r="AE22" s="24">
        <f>IF(AND(U22&gt;=1,U22&lt;=24),Paramètre!E4,IF(AND(U22&gt;=25,U22&lt;=49),Paramètre!E5,IF(U22&gt;=75,Paramètre!E6)))</f>
        <v>0.25</v>
      </c>
      <c r="AF22" s="5" t="s">
        <v>2</v>
      </c>
      <c r="AG22" s="60">
        <f>PRODUCT(AE22,AB22,U22)</f>
        <v>0.25</v>
      </c>
    </row>
    <row r="23" spans="1:33" ht="22.5" customHeight="1" x14ac:dyDescent="0.25">
      <c r="A23" s="51" t="s">
        <v>12</v>
      </c>
      <c r="D23" s="8"/>
      <c r="E23" s="5"/>
      <c r="F23" s="9"/>
      <c r="G23" s="5"/>
      <c r="H23" s="5"/>
      <c r="I23" s="6"/>
      <c r="J23" s="80" t="s">
        <v>9</v>
      </c>
      <c r="K23" s="80"/>
      <c r="L23" s="80"/>
      <c r="M23" s="82"/>
      <c r="N23" s="21">
        <f>TRANSPOSE(D22)</f>
        <v>1</v>
      </c>
      <c r="O23" s="5" t="s">
        <v>2</v>
      </c>
      <c r="P23" s="57">
        <f>PRODUCT(G18,N23)</f>
        <v>1</v>
      </c>
      <c r="R23" s="51" t="s">
        <v>12</v>
      </c>
      <c r="V23" s="5"/>
      <c r="W23" s="9"/>
      <c r="X23" s="5"/>
      <c r="Y23" s="5"/>
      <c r="Z23" s="6"/>
      <c r="AA23" s="80" t="s">
        <v>9</v>
      </c>
      <c r="AB23" s="80"/>
      <c r="AC23" s="80"/>
      <c r="AD23" s="82"/>
      <c r="AE23" s="21">
        <f>TRANSPOSE(U22)</f>
        <v>1</v>
      </c>
      <c r="AF23" s="5" t="s">
        <v>2</v>
      </c>
      <c r="AG23" s="57">
        <f>PRODUCT(X18,AE23)</f>
        <v>1</v>
      </c>
    </row>
    <row r="24" spans="1:33" ht="4.5" customHeight="1" x14ac:dyDescent="0.25">
      <c r="A24" s="53"/>
      <c r="B24" s="28"/>
      <c r="C24" s="28"/>
      <c r="D24" s="28"/>
      <c r="E24" s="29"/>
      <c r="F24" s="28"/>
      <c r="G24" s="22"/>
      <c r="H24" s="29"/>
      <c r="I24" s="30"/>
      <c r="J24" s="30"/>
      <c r="K24" s="30"/>
      <c r="L24" s="30"/>
      <c r="M24" s="30"/>
      <c r="N24" s="22"/>
      <c r="O24" s="22"/>
      <c r="P24" s="59"/>
      <c r="R24" s="53"/>
      <c r="S24" s="28"/>
      <c r="T24" s="28"/>
      <c r="U24" s="28"/>
      <c r="V24" s="29"/>
      <c r="W24" s="28"/>
      <c r="X24" s="22"/>
      <c r="Y24" s="29"/>
      <c r="Z24" s="30"/>
      <c r="AA24" s="30"/>
      <c r="AB24" s="30"/>
      <c r="AC24" s="30"/>
      <c r="AD24" s="30"/>
      <c r="AE24" s="22"/>
      <c r="AF24" s="22"/>
      <c r="AG24" s="59"/>
    </row>
    <row r="25" spans="1:33" ht="22.5" customHeight="1" x14ac:dyDescent="0.25">
      <c r="A25" s="52"/>
      <c r="B25" s="5"/>
      <c r="C25" s="15" t="s">
        <v>8</v>
      </c>
      <c r="D25" s="25">
        <v>1</v>
      </c>
      <c r="E25" s="5"/>
      <c r="F25" s="15" t="s">
        <v>0</v>
      </c>
      <c r="G25" s="25">
        <v>1</v>
      </c>
      <c r="H25" s="5" t="s">
        <v>1</v>
      </c>
      <c r="I25" s="25">
        <v>1</v>
      </c>
      <c r="J25" s="5" t="s">
        <v>2</v>
      </c>
      <c r="K25" s="26">
        <f>PRODUCT(G25,I25)</f>
        <v>1</v>
      </c>
      <c r="L25" s="27" t="s">
        <v>3</v>
      </c>
      <c r="M25" s="5" t="s">
        <v>1</v>
      </c>
      <c r="N25" s="24">
        <f>IF(AND(D25&gt;=1,D25&lt;=24),Paramètre!B4,IF(AND(D25&gt;=25,D25&lt;=74),Paramètre!B5,IF(D25&gt;=75,Paramètre!B6)))</f>
        <v>0.27</v>
      </c>
      <c r="O25" s="5" t="s">
        <v>2</v>
      </c>
      <c r="P25" s="60">
        <f>PRODUCT(N25,K25,D25)</f>
        <v>0.27</v>
      </c>
      <c r="R25" s="52"/>
      <c r="S25" s="5"/>
      <c r="T25" s="15" t="s">
        <v>8</v>
      </c>
      <c r="U25" s="25">
        <v>1</v>
      </c>
      <c r="V25" s="5"/>
      <c r="W25" s="15" t="s">
        <v>0</v>
      </c>
      <c r="X25" s="25">
        <v>1</v>
      </c>
      <c r="Y25" s="5" t="s">
        <v>1</v>
      </c>
      <c r="Z25" s="25">
        <v>1</v>
      </c>
      <c r="AA25" s="5" t="s">
        <v>2</v>
      </c>
      <c r="AB25" s="26">
        <f>PRODUCT(X25,Z25)</f>
        <v>1</v>
      </c>
      <c r="AC25" s="27" t="s">
        <v>3</v>
      </c>
      <c r="AD25" s="5" t="s">
        <v>1</v>
      </c>
      <c r="AE25" s="24">
        <f>IF(AND(U25&gt;=1,U25&lt;=24),Paramètre!E4,IF(AND(U25&gt;=25,U25&lt;=49),Paramètre!E5,IF(U25&gt;=75,Paramètre!E6)))</f>
        <v>0.25</v>
      </c>
      <c r="AF25" s="5" t="s">
        <v>2</v>
      </c>
      <c r="AG25" s="60">
        <f>PRODUCT(AE25,AB25,U25)</f>
        <v>0.25</v>
      </c>
    </row>
    <row r="26" spans="1:33" ht="22.5" customHeight="1" x14ac:dyDescent="0.25">
      <c r="A26" s="51" t="s">
        <v>12</v>
      </c>
      <c r="D26" s="8"/>
      <c r="E26" s="5"/>
      <c r="F26" s="9"/>
      <c r="G26" s="5"/>
      <c r="H26" s="5"/>
      <c r="I26" s="6"/>
      <c r="J26" s="80" t="s">
        <v>9</v>
      </c>
      <c r="K26" s="80"/>
      <c r="L26" s="80"/>
      <c r="M26" s="82"/>
      <c r="N26" s="21">
        <f>TRANSPOSE(D25)</f>
        <v>1</v>
      </c>
      <c r="O26" s="5" t="s">
        <v>2</v>
      </c>
      <c r="P26" s="57">
        <f>PRODUCT(G21,N26)</f>
        <v>1</v>
      </c>
      <c r="R26" s="51" t="s">
        <v>12</v>
      </c>
      <c r="V26" s="5"/>
      <c r="W26" s="9"/>
      <c r="X26" s="5"/>
      <c r="Y26" s="5"/>
      <c r="Z26" s="6"/>
      <c r="AA26" s="80" t="s">
        <v>9</v>
      </c>
      <c r="AB26" s="80"/>
      <c r="AC26" s="80"/>
      <c r="AD26" s="82"/>
      <c r="AE26" s="21">
        <f>TRANSPOSE(U25)</f>
        <v>1</v>
      </c>
      <c r="AF26" s="5" t="s">
        <v>2</v>
      </c>
      <c r="AG26" s="57">
        <f>PRODUCT(X21,AE26)</f>
        <v>1</v>
      </c>
    </row>
    <row r="27" spans="1:33" ht="15" customHeight="1" thickBot="1" x14ac:dyDescent="0.3">
      <c r="A27" s="54"/>
      <c r="B27" s="12"/>
      <c r="C27" s="12"/>
      <c r="D27" s="11"/>
      <c r="E27" s="11"/>
      <c r="F27" s="12"/>
      <c r="G27" s="11"/>
      <c r="H27" s="11"/>
      <c r="I27" s="11"/>
      <c r="J27" s="11"/>
      <c r="K27" s="11"/>
      <c r="L27" s="11"/>
      <c r="M27" s="12"/>
      <c r="N27" s="11"/>
      <c r="O27" s="11"/>
      <c r="P27" s="61"/>
      <c r="R27" s="54"/>
      <c r="S27" s="12"/>
      <c r="T27" s="12"/>
      <c r="U27" s="11"/>
      <c r="V27" s="11"/>
      <c r="W27" s="12"/>
      <c r="X27" s="11"/>
      <c r="Y27" s="11"/>
      <c r="Z27" s="11"/>
      <c r="AA27" s="11"/>
      <c r="AB27" s="11"/>
      <c r="AC27" s="11"/>
      <c r="AD27" s="12"/>
      <c r="AE27" s="11"/>
      <c r="AF27" s="11"/>
      <c r="AG27" s="61"/>
    </row>
    <row r="28" spans="1:33" ht="32.25" customHeight="1" x14ac:dyDescent="0.25">
      <c r="A28" s="51"/>
      <c r="B28" s="3" t="s">
        <v>20</v>
      </c>
      <c r="D28" s="46"/>
      <c r="E28" s="46"/>
      <c r="F28" s="18" t="s">
        <v>5</v>
      </c>
      <c r="G28" s="19">
        <v>2</v>
      </c>
      <c r="H28" s="10"/>
      <c r="I28" s="79"/>
      <c r="J28" s="79"/>
      <c r="K28" s="17"/>
      <c r="L28" s="46"/>
      <c r="N28" s="46"/>
      <c r="O28" s="46"/>
      <c r="P28" s="56" t="s">
        <v>4</v>
      </c>
      <c r="R28" s="51"/>
      <c r="S28" s="3" t="s">
        <v>20</v>
      </c>
      <c r="U28" s="46"/>
      <c r="V28" s="46"/>
      <c r="W28" s="18" t="s">
        <v>5</v>
      </c>
      <c r="X28" s="19">
        <v>2</v>
      </c>
      <c r="Y28" s="10"/>
      <c r="Z28" s="79"/>
      <c r="AA28" s="79"/>
      <c r="AB28" s="17"/>
      <c r="AC28" s="46"/>
      <c r="AE28" s="46"/>
      <c r="AF28" s="46"/>
      <c r="AG28" s="56" t="s">
        <v>4</v>
      </c>
    </row>
    <row r="29" spans="1:33" s="5" customFormat="1" ht="22.5" customHeight="1" x14ac:dyDescent="0.25">
      <c r="A29" s="52"/>
      <c r="C29" s="15" t="s">
        <v>8</v>
      </c>
      <c r="D29" s="1">
        <v>1</v>
      </c>
      <c r="F29" s="15" t="s">
        <v>0</v>
      </c>
      <c r="G29" s="1">
        <v>1</v>
      </c>
      <c r="H29" s="5" t="s">
        <v>1</v>
      </c>
      <c r="I29" s="1">
        <v>1</v>
      </c>
      <c r="J29" s="5" t="s">
        <v>2</v>
      </c>
      <c r="K29" s="7">
        <f>PRODUCT(G29,I29)</f>
        <v>1</v>
      </c>
      <c r="L29" s="16" t="s">
        <v>3</v>
      </c>
      <c r="M29" s="5" t="s">
        <v>1</v>
      </c>
      <c r="N29" s="24">
        <f>IF(AND(D29&gt;=1,D29&lt;=24),Paramètre!B4,IF(AND(D29&gt;=25,D29&lt;=74),Paramètre!B5,IF(D29&gt;=75,Paramètre!B6)))</f>
        <v>0.27</v>
      </c>
      <c r="O29" s="5" t="s">
        <v>2</v>
      </c>
      <c r="P29" s="57">
        <f>PRODUCT(N29,K29,D29)</f>
        <v>0.27</v>
      </c>
      <c r="R29" s="52"/>
      <c r="T29" s="15" t="s">
        <v>8</v>
      </c>
      <c r="U29" s="1">
        <v>1</v>
      </c>
      <c r="W29" s="15" t="s">
        <v>0</v>
      </c>
      <c r="X29" s="1">
        <v>1</v>
      </c>
      <c r="Y29" s="5" t="s">
        <v>1</v>
      </c>
      <c r="Z29" s="1">
        <v>1</v>
      </c>
      <c r="AA29" s="5" t="s">
        <v>2</v>
      </c>
      <c r="AB29" s="7">
        <f>PRODUCT(X29,Z29)</f>
        <v>1</v>
      </c>
      <c r="AC29" s="16" t="s">
        <v>3</v>
      </c>
      <c r="AD29" s="5" t="s">
        <v>1</v>
      </c>
      <c r="AE29" s="24">
        <f>IF(AND(U29&gt;=1,U29&lt;=24),Paramètre!E4,IF(AND(U29&gt;=25,U29&lt;=49),Paramètre!E5,IF(U29&gt;=75,Paramètre!E6)))</f>
        <v>0.25</v>
      </c>
      <c r="AF29" s="5" t="s">
        <v>2</v>
      </c>
      <c r="AG29" s="57">
        <f>PRODUCT(AE29,AB29,U29)</f>
        <v>0.25</v>
      </c>
    </row>
    <row r="30" spans="1:33" ht="22.5" customHeight="1" x14ac:dyDescent="0.25">
      <c r="A30" s="51" t="s">
        <v>11</v>
      </c>
      <c r="D30" s="8"/>
      <c r="E30" s="5"/>
      <c r="F30" s="9"/>
      <c r="G30" s="5"/>
      <c r="H30" s="5"/>
      <c r="I30" s="6"/>
      <c r="J30" s="80" t="s">
        <v>9</v>
      </c>
      <c r="K30" s="80"/>
      <c r="L30" s="80"/>
      <c r="M30" s="80"/>
      <c r="N30" s="23">
        <f>TRANSPOSE(D29)</f>
        <v>1</v>
      </c>
      <c r="O30" s="5" t="s">
        <v>2</v>
      </c>
      <c r="P30" s="58">
        <f>PRODUCT(D29,G28)</f>
        <v>2</v>
      </c>
      <c r="R30" s="51" t="s">
        <v>11</v>
      </c>
      <c r="V30" s="5"/>
      <c r="W30" s="9"/>
      <c r="X30" s="5"/>
      <c r="Y30" s="5"/>
      <c r="Z30" s="6"/>
      <c r="AA30" s="80" t="s">
        <v>9</v>
      </c>
      <c r="AB30" s="80"/>
      <c r="AC30" s="80"/>
      <c r="AD30" s="80"/>
      <c r="AE30" s="23">
        <f>TRANSPOSE(U29)</f>
        <v>1</v>
      </c>
      <c r="AF30" s="5" t="s">
        <v>2</v>
      </c>
      <c r="AG30" s="58">
        <f>PRODUCT(U29,X28)</f>
        <v>2</v>
      </c>
    </row>
    <row r="31" spans="1:33" ht="4.5" customHeight="1" x14ac:dyDescent="0.25">
      <c r="A31" s="53"/>
      <c r="B31" s="28"/>
      <c r="C31" s="28"/>
      <c r="D31" s="28"/>
      <c r="E31" s="29"/>
      <c r="F31" s="28"/>
      <c r="G31" s="22"/>
      <c r="H31" s="29"/>
      <c r="I31" s="30"/>
      <c r="J31" s="30"/>
      <c r="K31" s="30"/>
      <c r="L31" s="30"/>
      <c r="M31" s="30"/>
      <c r="N31" s="22"/>
      <c r="O31" s="22"/>
      <c r="P31" s="59"/>
      <c r="R31" s="53"/>
      <c r="S31" s="28"/>
      <c r="T31" s="28"/>
      <c r="U31" s="28"/>
      <c r="V31" s="29"/>
      <c r="W31" s="28"/>
      <c r="X31" s="22"/>
      <c r="Y31" s="29"/>
      <c r="Z31" s="30"/>
      <c r="AA31" s="30"/>
      <c r="AB31" s="30"/>
      <c r="AC31" s="30"/>
      <c r="AD31" s="30"/>
      <c r="AE31" s="22"/>
      <c r="AF31" s="22"/>
      <c r="AG31" s="59"/>
    </row>
    <row r="32" spans="1:33" ht="22.5" customHeight="1" x14ac:dyDescent="0.25">
      <c r="A32" s="52"/>
      <c r="B32" s="5"/>
      <c r="C32" s="15" t="s">
        <v>8</v>
      </c>
      <c r="D32" s="25">
        <v>1</v>
      </c>
      <c r="E32" s="5"/>
      <c r="F32" s="15" t="s">
        <v>0</v>
      </c>
      <c r="G32" s="25">
        <v>1</v>
      </c>
      <c r="H32" s="5" t="s">
        <v>1</v>
      </c>
      <c r="I32" s="25">
        <v>1</v>
      </c>
      <c r="J32" s="5" t="s">
        <v>2</v>
      </c>
      <c r="K32" s="26">
        <f>PRODUCT(G32,I32)</f>
        <v>1</v>
      </c>
      <c r="L32" s="27" t="s">
        <v>3</v>
      </c>
      <c r="M32" s="5" t="s">
        <v>1</v>
      </c>
      <c r="N32" s="24">
        <f>IF(AND(D32&gt;=1,D32&lt;=24),Paramètre!B4,IF(AND(D32&gt;=25,D32&lt;=74),Paramètre!B5,IF(D32&gt;=75,Paramètre!B6)))</f>
        <v>0.27</v>
      </c>
      <c r="O32" s="5" t="s">
        <v>2</v>
      </c>
      <c r="P32" s="60">
        <f>PRODUCT(N32,K32,D32)</f>
        <v>0.27</v>
      </c>
      <c r="R32" s="52"/>
      <c r="S32" s="5"/>
      <c r="T32" s="15" t="s">
        <v>8</v>
      </c>
      <c r="U32" s="25">
        <v>1</v>
      </c>
      <c r="V32" s="5"/>
      <c r="W32" s="15" t="s">
        <v>0</v>
      </c>
      <c r="X32" s="25">
        <v>1</v>
      </c>
      <c r="Y32" s="5" t="s">
        <v>1</v>
      </c>
      <c r="Z32" s="25">
        <v>1</v>
      </c>
      <c r="AA32" s="5" t="s">
        <v>2</v>
      </c>
      <c r="AB32" s="26">
        <f>PRODUCT(X32,Z32)</f>
        <v>1</v>
      </c>
      <c r="AC32" s="27" t="s">
        <v>3</v>
      </c>
      <c r="AD32" s="5" t="s">
        <v>1</v>
      </c>
      <c r="AE32" s="24">
        <f>IF(AND(U32&gt;=1,U32&lt;=24),Paramètre!E4,IF(AND(U32&gt;=25,U32&lt;=49),Paramètre!E5,IF(U32&gt;=75,Paramètre!E6)))</f>
        <v>0.25</v>
      </c>
      <c r="AF32" s="5" t="s">
        <v>2</v>
      </c>
      <c r="AG32" s="60">
        <f>PRODUCT(AE32,AB32,U32)</f>
        <v>0.25</v>
      </c>
    </row>
    <row r="33" spans="1:33" ht="22.5" customHeight="1" x14ac:dyDescent="0.25">
      <c r="A33" s="51" t="s">
        <v>12</v>
      </c>
      <c r="D33" s="8"/>
      <c r="E33" s="5"/>
      <c r="F33" s="9"/>
      <c r="G33" s="5"/>
      <c r="H33" s="5"/>
      <c r="I33" s="6"/>
      <c r="J33" s="80" t="s">
        <v>9</v>
      </c>
      <c r="K33" s="80"/>
      <c r="L33" s="80"/>
      <c r="M33" s="80"/>
      <c r="N33" s="21">
        <f>TRANSPOSE(D32)</f>
        <v>1</v>
      </c>
      <c r="O33" s="5" t="s">
        <v>2</v>
      </c>
      <c r="P33" s="57">
        <f>PRODUCT(G28,N33)</f>
        <v>2</v>
      </c>
      <c r="R33" s="51" t="s">
        <v>12</v>
      </c>
      <c r="V33" s="5"/>
      <c r="W33" s="9"/>
      <c r="X33" s="5"/>
      <c r="Y33" s="5"/>
      <c r="Z33" s="6"/>
      <c r="AA33" s="80" t="s">
        <v>9</v>
      </c>
      <c r="AB33" s="80"/>
      <c r="AC33" s="80"/>
      <c r="AD33" s="80"/>
      <c r="AE33" s="21">
        <f>TRANSPOSE(U32)</f>
        <v>1</v>
      </c>
      <c r="AF33" s="5" t="s">
        <v>2</v>
      </c>
      <c r="AG33" s="57">
        <f>PRODUCT(X28,AE33)</f>
        <v>2</v>
      </c>
    </row>
    <row r="34" spans="1:33" ht="4.5" customHeight="1" x14ac:dyDescent="0.25">
      <c r="A34" s="53"/>
      <c r="B34" s="28"/>
      <c r="C34" s="28"/>
      <c r="D34" s="28"/>
      <c r="E34" s="29"/>
      <c r="F34" s="28"/>
      <c r="G34" s="22"/>
      <c r="H34" s="29"/>
      <c r="I34" s="30"/>
      <c r="J34" s="30"/>
      <c r="K34" s="30"/>
      <c r="L34" s="30"/>
      <c r="M34" s="30"/>
      <c r="N34" s="22"/>
      <c r="O34" s="22"/>
      <c r="P34" s="59"/>
      <c r="R34" s="53"/>
      <c r="S34" s="28"/>
      <c r="T34" s="28"/>
      <c r="U34" s="28"/>
      <c r="V34" s="29"/>
      <c r="W34" s="28"/>
      <c r="X34" s="22"/>
      <c r="Y34" s="29"/>
      <c r="Z34" s="30"/>
      <c r="AA34" s="30"/>
      <c r="AB34" s="30"/>
      <c r="AC34" s="30"/>
      <c r="AD34" s="30"/>
      <c r="AE34" s="22"/>
      <c r="AF34" s="22"/>
      <c r="AG34" s="59"/>
    </row>
    <row r="35" spans="1:33" ht="22.5" customHeight="1" x14ac:dyDescent="0.25">
      <c r="A35" s="52"/>
      <c r="B35" s="5"/>
      <c r="C35" s="15" t="s">
        <v>8</v>
      </c>
      <c r="D35" s="25">
        <v>1</v>
      </c>
      <c r="E35" s="5"/>
      <c r="F35" s="15" t="s">
        <v>0</v>
      </c>
      <c r="G35" s="25">
        <v>1</v>
      </c>
      <c r="H35" s="5" t="s">
        <v>1</v>
      </c>
      <c r="I35" s="25">
        <v>1</v>
      </c>
      <c r="J35" s="5" t="s">
        <v>2</v>
      </c>
      <c r="K35" s="26">
        <f>PRODUCT(G35,I35)</f>
        <v>1</v>
      </c>
      <c r="L35" s="27" t="s">
        <v>3</v>
      </c>
      <c r="M35" s="5" t="s">
        <v>1</v>
      </c>
      <c r="N35" s="24">
        <f>IF(AND(D35&gt;=1,D35&lt;=24),Paramètre!B4,IF(AND(D35&gt;=25,D35&lt;=74),Paramètre!B5,IF(D35&gt;=75,Paramètre!B6)))</f>
        <v>0.27</v>
      </c>
      <c r="O35" s="5" t="s">
        <v>2</v>
      </c>
      <c r="P35" s="60">
        <f>PRODUCT(N35,K35,D35)</f>
        <v>0.27</v>
      </c>
      <c r="R35" s="52"/>
      <c r="S35" s="5"/>
      <c r="T35" s="15" t="s">
        <v>8</v>
      </c>
      <c r="U35" s="25">
        <v>1</v>
      </c>
      <c r="V35" s="5"/>
      <c r="W35" s="15" t="s">
        <v>0</v>
      </c>
      <c r="X35" s="25">
        <v>1</v>
      </c>
      <c r="Y35" s="5" t="s">
        <v>1</v>
      </c>
      <c r="Z35" s="25">
        <v>1</v>
      </c>
      <c r="AA35" s="5" t="s">
        <v>2</v>
      </c>
      <c r="AB35" s="26">
        <f>PRODUCT(X35,Z35)</f>
        <v>1</v>
      </c>
      <c r="AC35" s="27" t="s">
        <v>3</v>
      </c>
      <c r="AD35" s="5" t="s">
        <v>1</v>
      </c>
      <c r="AE35" s="24">
        <f>IF(AND(U35&gt;=1,U35&lt;=24),Paramètre!E4,IF(AND(U35&gt;=25,U35&lt;=49),Paramètre!E5,IF(U35&gt;=75,Paramètre!E6)))</f>
        <v>0.25</v>
      </c>
      <c r="AF35" s="5" t="s">
        <v>2</v>
      </c>
      <c r="AG35" s="60">
        <f>PRODUCT(AE35,AB35,U35)</f>
        <v>0.25</v>
      </c>
    </row>
    <row r="36" spans="1:33" ht="22.5" customHeight="1" x14ac:dyDescent="0.25">
      <c r="A36" s="51" t="s">
        <v>12</v>
      </c>
      <c r="D36" s="8"/>
      <c r="E36" s="5"/>
      <c r="F36" s="9"/>
      <c r="G36" s="5"/>
      <c r="H36" s="5"/>
      <c r="I36" s="6"/>
      <c r="J36" s="80" t="s">
        <v>9</v>
      </c>
      <c r="K36" s="80"/>
      <c r="L36" s="80"/>
      <c r="M36" s="80"/>
      <c r="N36" s="21">
        <f>TRANSPOSE(D35)</f>
        <v>1</v>
      </c>
      <c r="O36" s="5" t="s">
        <v>2</v>
      </c>
      <c r="P36" s="57">
        <f>PRODUCT(G31,N36)</f>
        <v>1</v>
      </c>
      <c r="R36" s="51" t="s">
        <v>12</v>
      </c>
      <c r="V36" s="5"/>
      <c r="W36" s="9"/>
      <c r="X36" s="5"/>
      <c r="Y36" s="5"/>
      <c r="Z36" s="6"/>
      <c r="AA36" s="80" t="s">
        <v>9</v>
      </c>
      <c r="AB36" s="80"/>
      <c r="AC36" s="80"/>
      <c r="AD36" s="80"/>
      <c r="AE36" s="21">
        <f>TRANSPOSE(U35)</f>
        <v>1</v>
      </c>
      <c r="AF36" s="5" t="s">
        <v>2</v>
      </c>
      <c r="AG36" s="57">
        <f>PRODUCT(X31,AE36)</f>
        <v>1</v>
      </c>
    </row>
    <row r="37" spans="1:33" ht="4.5" customHeight="1" x14ac:dyDescent="0.25">
      <c r="A37" s="53"/>
      <c r="B37" s="28"/>
      <c r="C37" s="28"/>
      <c r="D37" s="28"/>
      <c r="E37" s="29"/>
      <c r="F37" s="28"/>
      <c r="G37" s="22"/>
      <c r="H37" s="29"/>
      <c r="I37" s="30"/>
      <c r="J37" s="30"/>
      <c r="K37" s="30"/>
      <c r="L37" s="30"/>
      <c r="M37" s="30"/>
      <c r="N37" s="22"/>
      <c r="O37" s="22"/>
      <c r="P37" s="59"/>
      <c r="R37" s="53"/>
      <c r="S37" s="28"/>
      <c r="T37" s="28"/>
      <c r="U37" s="28"/>
      <c r="V37" s="29"/>
      <c r="W37" s="28"/>
      <c r="X37" s="22"/>
      <c r="Y37" s="29"/>
      <c r="Z37" s="30"/>
      <c r="AA37" s="30"/>
      <c r="AB37" s="30"/>
      <c r="AC37" s="30"/>
      <c r="AD37" s="30"/>
      <c r="AE37" s="22"/>
      <c r="AF37" s="22"/>
      <c r="AG37" s="59"/>
    </row>
    <row r="38" spans="1:33" ht="22.5" customHeight="1" x14ac:dyDescent="0.25">
      <c r="A38" s="52"/>
      <c r="B38" s="5"/>
      <c r="C38" s="15" t="s">
        <v>8</v>
      </c>
      <c r="D38" s="25">
        <v>1</v>
      </c>
      <c r="E38" s="5"/>
      <c r="F38" s="15" t="s">
        <v>0</v>
      </c>
      <c r="G38" s="25">
        <v>1</v>
      </c>
      <c r="H38" s="5" t="s">
        <v>1</v>
      </c>
      <c r="I38" s="25">
        <v>1</v>
      </c>
      <c r="J38" s="5" t="s">
        <v>2</v>
      </c>
      <c r="K38" s="26">
        <f>PRODUCT(G38,I38)</f>
        <v>1</v>
      </c>
      <c r="L38" s="27" t="s">
        <v>3</v>
      </c>
      <c r="M38" s="5" t="s">
        <v>1</v>
      </c>
      <c r="N38" s="24">
        <f>IF(AND(D38&gt;=1,D38&lt;=24),Paramètre!B4,IF(AND(D38&gt;=25,D38&lt;=74),Paramètre!B5,IF(D38&gt;=75,Paramètre!B6)))</f>
        <v>0.27</v>
      </c>
      <c r="O38" s="5" t="s">
        <v>2</v>
      </c>
      <c r="P38" s="60">
        <f>PRODUCT(N38,K38,D38)</f>
        <v>0.27</v>
      </c>
      <c r="R38" s="52"/>
      <c r="S38" s="5"/>
      <c r="T38" s="15" t="s">
        <v>8</v>
      </c>
      <c r="U38" s="25">
        <v>1</v>
      </c>
      <c r="V38" s="5"/>
      <c r="W38" s="15" t="s">
        <v>0</v>
      </c>
      <c r="X38" s="25">
        <v>1</v>
      </c>
      <c r="Y38" s="5" t="s">
        <v>1</v>
      </c>
      <c r="Z38" s="25">
        <v>1</v>
      </c>
      <c r="AA38" s="5" t="s">
        <v>2</v>
      </c>
      <c r="AB38" s="26">
        <f>PRODUCT(X38,Z38)</f>
        <v>1</v>
      </c>
      <c r="AC38" s="27" t="s">
        <v>3</v>
      </c>
      <c r="AD38" s="5" t="s">
        <v>1</v>
      </c>
      <c r="AE38" s="24">
        <f>IF(AND(U38&gt;=1,U38&lt;=24),Paramètre!E4,IF(AND(U38&gt;=25,U38&lt;=49),Paramètre!E5,IF(U38&gt;=75,Paramètre!E6)))</f>
        <v>0.25</v>
      </c>
      <c r="AF38" s="5" t="s">
        <v>2</v>
      </c>
      <c r="AG38" s="60">
        <f>PRODUCT(AE38,AB38,U38)</f>
        <v>0.25</v>
      </c>
    </row>
    <row r="39" spans="1:33" ht="22.5" customHeight="1" x14ac:dyDescent="0.25">
      <c r="A39" s="51" t="s">
        <v>12</v>
      </c>
      <c r="D39" s="8"/>
      <c r="E39" s="5"/>
      <c r="F39" s="9"/>
      <c r="G39" s="5"/>
      <c r="H39" s="5"/>
      <c r="I39" s="6"/>
      <c r="J39" s="80" t="s">
        <v>9</v>
      </c>
      <c r="K39" s="80"/>
      <c r="L39" s="80"/>
      <c r="M39" s="80"/>
      <c r="N39" s="21">
        <f>TRANSPOSE(D38)</f>
        <v>1</v>
      </c>
      <c r="O39" s="5" t="s">
        <v>2</v>
      </c>
      <c r="P39" s="57">
        <f>PRODUCT(G34,N39)</f>
        <v>1</v>
      </c>
      <c r="R39" s="51" t="s">
        <v>12</v>
      </c>
      <c r="V39" s="5"/>
      <c r="W39" s="9"/>
      <c r="X39" s="5"/>
      <c r="Y39" s="5"/>
      <c r="Z39" s="6"/>
      <c r="AA39" s="80" t="s">
        <v>9</v>
      </c>
      <c r="AB39" s="80"/>
      <c r="AC39" s="80"/>
      <c r="AD39" s="80"/>
      <c r="AE39" s="21">
        <f>TRANSPOSE(U38)</f>
        <v>1</v>
      </c>
      <c r="AF39" s="5" t="s">
        <v>2</v>
      </c>
      <c r="AG39" s="57">
        <f>PRODUCT(X34,AE39)</f>
        <v>1</v>
      </c>
    </row>
    <row r="40" spans="1:33" ht="15" customHeight="1" thickBot="1" x14ac:dyDescent="0.3">
      <c r="A40" s="54"/>
      <c r="B40" s="12"/>
      <c r="C40" s="12"/>
      <c r="D40" s="11"/>
      <c r="E40" s="11"/>
      <c r="F40" s="12"/>
      <c r="G40" s="11"/>
      <c r="H40" s="11"/>
      <c r="I40" s="11"/>
      <c r="J40" s="11"/>
      <c r="K40" s="11"/>
      <c r="L40" s="11"/>
      <c r="M40" s="12"/>
      <c r="N40" s="11"/>
      <c r="O40" s="11"/>
      <c r="P40" s="61"/>
      <c r="R40" s="54"/>
      <c r="S40" s="12"/>
      <c r="T40" s="12"/>
      <c r="U40" s="11"/>
      <c r="V40" s="11"/>
      <c r="W40" s="12"/>
      <c r="X40" s="11"/>
      <c r="Y40" s="11"/>
      <c r="Z40" s="11"/>
      <c r="AA40" s="11"/>
      <c r="AB40" s="11"/>
      <c r="AC40" s="11"/>
      <c r="AD40" s="12"/>
      <c r="AE40" s="11"/>
      <c r="AF40" s="11"/>
      <c r="AG40" s="61"/>
    </row>
    <row r="41" spans="1:33" x14ac:dyDescent="0.2">
      <c r="A41" s="51"/>
      <c r="D41" s="46"/>
      <c r="E41" s="46"/>
      <c r="G41" s="46"/>
      <c r="H41" s="46"/>
      <c r="I41" s="46"/>
      <c r="J41" s="46"/>
      <c r="K41" s="46"/>
      <c r="L41" s="46"/>
      <c r="N41" s="46"/>
      <c r="O41" s="46"/>
      <c r="U41" s="46"/>
      <c r="V41" s="46"/>
      <c r="X41" s="46"/>
      <c r="Y41" s="46"/>
      <c r="Z41" s="43" t="s">
        <v>23</v>
      </c>
      <c r="AA41" s="43"/>
      <c r="AB41" s="43"/>
      <c r="AC41" s="2"/>
      <c r="AE41" s="38" t="s">
        <v>37</v>
      </c>
      <c r="AF41" s="39"/>
      <c r="AG41" s="40">
        <v>41986</v>
      </c>
    </row>
    <row r="42" spans="1:33" x14ac:dyDescent="0.25">
      <c r="A42" s="51"/>
      <c r="B42" s="85" t="s">
        <v>15</v>
      </c>
      <c r="C42" s="86"/>
      <c r="D42" s="4">
        <f>SUM(D3,D6,D9,D12,D16,D19,D22,D25,D29,D32,D35,D38,U38,U35,U32,U29,U25,U22,U19,U16,U12,U9,U6,U3)</f>
        <v>48</v>
      </c>
      <c r="E42" s="4"/>
      <c r="F42" s="36">
        <f>PRODUCT(P49,20%)</f>
        <v>25.690014000000009</v>
      </c>
      <c r="G42" s="46"/>
      <c r="H42" s="46"/>
      <c r="I42" s="46"/>
      <c r="J42" s="46"/>
      <c r="K42" s="46"/>
      <c r="L42" s="46"/>
      <c r="N42" s="46" t="s">
        <v>13</v>
      </c>
      <c r="O42" s="46" t="s">
        <v>2</v>
      </c>
      <c r="P42" s="20">
        <f>SUM(P3,P4,P6,P7,P9,P10,P12,P13,P16,P17,P19,P20,P22,P23,P25,P26,P29,P30,P32,P33,P35,P36,P38,P39,AG3,AG4,AG6,AG7,AG9,AG10,AG12,AG13,AG16,AG17,AG19,AG20,AG22,AG23,AG25,AG26,AG29,AG30,AG32,AG33,AG35,AG36,AG38,AG39)</f>
        <v>91.720000000000027</v>
      </c>
      <c r="S42" s="77"/>
      <c r="T42" s="77"/>
      <c r="U42" s="62"/>
      <c r="V42" s="62"/>
      <c r="W42" s="66"/>
      <c r="X42" s="48"/>
      <c r="Y42" s="48"/>
      <c r="Z42" s="48"/>
      <c r="AA42" s="48"/>
      <c r="AB42" s="48"/>
      <c r="AC42" s="48"/>
      <c r="AD42" s="50"/>
      <c r="AE42" s="48"/>
      <c r="AF42" s="48"/>
      <c r="AG42" s="68"/>
    </row>
    <row r="43" spans="1:33" x14ac:dyDescent="0.25">
      <c r="A43" s="51"/>
      <c r="B43" s="31" t="s">
        <v>16</v>
      </c>
      <c r="C43" s="32">
        <v>20</v>
      </c>
      <c r="D43" s="46"/>
      <c r="E43" s="46"/>
      <c r="F43" s="96" t="s">
        <v>14</v>
      </c>
      <c r="G43" s="96"/>
      <c r="H43" s="96"/>
      <c r="I43" s="96"/>
      <c r="J43" s="96"/>
      <c r="K43" s="96"/>
      <c r="L43" s="96"/>
      <c r="N43" s="1">
        <v>1</v>
      </c>
      <c r="O43" s="46" t="s">
        <v>2</v>
      </c>
      <c r="P43" s="20">
        <f>PRODUCT(N43,C43)</f>
        <v>20</v>
      </c>
      <c r="S43" s="50"/>
      <c r="T43" s="65"/>
      <c r="U43" s="48"/>
      <c r="V43" s="48"/>
      <c r="W43" s="75"/>
      <c r="X43" s="75"/>
      <c r="Y43" s="75"/>
      <c r="Z43" s="75"/>
      <c r="AA43" s="75"/>
      <c r="AB43" s="75"/>
      <c r="AC43" s="75"/>
      <c r="AD43" s="50"/>
      <c r="AE43" s="48"/>
      <c r="AF43" s="48"/>
      <c r="AG43" s="68"/>
    </row>
    <row r="44" spans="1:33" x14ac:dyDescent="0.25">
      <c r="A44" s="51"/>
      <c r="B44" s="31" t="s">
        <v>7</v>
      </c>
      <c r="C44" s="32">
        <v>15</v>
      </c>
      <c r="D44" s="46"/>
      <c r="E44" s="46"/>
      <c r="F44" s="96" t="s">
        <v>10</v>
      </c>
      <c r="G44" s="96"/>
      <c r="H44" s="96"/>
      <c r="I44" s="96"/>
      <c r="J44" s="96"/>
      <c r="K44" s="96"/>
      <c r="L44" s="96"/>
      <c r="N44" s="1">
        <v>0</v>
      </c>
      <c r="O44" s="46" t="s">
        <v>2</v>
      </c>
      <c r="P44" s="20">
        <f>PRODUCT(N44,C44)</f>
        <v>0</v>
      </c>
      <c r="S44" s="50"/>
      <c r="T44" s="65"/>
      <c r="U44" s="48"/>
      <c r="V44" s="48"/>
      <c r="W44" s="75"/>
      <c r="X44" s="75"/>
      <c r="Y44" s="75"/>
      <c r="Z44" s="75"/>
      <c r="AA44" s="75"/>
      <c r="AB44" s="75"/>
      <c r="AC44" s="75"/>
      <c r="AD44" s="50"/>
      <c r="AE44" s="48"/>
      <c r="AF44" s="48"/>
      <c r="AG44" s="68"/>
    </row>
    <row r="45" spans="1:33" ht="3.75" customHeight="1" x14ac:dyDescent="0.25">
      <c r="A45" s="51"/>
      <c r="D45" s="46"/>
      <c r="E45" s="46"/>
      <c r="G45" s="46"/>
      <c r="H45" s="46"/>
      <c r="I45" s="46"/>
      <c r="J45" s="46"/>
      <c r="K45" s="46"/>
      <c r="L45" s="46"/>
      <c r="N45" s="46"/>
      <c r="O45" s="46"/>
      <c r="P45" s="33"/>
      <c r="S45" s="50"/>
      <c r="T45" s="50"/>
      <c r="U45" s="48"/>
      <c r="V45" s="48"/>
      <c r="W45" s="50"/>
      <c r="X45" s="48"/>
      <c r="Y45" s="48"/>
      <c r="Z45" s="48"/>
      <c r="AA45" s="48"/>
      <c r="AB45" s="48"/>
      <c r="AC45" s="48"/>
      <c r="AD45" s="50"/>
      <c r="AE45" s="48"/>
      <c r="AF45" s="48"/>
      <c r="AG45" s="68"/>
    </row>
    <row r="46" spans="1:33" ht="15.75" x14ac:dyDescent="0.25">
      <c r="A46" s="51"/>
      <c r="D46" s="46"/>
      <c r="E46" s="44"/>
      <c r="G46" s="46"/>
      <c r="H46" s="46"/>
      <c r="I46" s="46"/>
      <c r="J46" s="46"/>
      <c r="K46" s="46"/>
      <c r="L46" s="46"/>
      <c r="N46" s="46" t="s">
        <v>19</v>
      </c>
      <c r="O46" s="46"/>
      <c r="P46" s="20">
        <f>SUM(P42:P44)</f>
        <v>111.72000000000003</v>
      </c>
      <c r="S46" s="50"/>
      <c r="T46" s="50"/>
      <c r="U46" s="48"/>
      <c r="V46" s="63"/>
      <c r="W46" s="50"/>
      <c r="X46" s="48"/>
      <c r="Y46" s="48"/>
      <c r="Z46" s="48"/>
      <c r="AA46" s="48"/>
      <c r="AB46" s="48"/>
      <c r="AC46" s="48"/>
      <c r="AD46" s="50"/>
      <c r="AE46" s="48"/>
      <c r="AF46" s="48"/>
      <c r="AG46" s="68"/>
    </row>
    <row r="47" spans="1:33" ht="15.75" x14ac:dyDescent="0.25">
      <c r="A47" s="51"/>
      <c r="B47" s="92" t="s">
        <v>26</v>
      </c>
      <c r="C47" s="92"/>
      <c r="D47" s="92"/>
      <c r="E47" s="92"/>
      <c r="G47" s="77"/>
      <c r="H47" s="77"/>
      <c r="I47" s="77"/>
      <c r="J47" s="77"/>
      <c r="K47" s="77"/>
      <c r="L47" s="46"/>
      <c r="N47" s="47" t="s">
        <v>17</v>
      </c>
      <c r="O47" s="46" t="s">
        <v>2</v>
      </c>
      <c r="P47" s="35">
        <f>PRODUCT(P46,5%)</f>
        <v>5.5860000000000021</v>
      </c>
      <c r="S47" s="76"/>
      <c r="T47" s="76"/>
      <c r="U47" s="76"/>
      <c r="V47" s="76"/>
      <c r="W47" s="50"/>
      <c r="X47" s="77"/>
      <c r="Y47" s="77"/>
      <c r="Z47" s="77"/>
      <c r="AA47" s="77"/>
      <c r="AB47" s="77"/>
      <c r="AC47" s="48"/>
      <c r="AD47" s="50"/>
      <c r="AE47" s="67"/>
      <c r="AF47" s="48"/>
      <c r="AG47" s="68"/>
    </row>
    <row r="48" spans="1:33" ht="18.75" x14ac:dyDescent="0.25">
      <c r="A48" s="51"/>
      <c r="B48" s="31" t="s">
        <v>21</v>
      </c>
      <c r="C48" s="93">
        <f>SUM(P46:P48)</f>
        <v>128.45007000000004</v>
      </c>
      <c r="D48" s="93"/>
      <c r="E48" s="93"/>
      <c r="G48" s="48"/>
      <c r="H48" s="48"/>
      <c r="I48" s="48"/>
      <c r="J48" s="48"/>
      <c r="K48" s="48"/>
      <c r="L48" s="46"/>
      <c r="N48" s="47" t="s">
        <v>18</v>
      </c>
      <c r="O48" s="46" t="s">
        <v>2</v>
      </c>
      <c r="P48" s="35">
        <f>PRODUCT(P46,9.975%)</f>
        <v>11.144070000000001</v>
      </c>
      <c r="S48" s="50"/>
      <c r="T48" s="78"/>
      <c r="U48" s="78"/>
      <c r="V48" s="78"/>
      <c r="W48" s="50"/>
      <c r="X48" s="48"/>
      <c r="Y48" s="48"/>
      <c r="Z48" s="48"/>
      <c r="AA48" s="48"/>
      <c r="AB48" s="48"/>
      <c r="AC48" s="48"/>
      <c r="AD48" s="50"/>
      <c r="AE48" s="67"/>
      <c r="AF48" s="48"/>
      <c r="AG48" s="68"/>
    </row>
    <row r="49" spans="1:33" ht="18.75" x14ac:dyDescent="0.25">
      <c r="A49" s="51"/>
      <c r="B49" s="31" t="s">
        <v>22</v>
      </c>
      <c r="C49" s="93">
        <f>(C48/D42)</f>
        <v>2.676043125000001</v>
      </c>
      <c r="D49" s="93"/>
      <c r="E49" s="93"/>
      <c r="G49" s="42"/>
      <c r="H49" s="48"/>
      <c r="I49" s="42"/>
      <c r="J49" s="41"/>
      <c r="K49" s="42"/>
      <c r="L49" s="94" t="s">
        <v>28</v>
      </c>
      <c r="M49" s="94"/>
      <c r="N49" s="94"/>
      <c r="O49" s="5"/>
      <c r="P49" s="34">
        <f>SUM(P46:P48)</f>
        <v>128.45007000000004</v>
      </c>
      <c r="S49" s="50"/>
      <c r="T49" s="78"/>
      <c r="U49" s="78"/>
      <c r="V49" s="78"/>
      <c r="W49" s="50"/>
      <c r="X49" s="42"/>
      <c r="Y49" s="48"/>
      <c r="Z49" s="42"/>
      <c r="AA49" s="41"/>
      <c r="AB49" s="42"/>
      <c r="AC49" s="77"/>
      <c r="AD49" s="77"/>
      <c r="AE49" s="77"/>
      <c r="AF49" s="48"/>
      <c r="AG49" s="68"/>
    </row>
    <row r="50" spans="1:33" x14ac:dyDescent="0.25">
      <c r="A50" s="51"/>
      <c r="B50" s="13"/>
      <c r="C50" s="13"/>
      <c r="D50" s="13"/>
      <c r="E50" s="13"/>
      <c r="F50" s="13"/>
      <c r="G50" s="13"/>
      <c r="H50" s="13"/>
      <c r="I50" s="5"/>
      <c r="J50" s="5"/>
      <c r="K50" s="5"/>
      <c r="L50" s="46"/>
      <c r="M50" s="9"/>
      <c r="N50" s="5"/>
      <c r="O50" s="5"/>
      <c r="S50" s="64"/>
      <c r="T50" s="64"/>
      <c r="U50" s="64"/>
      <c r="V50" s="64"/>
      <c r="W50" s="64"/>
      <c r="X50" s="64"/>
      <c r="Y50" s="64"/>
      <c r="Z50" s="48"/>
      <c r="AA50" s="48"/>
      <c r="AB50" s="48"/>
      <c r="AC50" s="48"/>
      <c r="AD50" s="50"/>
      <c r="AE50" s="48"/>
      <c r="AF50" s="48"/>
      <c r="AG50" s="68"/>
    </row>
    <row r="51" spans="1:33" ht="15.75" x14ac:dyDescent="0.2">
      <c r="A51" s="51"/>
      <c r="B51" s="87" t="s">
        <v>27</v>
      </c>
      <c r="C51" s="87"/>
      <c r="D51" s="87"/>
      <c r="E51" s="87"/>
      <c r="G51" s="55"/>
      <c r="H51" s="8"/>
      <c r="I51" s="46"/>
      <c r="J51" s="46"/>
      <c r="K51" s="46"/>
      <c r="L51" s="46"/>
      <c r="N51" s="46"/>
      <c r="O51" s="46"/>
      <c r="S51" s="76"/>
      <c r="T51" s="76"/>
      <c r="U51" s="76"/>
      <c r="V51" s="76"/>
      <c r="X51" s="55"/>
      <c r="Z51" s="46"/>
      <c r="AA51" s="46"/>
      <c r="AB51" s="46"/>
      <c r="AC51" s="46"/>
      <c r="AE51" s="46"/>
      <c r="AF51" s="46"/>
      <c r="AG51" s="14"/>
    </row>
    <row r="52" spans="1:33" ht="18.75" x14ac:dyDescent="0.25">
      <c r="A52" s="51"/>
      <c r="B52" s="31" t="s">
        <v>21</v>
      </c>
      <c r="C52" s="88">
        <f>SUM(P49,F42)</f>
        <v>154.14008400000006</v>
      </c>
      <c r="D52" s="88"/>
      <c r="E52" s="88"/>
      <c r="G52" s="8"/>
      <c r="H52" s="8"/>
      <c r="I52" s="46"/>
      <c r="J52" s="46"/>
      <c r="K52" s="46"/>
      <c r="L52" s="46"/>
      <c r="N52" s="46"/>
      <c r="O52" s="46"/>
      <c r="S52" s="50"/>
      <c r="T52" s="78"/>
      <c r="U52" s="78"/>
      <c r="V52" s="78"/>
      <c r="Z52" s="46"/>
      <c r="AA52" s="46"/>
      <c r="AB52" s="46"/>
      <c r="AC52" s="46"/>
      <c r="AE52" s="46"/>
      <c r="AF52" s="46"/>
      <c r="AG52" s="14"/>
    </row>
    <row r="53" spans="1:33" ht="18.75" x14ac:dyDescent="0.25">
      <c r="A53" s="51"/>
      <c r="B53" s="31" t="s">
        <v>22</v>
      </c>
      <c r="C53" s="89">
        <f>(C52/D42)</f>
        <v>3.2112517500000011</v>
      </c>
      <c r="D53" s="90"/>
      <c r="E53" s="91"/>
      <c r="G53" s="46"/>
      <c r="H53" s="37"/>
      <c r="I53" s="46"/>
      <c r="J53" s="46"/>
      <c r="K53" s="46"/>
      <c r="L53" s="46"/>
      <c r="N53" s="46"/>
      <c r="O53" s="46"/>
      <c r="S53" s="50"/>
      <c r="T53" s="78"/>
      <c r="U53" s="78"/>
      <c r="V53" s="78"/>
      <c r="X53" s="46"/>
      <c r="Y53" s="37"/>
      <c r="Z53" s="46"/>
      <c r="AA53" s="46"/>
      <c r="AB53" s="46"/>
      <c r="AC53" s="46"/>
      <c r="AE53" s="46"/>
      <c r="AF53" s="46"/>
      <c r="AG53" s="14"/>
    </row>
    <row r="54" spans="1:33" x14ac:dyDescent="0.25">
      <c r="A54" s="51"/>
      <c r="D54" s="46"/>
      <c r="E54" s="46"/>
      <c r="G54" s="46"/>
      <c r="H54" s="46"/>
      <c r="I54" s="46"/>
      <c r="J54" s="46"/>
      <c r="K54" s="46"/>
      <c r="L54" s="46"/>
      <c r="N54" s="95"/>
      <c r="O54" s="95"/>
      <c r="P54" s="95"/>
    </row>
    <row r="55" spans="1:33" ht="15.75" x14ac:dyDescent="0.25">
      <c r="A55" s="51"/>
      <c r="B55" s="76"/>
      <c r="C55" s="76"/>
      <c r="D55" s="76"/>
      <c r="E55" s="76"/>
      <c r="G55" s="46"/>
      <c r="H55" s="46"/>
      <c r="I55" s="46"/>
      <c r="J55" s="46"/>
      <c r="K55" s="46"/>
      <c r="L55" s="46"/>
      <c r="N55" s="46"/>
      <c r="O55" s="46"/>
    </row>
    <row r="56" spans="1:33" ht="18.75" x14ac:dyDescent="0.25">
      <c r="B56" s="50"/>
      <c r="C56" s="78"/>
      <c r="D56" s="78"/>
      <c r="E56" s="78"/>
      <c r="G56" s="46"/>
      <c r="H56" s="46"/>
      <c r="I56" s="46"/>
      <c r="J56" s="46"/>
      <c r="K56" s="46"/>
      <c r="L56" s="46"/>
      <c r="N56" s="46"/>
      <c r="O56" s="46"/>
    </row>
    <row r="57" spans="1:33" ht="18.75" x14ac:dyDescent="0.25">
      <c r="B57" s="50"/>
      <c r="C57" s="78"/>
      <c r="D57" s="78"/>
      <c r="E57" s="78"/>
      <c r="G57" s="46"/>
      <c r="H57" s="46"/>
      <c r="I57" s="46"/>
      <c r="J57" s="46"/>
      <c r="K57" s="46"/>
      <c r="L57" s="46"/>
      <c r="N57" s="46"/>
      <c r="O57" s="46"/>
    </row>
    <row r="58" spans="1:33" ht="18.75" x14ac:dyDescent="0.25">
      <c r="B58" s="50"/>
      <c r="C58" s="78"/>
      <c r="D58" s="78"/>
      <c r="E58" s="78"/>
      <c r="I58" s="8"/>
      <c r="J58" s="8"/>
      <c r="K58" s="8"/>
      <c r="L58" s="8"/>
      <c r="N58" s="8"/>
      <c r="O58" s="8"/>
      <c r="P58" s="8"/>
    </row>
  </sheetData>
  <mergeCells count="59">
    <mergeCell ref="N54:P54"/>
    <mergeCell ref="F44:L44"/>
    <mergeCell ref="I28:J28"/>
    <mergeCell ref="J30:M30"/>
    <mergeCell ref="J33:M33"/>
    <mergeCell ref="F43:L43"/>
    <mergeCell ref="G47:K47"/>
    <mergeCell ref="J36:M36"/>
    <mergeCell ref="J39:M39"/>
    <mergeCell ref="B55:E55"/>
    <mergeCell ref="C56:E56"/>
    <mergeCell ref="C57:E57"/>
    <mergeCell ref="C58:E58"/>
    <mergeCell ref="J7:M7"/>
    <mergeCell ref="I15:J15"/>
    <mergeCell ref="J17:M17"/>
    <mergeCell ref="J20:M20"/>
    <mergeCell ref="B42:C42"/>
    <mergeCell ref="B51:E51"/>
    <mergeCell ref="C52:E52"/>
    <mergeCell ref="C53:E53"/>
    <mergeCell ref="B47:E47"/>
    <mergeCell ref="C48:E48"/>
    <mergeCell ref="C49:E49"/>
    <mergeCell ref="L49:N49"/>
    <mergeCell ref="T52:V52"/>
    <mergeCell ref="T53:V53"/>
    <mergeCell ref="S51:V51"/>
    <mergeCell ref="AA30:AD30"/>
    <mergeCell ref="AA17:AD17"/>
    <mergeCell ref="T48:V48"/>
    <mergeCell ref="T49:V49"/>
    <mergeCell ref="AC49:AE49"/>
    <mergeCell ref="Z2:AA2"/>
    <mergeCell ref="AA4:AD4"/>
    <mergeCell ref="AA7:AD7"/>
    <mergeCell ref="AA10:AD10"/>
    <mergeCell ref="AA13:AD13"/>
    <mergeCell ref="Z15:AA15"/>
    <mergeCell ref="AA20:AD20"/>
    <mergeCell ref="AA23:AD23"/>
    <mergeCell ref="AA26:AD26"/>
    <mergeCell ref="Z28:AA28"/>
    <mergeCell ref="AA33:AD33"/>
    <mergeCell ref="AA36:AD36"/>
    <mergeCell ref="AA39:AD39"/>
    <mergeCell ref="A1:P1"/>
    <mergeCell ref="R1:AG1"/>
    <mergeCell ref="W44:AC44"/>
    <mergeCell ref="S47:V47"/>
    <mergeCell ref="X47:AB47"/>
    <mergeCell ref="S42:T42"/>
    <mergeCell ref="W43:AC43"/>
    <mergeCell ref="I2:J2"/>
    <mergeCell ref="J4:M4"/>
    <mergeCell ref="J10:M10"/>
    <mergeCell ref="J13:M13"/>
    <mergeCell ref="J23:M23"/>
    <mergeCell ref="J26:M26"/>
  </mergeCells>
  <pageMargins left="0" right="0" top="0" bottom="0" header="0" footer="0"/>
  <pageSetup scale="95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H20" sqref="H20"/>
    </sheetView>
  </sheetViews>
  <sheetFormatPr baseColWidth="10" defaultRowHeight="15" x14ac:dyDescent="0.25"/>
  <cols>
    <col min="3" max="3" width="3.140625" customWidth="1"/>
    <col min="4" max="4" width="14.28515625" customWidth="1"/>
    <col min="7" max="7" width="12.28515625" bestFit="1" customWidth="1"/>
    <col min="9" max="9" width="24.28515625" bestFit="1" customWidth="1"/>
  </cols>
  <sheetData>
    <row r="1" spans="1:10" x14ac:dyDescent="0.25">
      <c r="A1" t="s">
        <v>33</v>
      </c>
      <c r="D1" t="s">
        <v>34</v>
      </c>
    </row>
    <row r="3" spans="1:10" ht="15.75" x14ac:dyDescent="0.25">
      <c r="A3" s="97" t="s">
        <v>31</v>
      </c>
      <c r="B3" s="97"/>
      <c r="D3" s="98" t="s">
        <v>31</v>
      </c>
      <c r="E3" s="98"/>
      <c r="F3" s="99" t="s">
        <v>41</v>
      </c>
      <c r="G3" s="100" t="s">
        <v>38</v>
      </c>
      <c r="H3" s="101">
        <v>1</v>
      </c>
      <c r="I3" s="101">
        <v>21</v>
      </c>
    </row>
    <row r="4" spans="1:10" ht="18.75" x14ac:dyDescent="0.25">
      <c r="A4" s="31" t="s">
        <v>24</v>
      </c>
      <c r="B4" s="45">
        <v>0.27</v>
      </c>
      <c r="D4" s="31" t="s">
        <v>24</v>
      </c>
      <c r="E4" s="49">
        <v>0.25</v>
      </c>
      <c r="G4" s="101">
        <v>1</v>
      </c>
      <c r="H4" s="100">
        <v>0.25</v>
      </c>
      <c r="I4" s="100">
        <v>0.2</v>
      </c>
    </row>
    <row r="5" spans="1:10" ht="18.75" x14ac:dyDescent="0.25">
      <c r="A5" s="31" t="s">
        <v>29</v>
      </c>
      <c r="B5" s="45">
        <v>0.22</v>
      </c>
      <c r="D5" s="31" t="s">
        <v>29</v>
      </c>
      <c r="E5" s="49">
        <v>0.2</v>
      </c>
      <c r="G5" s="101">
        <v>25</v>
      </c>
      <c r="H5" s="100">
        <v>0.2</v>
      </c>
      <c r="I5" s="100">
        <v>0.16</v>
      </c>
    </row>
    <row r="6" spans="1:10" ht="18.75" x14ac:dyDescent="0.25">
      <c r="A6" s="31" t="s">
        <v>30</v>
      </c>
      <c r="B6" s="45">
        <v>0.17</v>
      </c>
      <c r="D6" s="31" t="s">
        <v>30</v>
      </c>
      <c r="E6" s="49">
        <v>0.16</v>
      </c>
      <c r="G6" s="101">
        <v>75</v>
      </c>
      <c r="H6" s="100">
        <v>0.16</v>
      </c>
      <c r="I6" s="100">
        <v>0.13</v>
      </c>
    </row>
    <row r="8" spans="1:10" ht="15.75" x14ac:dyDescent="0.25">
      <c r="A8" s="97" t="s">
        <v>32</v>
      </c>
      <c r="B8" s="97"/>
      <c r="D8" s="98" t="s">
        <v>32</v>
      </c>
      <c r="E8" s="98"/>
      <c r="F8" s="99" t="s">
        <v>42</v>
      </c>
      <c r="G8" s="100" t="s">
        <v>38</v>
      </c>
      <c r="H8" s="102">
        <v>1</v>
      </c>
      <c r="I8" s="102">
        <v>21</v>
      </c>
    </row>
    <row r="9" spans="1:10" ht="18.75" x14ac:dyDescent="0.25">
      <c r="A9" s="31" t="s">
        <v>24</v>
      </c>
      <c r="B9" s="45">
        <v>0.22</v>
      </c>
      <c r="D9" s="31" t="s">
        <v>24</v>
      </c>
      <c r="E9" s="49">
        <v>0.2</v>
      </c>
      <c r="G9" s="102">
        <v>1</v>
      </c>
      <c r="H9" s="100">
        <v>0.25</v>
      </c>
      <c r="I9" s="100">
        <v>0.2</v>
      </c>
    </row>
    <row r="10" spans="1:10" ht="18.75" x14ac:dyDescent="0.25">
      <c r="A10" s="31" t="s">
        <v>29</v>
      </c>
      <c r="B10" s="45">
        <v>0.16</v>
      </c>
      <c r="D10" s="31" t="s">
        <v>29</v>
      </c>
      <c r="E10" s="49">
        <v>0.16</v>
      </c>
      <c r="G10" s="102">
        <v>25</v>
      </c>
      <c r="H10" s="100">
        <v>0.2</v>
      </c>
      <c r="I10" s="100">
        <v>0.16</v>
      </c>
    </row>
    <row r="11" spans="1:10" ht="18.75" x14ac:dyDescent="0.25">
      <c r="A11" s="31" t="s">
        <v>30</v>
      </c>
      <c r="B11" s="45">
        <v>0.14000000000000001</v>
      </c>
      <c r="D11" s="31" t="s">
        <v>30</v>
      </c>
      <c r="E11" s="49">
        <v>0.13</v>
      </c>
      <c r="G11" s="102">
        <v>75</v>
      </c>
      <c r="H11" s="100">
        <v>0.16</v>
      </c>
      <c r="I11" s="100">
        <v>0.13</v>
      </c>
    </row>
    <row r="14" spans="1:10" ht="15.75" thickBot="1" x14ac:dyDescent="0.3">
      <c r="A14" s="9" t="s">
        <v>41</v>
      </c>
    </row>
    <row r="15" spans="1:10" x14ac:dyDescent="0.25">
      <c r="A15" s="9" t="s">
        <v>42</v>
      </c>
      <c r="D15" s="104" t="s">
        <v>39</v>
      </c>
      <c r="E15" s="105">
        <v>75</v>
      </c>
      <c r="I15" s="110" t="s">
        <v>44</v>
      </c>
      <c r="J15" s="99">
        <f>IF(E17="Pale",MATCH(E15,G4:G6,1),MATCH(E15,G9:G11,1))</f>
        <v>3</v>
      </c>
    </row>
    <row r="16" spans="1:10" x14ac:dyDescent="0.25">
      <c r="D16" s="106" t="s">
        <v>40</v>
      </c>
      <c r="E16" s="107">
        <v>21</v>
      </c>
      <c r="I16" s="111" t="s">
        <v>45</v>
      </c>
      <c r="J16" s="99">
        <f>IF(E17="Pale",MATCH(E16,H3:I3,1),MATCH(E16,H8:I8,1))</f>
        <v>2</v>
      </c>
    </row>
    <row r="17" spans="4:10" ht="15.75" thickBot="1" x14ac:dyDescent="0.3">
      <c r="D17" s="108" t="s">
        <v>43</v>
      </c>
      <c r="E17" s="109" t="s">
        <v>42</v>
      </c>
      <c r="I17" s="112" t="s">
        <v>46</v>
      </c>
      <c r="J17" s="103">
        <f>IF(E17="Pale",INDEX(H4:I6,MATCH(E15,G4:G6,1),MATCH(E16,H3:I3,1)),INDEX(H9:I11,MATCH(E15,G9:G11,1),MATCH(E16,H8:I8,1)))</f>
        <v>0.13</v>
      </c>
    </row>
  </sheetData>
  <mergeCells count="4">
    <mergeCell ref="A3:B3"/>
    <mergeCell ref="D3:E3"/>
    <mergeCell ref="A8:B8"/>
    <mergeCell ref="D8:E8"/>
  </mergeCells>
  <dataValidations count="1">
    <dataValidation type="list" allowBlank="1" showInputMessage="1" showErrorMessage="1" sqref="E17">
      <formula1>type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Calculateur de prix</vt:lpstr>
      <vt:lpstr>Paramètre</vt:lpstr>
      <vt:lpstr>pale_qte</vt:lpstr>
      <vt:lpstr>pale_taille</vt:lpstr>
      <vt:lpstr>type</vt:lpstr>
      <vt:lpstr>'Calculateur de prix'!Zone_d_impression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anadroow</dc:creator>
  <cp:lastModifiedBy>MWH</cp:lastModifiedBy>
  <cp:lastPrinted>2014-11-29T19:40:58Z</cp:lastPrinted>
  <dcterms:created xsi:type="dcterms:W3CDTF">2014-04-19T01:55:10Z</dcterms:created>
  <dcterms:modified xsi:type="dcterms:W3CDTF">2014-12-13T23:26:15Z</dcterms:modified>
</cp:coreProperties>
</file>