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5180" windowHeight="8832"/>
  </bookViews>
  <sheets>
    <sheet name="Matrice" sheetId="8" r:id="rId1"/>
    <sheet name="Local 1" sheetId="7" r:id="rId2"/>
  </sheets>
  <definedNames>
    <definedName name="_xlnm.Print_Area" localSheetId="1">'Local 1'!$B$2:$Q$64,'Local 1'!$B$66:$Q$114</definedName>
    <definedName name="_xlnm.Print_Area" localSheetId="0">Matrice!$B$2:$Q$64,Matrice!$B$66:$Q$114</definedName>
  </definedNames>
  <calcPr calcId="125725"/>
</workbook>
</file>

<file path=xl/calcChain.xml><?xml version="1.0" encoding="utf-8"?>
<calcChain xmlns="http://schemas.openxmlformats.org/spreadsheetml/2006/main">
  <c r="L61" i="8"/>
  <c r="L60"/>
  <c r="L59"/>
  <c r="L58"/>
  <c r="L53"/>
  <c r="L48"/>
  <c r="L47"/>
  <c r="L42"/>
  <c r="L41"/>
  <c r="L36"/>
  <c r="L31"/>
  <c r="L30"/>
  <c r="L25"/>
  <c r="L24"/>
  <c r="P107" i="7"/>
  <c r="P104"/>
  <c r="P104" i="8"/>
  <c r="P107"/>
  <c r="C3"/>
  <c r="C4"/>
  <c r="C5"/>
  <c r="C2"/>
  <c r="P95"/>
  <c r="P92"/>
  <c r="P89"/>
  <c r="P88"/>
  <c r="Q80"/>
  <c r="O80"/>
  <c r="N80"/>
  <c r="M80"/>
  <c r="L80"/>
  <c r="K80"/>
  <c r="J80"/>
  <c r="I80"/>
  <c r="H80"/>
  <c r="P80" s="1"/>
  <c r="G80"/>
  <c r="O79"/>
  <c r="N79"/>
  <c r="M79"/>
  <c r="L79"/>
  <c r="K79"/>
  <c r="Q79" s="1"/>
  <c r="J79"/>
  <c r="I79"/>
  <c r="H79"/>
  <c r="G79"/>
  <c r="P79" s="1"/>
  <c r="O78"/>
  <c r="N78"/>
  <c r="M78"/>
  <c r="L78"/>
  <c r="K78"/>
  <c r="Q78" s="1"/>
  <c r="J78"/>
  <c r="I78"/>
  <c r="H78"/>
  <c r="G78"/>
  <c r="P78" s="1"/>
  <c r="Q77"/>
  <c r="O77"/>
  <c r="N77"/>
  <c r="M77"/>
  <c r="L77"/>
  <c r="K77"/>
  <c r="J77"/>
  <c r="I77"/>
  <c r="H77"/>
  <c r="P77" s="1"/>
  <c r="G77"/>
  <c r="O76"/>
  <c r="N76"/>
  <c r="M76"/>
  <c r="L76"/>
  <c r="K76"/>
  <c r="Q76" s="1"/>
  <c r="J76"/>
  <c r="I76"/>
  <c r="H76"/>
  <c r="P76" s="1"/>
  <c r="G76"/>
  <c r="O75"/>
  <c r="N75"/>
  <c r="M75"/>
  <c r="L75"/>
  <c r="K75"/>
  <c r="Q75" s="1"/>
  <c r="J75"/>
  <c r="I75"/>
  <c r="H75"/>
  <c r="G75"/>
  <c r="P75" s="1"/>
  <c r="O74"/>
  <c r="N74"/>
  <c r="M74"/>
  <c r="L74"/>
  <c r="K74"/>
  <c r="Q74" s="1"/>
  <c r="J74"/>
  <c r="I74"/>
  <c r="H74"/>
  <c r="P74" s="1"/>
  <c r="G74"/>
  <c r="O73"/>
  <c r="N73"/>
  <c r="M73"/>
  <c r="L73"/>
  <c r="Q73" s="1"/>
  <c r="K73"/>
  <c r="J73"/>
  <c r="I73"/>
  <c r="H73"/>
  <c r="G73"/>
  <c r="P73" s="1"/>
  <c r="J61"/>
  <c r="J60"/>
  <c r="J59"/>
  <c r="J58"/>
  <c r="J53"/>
  <c r="J48"/>
  <c r="J47"/>
  <c r="J42"/>
  <c r="J41"/>
  <c r="J36"/>
  <c r="J31"/>
  <c r="J30"/>
  <c r="J25"/>
  <c r="J24"/>
  <c r="E10"/>
  <c r="E10" i="7"/>
  <c r="O83"/>
  <c r="J61"/>
  <c r="L60"/>
  <c r="J60"/>
  <c r="L61"/>
  <c r="J59"/>
  <c r="L59"/>
  <c r="J58"/>
  <c r="J53"/>
  <c r="J48"/>
  <c r="J47"/>
  <c r="J42"/>
  <c r="P95"/>
  <c r="P92"/>
  <c r="P89"/>
  <c r="P88"/>
  <c r="N80"/>
  <c r="M80"/>
  <c r="L80"/>
  <c r="K80"/>
  <c r="J80"/>
  <c r="I80"/>
  <c r="H80"/>
  <c r="G80"/>
  <c r="N79"/>
  <c r="M79"/>
  <c r="L79"/>
  <c r="K79"/>
  <c r="Q79"/>
  <c r="J79"/>
  <c r="I79"/>
  <c r="H79"/>
  <c r="G79"/>
  <c r="N78"/>
  <c r="M78"/>
  <c r="Q78"/>
  <c r="L78"/>
  <c r="K78"/>
  <c r="J78"/>
  <c r="I78"/>
  <c r="H78"/>
  <c r="P78"/>
  <c r="G78"/>
  <c r="N77"/>
  <c r="M77"/>
  <c r="L77"/>
  <c r="K77"/>
  <c r="J77"/>
  <c r="I77"/>
  <c r="H77"/>
  <c r="G77"/>
  <c r="N76"/>
  <c r="M76"/>
  <c r="L76"/>
  <c r="K76"/>
  <c r="J76"/>
  <c r="I76"/>
  <c r="H76"/>
  <c r="G76"/>
  <c r="N75"/>
  <c r="M75"/>
  <c r="Q75"/>
  <c r="L75"/>
  <c r="K75"/>
  <c r="J75"/>
  <c r="I75"/>
  <c r="H75"/>
  <c r="P75"/>
  <c r="G75"/>
  <c r="N74"/>
  <c r="M74"/>
  <c r="L74"/>
  <c r="K74"/>
  <c r="J74"/>
  <c r="I74"/>
  <c r="H74"/>
  <c r="G74"/>
  <c r="N73"/>
  <c r="Q73"/>
  <c r="M73"/>
  <c r="L73"/>
  <c r="K73"/>
  <c r="J73"/>
  <c r="I73"/>
  <c r="H73"/>
  <c r="G73"/>
  <c r="J41"/>
  <c r="J36"/>
  <c r="J31"/>
  <c r="J30"/>
  <c r="J24"/>
  <c r="J25"/>
  <c r="L58"/>
  <c r="L53"/>
  <c r="L48"/>
  <c r="L47"/>
  <c r="L42"/>
  <c r="L41"/>
  <c r="L36"/>
  <c r="L31"/>
  <c r="L30"/>
  <c r="L25"/>
  <c r="L24"/>
  <c r="K64" s="1"/>
  <c r="O73"/>
  <c r="O74"/>
  <c r="O75"/>
  <c r="O76"/>
  <c r="O77"/>
  <c r="O78"/>
  <c r="O79"/>
  <c r="O80"/>
  <c r="P76"/>
  <c r="P80"/>
  <c r="P77"/>
  <c r="P79"/>
  <c r="P73"/>
  <c r="P74"/>
  <c r="Q76"/>
  <c r="Q77"/>
  <c r="Q80"/>
  <c r="Q74"/>
  <c r="O110" l="1"/>
  <c r="P110"/>
  <c r="O114" s="1"/>
  <c r="O110" i="8"/>
  <c r="K64"/>
  <c r="P110"/>
  <c r="O83"/>
  <c r="P112" i="7" l="1"/>
  <c r="O112"/>
  <c r="P114"/>
  <c r="P114" i="8"/>
  <c r="O112"/>
  <c r="P112"/>
  <c r="O114"/>
</calcChain>
</file>

<file path=xl/sharedStrings.xml><?xml version="1.0" encoding="utf-8"?>
<sst xmlns="http://schemas.openxmlformats.org/spreadsheetml/2006/main" count="214" uniqueCount="79">
  <si>
    <t>Fenêtres</t>
  </si>
  <si>
    <t>Simples</t>
  </si>
  <si>
    <t>Double vitrage ou pavés de verre</t>
  </si>
  <si>
    <t>Surface</t>
  </si>
  <si>
    <t>Murs extérieurs</t>
  </si>
  <si>
    <t>A l'ombre</t>
  </si>
  <si>
    <t>Au soleil</t>
  </si>
  <si>
    <t>Cloisons intérieures</t>
  </si>
  <si>
    <t>Plafond sous combles ventilés</t>
  </si>
  <si>
    <t>Sans isolation</t>
  </si>
  <si>
    <t>Plafond sous terrasse</t>
  </si>
  <si>
    <t>Plancher</t>
  </si>
  <si>
    <t>Sur locaux non climatisés</t>
  </si>
  <si>
    <t>Sur sous-sol</t>
  </si>
  <si>
    <t xml:space="preserve">Plafond </t>
  </si>
  <si>
    <t>Sous locaux non climatisés</t>
  </si>
  <si>
    <t>Entre locaux climatisés et non climatisés</t>
  </si>
  <si>
    <t>Exposition</t>
  </si>
  <si>
    <t>Est</t>
  </si>
  <si>
    <t>Sud</t>
  </si>
  <si>
    <t>Ouest</t>
  </si>
  <si>
    <t>9 heures</t>
  </si>
  <si>
    <t>12 heures</t>
  </si>
  <si>
    <t>Heure solaire</t>
  </si>
  <si>
    <t>Sans store</t>
  </si>
  <si>
    <t>Avec store</t>
  </si>
  <si>
    <t>Simple</t>
  </si>
  <si>
    <t>Double</t>
  </si>
  <si>
    <t>16 heures</t>
  </si>
  <si>
    <t>Apports par occupant</t>
  </si>
  <si>
    <t>Personnes au repos (chambre, salon)</t>
  </si>
  <si>
    <t>TOTAL DES APPORTS PAR ENSOLEILLEMENT</t>
  </si>
  <si>
    <t>(m²)</t>
  </si>
  <si>
    <t>(W)</t>
  </si>
  <si>
    <t>APPORTS PAR TRANSMISSION</t>
  </si>
  <si>
    <t>W</t>
  </si>
  <si>
    <t>Int.</t>
  </si>
  <si>
    <t>Ext.</t>
  </si>
  <si>
    <t>NE</t>
  </si>
  <si>
    <t>SE</t>
  </si>
  <si>
    <t>SO</t>
  </si>
  <si>
    <t>NO</t>
  </si>
  <si>
    <t>H</t>
  </si>
  <si>
    <t>PAROIS</t>
  </si>
  <si>
    <t>APPORTS PAR ENSOLEILLEMENT</t>
  </si>
  <si>
    <t>(W/m²)</t>
  </si>
  <si>
    <t>Apports totaux</t>
  </si>
  <si>
    <t>BILAN THERMIQUE "ÉTÉ" SIMPLIFIÉ</t>
  </si>
  <si>
    <t>Nom du local :</t>
  </si>
  <si>
    <t>Surface :</t>
  </si>
  <si>
    <t>Volume :</t>
  </si>
  <si>
    <t>TOTAL DES APPORTS PAR TRANSMISSION</t>
  </si>
  <si>
    <t>APPORTS INTERNES</t>
  </si>
  <si>
    <t>Assises :</t>
  </si>
  <si>
    <t>Debout :</t>
  </si>
  <si>
    <t>Personnes dans un bureau ou ayant une activité moyenne :</t>
  </si>
  <si>
    <t>Personne ayant une activité physique ou étant dans un restaurant :</t>
  </si>
  <si>
    <t>TOTAL DES APPORTS INTERNES</t>
  </si>
  <si>
    <t>Apports par renouvellement d'air</t>
  </si>
  <si>
    <t>Nombre de personnes :</t>
  </si>
  <si>
    <r>
      <t>Débit d'air spécifique (m</t>
    </r>
    <r>
      <rPr>
        <vertAlign val="superscript"/>
        <sz val="10"/>
        <rFont val="Arial"/>
        <family val="2"/>
      </rPr>
      <t>3</t>
    </r>
    <r>
      <rPr>
        <sz val="10"/>
        <rFont val="Arial"/>
      </rPr>
      <t>/h) :</t>
    </r>
  </si>
  <si>
    <t>TOTAL DES APPORTS TOTAUX DANS LE LOCAL</t>
  </si>
  <si>
    <t>TOTAL DES APPORTS SENSIBLES DANS LE LOCAL</t>
  </si>
  <si>
    <t>Eclairage    </t>
  </si>
  <si>
    <t>Appareils électriques    </t>
  </si>
  <si>
    <t>9 h</t>
  </si>
  <si>
    <t>12 h</t>
  </si>
  <si>
    <t>16 h</t>
  </si>
  <si>
    <t>Affaire :</t>
  </si>
  <si>
    <t>Coefficient</t>
  </si>
  <si>
    <t>Avec isolation</t>
  </si>
  <si>
    <t>Sur extérieur (avec isolation)</t>
  </si>
  <si>
    <t>Sur extérieur (sans isolation)</t>
  </si>
  <si>
    <t>Apports par éclairage et appareils électriques</t>
  </si>
  <si>
    <t>Écart de température entre l'extérieur et l'intérieur (de 5°C à 10°C) :</t>
  </si>
  <si>
    <t>Apports
(W)</t>
  </si>
  <si>
    <t>Modifications et mises à jour</t>
  </si>
  <si>
    <t>Date</t>
  </si>
  <si>
    <t>Objet de la modification</t>
  </si>
</sst>
</file>

<file path=xl/styles.xml><?xml version="1.0" encoding="utf-8"?>
<styleSheet xmlns="http://schemas.openxmlformats.org/spreadsheetml/2006/main">
  <numFmts count="9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F_-;\-* #,##0\ _F_-;_-* &quot;-&quot;\ _F_-;_-@_-"/>
    <numFmt numFmtId="165" formatCode="#,##0_ ;\-#,##0\ "/>
    <numFmt numFmtId="166" formatCode="0.00&quot; m²&quot;"/>
    <numFmt numFmtId="167" formatCode="0.00&quot; m³&quot;"/>
    <numFmt numFmtId="168" formatCode="0&quot; °C&quot;"/>
    <numFmt numFmtId="169" formatCode="#,##0&quot; W&quot;"/>
    <numFmt numFmtId="170" formatCode="dd/mm/yy;@"/>
  </numFmts>
  <fonts count="10"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vertAlign val="superscript"/>
      <sz val="10"/>
      <name val="Arial"/>
      <family val="2"/>
    </font>
    <font>
      <sz val="8"/>
      <name val="Arial"/>
      <family val="2"/>
    </font>
    <font>
      <b/>
      <sz val="11"/>
      <name val="Arial Narrow"/>
      <family val="2"/>
    </font>
    <font>
      <sz val="10.5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0C0C0"/>
        <bgColor indexed="64"/>
      </patternFill>
    </fill>
  </fills>
  <borders count="7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/>
      <right/>
      <top/>
      <bottom style="mediumDashed">
        <color indexed="64"/>
      </bottom>
      <diagonal/>
    </border>
    <border>
      <left/>
      <right style="thin">
        <color indexed="64"/>
      </right>
      <top/>
      <bottom style="mediumDash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/>
      <right style="medium">
        <color indexed="64"/>
      </right>
      <top/>
      <bottom style="mediumDashed">
        <color indexed="64"/>
      </bottom>
      <diagonal/>
    </border>
    <border>
      <left style="thin">
        <color indexed="64"/>
      </left>
      <right/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Dashed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Dashed">
        <color indexed="64"/>
      </bottom>
      <diagonal/>
    </border>
    <border>
      <left/>
      <right style="thin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6">
    <xf numFmtId="0" fontId="0" fillId="0" borderId="0" xfId="0"/>
    <xf numFmtId="0" fontId="0" fillId="0" borderId="0" xfId="0" applyProtection="1"/>
    <xf numFmtId="0" fontId="0" fillId="0" borderId="1" xfId="0" applyBorder="1" applyProtection="1"/>
    <xf numFmtId="0" fontId="3" fillId="0" borderId="0" xfId="0" applyFont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0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2" borderId="0" xfId="0" applyFill="1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0" fillId="0" borderId="13" xfId="0" applyBorder="1" applyProtection="1"/>
    <xf numFmtId="0" fontId="0" fillId="0" borderId="14" xfId="0" applyBorder="1" applyProtection="1"/>
    <xf numFmtId="0" fontId="0" fillId="0" borderId="15" xfId="0" applyBorder="1" applyProtection="1"/>
    <xf numFmtId="1" fontId="0" fillId="0" borderId="15" xfId="0" applyNumberFormat="1" applyBorder="1" applyAlignment="1" applyProtection="1"/>
    <xf numFmtId="1" fontId="0" fillId="0" borderId="15" xfId="0" applyNumberFormat="1" applyBorder="1" applyProtection="1"/>
    <xf numFmtId="1" fontId="0" fillId="0" borderId="16" xfId="0" applyNumberFormat="1" applyBorder="1" applyProtection="1"/>
    <xf numFmtId="0" fontId="4" fillId="0" borderId="0" xfId="0" applyFont="1" applyProtection="1"/>
    <xf numFmtId="0" fontId="0" fillId="0" borderId="17" xfId="0" applyBorder="1" applyProtection="1"/>
    <xf numFmtId="0" fontId="0" fillId="0" borderId="18" xfId="0" applyBorder="1" applyProtection="1"/>
    <xf numFmtId="0" fontId="2" fillId="2" borderId="6" xfId="0" applyFont="1" applyFill="1" applyBorder="1" applyAlignment="1" applyProtection="1">
      <alignment horizontal="left" indent="1"/>
    </xf>
    <xf numFmtId="0" fontId="0" fillId="0" borderId="6" xfId="0" applyBorder="1" applyAlignment="1" applyProtection="1">
      <alignment horizontal="left" indent="2"/>
    </xf>
    <xf numFmtId="0" fontId="0" fillId="0" borderId="19" xfId="0" applyBorder="1" applyAlignment="1" applyProtection="1">
      <alignment horizontal="left" indent="1"/>
    </xf>
    <xf numFmtId="0" fontId="0" fillId="0" borderId="19" xfId="0" applyBorder="1" applyProtection="1"/>
    <xf numFmtId="0" fontId="0" fillId="0" borderId="6" xfId="0" applyFill="1" applyBorder="1" applyProtection="1"/>
    <xf numFmtId="0" fontId="0" fillId="0" borderId="20" xfId="0" applyBorder="1" applyProtection="1"/>
    <xf numFmtId="0" fontId="0" fillId="0" borderId="21" xfId="0" applyBorder="1" applyProtection="1"/>
    <xf numFmtId="0" fontId="1" fillId="0" borderId="0" xfId="0" applyFont="1" applyAlignment="1" applyProtection="1">
      <alignment horizontal="center" vertical="center"/>
    </xf>
    <xf numFmtId="0" fontId="0" fillId="0" borderId="22" xfId="0" applyBorder="1" applyProtection="1"/>
    <xf numFmtId="0" fontId="3" fillId="0" borderId="0" xfId="0" applyFont="1" applyAlignment="1" applyProtection="1">
      <alignment horizontal="left" vertical="center"/>
    </xf>
    <xf numFmtId="0" fontId="0" fillId="0" borderId="6" xfId="0" applyBorder="1" applyAlignment="1" applyProtection="1">
      <alignment horizontal="left" indent="1"/>
    </xf>
    <xf numFmtId="0" fontId="0" fillId="0" borderId="23" xfId="0" applyBorder="1" applyProtection="1"/>
    <xf numFmtId="0" fontId="0" fillId="0" borderId="24" xfId="0" applyBorder="1" applyProtection="1"/>
    <xf numFmtId="0" fontId="0" fillId="0" borderId="25" xfId="0" applyBorder="1" applyProtection="1"/>
    <xf numFmtId="0" fontId="0" fillId="0" borderId="26" xfId="0" applyBorder="1" applyProtection="1"/>
    <xf numFmtId="0" fontId="0" fillId="2" borderId="0" xfId="0" applyFill="1" applyProtection="1"/>
    <xf numFmtId="0" fontId="0" fillId="2" borderId="13" xfId="0" applyFill="1" applyBorder="1" applyProtection="1"/>
    <xf numFmtId="0" fontId="0" fillId="0" borderId="27" xfId="0" applyBorder="1" applyProtection="1"/>
    <xf numFmtId="0" fontId="1" fillId="0" borderId="0" xfId="0" applyFont="1" applyAlignment="1" applyProtection="1">
      <alignment horizontal="left" vertical="center"/>
    </xf>
    <xf numFmtId="0" fontId="5" fillId="0" borderId="0" xfId="0" applyFont="1" applyProtection="1"/>
    <xf numFmtId="0" fontId="0" fillId="0" borderId="0" xfId="0" applyBorder="1" applyAlignment="1" applyProtection="1">
      <alignment horizontal="right"/>
    </xf>
    <xf numFmtId="1" fontId="0" fillId="0" borderId="13" xfId="0" applyNumberFormat="1" applyBorder="1" applyAlignment="1" applyProtection="1">
      <alignment horizontal="center"/>
    </xf>
    <xf numFmtId="1" fontId="0" fillId="0" borderId="26" xfId="0" applyNumberFormat="1" applyBorder="1" applyAlignment="1" applyProtection="1">
      <alignment horizontal="center"/>
    </xf>
    <xf numFmtId="1" fontId="0" fillId="0" borderId="13" xfId="0" applyNumberFormat="1" applyBorder="1" applyProtection="1"/>
    <xf numFmtId="1" fontId="0" fillId="0" borderId="26" xfId="0" applyNumberFormat="1" applyBorder="1" applyProtection="1"/>
    <xf numFmtId="1" fontId="0" fillId="0" borderId="17" xfId="0" applyNumberFormat="1" applyBorder="1" applyAlignment="1" applyProtection="1">
      <alignment horizontal="center"/>
    </xf>
    <xf numFmtId="1" fontId="0" fillId="0" borderId="28" xfId="0" applyNumberFormat="1" applyBorder="1" applyAlignment="1" applyProtection="1">
      <alignment horizontal="center"/>
    </xf>
    <xf numFmtId="1" fontId="0" fillId="0" borderId="17" xfId="0" applyNumberFormat="1" applyBorder="1" applyProtection="1"/>
    <xf numFmtId="1" fontId="0" fillId="0" borderId="28" xfId="0" applyNumberFormat="1" applyBorder="1" applyProtection="1"/>
    <xf numFmtId="0" fontId="0" fillId="0" borderId="28" xfId="0" applyBorder="1" applyProtection="1"/>
    <xf numFmtId="165" fontId="0" fillId="0" borderId="17" xfId="0" applyNumberFormat="1" applyBorder="1" applyAlignment="1" applyProtection="1">
      <protection locked="0"/>
    </xf>
    <xf numFmtId="164" fontId="0" fillId="0" borderId="0" xfId="0" applyNumberFormat="1" applyBorder="1" applyProtection="1"/>
    <xf numFmtId="2" fontId="0" fillId="0" borderId="26" xfId="0" applyNumberFormat="1" applyBorder="1" applyProtection="1"/>
    <xf numFmtId="2" fontId="0" fillId="0" borderId="13" xfId="0" applyNumberFormat="1" applyBorder="1" applyProtection="1"/>
    <xf numFmtId="164" fontId="0" fillId="0" borderId="28" xfId="0" applyNumberFormat="1" applyBorder="1" applyProtection="1"/>
    <xf numFmtId="0" fontId="0" fillId="0" borderId="29" xfId="0" applyBorder="1" applyProtection="1"/>
    <xf numFmtId="164" fontId="0" fillId="0" borderId="30" xfId="0" applyNumberFormat="1" applyBorder="1" applyProtection="1"/>
    <xf numFmtId="0" fontId="0" fillId="0" borderId="31" xfId="0" applyBorder="1" applyProtection="1"/>
    <xf numFmtId="0" fontId="0" fillId="0" borderId="32" xfId="0" applyBorder="1" applyProtection="1"/>
    <xf numFmtId="0" fontId="0" fillId="0" borderId="0" xfId="0" applyBorder="1" applyAlignment="1">
      <alignment horizontal="right"/>
    </xf>
    <xf numFmtId="0" fontId="0" fillId="0" borderId="33" xfId="0" applyBorder="1" applyProtection="1"/>
    <xf numFmtId="0" fontId="0" fillId="0" borderId="0" xfId="0" applyAlignment="1" applyProtection="1">
      <alignment horizontal="right"/>
    </xf>
    <xf numFmtId="0" fontId="0" fillId="0" borderId="0" xfId="0" applyProtection="1">
      <protection locked="0"/>
    </xf>
    <xf numFmtId="0" fontId="0" fillId="0" borderId="30" xfId="0" applyBorder="1" applyProtection="1"/>
    <xf numFmtId="0" fontId="0" fillId="0" borderId="17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165" fontId="0" fillId="0" borderId="13" xfId="0" applyNumberFormat="1" applyBorder="1" applyAlignment="1" applyProtection="1">
      <alignment horizontal="center"/>
      <protection locked="0"/>
    </xf>
    <xf numFmtId="165" fontId="0" fillId="0" borderId="34" xfId="0" applyNumberFormat="1" applyBorder="1" applyAlignment="1" applyProtection="1">
      <alignment horizontal="center"/>
      <protection locked="0"/>
    </xf>
    <xf numFmtId="165" fontId="0" fillId="0" borderId="35" xfId="0" applyNumberFormat="1" applyBorder="1" applyAlignment="1" applyProtection="1">
      <alignment horizontal="center"/>
      <protection locked="0"/>
    </xf>
    <xf numFmtId="165" fontId="0" fillId="0" borderId="26" xfId="0" applyNumberFormat="1" applyBorder="1" applyAlignment="1" applyProtection="1">
      <alignment horizontal="center"/>
      <protection locked="0"/>
    </xf>
    <xf numFmtId="165" fontId="0" fillId="0" borderId="36" xfId="0" applyNumberFormat="1" applyBorder="1" applyAlignment="1" applyProtection="1">
      <alignment horizontal="center"/>
      <protection locked="0"/>
    </xf>
    <xf numFmtId="0" fontId="0" fillId="0" borderId="0" xfId="0" applyFill="1" applyBorder="1" applyProtection="1"/>
    <xf numFmtId="0" fontId="0" fillId="0" borderId="33" xfId="0" applyFill="1" applyBorder="1" applyProtection="1"/>
    <xf numFmtId="164" fontId="0" fillId="0" borderId="33" xfId="0" applyNumberFormat="1" applyFill="1" applyBorder="1" applyProtection="1"/>
    <xf numFmtId="0" fontId="2" fillId="0" borderId="0" xfId="0" applyFont="1" applyFill="1" applyBorder="1" applyAlignment="1" applyProtection="1">
      <alignment horizontal="right"/>
    </xf>
    <xf numFmtId="165" fontId="0" fillId="0" borderId="24" xfId="0" applyNumberFormat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right"/>
    </xf>
    <xf numFmtId="165" fontId="0" fillId="0" borderId="8" xfId="0" applyNumberFormat="1" applyBorder="1" applyAlignment="1" applyProtection="1">
      <alignment horizontal="center"/>
    </xf>
    <xf numFmtId="165" fontId="0" fillId="0" borderId="12" xfId="0" applyNumberFormat="1" applyBorder="1" applyAlignment="1" applyProtection="1">
      <alignment horizontal="center"/>
    </xf>
    <xf numFmtId="165" fontId="0" fillId="0" borderId="25" xfId="0" applyNumberFormat="1" applyBorder="1" applyAlignment="1" applyProtection="1">
      <alignment horizontal="center"/>
    </xf>
    <xf numFmtId="0" fontId="0" fillId="0" borderId="33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2" borderId="38" xfId="0" applyFill="1" applyBorder="1" applyAlignment="1" applyProtection="1">
      <alignment vertical="center"/>
    </xf>
    <xf numFmtId="0" fontId="0" fillId="2" borderId="33" xfId="0" applyFill="1" applyBorder="1" applyAlignment="1" applyProtection="1">
      <alignment vertical="center"/>
    </xf>
    <xf numFmtId="0" fontId="2" fillId="2" borderId="33" xfId="0" applyFont="1" applyFill="1" applyBorder="1" applyAlignment="1" applyProtection="1">
      <alignment horizontal="right" vertical="center"/>
    </xf>
    <xf numFmtId="0" fontId="0" fillId="0" borderId="39" xfId="0" applyBorder="1" applyAlignment="1" applyProtection="1">
      <alignment horizontal="center" vertical="center"/>
    </xf>
    <xf numFmtId="4" fontId="0" fillId="0" borderId="36" xfId="0" applyNumberFormat="1" applyBorder="1" applyAlignment="1" applyProtection="1">
      <alignment horizontal="center" vertical="center"/>
      <protection locked="0"/>
    </xf>
    <xf numFmtId="4" fontId="0" fillId="0" borderId="40" xfId="0" applyNumberFormat="1" applyBorder="1" applyAlignment="1" applyProtection="1">
      <alignment horizontal="center" vertical="center"/>
      <protection locked="0"/>
    </xf>
    <xf numFmtId="4" fontId="0" fillId="0" borderId="40" xfId="0" applyNumberFormat="1" applyBorder="1" applyAlignment="1" applyProtection="1">
      <alignment horizontal="center" vertical="center"/>
      <protection hidden="1"/>
    </xf>
    <xf numFmtId="1" fontId="0" fillId="0" borderId="40" xfId="0" applyNumberFormat="1" applyFill="1" applyBorder="1" applyAlignment="1" applyProtection="1">
      <alignment vertical="center"/>
      <protection hidden="1"/>
    </xf>
    <xf numFmtId="1" fontId="0" fillId="0" borderId="41" xfId="0" applyNumberFormat="1" applyFill="1" applyBorder="1" applyAlignment="1" applyProtection="1">
      <alignment vertical="center"/>
      <protection hidden="1"/>
    </xf>
    <xf numFmtId="0" fontId="0" fillId="0" borderId="42" xfId="0" applyBorder="1" applyAlignment="1" applyProtection="1">
      <alignment horizontal="center" vertical="center"/>
    </xf>
    <xf numFmtId="4" fontId="0" fillId="0" borderId="43" xfId="0" applyNumberFormat="1" applyBorder="1" applyAlignment="1" applyProtection="1">
      <alignment horizontal="center" vertical="center"/>
      <protection locked="0"/>
    </xf>
    <xf numFmtId="4" fontId="0" fillId="0" borderId="44" xfId="0" applyNumberFormat="1" applyBorder="1" applyAlignment="1" applyProtection="1">
      <alignment horizontal="center" vertical="center"/>
      <protection locked="0"/>
    </xf>
    <xf numFmtId="4" fontId="0" fillId="0" borderId="44" xfId="0" applyNumberFormat="1" applyBorder="1" applyAlignment="1" applyProtection="1">
      <alignment horizontal="center" vertical="center"/>
      <protection hidden="1"/>
    </xf>
    <xf numFmtId="1" fontId="0" fillId="0" borderId="44" xfId="0" applyNumberFormat="1" applyFill="1" applyBorder="1" applyAlignment="1" applyProtection="1">
      <alignment vertical="center"/>
      <protection hidden="1"/>
    </xf>
    <xf numFmtId="1" fontId="0" fillId="0" borderId="45" xfId="0" applyNumberFormat="1" applyFill="1" applyBorder="1" applyAlignment="1" applyProtection="1">
      <alignment vertical="center"/>
      <protection hidden="1"/>
    </xf>
    <xf numFmtId="0" fontId="0" fillId="2" borderId="38" xfId="0" applyFill="1" applyBorder="1" applyAlignment="1" applyProtection="1">
      <alignment horizontal="center" vertical="center"/>
    </xf>
    <xf numFmtId="0" fontId="0" fillId="2" borderId="33" xfId="0" applyFill="1" applyBorder="1" applyAlignment="1" applyProtection="1">
      <alignment horizontal="center" vertical="center"/>
    </xf>
    <xf numFmtId="0" fontId="0" fillId="0" borderId="0" xfId="0" applyAlignment="1" applyProtection="1">
      <protection locked="0"/>
    </xf>
    <xf numFmtId="0" fontId="4" fillId="0" borderId="38" xfId="0" applyFont="1" applyBorder="1" applyAlignment="1" applyProtection="1">
      <alignment vertical="center"/>
    </xf>
    <xf numFmtId="0" fontId="4" fillId="0" borderId="33" xfId="0" applyFont="1" applyBorder="1" applyAlignment="1" applyProtection="1">
      <alignment horizontal="right" vertical="center"/>
    </xf>
    <xf numFmtId="0" fontId="0" fillId="0" borderId="55" xfId="0" applyBorder="1" applyAlignment="1" applyProtection="1">
      <alignment horizontal="center"/>
    </xf>
    <xf numFmtId="0" fontId="0" fillId="0" borderId="56" xfId="0" applyBorder="1" applyAlignment="1" applyProtection="1">
      <alignment horizontal="center" vertical="center"/>
    </xf>
    <xf numFmtId="4" fontId="0" fillId="0" borderId="26" xfId="0" applyNumberFormat="1" applyBorder="1" applyAlignment="1" applyProtection="1">
      <alignment horizontal="center" vertical="center"/>
      <protection locked="0"/>
    </xf>
    <xf numFmtId="4" fontId="0" fillId="0" borderId="57" xfId="0" applyNumberFormat="1" applyBorder="1" applyAlignment="1" applyProtection="1">
      <alignment horizontal="center" vertical="center"/>
      <protection locked="0"/>
    </xf>
    <xf numFmtId="4" fontId="0" fillId="0" borderId="57" xfId="0" applyNumberFormat="1" applyBorder="1" applyAlignment="1" applyProtection="1">
      <alignment horizontal="center" vertical="center"/>
      <protection hidden="1"/>
    </xf>
    <xf numFmtId="1" fontId="0" fillId="0" borderId="57" xfId="0" applyNumberFormat="1" applyBorder="1" applyAlignment="1" applyProtection="1">
      <alignment vertical="center"/>
      <protection hidden="1"/>
    </xf>
    <xf numFmtId="1" fontId="0" fillId="0" borderId="58" xfId="0" applyNumberFormat="1" applyBorder="1" applyAlignment="1" applyProtection="1">
      <alignment vertical="center"/>
      <protection hidden="1"/>
    </xf>
    <xf numFmtId="0" fontId="0" fillId="0" borderId="60" xfId="0" applyBorder="1" applyAlignment="1" applyProtection="1">
      <alignment horizontal="center"/>
    </xf>
    <xf numFmtId="0" fontId="4" fillId="0" borderId="61" xfId="0" applyFont="1" applyBorder="1" applyAlignment="1" applyProtection="1">
      <alignment horizontal="center"/>
    </xf>
    <xf numFmtId="0" fontId="4" fillId="0" borderId="15" xfId="0" applyFont="1" applyBorder="1" applyAlignment="1" applyProtection="1">
      <alignment horizontal="center"/>
    </xf>
    <xf numFmtId="4" fontId="9" fillId="0" borderId="0" xfId="0" applyNumberFormat="1" applyFont="1" applyAlignment="1" applyProtection="1">
      <protection locked="0"/>
    </xf>
    <xf numFmtId="0" fontId="9" fillId="0" borderId="0" xfId="0" applyFont="1" applyAlignment="1" applyProtection="1">
      <protection locked="0"/>
    </xf>
    <xf numFmtId="0" fontId="8" fillId="3" borderId="59" xfId="0" applyFont="1" applyFill="1" applyBorder="1" applyAlignment="1" applyProtection="1">
      <alignment horizontal="center"/>
    </xf>
    <xf numFmtId="170" fontId="9" fillId="0" borderId="69" xfId="0" applyNumberFormat="1" applyFont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</xf>
    <xf numFmtId="0" fontId="3" fillId="2" borderId="38" xfId="0" applyFont="1" applyFill="1" applyBorder="1" applyAlignment="1" applyProtection="1">
      <alignment horizontal="center" vertical="center"/>
    </xf>
    <xf numFmtId="0" fontId="3" fillId="2" borderId="33" xfId="0" applyFont="1" applyFill="1" applyBorder="1" applyAlignment="1" applyProtection="1">
      <alignment horizontal="center" vertical="center"/>
    </xf>
    <xf numFmtId="0" fontId="3" fillId="2" borderId="37" xfId="0" applyFont="1" applyFill="1" applyBorder="1" applyAlignment="1" applyProtection="1">
      <alignment horizontal="center" vertical="center"/>
    </xf>
    <xf numFmtId="166" fontId="0" fillId="0" borderId="0" xfId="0" applyNumberFormat="1" applyAlignment="1" applyProtection="1">
      <alignment horizontal="left"/>
      <protection locked="0"/>
    </xf>
    <xf numFmtId="167" fontId="0" fillId="0" borderId="0" xfId="0" applyNumberFormat="1" applyAlignment="1" applyProtection="1">
      <alignment horizontal="left"/>
      <protection locked="0"/>
    </xf>
    <xf numFmtId="168" fontId="0" fillId="0" borderId="33" xfId="0" applyNumberFormat="1" applyBorder="1" applyAlignment="1" applyProtection="1">
      <alignment horizontal="left" vertical="center"/>
      <protection locked="0"/>
    </xf>
    <xf numFmtId="168" fontId="0" fillId="0" borderId="37" xfId="0" applyNumberFormat="1" applyBorder="1" applyAlignment="1" applyProtection="1">
      <alignment horizontal="left" vertical="center"/>
      <protection locked="0"/>
    </xf>
    <xf numFmtId="43" fontId="0" fillId="0" borderId="17" xfId="0" applyNumberFormat="1" applyBorder="1" applyAlignment="1" applyProtection="1">
      <alignment horizontal="center"/>
      <protection locked="0"/>
    </xf>
    <xf numFmtId="43" fontId="0" fillId="0" borderId="13" xfId="0" applyNumberFormat="1" applyBorder="1" applyAlignment="1" applyProtection="1">
      <alignment horizontal="center"/>
      <protection locked="0"/>
    </xf>
    <xf numFmtId="165" fontId="0" fillId="0" borderId="17" xfId="0" applyNumberFormat="1" applyBorder="1" applyAlignment="1" applyProtection="1">
      <alignment horizontal="right" indent="3"/>
      <protection hidden="1"/>
    </xf>
    <xf numFmtId="0" fontId="0" fillId="0" borderId="13" xfId="0" applyBorder="1" applyAlignment="1" applyProtection="1">
      <alignment horizontal="right" indent="3"/>
      <protection hidden="1"/>
    </xf>
    <xf numFmtId="41" fontId="0" fillId="0" borderId="17" xfId="0" applyNumberFormat="1" applyBorder="1" applyAlignment="1" applyProtection="1">
      <protection hidden="1"/>
    </xf>
    <xf numFmtId="41" fontId="0" fillId="0" borderId="5" xfId="0" applyNumberFormat="1" applyBorder="1" applyAlignment="1" applyProtection="1">
      <protection hidden="1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21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0" borderId="14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22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/>
      <protection locked="0"/>
    </xf>
    <xf numFmtId="165" fontId="0" fillId="0" borderId="17" xfId="0" applyNumberFormat="1" applyBorder="1" applyAlignment="1" applyProtection="1">
      <alignment horizontal="center"/>
      <protection hidden="1"/>
    </xf>
    <xf numFmtId="0" fontId="0" fillId="0" borderId="13" xfId="0" applyBorder="1" applyAlignment="1" applyProtection="1">
      <alignment horizontal="center"/>
      <protection hidden="1"/>
    </xf>
    <xf numFmtId="169" fontId="1" fillId="2" borderId="33" xfId="0" applyNumberFormat="1" applyFont="1" applyFill="1" applyBorder="1" applyAlignment="1" applyProtection="1">
      <alignment horizontal="right" vertical="center" indent="2"/>
      <protection hidden="1"/>
    </xf>
    <xf numFmtId="169" fontId="1" fillId="2" borderId="37" xfId="0" applyNumberFormat="1" applyFont="1" applyFill="1" applyBorder="1" applyAlignment="1" applyProtection="1">
      <alignment horizontal="right" vertical="center" indent="2"/>
      <protection hidden="1"/>
    </xf>
    <xf numFmtId="0" fontId="0" fillId="0" borderId="51" xfId="0" applyBorder="1" applyAlignment="1" applyProtection="1">
      <alignment horizontal="center" vertical="center" textRotation="90"/>
    </xf>
    <xf numFmtId="0" fontId="0" fillId="0" borderId="52" xfId="0" applyBorder="1" applyAlignment="1" applyProtection="1">
      <alignment horizontal="center" vertical="center" textRotation="90"/>
    </xf>
    <xf numFmtId="0" fontId="0" fillId="0" borderId="20" xfId="0" applyBorder="1" applyAlignment="1" applyProtection="1">
      <alignment horizontal="center" vertical="center" textRotation="90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6" xfId="0" applyBorder="1" applyAlignment="1" applyProtection="1">
      <alignment horizontal="center"/>
    </xf>
    <xf numFmtId="0" fontId="0" fillId="0" borderId="47" xfId="0" applyBorder="1" applyAlignment="1" applyProtection="1">
      <alignment horizontal="center"/>
    </xf>
    <xf numFmtId="0" fontId="0" fillId="0" borderId="48" xfId="0" applyBorder="1" applyAlignment="1" applyProtection="1">
      <alignment horizontal="center"/>
    </xf>
    <xf numFmtId="0" fontId="0" fillId="0" borderId="49" xfId="0" applyBorder="1" applyAlignment="1" applyProtection="1">
      <alignment horizontal="center"/>
    </xf>
    <xf numFmtId="0" fontId="0" fillId="0" borderId="53" xfId="0" applyBorder="1" applyAlignment="1" applyProtection="1">
      <alignment horizontal="center"/>
    </xf>
    <xf numFmtId="0" fontId="0" fillId="0" borderId="34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4" fillId="0" borderId="6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17" xfId="0" applyNumberFormat="1" applyBorder="1" applyAlignment="1" applyProtection="1">
      <alignment horizontal="right" indent="1"/>
      <protection hidden="1"/>
    </xf>
    <xf numFmtId="165" fontId="0" fillId="0" borderId="5" xfId="0" applyNumberFormat="1" applyBorder="1" applyAlignment="1" applyProtection="1">
      <alignment horizontal="right" indent="1"/>
      <protection hidden="1"/>
    </xf>
    <xf numFmtId="0" fontId="0" fillId="0" borderId="8" xfId="0" applyBorder="1" applyAlignment="1" applyProtection="1">
      <alignment horizontal="center"/>
    </xf>
    <xf numFmtId="0" fontId="4" fillId="0" borderId="55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8" fillId="3" borderId="63" xfId="0" applyFont="1" applyFill="1" applyBorder="1" applyAlignment="1" applyProtection="1">
      <alignment horizontal="center"/>
    </xf>
    <xf numFmtId="0" fontId="8" fillId="3" borderId="64" xfId="0" applyFont="1" applyFill="1" applyBorder="1" applyAlignment="1" applyProtection="1">
      <alignment horizontal="center"/>
    </xf>
    <xf numFmtId="0" fontId="8" fillId="3" borderId="65" xfId="0" applyFont="1" applyFill="1" applyBorder="1" applyAlignment="1" applyProtection="1">
      <alignment horizontal="center"/>
    </xf>
    <xf numFmtId="0" fontId="8" fillId="3" borderId="66" xfId="0" applyFont="1" applyFill="1" applyBorder="1" applyAlignment="1" applyProtection="1">
      <alignment horizontal="center"/>
    </xf>
    <xf numFmtId="0" fontId="8" fillId="3" borderId="67" xfId="0" applyFont="1" applyFill="1" applyBorder="1" applyAlignment="1" applyProtection="1">
      <alignment horizontal="center"/>
    </xf>
    <xf numFmtId="0" fontId="8" fillId="3" borderId="68" xfId="0" applyFont="1" applyFill="1" applyBorder="1" applyAlignment="1" applyProtection="1">
      <alignment horizontal="center"/>
    </xf>
    <xf numFmtId="0" fontId="9" fillId="0" borderId="17" xfId="0" applyFont="1" applyBorder="1" applyAlignment="1" applyProtection="1">
      <alignment horizontal="left" indent="1"/>
    </xf>
    <xf numFmtId="0" fontId="9" fillId="0" borderId="0" xfId="0" applyFont="1" applyBorder="1" applyAlignment="1" applyProtection="1">
      <alignment horizontal="left" indent="1"/>
    </xf>
    <xf numFmtId="0" fontId="9" fillId="0" borderId="5" xfId="0" applyFont="1" applyBorder="1" applyAlignment="1" applyProtection="1">
      <alignment horizontal="left" indent="1"/>
    </xf>
    <xf numFmtId="0" fontId="3" fillId="0" borderId="6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41" fontId="0" fillId="0" borderId="17" xfId="0" applyNumberFormat="1" applyBorder="1" applyAlignment="1" applyProtection="1">
      <protection locked="0"/>
    </xf>
    <xf numFmtId="41" fontId="0" fillId="0" borderId="5" xfId="0" applyNumberFormat="1" applyBorder="1" applyAlignment="1" applyProtection="1">
      <protection locked="0"/>
    </xf>
    <xf numFmtId="0" fontId="9" fillId="0" borderId="17" xfId="0" applyFont="1" applyBorder="1" applyAlignment="1" applyProtection="1">
      <alignment horizontal="left" wrapText="1" indent="1"/>
    </xf>
    <xf numFmtId="0" fontId="0" fillId="0" borderId="0" xfId="0" applyAlignment="1">
      <alignment horizontal="left" wrapText="1" indent="1"/>
    </xf>
    <xf numFmtId="0" fontId="0" fillId="0" borderId="5" xfId="0" applyBorder="1" applyAlignment="1">
      <alignment horizontal="left" wrapText="1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G131"/>
  <sheetViews>
    <sheetView showZeros="0" tabSelected="1" zoomScaleNormal="100" workbookViewId="0"/>
  </sheetViews>
  <sheetFormatPr baseColWidth="10" defaultColWidth="11.44140625" defaultRowHeight="13.2"/>
  <cols>
    <col min="1" max="1" width="4.77734375" style="1" customWidth="1"/>
    <col min="2" max="2" width="7.77734375" style="1" customWidth="1"/>
    <col min="3" max="17" width="6.33203125" style="1" customWidth="1"/>
    <col min="18" max="16384" width="11.44140625" style="1"/>
  </cols>
  <sheetData>
    <row r="2" spans="2:17">
      <c r="B2" s="1" t="s">
        <v>68</v>
      </c>
      <c r="C2" s="1">
        <f>'Local 1'!C2</f>
        <v>0</v>
      </c>
      <c r="P2" s="123">
        <v>44266</v>
      </c>
      <c r="Q2" s="123"/>
    </row>
    <row r="3" spans="2:17">
      <c r="C3" s="1">
        <f>'Local 1'!C3</f>
        <v>0</v>
      </c>
    </row>
    <row r="4" spans="2:17">
      <c r="C4" s="1">
        <f>'Local 1'!C4</f>
        <v>0</v>
      </c>
    </row>
    <row r="5" spans="2:17">
      <c r="C5" s="1">
        <f>'Local 1'!C5</f>
        <v>0</v>
      </c>
    </row>
    <row r="6" spans="2:17" ht="13.8" thickBot="1"/>
    <row r="7" spans="2:17" ht="18" customHeight="1" thickBot="1">
      <c r="B7" s="124" t="s">
        <v>47</v>
      </c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6"/>
    </row>
    <row r="8" spans="2:17" s="23" customFormat="1">
      <c r="B8" s="44"/>
    </row>
    <row r="9" spans="2:17" s="23" customFormat="1">
      <c r="B9" s="44"/>
    </row>
    <row r="10" spans="2:17" ht="15" customHeight="1">
      <c r="B10" s="35"/>
      <c r="D10" s="67" t="s">
        <v>48</v>
      </c>
      <c r="E10" s="106" t="str">
        <f ca="1">MID(CELL("nomfichier",E10),FIND("]",CELL("nomfichier",E10))+1,32)</f>
        <v>Matrice</v>
      </c>
      <c r="F10" s="68"/>
    </row>
    <row r="11" spans="2:17" ht="15" customHeight="1">
      <c r="B11" s="35"/>
      <c r="D11" s="67" t="s">
        <v>49</v>
      </c>
      <c r="E11" s="127"/>
      <c r="F11" s="127"/>
    </row>
    <row r="12" spans="2:17" ht="15" customHeight="1">
      <c r="B12" s="35"/>
      <c r="D12" s="67" t="s">
        <v>50</v>
      </c>
      <c r="E12" s="128"/>
      <c r="F12" s="128"/>
    </row>
    <row r="13" spans="2:17" ht="12.75" customHeight="1">
      <c r="B13" s="33"/>
      <c r="M13" s="3"/>
    </row>
    <row r="14" spans="2:17" ht="12.75" customHeight="1" thickBot="1">
      <c r="B14" s="33"/>
    </row>
    <row r="15" spans="2:17" s="45" customFormat="1" ht="19.95" customHeight="1" thickBot="1">
      <c r="B15" s="124" t="s">
        <v>34</v>
      </c>
      <c r="C15" s="125"/>
      <c r="D15" s="125"/>
      <c r="E15" s="125"/>
      <c r="F15" s="125"/>
      <c r="G15" s="125"/>
      <c r="H15" s="125"/>
      <c r="I15" s="125"/>
      <c r="J15" s="125"/>
      <c r="K15" s="125"/>
      <c r="L15" s="125"/>
      <c r="M15" s="126"/>
    </row>
    <row r="16" spans="2:17" s="23" customFormat="1" ht="6" customHeight="1" thickBot="1"/>
    <row r="17" spans="2:13" ht="18" customHeight="1" thickBot="1">
      <c r="B17" s="107"/>
      <c r="C17" s="87"/>
      <c r="D17" s="87"/>
      <c r="E17" s="87"/>
      <c r="F17" s="87"/>
      <c r="G17" s="87"/>
      <c r="H17" s="87"/>
      <c r="I17" s="87"/>
      <c r="J17" s="87"/>
      <c r="K17" s="108" t="s">
        <v>74</v>
      </c>
      <c r="L17" s="129"/>
      <c r="M17" s="130"/>
    </row>
    <row r="18" spans="2:13" ht="6" customHeight="1" thickBot="1"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</row>
    <row r="19" spans="2:13">
      <c r="B19" s="137" t="s">
        <v>43</v>
      </c>
      <c r="C19" s="138"/>
      <c r="D19" s="138"/>
      <c r="E19" s="138"/>
      <c r="F19" s="138"/>
      <c r="G19" s="139"/>
      <c r="H19" s="143" t="s">
        <v>3</v>
      </c>
      <c r="I19" s="144"/>
      <c r="J19" s="145" t="s">
        <v>69</v>
      </c>
      <c r="K19" s="144"/>
      <c r="L19" s="146" t="s">
        <v>46</v>
      </c>
      <c r="M19" s="147"/>
    </row>
    <row r="20" spans="2:13" ht="13.8" thickBot="1">
      <c r="B20" s="140"/>
      <c r="C20" s="141"/>
      <c r="D20" s="141"/>
      <c r="E20" s="141"/>
      <c r="F20" s="141"/>
      <c r="G20" s="142"/>
      <c r="H20" s="148" t="s">
        <v>32</v>
      </c>
      <c r="I20" s="149"/>
      <c r="J20" s="148" t="s">
        <v>45</v>
      </c>
      <c r="K20" s="149"/>
      <c r="L20" s="150" t="s">
        <v>33</v>
      </c>
      <c r="M20" s="151"/>
    </row>
    <row r="21" spans="2:13" ht="6" customHeight="1">
      <c r="B21" s="9"/>
      <c r="G21" s="17"/>
      <c r="H21" s="24"/>
      <c r="I21" s="17"/>
      <c r="J21" s="24"/>
      <c r="K21" s="17"/>
      <c r="L21" s="7"/>
      <c r="M21" s="8"/>
    </row>
    <row r="22" spans="2:13">
      <c r="B22" s="26" t="s">
        <v>0</v>
      </c>
      <c r="C22" s="41"/>
      <c r="D22" s="41"/>
      <c r="E22" s="41"/>
      <c r="F22" s="41"/>
      <c r="G22" s="42"/>
      <c r="H22" s="24"/>
      <c r="I22" s="17"/>
      <c r="J22" s="24"/>
      <c r="K22" s="17"/>
      <c r="L22" s="7"/>
      <c r="M22" s="8"/>
    </row>
    <row r="23" spans="2:13" ht="6" customHeight="1">
      <c r="B23" s="9"/>
      <c r="G23" s="17"/>
      <c r="H23" s="24"/>
      <c r="I23" s="17"/>
      <c r="J23" s="24"/>
      <c r="K23" s="17"/>
      <c r="L23" s="7"/>
      <c r="M23" s="8"/>
    </row>
    <row r="24" spans="2:13">
      <c r="B24" s="27" t="s">
        <v>1</v>
      </c>
      <c r="G24" s="47"/>
      <c r="H24" s="131"/>
      <c r="I24" s="132"/>
      <c r="J24" s="133">
        <f>IF(L$17=0,0,IF(OR(L$17&lt;5,L$17&gt;10),"ERREUR",5.6*L$17+0.6))</f>
        <v>0</v>
      </c>
      <c r="K24" s="134"/>
      <c r="L24" s="135" t="str">
        <f>IF(H24=0," ",IF(J24=" "," ",IF(J24="ERREUR","ERREUR",H24*J24)))</f>
        <v xml:space="preserve"> </v>
      </c>
      <c r="M24" s="136"/>
    </row>
    <row r="25" spans="2:13">
      <c r="B25" s="27" t="s">
        <v>2</v>
      </c>
      <c r="G25" s="47"/>
      <c r="H25" s="131"/>
      <c r="I25" s="132"/>
      <c r="J25" s="133">
        <f>IF(L$17=0,0,IF(OR(L$17&lt;5,L$17&gt;10),"ERREUR",4.4*L$17-3.1))</f>
        <v>0</v>
      </c>
      <c r="K25" s="134"/>
      <c r="L25" s="135" t="str">
        <f>IF(H25=0," ",IF(J25=" "," ",IF(J25="ERREUR","ERREUR",H25*J25)))</f>
        <v xml:space="preserve"> </v>
      </c>
      <c r="M25" s="136"/>
    </row>
    <row r="26" spans="2:13" ht="6" customHeight="1" thickBot="1">
      <c r="B26" s="36"/>
      <c r="G26" s="48"/>
      <c r="H26" s="52"/>
      <c r="I26" s="48"/>
      <c r="J26" s="52"/>
      <c r="K26" s="58"/>
      <c r="L26" s="60"/>
      <c r="M26" s="61"/>
    </row>
    <row r="27" spans="2:13" ht="6" customHeight="1">
      <c r="B27" s="37"/>
      <c r="C27" s="38"/>
      <c r="D27" s="38"/>
      <c r="E27" s="38"/>
      <c r="F27" s="38"/>
      <c r="G27" s="49"/>
      <c r="H27" s="53"/>
      <c r="I27" s="49"/>
      <c r="J27" s="53"/>
      <c r="K27" s="59"/>
      <c r="L27" s="62"/>
      <c r="M27" s="63"/>
    </row>
    <row r="28" spans="2:13">
      <c r="B28" s="26" t="s">
        <v>4</v>
      </c>
      <c r="C28" s="10"/>
      <c r="D28" s="10"/>
      <c r="E28" s="10"/>
      <c r="F28" s="10"/>
      <c r="G28" s="42"/>
      <c r="H28" s="53"/>
      <c r="I28" s="49"/>
      <c r="J28" s="53"/>
      <c r="K28" s="59"/>
      <c r="L28" s="57"/>
      <c r="M28" s="8"/>
    </row>
    <row r="29" spans="2:13" ht="6" customHeight="1">
      <c r="B29" s="9"/>
      <c r="C29" s="7"/>
      <c r="D29" s="7"/>
      <c r="E29" s="7"/>
      <c r="F29" s="7"/>
      <c r="G29" s="49"/>
      <c r="H29" s="53"/>
      <c r="I29" s="49"/>
      <c r="J29" s="53"/>
      <c r="K29" s="59"/>
      <c r="L29" s="57"/>
      <c r="M29" s="8"/>
    </row>
    <row r="30" spans="2:13">
      <c r="B30" s="27" t="s">
        <v>5</v>
      </c>
      <c r="C30" s="7"/>
      <c r="D30" s="7"/>
      <c r="E30" s="7"/>
      <c r="F30" s="7"/>
      <c r="G30" s="47"/>
      <c r="H30" s="131"/>
      <c r="I30" s="132"/>
      <c r="J30" s="133">
        <f>IF(L$17=0,0,IF(OR(L$17&lt;5,L$17&gt;10),"ERREUR",L$17+1))</f>
        <v>0</v>
      </c>
      <c r="K30" s="134"/>
      <c r="L30" s="135" t="str">
        <f>IF(H30=0," ",IF(J30=" "," ",IF(J30="ERREUR","ERREUR",H30*J30)))</f>
        <v xml:space="preserve"> </v>
      </c>
      <c r="M30" s="136"/>
    </row>
    <row r="31" spans="2:13">
      <c r="B31" s="27" t="s">
        <v>6</v>
      </c>
      <c r="C31" s="7"/>
      <c r="D31" s="7"/>
      <c r="E31" s="7"/>
      <c r="F31" s="7"/>
      <c r="G31" s="47"/>
      <c r="H31" s="131"/>
      <c r="I31" s="132"/>
      <c r="J31" s="133">
        <f>IF(L$17=0,0,IF(OR(L$17&lt;5,L$17&gt;10),"ERREUR",1.71*L$17+0.11))</f>
        <v>0</v>
      </c>
      <c r="K31" s="134"/>
      <c r="L31" s="135" t="str">
        <f>IF(H31=0," ",IF(J31=" "," ",IF(J31="ERREUR","ERREUR",H31*J31)))</f>
        <v xml:space="preserve"> </v>
      </c>
      <c r="M31" s="136"/>
    </row>
    <row r="32" spans="2:13" ht="6" customHeight="1" thickBot="1">
      <c r="B32" s="28"/>
      <c r="C32" s="39"/>
      <c r="D32" s="39"/>
      <c r="E32" s="39"/>
      <c r="F32" s="39"/>
      <c r="G32" s="48"/>
      <c r="H32" s="52"/>
      <c r="I32" s="48"/>
      <c r="J32" s="52"/>
      <c r="K32" s="58"/>
      <c r="L32" s="60"/>
      <c r="M32" s="61"/>
    </row>
    <row r="33" spans="2:13" ht="6" customHeight="1">
      <c r="B33" s="9"/>
      <c r="G33" s="17"/>
      <c r="H33" s="24"/>
      <c r="I33" s="17"/>
      <c r="J33" s="24"/>
      <c r="K33" s="59"/>
      <c r="L33" s="62"/>
      <c r="M33" s="63"/>
    </row>
    <row r="34" spans="2:13">
      <c r="B34" s="26" t="s">
        <v>7</v>
      </c>
      <c r="C34" s="41"/>
      <c r="D34" s="41"/>
      <c r="E34" s="41"/>
      <c r="F34" s="41"/>
      <c r="G34" s="42"/>
      <c r="H34" s="51"/>
      <c r="I34" s="47"/>
      <c r="J34" s="51"/>
      <c r="K34" s="59"/>
      <c r="L34" s="57"/>
      <c r="M34" s="8"/>
    </row>
    <row r="35" spans="2:13" ht="6" customHeight="1">
      <c r="B35" s="9"/>
      <c r="G35" s="49"/>
      <c r="H35" s="53"/>
      <c r="I35" s="49"/>
      <c r="J35" s="53"/>
      <c r="K35" s="59"/>
      <c r="L35" s="57"/>
      <c r="M35" s="8"/>
    </row>
    <row r="36" spans="2:13">
      <c r="B36" s="27" t="s">
        <v>16</v>
      </c>
      <c r="G36" s="47"/>
      <c r="H36" s="131"/>
      <c r="I36" s="132"/>
      <c r="J36" s="133">
        <f>IF(L$17=0,0,IF(OR(L$17&lt;5,L$17&gt;10),"ERREUR",L$17+1))</f>
        <v>0</v>
      </c>
      <c r="K36" s="134"/>
      <c r="L36" s="135" t="str">
        <f>IF(H36=0," ",IF(J36=" "," ",IF(J36="ERREUR","ERREUR",H36*J36)))</f>
        <v xml:space="preserve"> </v>
      </c>
      <c r="M36" s="136"/>
    </row>
    <row r="37" spans="2:13" ht="6" customHeight="1" thickBot="1">
      <c r="B37" s="29"/>
      <c r="C37" s="39"/>
      <c r="D37" s="39"/>
      <c r="E37" s="39"/>
      <c r="F37" s="39"/>
      <c r="G37" s="50"/>
      <c r="H37" s="54"/>
      <c r="I37" s="50"/>
      <c r="J37" s="54"/>
      <c r="K37" s="58"/>
      <c r="L37" s="60"/>
      <c r="M37" s="61"/>
    </row>
    <row r="38" spans="2:13" ht="6" customHeight="1">
      <c r="B38" s="37"/>
      <c r="C38" s="38"/>
      <c r="D38" s="38"/>
      <c r="E38" s="38"/>
      <c r="F38" s="38"/>
      <c r="G38" s="17"/>
      <c r="H38" s="24"/>
      <c r="I38" s="17"/>
      <c r="J38" s="24"/>
      <c r="K38" s="59"/>
      <c r="L38" s="62"/>
      <c r="M38" s="63"/>
    </row>
    <row r="39" spans="2:13">
      <c r="B39" s="26" t="s">
        <v>8</v>
      </c>
      <c r="C39" s="41"/>
      <c r="D39" s="41"/>
      <c r="E39" s="41"/>
      <c r="F39" s="41"/>
      <c r="G39" s="42"/>
      <c r="H39" s="53"/>
      <c r="I39" s="49"/>
      <c r="J39" s="53"/>
      <c r="K39" s="59"/>
      <c r="L39" s="57"/>
      <c r="M39" s="8"/>
    </row>
    <row r="40" spans="2:13" ht="6" customHeight="1">
      <c r="B40" s="9"/>
      <c r="G40" s="49"/>
      <c r="H40" s="53"/>
      <c r="I40" s="49"/>
      <c r="J40" s="53"/>
      <c r="K40" s="59"/>
      <c r="L40" s="57"/>
      <c r="M40" s="8"/>
    </row>
    <row r="41" spans="2:13">
      <c r="B41" s="27" t="s">
        <v>9</v>
      </c>
      <c r="G41" s="47"/>
      <c r="H41" s="131"/>
      <c r="I41" s="132"/>
      <c r="J41" s="133">
        <f>IF(L$17=0,0,IF(OR(L$17&lt;5,L$17&gt;10),"ERREUR",4.35*L$17+1.1))</f>
        <v>0</v>
      </c>
      <c r="K41" s="134"/>
      <c r="L41" s="135" t="str">
        <f>IF(H41=0," ",IF(J41=" "," ",IF(J41="ERREUR","ERREUR",H41*J41)))</f>
        <v xml:space="preserve"> </v>
      </c>
      <c r="M41" s="136"/>
    </row>
    <row r="42" spans="2:13">
      <c r="B42" s="27" t="s">
        <v>70</v>
      </c>
      <c r="G42" s="47"/>
      <c r="H42" s="131"/>
      <c r="I42" s="132"/>
      <c r="J42" s="133">
        <f>IF(L$17=0,0,IF(OR(L$17&lt;5,L$17&gt;10),"ERREUR",1.6*L$17+3.1))</f>
        <v>0</v>
      </c>
      <c r="K42" s="134"/>
      <c r="L42" s="135" t="str">
        <f>IF(H42=0," ",IF(J42=" "," ",IF(J42="ERREUR","ERREUR",H42*J42)))</f>
        <v xml:space="preserve"> </v>
      </c>
      <c r="M42" s="136"/>
    </row>
    <row r="43" spans="2:13" ht="6" customHeight="1" thickBot="1">
      <c r="B43" s="29"/>
      <c r="C43" s="39"/>
      <c r="D43" s="39"/>
      <c r="E43" s="39"/>
      <c r="F43" s="39"/>
      <c r="G43" s="40"/>
      <c r="H43" s="55"/>
      <c r="I43" s="40"/>
      <c r="J43" s="55"/>
      <c r="K43" s="58"/>
      <c r="L43" s="60"/>
      <c r="M43" s="61"/>
    </row>
    <row r="44" spans="2:13" ht="6" customHeight="1">
      <c r="B44" s="37"/>
      <c r="C44" s="38"/>
      <c r="D44" s="38"/>
      <c r="E44" s="38"/>
      <c r="F44" s="38"/>
      <c r="G44" s="17"/>
      <c r="H44" s="24"/>
      <c r="I44" s="17"/>
      <c r="J44" s="24"/>
      <c r="K44" s="59"/>
      <c r="L44" s="62"/>
      <c r="M44" s="63"/>
    </row>
    <row r="45" spans="2:13">
      <c r="B45" s="26" t="s">
        <v>10</v>
      </c>
      <c r="C45" s="41"/>
      <c r="D45" s="41"/>
      <c r="E45" s="41"/>
      <c r="F45" s="41"/>
      <c r="G45" s="42"/>
      <c r="H45" s="53"/>
      <c r="I45" s="49"/>
      <c r="J45" s="53"/>
      <c r="K45" s="59"/>
      <c r="L45" s="57"/>
      <c r="M45" s="8"/>
    </row>
    <row r="46" spans="2:13" ht="6" customHeight="1">
      <c r="B46" s="9"/>
      <c r="G46" s="49"/>
      <c r="H46" s="53"/>
      <c r="I46" s="49"/>
      <c r="J46" s="53"/>
      <c r="K46" s="59"/>
      <c r="L46" s="57"/>
      <c r="M46" s="8"/>
    </row>
    <row r="47" spans="2:13">
      <c r="B47" s="27" t="s">
        <v>9</v>
      </c>
      <c r="G47" s="47"/>
      <c r="H47" s="131"/>
      <c r="I47" s="132"/>
      <c r="J47" s="133">
        <f>IF(L$17=0,0,IF(OR(L$17&lt;5,L$17&gt;10),"ERREUR",4.1*L$17+17.6))</f>
        <v>0</v>
      </c>
      <c r="K47" s="134"/>
      <c r="L47" s="135" t="str">
        <f>IF(H47=0," ",IF(J47=" "," ",IF(J47="ERREUR","ERREUR",H47*J47)))</f>
        <v xml:space="preserve"> </v>
      </c>
      <c r="M47" s="136"/>
    </row>
    <row r="48" spans="2:13">
      <c r="B48" s="27" t="s">
        <v>70</v>
      </c>
      <c r="G48" s="47"/>
      <c r="H48" s="131"/>
      <c r="I48" s="132"/>
      <c r="J48" s="133">
        <f>IF(L$17=0,0,IF(OR(L$17&lt;5,L$17&gt;10),"ERREUR",1.6*L$17+3.1))</f>
        <v>0</v>
      </c>
      <c r="K48" s="134"/>
      <c r="L48" s="135" t="str">
        <f>IF(H48=0," ",IF(J48=" "," ",IF(J48="ERREUR","ERREUR",H48*J48)))</f>
        <v xml:space="preserve"> </v>
      </c>
      <c r="M48" s="136"/>
    </row>
    <row r="49" spans="2:20" ht="6" customHeight="1" thickBot="1">
      <c r="B49" s="29"/>
      <c r="C49" s="39"/>
      <c r="D49" s="39"/>
      <c r="E49" s="39"/>
      <c r="F49" s="39"/>
      <c r="G49" s="40"/>
      <c r="H49" s="55"/>
      <c r="I49" s="40"/>
      <c r="J49" s="55"/>
      <c r="K49" s="58"/>
      <c r="L49" s="60"/>
      <c r="M49" s="61"/>
    </row>
    <row r="50" spans="2:20" ht="6" customHeight="1">
      <c r="B50" s="37"/>
      <c r="C50" s="38"/>
      <c r="D50" s="38"/>
      <c r="E50" s="38"/>
      <c r="F50" s="38"/>
      <c r="G50" s="17"/>
      <c r="H50" s="24"/>
      <c r="I50" s="17"/>
      <c r="J50" s="24"/>
      <c r="K50" s="59"/>
      <c r="L50" s="62"/>
      <c r="M50" s="63"/>
    </row>
    <row r="51" spans="2:20">
      <c r="B51" s="26" t="s">
        <v>14</v>
      </c>
      <c r="C51" s="41"/>
      <c r="D51" s="41"/>
      <c r="E51" s="41"/>
      <c r="F51" s="41"/>
      <c r="G51" s="42"/>
      <c r="H51" s="51"/>
      <c r="I51" s="47"/>
      <c r="J51" s="51"/>
      <c r="K51" s="59"/>
      <c r="L51" s="57"/>
      <c r="M51" s="8"/>
    </row>
    <row r="52" spans="2:20" ht="6" customHeight="1">
      <c r="B52" s="9"/>
      <c r="G52" s="49"/>
      <c r="H52" s="53"/>
      <c r="I52" s="49"/>
      <c r="J52" s="53"/>
      <c r="K52" s="59"/>
      <c r="L52" s="57"/>
      <c r="M52" s="8"/>
    </row>
    <row r="53" spans="2:20">
      <c r="B53" s="27" t="s">
        <v>15</v>
      </c>
      <c r="G53" s="47"/>
      <c r="H53" s="131"/>
      <c r="I53" s="132"/>
      <c r="J53" s="133">
        <f>IF(L$17=0,0,IF(OR(L$17&lt;5,L$17&gt;10),"ERREUR",1.61*L$17-1.54))</f>
        <v>0</v>
      </c>
      <c r="K53" s="134"/>
      <c r="L53" s="135" t="str">
        <f>IF(H53=0," ",IF(J53=" "," ",IF(J53="ERREUR","ERREUR",H53*J53)))</f>
        <v xml:space="preserve"> </v>
      </c>
      <c r="M53" s="136"/>
    </row>
    <row r="54" spans="2:20" ht="6" customHeight="1" thickBot="1">
      <c r="B54" s="29"/>
      <c r="C54" s="39"/>
      <c r="D54" s="39"/>
      <c r="E54" s="39"/>
      <c r="F54" s="39"/>
      <c r="G54" s="50"/>
      <c r="H54" s="54"/>
      <c r="I54" s="50"/>
      <c r="J54" s="54"/>
      <c r="K54" s="58"/>
      <c r="L54" s="60"/>
      <c r="M54" s="61"/>
    </row>
    <row r="55" spans="2:20" ht="6" customHeight="1">
      <c r="B55" s="37"/>
      <c r="C55" s="38"/>
      <c r="D55" s="38"/>
      <c r="E55" s="38"/>
      <c r="F55" s="38"/>
      <c r="G55" s="17"/>
      <c r="H55" s="24"/>
      <c r="I55" s="17"/>
      <c r="J55" s="24"/>
      <c r="K55" s="59"/>
      <c r="L55" s="62"/>
      <c r="M55" s="63"/>
    </row>
    <row r="56" spans="2:20">
      <c r="B56" s="26" t="s">
        <v>11</v>
      </c>
      <c r="C56" s="41"/>
      <c r="D56" s="41"/>
      <c r="E56" s="41"/>
      <c r="F56" s="41"/>
      <c r="G56" s="42"/>
      <c r="H56" s="51"/>
      <c r="I56" s="47"/>
      <c r="J56" s="51"/>
      <c r="K56" s="59"/>
      <c r="L56" s="57"/>
      <c r="M56" s="8"/>
    </row>
    <row r="57" spans="2:20" ht="6" customHeight="1">
      <c r="B57" s="30"/>
      <c r="G57" s="49"/>
      <c r="H57" s="53"/>
      <c r="I57" s="49"/>
      <c r="J57" s="53"/>
      <c r="K57" s="59"/>
      <c r="L57" s="56"/>
      <c r="M57" s="8"/>
    </row>
    <row r="58" spans="2:20">
      <c r="B58" s="27" t="s">
        <v>12</v>
      </c>
      <c r="G58" s="47"/>
      <c r="H58" s="131"/>
      <c r="I58" s="152"/>
      <c r="J58" s="153">
        <f>IF(L$17=0,0,IF(OR(L$17&lt;5,L$17&gt;10),"ERREUR",1.61*L$17-1.54))</f>
        <v>0</v>
      </c>
      <c r="K58" s="154"/>
      <c r="L58" s="135" t="str">
        <f>IF(H58=0," ",IF(J58=" "," ",IF(J58="ERREUR","ERREUR",H58*J58)))</f>
        <v xml:space="preserve"> </v>
      </c>
      <c r="M58" s="136"/>
    </row>
    <row r="59" spans="2:20" ht="13.2" customHeight="1">
      <c r="B59" s="27" t="s">
        <v>13</v>
      </c>
      <c r="G59" s="47"/>
      <c r="H59" s="131"/>
      <c r="I59" s="152"/>
      <c r="J59" s="133">
        <f>IF(L$17=0,0,IF(OR(L$17&lt;5,L$17&gt;10),"ERREUR",L$17+1))</f>
        <v>0</v>
      </c>
      <c r="K59" s="134"/>
      <c r="L59" s="135" t="str">
        <f>IF(H59=0," ",IF(J59=" "," ",IF(J59="ERREUR","ERREUR",H59*J59)))</f>
        <v xml:space="preserve"> </v>
      </c>
      <c r="M59" s="136"/>
    </row>
    <row r="60" spans="2:20" ht="13.2" customHeight="1">
      <c r="B60" s="27" t="s">
        <v>71</v>
      </c>
      <c r="G60" s="47"/>
      <c r="H60" s="131"/>
      <c r="I60" s="152"/>
      <c r="J60" s="133">
        <f>IF(L$17=0,0,IF(OR(L$17&lt;5,L$17&gt;10),"ERREUR",L$17*0.5))</f>
        <v>0</v>
      </c>
      <c r="K60" s="134"/>
      <c r="L60" s="135" t="str">
        <f>IF(H60=0," ",IF(J60=" "," ",IF(J60="ERREUR","ERREUR",H60*J60)))</f>
        <v xml:space="preserve"> </v>
      </c>
      <c r="M60" s="136"/>
    </row>
    <row r="61" spans="2:20" ht="13.2" customHeight="1">
      <c r="B61" s="27" t="s">
        <v>72</v>
      </c>
      <c r="G61" s="47"/>
      <c r="H61" s="131"/>
      <c r="I61" s="152"/>
      <c r="J61" s="133">
        <f>IF(L$17=0,0,IF(OR(L$17&lt;5,L$17&gt;10),"ERREUR",L$17*2.5))</f>
        <v>0</v>
      </c>
      <c r="K61" s="134"/>
      <c r="L61" s="135" t="str">
        <f>IF(H61=0," ",IF(J61=" "," ",IF(J61="ERREUR","ERREUR",H61*J61)))</f>
        <v xml:space="preserve"> </v>
      </c>
      <c r="M61" s="136"/>
    </row>
    <row r="62" spans="2:20" ht="6" customHeight="1" thickBot="1">
      <c r="B62" s="9"/>
      <c r="G62" s="32"/>
      <c r="H62" s="34"/>
      <c r="I62" s="32"/>
      <c r="J62" s="34"/>
      <c r="K62" s="32"/>
      <c r="L62" s="57"/>
      <c r="M62" s="8"/>
    </row>
    <row r="63" spans="2:20" ht="6" customHeight="1" thickBot="1">
      <c r="B63" s="79"/>
      <c r="C63" s="79"/>
      <c r="D63" s="79"/>
      <c r="E63" s="79"/>
      <c r="F63" s="79"/>
      <c r="G63" s="79"/>
      <c r="H63" s="79"/>
      <c r="I63" s="79"/>
      <c r="J63" s="79"/>
      <c r="K63" s="79"/>
      <c r="L63" s="80"/>
      <c r="M63" s="79"/>
    </row>
    <row r="64" spans="2:20" s="88" customFormat="1" ht="19.95" customHeight="1" thickBot="1">
      <c r="B64" s="89"/>
      <c r="C64" s="90"/>
      <c r="D64" s="90"/>
      <c r="E64" s="90"/>
      <c r="F64" s="90"/>
      <c r="G64" s="90"/>
      <c r="H64" s="90"/>
      <c r="I64" s="90"/>
      <c r="J64" s="91" t="s">
        <v>51</v>
      </c>
      <c r="K64" s="155">
        <f>SUM(L24:L61)</f>
        <v>0</v>
      </c>
      <c r="L64" s="155"/>
      <c r="M64" s="156"/>
      <c r="R64" s="1"/>
      <c r="S64" s="1"/>
      <c r="T64" s="1"/>
    </row>
    <row r="65" spans="2:17" ht="13.8" thickBot="1"/>
    <row r="66" spans="2:17" ht="19.95" customHeight="1" thickBot="1">
      <c r="B66" s="124" t="s">
        <v>44</v>
      </c>
      <c r="C66" s="125"/>
      <c r="D66" s="125"/>
      <c r="E66" s="125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6"/>
    </row>
    <row r="67" spans="2:17" ht="6" customHeight="1" thickBot="1"/>
    <row r="68" spans="2:17" ht="18" customHeight="1">
      <c r="B68" s="157" t="s">
        <v>17</v>
      </c>
      <c r="C68" s="160" t="s">
        <v>23</v>
      </c>
      <c r="D68" s="161"/>
      <c r="E68" s="161"/>
      <c r="F68" s="161"/>
      <c r="G68" s="161"/>
      <c r="H68" s="161"/>
      <c r="I68" s="161"/>
      <c r="J68" s="161"/>
      <c r="K68" s="161"/>
      <c r="L68" s="161"/>
      <c r="M68" s="161"/>
      <c r="N68" s="162"/>
      <c r="O68" s="163" t="s">
        <v>75</v>
      </c>
      <c r="P68" s="164"/>
      <c r="Q68" s="165"/>
    </row>
    <row r="69" spans="2:17">
      <c r="B69" s="158"/>
      <c r="C69" s="169" t="s">
        <v>21</v>
      </c>
      <c r="D69" s="170"/>
      <c r="E69" s="170"/>
      <c r="F69" s="171"/>
      <c r="G69" s="172" t="s">
        <v>22</v>
      </c>
      <c r="H69" s="170"/>
      <c r="I69" s="170"/>
      <c r="J69" s="171"/>
      <c r="K69" s="172" t="s">
        <v>28</v>
      </c>
      <c r="L69" s="170"/>
      <c r="M69" s="170"/>
      <c r="N69" s="171"/>
      <c r="O69" s="166"/>
      <c r="P69" s="167"/>
      <c r="Q69" s="168"/>
    </row>
    <row r="70" spans="2:17" ht="12.75" customHeight="1">
      <c r="B70" s="158"/>
      <c r="C70" s="173" t="s">
        <v>24</v>
      </c>
      <c r="D70" s="174"/>
      <c r="E70" s="175" t="s">
        <v>25</v>
      </c>
      <c r="F70" s="174"/>
      <c r="G70" s="184" t="s">
        <v>24</v>
      </c>
      <c r="H70" s="174"/>
      <c r="I70" s="175" t="s">
        <v>25</v>
      </c>
      <c r="J70" s="174"/>
      <c r="K70" s="184" t="s">
        <v>24</v>
      </c>
      <c r="L70" s="174"/>
      <c r="M70" s="175" t="s">
        <v>25</v>
      </c>
      <c r="N70" s="174"/>
      <c r="O70" s="185" t="s">
        <v>65</v>
      </c>
      <c r="P70" s="185" t="s">
        <v>66</v>
      </c>
      <c r="Q70" s="176" t="s">
        <v>67</v>
      </c>
    </row>
    <row r="71" spans="2:17">
      <c r="B71" s="158"/>
      <c r="C71" s="116" t="s">
        <v>26</v>
      </c>
      <c r="D71" s="109" t="s">
        <v>27</v>
      </c>
      <c r="E71" s="109" t="s">
        <v>36</v>
      </c>
      <c r="F71" s="109" t="s">
        <v>37</v>
      </c>
      <c r="G71" s="109" t="s">
        <v>26</v>
      </c>
      <c r="H71" s="109" t="s">
        <v>27</v>
      </c>
      <c r="I71" s="109" t="s">
        <v>36</v>
      </c>
      <c r="J71" s="109" t="s">
        <v>37</v>
      </c>
      <c r="K71" s="109" t="s">
        <v>26</v>
      </c>
      <c r="L71" s="109" t="s">
        <v>27</v>
      </c>
      <c r="M71" s="109" t="s">
        <v>36</v>
      </c>
      <c r="N71" s="109" t="s">
        <v>37</v>
      </c>
      <c r="O71" s="186"/>
      <c r="P71" s="186"/>
      <c r="Q71" s="177"/>
    </row>
    <row r="72" spans="2:17" ht="13.8" thickBot="1">
      <c r="B72" s="159"/>
      <c r="C72" s="117" t="s">
        <v>32</v>
      </c>
      <c r="D72" s="118" t="s">
        <v>32</v>
      </c>
      <c r="E72" s="118" t="s">
        <v>32</v>
      </c>
      <c r="F72" s="118" t="s">
        <v>32</v>
      </c>
      <c r="G72" s="118" t="s">
        <v>32</v>
      </c>
      <c r="H72" s="118" t="s">
        <v>32</v>
      </c>
      <c r="I72" s="118" t="s">
        <v>32</v>
      </c>
      <c r="J72" s="118" t="s">
        <v>32</v>
      </c>
      <c r="K72" s="118" t="s">
        <v>32</v>
      </c>
      <c r="L72" s="118" t="s">
        <v>32</v>
      </c>
      <c r="M72" s="118" t="s">
        <v>32</v>
      </c>
      <c r="N72" s="118" t="s">
        <v>32</v>
      </c>
      <c r="O72" s="187"/>
      <c r="P72" s="187"/>
      <c r="Q72" s="178"/>
    </row>
    <row r="73" spans="2:17" ht="18" customHeight="1" thickBot="1">
      <c r="B73" s="110" t="s">
        <v>38</v>
      </c>
      <c r="C73" s="111"/>
      <c r="D73" s="112"/>
      <c r="E73" s="112"/>
      <c r="F73" s="112"/>
      <c r="G73" s="113">
        <f>$C73</f>
        <v>0</v>
      </c>
      <c r="H73" s="113">
        <f>$D73</f>
        <v>0</v>
      </c>
      <c r="I73" s="113">
        <f>$E73</f>
        <v>0</v>
      </c>
      <c r="J73" s="113">
        <f>$F73</f>
        <v>0</v>
      </c>
      <c r="K73" s="113">
        <f>$C73</f>
        <v>0</v>
      </c>
      <c r="L73" s="113">
        <f>$D73</f>
        <v>0</v>
      </c>
      <c r="M73" s="113">
        <f>$E73</f>
        <v>0</v>
      </c>
      <c r="N73" s="113">
        <f>$F73</f>
        <v>0</v>
      </c>
      <c r="O73" s="114">
        <f>255*(IF(C73&gt;0,C73,0))+214*(IF(D73&gt;0,D73,0))+108*(IF(E73&gt;0,E73,0))+51*(IF(F73&gt;0,F73,0))</f>
        <v>0</v>
      </c>
      <c r="P73" s="114">
        <f>162*(IF(G73&gt;0,G73,0))+137*(IF(H73&gt;0,H73,0))+73*(IF(I73&gt;0,I73,0))+38*(IF(J73&gt;0,J73,0))</f>
        <v>0</v>
      </c>
      <c r="Q73" s="115">
        <f>178*(IF(K73&gt;0,K73,0))+110*(IF(L73&gt;0,L73,0))+57*(IF(M73&gt;0,M73,0))+32*(IF(N73&gt;0,N73,0))</f>
        <v>0</v>
      </c>
    </row>
    <row r="74" spans="2:17" ht="18" customHeight="1" thickBot="1">
      <c r="B74" s="98" t="s">
        <v>18</v>
      </c>
      <c r="C74" s="99"/>
      <c r="D74" s="100"/>
      <c r="E74" s="100"/>
      <c r="F74" s="100"/>
      <c r="G74" s="101">
        <f t="shared" ref="G74:G80" si="0">$C74</f>
        <v>0</v>
      </c>
      <c r="H74" s="101">
        <f t="shared" ref="H74:H80" si="1">$D74</f>
        <v>0</v>
      </c>
      <c r="I74" s="101">
        <f t="shared" ref="I74:I80" si="2">$E74</f>
        <v>0</v>
      </c>
      <c r="J74" s="101">
        <f t="shared" ref="J74:J80" si="3">$F74</f>
        <v>0</v>
      </c>
      <c r="K74" s="101">
        <f t="shared" ref="K74:K80" si="4">$C74</f>
        <v>0</v>
      </c>
      <c r="L74" s="101">
        <f t="shared" ref="L74:L80" si="5">$D74</f>
        <v>0</v>
      </c>
      <c r="M74" s="101">
        <f t="shared" ref="M74:M80" si="6">$E74</f>
        <v>0</v>
      </c>
      <c r="N74" s="101">
        <f t="shared" ref="N74:N80" si="7">$F74</f>
        <v>0</v>
      </c>
      <c r="O74" s="102">
        <f>377*(IF(C74&gt;0,C74,0))+320*(IF(D74&gt;0,D74,0))+162*(IF(E74&gt;0,E74,0))+82*(IF(F74&gt;0,F74,0))</f>
        <v>0</v>
      </c>
      <c r="P74" s="102">
        <f>307*(IF(G74&gt;0,G74,0))+268*(IF(H74&gt;0,H74,0))+138*(IF(I74&gt;0,I74,0))+74*(IF(J74&gt;0,J74,0))</f>
        <v>0</v>
      </c>
      <c r="Q74" s="103">
        <f>140*(IF(K74&gt;0,K74,0))+145*(IF(L74&gt;0,L74,0))+76*(IF(M74&gt;0,M74,0))+43*(IF(N74&gt;0,N74,0))</f>
        <v>0</v>
      </c>
    </row>
    <row r="75" spans="2:17" ht="18" customHeight="1" thickBot="1">
      <c r="B75" s="98" t="s">
        <v>39</v>
      </c>
      <c r="C75" s="99"/>
      <c r="D75" s="100"/>
      <c r="E75" s="100"/>
      <c r="F75" s="100"/>
      <c r="G75" s="101">
        <f t="shared" si="0"/>
        <v>0</v>
      </c>
      <c r="H75" s="101">
        <f t="shared" si="1"/>
        <v>0</v>
      </c>
      <c r="I75" s="101">
        <f t="shared" si="2"/>
        <v>0</v>
      </c>
      <c r="J75" s="101">
        <f t="shared" si="3"/>
        <v>0</v>
      </c>
      <c r="K75" s="101">
        <f t="shared" si="4"/>
        <v>0</v>
      </c>
      <c r="L75" s="101">
        <f t="shared" si="5"/>
        <v>0</v>
      </c>
      <c r="M75" s="101">
        <f t="shared" si="6"/>
        <v>0</v>
      </c>
      <c r="N75" s="101">
        <f t="shared" si="7"/>
        <v>0</v>
      </c>
      <c r="O75" s="102">
        <f>268*(IF(C75&gt;0,C75,0))+217*(IF(D75&gt;0,D75,0))+113*(IF(E75&gt;0,E75,0))+54*(IF(F75&gt;0,F75,0))</f>
        <v>0</v>
      </c>
      <c r="P75" s="102">
        <f>359*(IF(G75&gt;0,G75,0))+296*(IF(H75&gt;0,H75,0))+161*(IF(I75&gt;0,I75,0))+87*(IF(J75&gt;0,J75,0))</f>
        <v>0</v>
      </c>
      <c r="Q75" s="103">
        <f>170*(IF(K75&gt;0,K75,0))+152*(IF(L75&gt;0,L75,0))+82*(IF(M75&gt;0,M75,0))+46*(IF(N75&gt;0,N75,0))</f>
        <v>0</v>
      </c>
    </row>
    <row r="76" spans="2:17" ht="18" customHeight="1" thickBot="1">
      <c r="B76" s="98" t="s">
        <v>19</v>
      </c>
      <c r="C76" s="99"/>
      <c r="D76" s="100"/>
      <c r="E76" s="100"/>
      <c r="F76" s="100"/>
      <c r="G76" s="101">
        <f t="shared" si="0"/>
        <v>0</v>
      </c>
      <c r="H76" s="101">
        <f t="shared" si="1"/>
        <v>0</v>
      </c>
      <c r="I76" s="101">
        <f t="shared" si="2"/>
        <v>0</v>
      </c>
      <c r="J76" s="101">
        <f t="shared" si="3"/>
        <v>0</v>
      </c>
      <c r="K76" s="101">
        <f t="shared" si="4"/>
        <v>0</v>
      </c>
      <c r="L76" s="101">
        <f t="shared" si="5"/>
        <v>0</v>
      </c>
      <c r="M76" s="101">
        <f t="shared" si="6"/>
        <v>0</v>
      </c>
      <c r="N76" s="101">
        <f t="shared" si="7"/>
        <v>0</v>
      </c>
      <c r="O76" s="102">
        <f>68*(IF(C76&gt;0,C76,0))+56*(IF(D76&gt;0,D76,0))+30*(IF(E76&gt;0,E76,0))+17*(IF(F76&gt;0,F76,0))</f>
        <v>0</v>
      </c>
      <c r="P76" s="102">
        <f>232*(IF(G76&gt;0,G76,0))+192*(IF(H76&gt;0,H76,0))+105*(IF(I76&gt;0,I76,0))+58*(IF(J76&gt;0,J76,0))</f>
        <v>0</v>
      </c>
      <c r="Q76" s="103">
        <f>233*(IF(K76&gt;0,K76,0))+189*(IF(L76&gt;0,L76,0))+105*(IF(M76&gt;0,M76,0))+58*(IF(N76&gt;0,N76,0))</f>
        <v>0</v>
      </c>
    </row>
    <row r="77" spans="2:17" ht="18" customHeight="1" thickBot="1">
      <c r="B77" s="98" t="s">
        <v>40</v>
      </c>
      <c r="C77" s="99"/>
      <c r="D77" s="100"/>
      <c r="E77" s="100"/>
      <c r="F77" s="100"/>
      <c r="G77" s="101">
        <f t="shared" si="0"/>
        <v>0</v>
      </c>
      <c r="H77" s="101">
        <f t="shared" si="1"/>
        <v>0</v>
      </c>
      <c r="I77" s="101">
        <f t="shared" si="2"/>
        <v>0</v>
      </c>
      <c r="J77" s="101">
        <f t="shared" si="3"/>
        <v>0</v>
      </c>
      <c r="K77" s="101">
        <f t="shared" si="4"/>
        <v>0</v>
      </c>
      <c r="L77" s="101">
        <f t="shared" si="5"/>
        <v>0</v>
      </c>
      <c r="M77" s="101">
        <f t="shared" si="6"/>
        <v>0</v>
      </c>
      <c r="N77" s="101">
        <f t="shared" si="7"/>
        <v>0</v>
      </c>
      <c r="O77" s="102">
        <f>68*(IF(C77&gt;0,C77,0))+57*(IF(D77&gt;0,D77,0))+30*(IF(E77&gt;0,E77,0))+17*(IF(F77&gt;0,F77,0))</f>
        <v>0</v>
      </c>
      <c r="P77" s="102">
        <f>108*(IF(G77&gt;0,G77,0))+88*(IF(H77&gt;0,H77,0))+41*(IF(I77&gt;0,I77,0))+18*(IF(J77&gt;0,J77,0))</f>
        <v>0</v>
      </c>
      <c r="Q77" s="103">
        <f>309*(IF(K77&gt;0,K77,0))+253*(IF(L77&gt;0,L77,0))+125*(IF(M77&gt;0,M77,0))+61*(IF(N77&gt;0,N77,0))</f>
        <v>0</v>
      </c>
    </row>
    <row r="78" spans="2:17" ht="18" customHeight="1" thickBot="1">
      <c r="B78" s="98" t="s">
        <v>20</v>
      </c>
      <c r="C78" s="99"/>
      <c r="D78" s="100"/>
      <c r="E78" s="100"/>
      <c r="F78" s="100"/>
      <c r="G78" s="101">
        <f t="shared" si="0"/>
        <v>0</v>
      </c>
      <c r="H78" s="101">
        <f t="shared" si="1"/>
        <v>0</v>
      </c>
      <c r="I78" s="101">
        <f t="shared" si="2"/>
        <v>0</v>
      </c>
      <c r="J78" s="101">
        <f t="shared" si="3"/>
        <v>0</v>
      </c>
      <c r="K78" s="101">
        <f t="shared" si="4"/>
        <v>0</v>
      </c>
      <c r="L78" s="101">
        <f t="shared" si="5"/>
        <v>0</v>
      </c>
      <c r="M78" s="101">
        <f t="shared" si="6"/>
        <v>0</v>
      </c>
      <c r="N78" s="101">
        <f t="shared" si="7"/>
        <v>0</v>
      </c>
      <c r="O78" s="102">
        <f>72*(IF(C78&gt;0,C78,0))+62*(IF(D78&gt;0,D78,0))+32*(IF(E78&gt;0,E78,0))+19*(IF(F78&gt;0,F78,0))</f>
        <v>0</v>
      </c>
      <c r="P78" s="102">
        <f>95*(IF(G78&gt;0,G78,0))+80*(IF(H78&gt;0,H78,0))+35*(IF(I78&gt;0,I78,0))+16*(IF(J78&gt;0,J78,0))</f>
        <v>0</v>
      </c>
      <c r="Q78" s="103">
        <f>343*(IF(K78&gt;0,K78,0))+289*(IF(L78&gt;0,L78,0))+140*(IF(M78&gt;0,M78,0))+70*(IF(N78&gt;0,N78,0))</f>
        <v>0</v>
      </c>
    </row>
    <row r="79" spans="2:17" ht="18" customHeight="1" thickBot="1">
      <c r="B79" s="98" t="s">
        <v>41</v>
      </c>
      <c r="C79" s="99"/>
      <c r="D79" s="100"/>
      <c r="E79" s="100"/>
      <c r="F79" s="100"/>
      <c r="G79" s="101">
        <f t="shared" si="0"/>
        <v>0</v>
      </c>
      <c r="H79" s="101">
        <f t="shared" si="1"/>
        <v>0</v>
      </c>
      <c r="I79" s="101">
        <f t="shared" si="2"/>
        <v>0</v>
      </c>
      <c r="J79" s="101">
        <f t="shared" si="3"/>
        <v>0</v>
      </c>
      <c r="K79" s="101">
        <f t="shared" si="4"/>
        <v>0</v>
      </c>
      <c r="L79" s="101">
        <f t="shared" si="5"/>
        <v>0</v>
      </c>
      <c r="M79" s="101">
        <f t="shared" si="6"/>
        <v>0</v>
      </c>
      <c r="N79" s="101">
        <f t="shared" si="7"/>
        <v>0</v>
      </c>
      <c r="O79" s="102">
        <f>63*(IF(C79&gt;0,C79,0))+53*(IF(D79&gt;0,D79,0))+28*(IF(E79&gt;0,E79,0))+16*(IF(F79&gt;0,F79,0))</f>
        <v>0</v>
      </c>
      <c r="P79" s="102">
        <f>88*(IF(G79&gt;0,G79,0))+74*(IF(H79&gt;0,H79,0))+32*(IF(I79&gt;0,I79,0))+13*(IF(J79&gt;0,J79,0))</f>
        <v>0</v>
      </c>
      <c r="Q79" s="103">
        <f>200*(IF(K79&gt;0,K79,0))+147*(IF(L79&gt;0,L79,0))+60*(IF(M79&gt;0,M79,0))+25*(IF(N79&gt;0,N79,0))</f>
        <v>0</v>
      </c>
    </row>
    <row r="80" spans="2:17" ht="18" customHeight="1">
      <c r="B80" s="92" t="s">
        <v>42</v>
      </c>
      <c r="C80" s="93"/>
      <c r="D80" s="94"/>
      <c r="E80" s="94"/>
      <c r="F80" s="94"/>
      <c r="G80" s="95">
        <f t="shared" si="0"/>
        <v>0</v>
      </c>
      <c r="H80" s="95">
        <f t="shared" si="1"/>
        <v>0</v>
      </c>
      <c r="I80" s="95">
        <f t="shared" si="2"/>
        <v>0</v>
      </c>
      <c r="J80" s="95">
        <f t="shared" si="3"/>
        <v>0</v>
      </c>
      <c r="K80" s="95">
        <f t="shared" si="4"/>
        <v>0</v>
      </c>
      <c r="L80" s="95">
        <f t="shared" si="5"/>
        <v>0</v>
      </c>
      <c r="M80" s="95">
        <f t="shared" si="6"/>
        <v>0</v>
      </c>
      <c r="N80" s="95">
        <f t="shared" si="7"/>
        <v>0</v>
      </c>
      <c r="O80" s="96">
        <f>530*(IF(C80&gt;0,C80,0))+450*(IF(D80&gt;0,D80,0))+225*(IF(E80&gt;0,E80,0))+110*(IF(F80&gt;0,F80,0))</f>
        <v>0</v>
      </c>
      <c r="P80" s="96">
        <f>530*(IF(G80&gt;0,G80,0))+450*(IF(H80&gt;0,H80,0))+225*(IF(I80&gt;0,I80,0))+110*(IF(J80&gt;0,J80,0))</f>
        <v>0</v>
      </c>
      <c r="Q80" s="97">
        <f>530*(IF(K80&gt;0,K80,0))+450*(IF(L80&gt;0,L80,0))+225*(IF(M80&gt;0,M80,0))+110*(IF(N80&gt;0,N80,0))</f>
        <v>0</v>
      </c>
    </row>
    <row r="81" spans="2:17" ht="6" customHeight="1" thickBot="1">
      <c r="B81" s="31"/>
      <c r="C81" s="32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20"/>
      <c r="P81" s="21"/>
      <c r="Q81" s="22"/>
    </row>
    <row r="82" spans="2:17" ht="6" customHeight="1" thickBot="1">
      <c r="B82" s="7"/>
      <c r="C82" s="7"/>
      <c r="D82" s="7"/>
      <c r="E82" s="7"/>
      <c r="F82" s="7"/>
      <c r="G82" s="7"/>
      <c r="H82" s="5"/>
      <c r="I82" s="5"/>
      <c r="J82" s="5"/>
      <c r="K82" s="5"/>
      <c r="L82" s="5"/>
      <c r="M82" s="5"/>
      <c r="N82" s="5"/>
      <c r="O82" s="5"/>
      <c r="P82" s="5"/>
      <c r="Q82" s="5"/>
    </row>
    <row r="83" spans="2:17" ht="19.95" customHeight="1" thickBot="1">
      <c r="B83" s="7"/>
      <c r="C83" s="7"/>
      <c r="D83" s="7"/>
      <c r="E83" s="7"/>
      <c r="F83" s="7"/>
      <c r="G83" s="89"/>
      <c r="H83" s="90"/>
      <c r="I83" s="90"/>
      <c r="J83" s="90"/>
      <c r="K83" s="90"/>
      <c r="L83" s="90"/>
      <c r="M83" s="90"/>
      <c r="N83" s="91" t="s">
        <v>31</v>
      </c>
      <c r="O83" s="155">
        <f>MAX(SUM(O73:O80),SUM(P73:P80),SUM(Q73:Q80))</f>
        <v>0</v>
      </c>
      <c r="P83" s="155"/>
      <c r="Q83" s="156"/>
    </row>
    <row r="84" spans="2:17" ht="13.8" thickBot="1"/>
    <row r="85" spans="2:17" ht="19.95" customHeight="1" thickBot="1">
      <c r="B85" s="124" t="s">
        <v>52</v>
      </c>
      <c r="C85" s="125"/>
      <c r="D85" s="125"/>
      <c r="E85" s="125"/>
      <c r="F85" s="125"/>
      <c r="G85" s="125"/>
      <c r="H85" s="125"/>
      <c r="I85" s="125"/>
      <c r="J85" s="125"/>
      <c r="K85" s="125"/>
      <c r="L85" s="125"/>
      <c r="M85" s="125"/>
      <c r="N85" s="125"/>
      <c r="O85" s="125"/>
      <c r="P85" s="125"/>
      <c r="Q85" s="126"/>
    </row>
    <row r="86" spans="2:17" ht="6" customHeight="1" thickBot="1"/>
    <row r="87" spans="2:17" ht="6" customHeight="1">
      <c r="B87" s="4"/>
      <c r="C87" s="5"/>
      <c r="D87" s="5"/>
      <c r="E87" s="5"/>
      <c r="F87" s="18"/>
      <c r="G87" s="5"/>
      <c r="H87" s="5"/>
      <c r="I87" s="5"/>
      <c r="J87" s="5"/>
      <c r="K87" s="5"/>
      <c r="L87" s="5"/>
      <c r="M87" s="5"/>
      <c r="N87" s="5"/>
      <c r="O87" s="25"/>
      <c r="P87" s="5"/>
      <c r="Q87" s="6"/>
    </row>
    <row r="88" spans="2:17" ht="12.75" customHeight="1">
      <c r="B88" s="179" t="s">
        <v>29</v>
      </c>
      <c r="C88" s="180"/>
      <c r="D88" s="180"/>
      <c r="E88" s="180"/>
      <c r="F88" s="24"/>
      <c r="G88" s="7"/>
      <c r="H88" s="7"/>
      <c r="I88" s="7"/>
      <c r="J88" s="7"/>
      <c r="K88" s="7"/>
      <c r="L88" s="65" t="s">
        <v>30</v>
      </c>
      <c r="M88" s="7"/>
      <c r="N88" s="46" t="s">
        <v>53</v>
      </c>
      <c r="O88" s="73"/>
      <c r="P88" s="182">
        <f>O88*(60*0.8+40)</f>
        <v>0</v>
      </c>
      <c r="Q88" s="183"/>
    </row>
    <row r="89" spans="2:17">
      <c r="B89" s="181"/>
      <c r="C89" s="180"/>
      <c r="D89" s="180"/>
      <c r="E89" s="180"/>
      <c r="F89" s="24"/>
      <c r="G89" s="7"/>
      <c r="H89" s="7"/>
      <c r="I89" s="7"/>
      <c r="J89" s="7"/>
      <c r="K89" s="7"/>
      <c r="L89" s="7"/>
      <c r="M89" s="7"/>
      <c r="N89" s="46" t="s">
        <v>54</v>
      </c>
      <c r="O89" s="73"/>
      <c r="P89" s="182">
        <f>O89*(65*0.8+55)</f>
        <v>0</v>
      </c>
      <c r="Q89" s="183"/>
    </row>
    <row r="90" spans="2:17" ht="6" customHeight="1">
      <c r="B90" s="181"/>
      <c r="C90" s="180"/>
      <c r="D90" s="180"/>
      <c r="E90" s="180"/>
      <c r="F90" s="14"/>
      <c r="G90" s="12"/>
      <c r="H90" s="12"/>
      <c r="I90" s="12"/>
      <c r="J90" s="12"/>
      <c r="K90" s="12"/>
      <c r="L90" s="12"/>
      <c r="M90" s="12"/>
      <c r="N90" s="12"/>
      <c r="O90" s="74"/>
      <c r="P90" s="12"/>
      <c r="Q90" s="13"/>
    </row>
    <row r="91" spans="2:17" ht="6" customHeight="1">
      <c r="B91" s="181"/>
      <c r="C91" s="180"/>
      <c r="D91" s="180"/>
      <c r="E91" s="180"/>
      <c r="F91" s="15"/>
      <c r="G91" s="16"/>
      <c r="H91" s="16"/>
      <c r="I91" s="16"/>
      <c r="J91" s="16"/>
      <c r="K91" s="16"/>
      <c r="L91" s="16"/>
      <c r="M91" s="16"/>
      <c r="N91" s="16"/>
      <c r="O91" s="75"/>
      <c r="P91" s="16"/>
      <c r="Q91" s="64"/>
    </row>
    <row r="92" spans="2:17" ht="12.75" customHeight="1">
      <c r="B92" s="181"/>
      <c r="C92" s="180"/>
      <c r="D92" s="180"/>
      <c r="E92" s="180"/>
      <c r="F92" s="24"/>
      <c r="G92" s="7"/>
      <c r="H92" s="7"/>
      <c r="I92" s="7"/>
      <c r="J92" s="7"/>
      <c r="K92" s="7"/>
      <c r="L92" s="7"/>
      <c r="M92" s="7"/>
      <c r="N92" s="65" t="s">
        <v>55</v>
      </c>
      <c r="O92" s="73"/>
      <c r="P92" s="182">
        <f>O92*(75*0.8+75)</f>
        <v>0</v>
      </c>
      <c r="Q92" s="183"/>
    </row>
    <row r="93" spans="2:17" ht="6" customHeight="1">
      <c r="B93" s="181"/>
      <c r="C93" s="180"/>
      <c r="D93" s="180"/>
      <c r="E93" s="180"/>
      <c r="F93" s="14"/>
      <c r="G93" s="12"/>
      <c r="H93" s="12"/>
      <c r="I93" s="12"/>
      <c r="J93" s="12"/>
      <c r="K93" s="12"/>
      <c r="L93" s="12"/>
      <c r="M93" s="12"/>
      <c r="N93" s="12"/>
      <c r="O93" s="74"/>
      <c r="P93" s="12"/>
      <c r="Q93" s="13"/>
    </row>
    <row r="94" spans="2:17" ht="6" customHeight="1">
      <c r="B94" s="181"/>
      <c r="C94" s="180"/>
      <c r="D94" s="180"/>
      <c r="E94" s="180"/>
      <c r="F94" s="15"/>
      <c r="G94" s="16"/>
      <c r="H94" s="16"/>
      <c r="I94" s="16"/>
      <c r="J94" s="16"/>
      <c r="K94" s="16"/>
      <c r="L94" s="16"/>
      <c r="M94" s="16"/>
      <c r="N94" s="16"/>
      <c r="O94" s="75"/>
      <c r="P94" s="16"/>
      <c r="Q94" s="64"/>
    </row>
    <row r="95" spans="2:17">
      <c r="B95" s="181"/>
      <c r="C95" s="180"/>
      <c r="D95" s="180"/>
      <c r="E95" s="180"/>
      <c r="F95" s="24"/>
      <c r="G95" s="7"/>
      <c r="H95" s="7"/>
      <c r="I95" s="7"/>
      <c r="J95" s="7"/>
      <c r="K95" s="7"/>
      <c r="L95" s="7"/>
      <c r="M95" s="7"/>
      <c r="N95" s="65" t="s">
        <v>56</v>
      </c>
      <c r="O95" s="73"/>
      <c r="P95" s="182">
        <f>O95*(75*0.8+95)</f>
        <v>0</v>
      </c>
      <c r="Q95" s="183"/>
    </row>
    <row r="96" spans="2:17" ht="6" customHeight="1" thickBot="1">
      <c r="B96" s="29"/>
      <c r="C96" s="39"/>
      <c r="D96" s="39"/>
      <c r="E96" s="39"/>
      <c r="F96" s="55"/>
      <c r="G96" s="39"/>
      <c r="H96" s="39"/>
      <c r="I96" s="39"/>
      <c r="J96" s="39"/>
      <c r="K96" s="39"/>
      <c r="L96" s="39"/>
      <c r="M96" s="39"/>
      <c r="N96" s="39"/>
      <c r="O96" s="76"/>
      <c r="P96" s="39"/>
      <c r="Q96" s="61"/>
    </row>
    <row r="97" spans="2:17" ht="6" customHeight="1">
      <c r="B97" s="37"/>
      <c r="C97" s="38"/>
      <c r="D97" s="38"/>
      <c r="E97" s="38"/>
      <c r="F97" s="38"/>
      <c r="G97" s="38"/>
      <c r="H97" s="38"/>
      <c r="I97" s="38"/>
      <c r="J97" s="38"/>
      <c r="K97" s="69"/>
      <c r="L97" s="38"/>
      <c r="M97" s="38"/>
      <c r="N97" s="38"/>
      <c r="O97" s="82"/>
      <c r="P97" s="69"/>
      <c r="Q97" s="63"/>
    </row>
    <row r="98" spans="2:17" ht="12.75" customHeight="1">
      <c r="B98" s="197" t="s">
        <v>73</v>
      </c>
      <c r="C98" s="198"/>
      <c r="D98" s="198"/>
      <c r="E98" s="198"/>
      <c r="F98" s="198"/>
      <c r="G98" s="198"/>
      <c r="H98" s="198"/>
      <c r="I98" s="198"/>
      <c r="J98" s="199"/>
      <c r="K98" s="70"/>
      <c r="L98" s="7"/>
      <c r="M98" s="7"/>
      <c r="N98" s="46"/>
      <c r="O98" s="83" t="s">
        <v>63</v>
      </c>
      <c r="P98" s="201"/>
      <c r="Q98" s="202"/>
    </row>
    <row r="99" spans="2:17" ht="6" customHeight="1">
      <c r="B99" s="200"/>
      <c r="C99" s="198"/>
      <c r="D99" s="198"/>
      <c r="E99" s="198"/>
      <c r="F99" s="198"/>
      <c r="G99" s="198"/>
      <c r="H99" s="198"/>
      <c r="I99" s="198"/>
      <c r="J99" s="199"/>
      <c r="K99" s="71"/>
      <c r="L99" s="12"/>
      <c r="M99" s="12"/>
      <c r="N99" s="12"/>
      <c r="O99" s="84"/>
      <c r="P99" s="14"/>
      <c r="Q99" s="13"/>
    </row>
    <row r="100" spans="2:17" ht="6" customHeight="1">
      <c r="B100" s="200"/>
      <c r="C100" s="198"/>
      <c r="D100" s="198"/>
      <c r="E100" s="198"/>
      <c r="F100" s="198"/>
      <c r="G100" s="198"/>
      <c r="H100" s="198"/>
      <c r="I100" s="198"/>
      <c r="J100" s="199"/>
      <c r="K100" s="72"/>
      <c r="L100" s="16"/>
      <c r="M100" s="16"/>
      <c r="N100" s="16"/>
      <c r="O100" s="85"/>
      <c r="P100" s="15"/>
      <c r="Q100" s="64"/>
    </row>
    <row r="101" spans="2:17">
      <c r="B101" s="200"/>
      <c r="C101" s="198"/>
      <c r="D101" s="198"/>
      <c r="E101" s="198"/>
      <c r="F101" s="198"/>
      <c r="G101" s="198"/>
      <c r="H101" s="198"/>
      <c r="I101" s="198"/>
      <c r="J101" s="199"/>
      <c r="K101" s="70"/>
      <c r="L101" s="7"/>
      <c r="M101" s="7"/>
      <c r="N101" s="46"/>
      <c r="O101" s="83" t="s">
        <v>64</v>
      </c>
      <c r="P101" s="201"/>
      <c r="Q101" s="202"/>
    </row>
    <row r="102" spans="2:17" ht="6" customHeight="1" thickBot="1">
      <c r="B102" s="29"/>
      <c r="C102" s="39"/>
      <c r="D102" s="39"/>
      <c r="E102" s="39"/>
      <c r="F102" s="39"/>
      <c r="G102" s="39"/>
      <c r="H102" s="39"/>
      <c r="I102" s="39"/>
      <c r="J102" s="39"/>
      <c r="K102" s="55"/>
      <c r="L102" s="39"/>
      <c r="M102" s="39"/>
      <c r="N102" s="39"/>
      <c r="O102" s="86"/>
      <c r="P102" s="55"/>
      <c r="Q102" s="61"/>
    </row>
    <row r="103" spans="2:17" ht="6" customHeight="1">
      <c r="B103" s="37"/>
      <c r="C103" s="38"/>
      <c r="D103" s="38"/>
      <c r="E103" s="38"/>
      <c r="F103" s="38"/>
      <c r="G103" s="38"/>
      <c r="H103" s="38"/>
      <c r="I103" s="38"/>
      <c r="J103" s="38"/>
      <c r="K103" s="69"/>
      <c r="L103" s="38"/>
      <c r="M103" s="38"/>
      <c r="N103" s="38"/>
      <c r="O103" s="77"/>
      <c r="P103" s="38"/>
      <c r="Q103" s="63"/>
    </row>
    <row r="104" spans="2:17" ht="12.75" customHeight="1">
      <c r="B104" s="200" t="s">
        <v>58</v>
      </c>
      <c r="C104" s="198"/>
      <c r="D104" s="198"/>
      <c r="E104" s="198"/>
      <c r="F104" s="198"/>
      <c r="G104" s="198"/>
      <c r="H104" s="198"/>
      <c r="I104" s="198"/>
      <c r="J104" s="199"/>
      <c r="K104" s="70"/>
      <c r="L104" s="7"/>
      <c r="M104" s="7"/>
      <c r="N104" s="46" t="s">
        <v>59</v>
      </c>
      <c r="O104" s="73"/>
      <c r="P104" s="182">
        <f>O104*30*L17*0.34</f>
        <v>0</v>
      </c>
      <c r="Q104" s="183"/>
    </row>
    <row r="105" spans="2:17" ht="6" customHeight="1">
      <c r="B105" s="200"/>
      <c r="C105" s="198"/>
      <c r="D105" s="198"/>
      <c r="E105" s="198"/>
      <c r="F105" s="198"/>
      <c r="G105" s="198"/>
      <c r="H105" s="198"/>
      <c r="I105" s="198"/>
      <c r="J105" s="199"/>
      <c r="K105" s="71"/>
      <c r="L105" s="12"/>
      <c r="M105" s="12"/>
      <c r="N105" s="12"/>
      <c r="O105" s="74"/>
      <c r="P105" s="12"/>
      <c r="Q105" s="13"/>
    </row>
    <row r="106" spans="2:17" ht="6" customHeight="1">
      <c r="B106" s="200"/>
      <c r="C106" s="198"/>
      <c r="D106" s="198"/>
      <c r="E106" s="198"/>
      <c r="F106" s="198"/>
      <c r="G106" s="198"/>
      <c r="H106" s="198"/>
      <c r="I106" s="198"/>
      <c r="J106" s="199"/>
      <c r="K106" s="72"/>
      <c r="L106" s="16"/>
      <c r="M106" s="16"/>
      <c r="N106" s="16"/>
      <c r="O106" s="75"/>
      <c r="P106" s="16"/>
      <c r="Q106" s="64"/>
    </row>
    <row r="107" spans="2:17" ht="15.6">
      <c r="B107" s="200"/>
      <c r="C107" s="198"/>
      <c r="D107" s="198"/>
      <c r="E107" s="198"/>
      <c r="F107" s="198"/>
      <c r="G107" s="198"/>
      <c r="H107" s="198"/>
      <c r="I107" s="198"/>
      <c r="J107" s="199"/>
      <c r="K107" s="70"/>
      <c r="L107" s="7"/>
      <c r="M107" s="7"/>
      <c r="N107" s="46" t="s">
        <v>60</v>
      </c>
      <c r="O107" s="73"/>
      <c r="P107" s="182">
        <f>O107*L17*0.34</f>
        <v>0</v>
      </c>
      <c r="Q107" s="183"/>
    </row>
    <row r="108" spans="2:17" ht="6" customHeight="1" thickBot="1">
      <c r="B108" s="11"/>
      <c r="C108" s="2"/>
      <c r="D108" s="2"/>
      <c r="E108" s="2"/>
      <c r="F108" s="2"/>
      <c r="G108" s="2"/>
      <c r="H108" s="2"/>
      <c r="I108" s="2"/>
      <c r="J108" s="2"/>
      <c r="K108" s="34"/>
      <c r="L108" s="2"/>
      <c r="M108" s="2"/>
      <c r="N108" s="2"/>
      <c r="O108" s="32"/>
      <c r="P108" s="2"/>
      <c r="Q108" s="43"/>
    </row>
    <row r="109" spans="2:17" ht="6" customHeight="1" thickBot="1"/>
    <row r="110" spans="2:17" ht="19.95" customHeight="1" thickBot="1">
      <c r="B110" s="7"/>
      <c r="C110" s="7"/>
      <c r="D110" s="7"/>
      <c r="E110" s="7"/>
      <c r="F110" s="7"/>
      <c r="G110" s="104"/>
      <c r="H110" s="105"/>
      <c r="I110" s="105"/>
      <c r="J110" s="105"/>
      <c r="K110" s="105"/>
      <c r="L110" s="105"/>
      <c r="M110" s="105"/>
      <c r="N110" s="91" t="s">
        <v>57</v>
      </c>
      <c r="O110" s="155">
        <f>SUM(P88:P107)</f>
        <v>0</v>
      </c>
      <c r="P110" s="155">
        <f>SUM(P88:P107)</f>
        <v>0</v>
      </c>
      <c r="Q110" s="156" t="s">
        <v>35</v>
      </c>
    </row>
    <row r="111" spans="2:17" ht="13.8" thickBot="1">
      <c r="B111" s="7"/>
      <c r="C111" s="7"/>
      <c r="D111" s="7"/>
      <c r="E111" s="7"/>
      <c r="F111" s="7"/>
      <c r="G111" s="7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2:17" ht="19.95" customHeight="1" thickBot="1">
      <c r="B112" s="7"/>
      <c r="C112" s="7"/>
      <c r="D112" s="7"/>
      <c r="E112" s="7"/>
      <c r="F112" s="7"/>
      <c r="G112" s="89"/>
      <c r="H112" s="90"/>
      <c r="I112" s="90"/>
      <c r="J112" s="90"/>
      <c r="K112" s="90"/>
      <c r="L112" s="90"/>
      <c r="M112" s="90"/>
      <c r="N112" s="91" t="s">
        <v>62</v>
      </c>
      <c r="O112" s="155">
        <f>K64+P83+P110-(O88*40+O89*55+O92*75+O95*95+O104*30+O107*1)</f>
        <v>0</v>
      </c>
      <c r="P112" s="155">
        <f>K64+P83+P110-(O88*40+O89*55+O92*75+O95*95+O104*30+O107*1)</f>
        <v>0</v>
      </c>
      <c r="Q112" s="156" t="s">
        <v>35</v>
      </c>
    </row>
    <row r="113" spans="2:137" ht="13.8" thickBot="1"/>
    <row r="114" spans="2:137" ht="19.95" customHeight="1" thickBot="1">
      <c r="B114" s="7"/>
      <c r="C114" s="7"/>
      <c r="D114" s="7"/>
      <c r="E114" s="7"/>
      <c r="F114" s="7"/>
      <c r="G114" s="89"/>
      <c r="H114" s="90"/>
      <c r="I114" s="90"/>
      <c r="J114" s="90"/>
      <c r="K114" s="90"/>
      <c r="L114" s="90"/>
      <c r="M114" s="90"/>
      <c r="N114" s="91" t="s">
        <v>61</v>
      </c>
      <c r="O114" s="155">
        <f>K64+P83+P110</f>
        <v>0</v>
      </c>
      <c r="P114" s="155">
        <f>K64+P83+P110</f>
        <v>0</v>
      </c>
      <c r="Q114" s="156" t="s">
        <v>35</v>
      </c>
    </row>
    <row r="117" spans="2:137" ht="13.8" thickBot="1">
      <c r="N117" s="81"/>
    </row>
    <row r="118" spans="2:137" s="120" customFormat="1" ht="15" customHeight="1">
      <c r="B118" s="188" t="s">
        <v>76</v>
      </c>
      <c r="C118" s="189"/>
      <c r="D118" s="189"/>
      <c r="E118" s="189"/>
      <c r="F118" s="189"/>
      <c r="G118" s="189"/>
      <c r="H118" s="189"/>
      <c r="I118" s="189"/>
      <c r="J118" s="189"/>
      <c r="K118" s="189"/>
      <c r="L118" s="190"/>
      <c r="M118" s="119"/>
      <c r="N118" s="119"/>
      <c r="O118" s="119"/>
      <c r="P118" s="119"/>
      <c r="Q118" s="119"/>
      <c r="R118" s="119"/>
      <c r="S118" s="119"/>
      <c r="T118" s="119"/>
      <c r="U118" s="119"/>
      <c r="V118" s="119"/>
      <c r="W118" s="119"/>
      <c r="X118" s="119"/>
      <c r="Y118" s="119"/>
      <c r="Z118" s="119"/>
      <c r="AA118" s="119"/>
      <c r="AB118" s="119"/>
      <c r="AC118" s="119"/>
      <c r="AD118" s="119"/>
      <c r="AE118" s="119"/>
      <c r="AF118" s="119"/>
      <c r="AG118" s="119"/>
      <c r="AH118" s="119"/>
      <c r="AI118" s="119"/>
      <c r="AJ118" s="119"/>
      <c r="AK118" s="119"/>
      <c r="AL118" s="119"/>
      <c r="AM118" s="119"/>
      <c r="AN118" s="119"/>
      <c r="AO118" s="119"/>
      <c r="AP118" s="119"/>
      <c r="AQ118" s="119"/>
      <c r="AR118" s="119"/>
      <c r="AS118" s="119"/>
      <c r="AT118" s="119"/>
      <c r="AU118" s="119"/>
      <c r="AV118" s="119"/>
      <c r="AW118" s="119"/>
      <c r="AX118" s="119"/>
      <c r="AY118" s="119"/>
      <c r="AZ118" s="119"/>
      <c r="BA118" s="119"/>
      <c r="BB118" s="119"/>
      <c r="BC118" s="119"/>
      <c r="BD118" s="119"/>
      <c r="BE118" s="119"/>
      <c r="BF118" s="119"/>
      <c r="BG118" s="119"/>
      <c r="BH118" s="119"/>
      <c r="BI118" s="119"/>
      <c r="BJ118" s="119"/>
      <c r="BK118" s="119"/>
      <c r="BL118" s="119"/>
      <c r="BM118" s="119"/>
      <c r="BN118" s="119"/>
      <c r="BO118" s="119"/>
      <c r="BP118" s="119"/>
      <c r="BQ118" s="119"/>
      <c r="BR118" s="119"/>
      <c r="BS118" s="119"/>
      <c r="BT118" s="119"/>
      <c r="BU118" s="119"/>
      <c r="BV118" s="119"/>
      <c r="BW118" s="119"/>
      <c r="BX118" s="119"/>
      <c r="BY118" s="119"/>
      <c r="BZ118" s="119"/>
      <c r="CA118" s="119"/>
      <c r="CB118" s="119"/>
      <c r="CC118" s="119"/>
      <c r="CD118" s="119"/>
      <c r="CE118" s="119"/>
      <c r="CF118" s="119"/>
      <c r="CG118" s="119"/>
      <c r="CH118" s="119"/>
      <c r="CI118" s="119"/>
      <c r="CJ118" s="119"/>
      <c r="CK118" s="119"/>
      <c r="CL118" s="119"/>
      <c r="CM118" s="119"/>
      <c r="CN118" s="119"/>
      <c r="CO118" s="119"/>
      <c r="CP118" s="119"/>
      <c r="CQ118" s="119"/>
      <c r="CR118" s="119"/>
      <c r="CS118" s="119"/>
      <c r="CT118" s="119"/>
      <c r="CU118" s="119"/>
      <c r="CV118" s="119"/>
      <c r="CW118" s="119"/>
      <c r="CX118" s="119"/>
      <c r="CY118" s="119"/>
      <c r="CZ118" s="119"/>
      <c r="DA118" s="119"/>
      <c r="DB118" s="119"/>
      <c r="DC118" s="119"/>
      <c r="DD118" s="119"/>
      <c r="DE118" s="119"/>
      <c r="DF118" s="119"/>
      <c r="DG118" s="119"/>
      <c r="DH118" s="119"/>
      <c r="DI118" s="119"/>
      <c r="DJ118" s="119"/>
      <c r="DK118" s="119"/>
      <c r="DL118" s="119"/>
      <c r="DM118" s="119"/>
      <c r="DN118" s="119"/>
      <c r="DO118" s="119"/>
      <c r="DP118" s="119"/>
      <c r="DQ118" s="119"/>
      <c r="DR118" s="119"/>
      <c r="DS118" s="119"/>
      <c r="DT118" s="119"/>
      <c r="DU118" s="119"/>
      <c r="DV118" s="119"/>
      <c r="DW118" s="119"/>
      <c r="DX118" s="119"/>
      <c r="DY118" s="119"/>
      <c r="DZ118" s="119"/>
      <c r="EA118" s="119"/>
      <c r="EB118" s="119"/>
      <c r="EC118" s="119"/>
      <c r="ED118" s="119"/>
      <c r="EE118" s="119"/>
      <c r="EF118" s="119"/>
      <c r="EG118" s="119"/>
    </row>
    <row r="119" spans="2:137" s="120" customFormat="1" ht="15" customHeight="1" thickBot="1">
      <c r="B119" s="121" t="s">
        <v>77</v>
      </c>
      <c r="C119" s="191" t="s">
        <v>78</v>
      </c>
      <c r="D119" s="192"/>
      <c r="E119" s="192"/>
      <c r="F119" s="192"/>
      <c r="G119" s="192"/>
      <c r="H119" s="192"/>
      <c r="I119" s="192"/>
      <c r="J119" s="192"/>
      <c r="K119" s="192"/>
      <c r="L119" s="193"/>
      <c r="M119" s="119"/>
      <c r="N119" s="119"/>
      <c r="O119" s="119"/>
      <c r="P119" s="119"/>
      <c r="Q119" s="119"/>
      <c r="R119" s="119"/>
      <c r="S119" s="119"/>
      <c r="T119" s="119"/>
      <c r="U119" s="119"/>
      <c r="V119" s="119"/>
      <c r="W119" s="119"/>
      <c r="X119" s="119"/>
      <c r="Y119" s="119"/>
      <c r="Z119" s="119"/>
      <c r="AA119" s="119"/>
      <c r="AB119" s="119"/>
      <c r="AC119" s="119"/>
      <c r="AD119" s="119"/>
      <c r="AE119" s="119"/>
      <c r="AF119" s="119"/>
      <c r="AG119" s="119"/>
      <c r="AH119" s="119"/>
      <c r="AI119" s="119"/>
      <c r="AJ119" s="119"/>
      <c r="AK119" s="119"/>
      <c r="AL119" s="119"/>
      <c r="AM119" s="119"/>
      <c r="AN119" s="119"/>
      <c r="AO119" s="119"/>
      <c r="AP119" s="119"/>
      <c r="AQ119" s="119"/>
      <c r="AR119" s="119"/>
      <c r="AS119" s="119"/>
      <c r="AT119" s="119"/>
      <c r="AU119" s="119"/>
      <c r="AV119" s="119"/>
      <c r="AW119" s="119"/>
      <c r="AX119" s="119"/>
      <c r="AY119" s="119"/>
      <c r="AZ119" s="119"/>
      <c r="BA119" s="119"/>
      <c r="BB119" s="119"/>
      <c r="BC119" s="119"/>
      <c r="BD119" s="119"/>
      <c r="BE119" s="119"/>
      <c r="BF119" s="119"/>
      <c r="BG119" s="119"/>
      <c r="BH119" s="119"/>
      <c r="BI119" s="119"/>
      <c r="BJ119" s="119"/>
      <c r="BK119" s="119"/>
      <c r="BL119" s="119"/>
      <c r="BM119" s="119"/>
      <c r="BN119" s="119"/>
      <c r="BO119" s="119"/>
      <c r="BP119" s="119"/>
      <c r="BQ119" s="119"/>
      <c r="BR119" s="119"/>
      <c r="BS119" s="119"/>
      <c r="BT119" s="119"/>
      <c r="BU119" s="119"/>
      <c r="BV119" s="119"/>
      <c r="BW119" s="119"/>
      <c r="BX119" s="119"/>
      <c r="BY119" s="119"/>
      <c r="BZ119" s="119"/>
      <c r="CA119" s="119"/>
      <c r="CB119" s="119"/>
      <c r="CC119" s="119"/>
      <c r="CD119" s="119"/>
      <c r="CE119" s="119"/>
      <c r="CF119" s="119"/>
      <c r="CG119" s="119"/>
      <c r="CH119" s="119"/>
      <c r="CI119" s="119"/>
      <c r="CJ119" s="119"/>
      <c r="CK119" s="119"/>
      <c r="CL119" s="119"/>
      <c r="CM119" s="119"/>
      <c r="CN119" s="119"/>
      <c r="CO119" s="119"/>
      <c r="CP119" s="119"/>
      <c r="CQ119" s="119"/>
      <c r="CR119" s="119"/>
      <c r="CS119" s="119"/>
      <c r="CT119" s="119"/>
      <c r="CU119" s="119"/>
      <c r="CV119" s="119"/>
      <c r="CW119" s="119"/>
      <c r="CX119" s="119"/>
      <c r="CY119" s="119"/>
      <c r="CZ119" s="119"/>
      <c r="DA119" s="119"/>
      <c r="DB119" s="119"/>
      <c r="DC119" s="119"/>
      <c r="DD119" s="119"/>
      <c r="DE119" s="119"/>
      <c r="DF119" s="119"/>
      <c r="DG119" s="119"/>
      <c r="DH119" s="119"/>
      <c r="DI119" s="119"/>
      <c r="DJ119" s="119"/>
      <c r="DK119" s="119"/>
      <c r="DL119" s="119"/>
      <c r="DM119" s="119"/>
      <c r="DN119" s="119"/>
      <c r="DO119" s="119"/>
      <c r="DP119" s="119"/>
      <c r="DQ119" s="119"/>
      <c r="DR119" s="119"/>
      <c r="DS119" s="119"/>
      <c r="DT119" s="119"/>
      <c r="DU119" s="119"/>
      <c r="DV119" s="119"/>
      <c r="DW119" s="119"/>
      <c r="DX119" s="119"/>
      <c r="DY119" s="119"/>
      <c r="DZ119" s="119"/>
      <c r="EA119" s="119"/>
      <c r="EB119" s="119"/>
      <c r="EC119" s="119"/>
      <c r="ED119" s="119"/>
      <c r="EE119" s="119"/>
      <c r="EF119" s="119"/>
      <c r="EG119" s="119"/>
    </row>
    <row r="120" spans="2:137" s="120" customFormat="1" ht="15" customHeight="1">
      <c r="B120" s="122"/>
      <c r="C120" s="194"/>
      <c r="D120" s="195"/>
      <c r="E120" s="195"/>
      <c r="F120" s="195"/>
      <c r="G120" s="195"/>
      <c r="H120" s="195"/>
      <c r="I120" s="195"/>
      <c r="J120" s="195"/>
      <c r="K120" s="195"/>
      <c r="L120" s="196"/>
      <c r="M120" s="119"/>
      <c r="N120" s="119"/>
      <c r="O120" s="119"/>
      <c r="P120" s="119"/>
      <c r="Q120" s="119"/>
      <c r="R120" s="119"/>
      <c r="S120" s="119"/>
      <c r="T120" s="119"/>
      <c r="U120" s="119"/>
      <c r="V120" s="119"/>
      <c r="W120" s="119"/>
      <c r="X120" s="119"/>
      <c r="Y120" s="119"/>
      <c r="Z120" s="119"/>
      <c r="AA120" s="119"/>
      <c r="AB120" s="119"/>
      <c r="AC120" s="119"/>
      <c r="AD120" s="119"/>
      <c r="AE120" s="119"/>
      <c r="AF120" s="119"/>
      <c r="AG120" s="119"/>
      <c r="AH120" s="119"/>
      <c r="AI120" s="119"/>
      <c r="AJ120" s="119"/>
      <c r="AK120" s="119"/>
      <c r="AL120" s="119"/>
      <c r="AM120" s="119"/>
      <c r="AN120" s="119"/>
      <c r="AO120" s="119"/>
      <c r="AP120" s="119"/>
      <c r="AQ120" s="119"/>
      <c r="AR120" s="119"/>
      <c r="AS120" s="119"/>
      <c r="AT120" s="119"/>
      <c r="AU120" s="119"/>
      <c r="AV120" s="119"/>
      <c r="AW120" s="119"/>
      <c r="AX120" s="119"/>
      <c r="AY120" s="119"/>
      <c r="AZ120" s="119"/>
      <c r="BA120" s="119"/>
      <c r="BB120" s="119"/>
      <c r="BC120" s="119"/>
      <c r="BD120" s="119"/>
      <c r="BE120" s="119"/>
      <c r="BF120" s="119"/>
      <c r="BG120" s="119"/>
      <c r="BH120" s="119"/>
      <c r="BI120" s="119"/>
      <c r="BJ120" s="119"/>
      <c r="BK120" s="119"/>
      <c r="BL120" s="119"/>
      <c r="BM120" s="119"/>
      <c r="BN120" s="119"/>
      <c r="BO120" s="119"/>
      <c r="BP120" s="119"/>
      <c r="BQ120" s="119"/>
      <c r="BR120" s="119"/>
      <c r="BS120" s="119"/>
      <c r="BT120" s="119"/>
      <c r="BU120" s="119"/>
      <c r="BV120" s="119"/>
      <c r="BW120" s="119"/>
      <c r="BX120" s="119"/>
      <c r="BY120" s="119"/>
      <c r="BZ120" s="119"/>
      <c r="CA120" s="119"/>
      <c r="CB120" s="119"/>
      <c r="CC120" s="119"/>
      <c r="CD120" s="119"/>
      <c r="CE120" s="119"/>
      <c r="CF120" s="119"/>
      <c r="CG120" s="119"/>
      <c r="CH120" s="119"/>
      <c r="CI120" s="119"/>
      <c r="CJ120" s="119"/>
      <c r="CK120" s="119"/>
      <c r="CL120" s="119"/>
      <c r="CM120" s="119"/>
      <c r="CN120" s="119"/>
      <c r="CO120" s="119"/>
      <c r="CP120" s="119"/>
      <c r="CQ120" s="119"/>
      <c r="CR120" s="119"/>
      <c r="CS120" s="119"/>
      <c r="CT120" s="119"/>
      <c r="CU120" s="119"/>
      <c r="CV120" s="119"/>
      <c r="CW120" s="119"/>
      <c r="CX120" s="119"/>
      <c r="CY120" s="119"/>
      <c r="CZ120" s="119"/>
      <c r="DA120" s="119"/>
      <c r="DB120" s="119"/>
      <c r="DC120" s="119"/>
      <c r="DD120" s="119"/>
      <c r="DE120" s="119"/>
      <c r="DF120" s="119"/>
      <c r="DG120" s="119"/>
      <c r="DH120" s="119"/>
      <c r="DI120" s="119"/>
      <c r="DJ120" s="119"/>
      <c r="DK120" s="119"/>
      <c r="DL120" s="119"/>
      <c r="DM120" s="119"/>
      <c r="DN120" s="119"/>
      <c r="DO120" s="119"/>
      <c r="DP120" s="119"/>
      <c r="DQ120" s="119"/>
      <c r="DR120" s="119"/>
      <c r="DS120" s="119"/>
      <c r="DT120" s="119"/>
      <c r="DU120" s="119"/>
      <c r="DV120" s="119"/>
      <c r="DW120" s="119"/>
      <c r="DX120" s="119"/>
      <c r="DY120" s="119"/>
      <c r="DZ120" s="119"/>
      <c r="EA120" s="119"/>
      <c r="EB120" s="119"/>
      <c r="EC120" s="119"/>
      <c r="ED120" s="119"/>
      <c r="EE120" s="119"/>
      <c r="EF120" s="119"/>
      <c r="EG120" s="119"/>
    </row>
    <row r="121" spans="2:137" s="120" customFormat="1" ht="15" customHeight="1">
      <c r="B121" s="122"/>
      <c r="C121" s="203"/>
      <c r="D121" s="204"/>
      <c r="E121" s="204"/>
      <c r="F121" s="204"/>
      <c r="G121" s="204"/>
      <c r="H121" s="204"/>
      <c r="I121" s="204"/>
      <c r="J121" s="204"/>
      <c r="K121" s="204"/>
      <c r="L121" s="205"/>
      <c r="M121" s="119"/>
      <c r="N121" s="119"/>
      <c r="O121" s="119"/>
      <c r="P121" s="119"/>
      <c r="Q121" s="119"/>
      <c r="R121" s="119"/>
      <c r="S121" s="119"/>
      <c r="T121" s="119"/>
      <c r="U121" s="119"/>
      <c r="V121" s="119"/>
      <c r="W121" s="119"/>
      <c r="X121" s="119"/>
      <c r="Y121" s="119"/>
      <c r="Z121" s="119"/>
      <c r="AA121" s="119"/>
      <c r="AB121" s="119"/>
      <c r="AC121" s="119"/>
      <c r="AD121" s="119"/>
      <c r="AE121" s="119"/>
      <c r="AF121" s="119"/>
      <c r="AG121" s="119"/>
      <c r="AH121" s="119"/>
      <c r="AI121" s="119"/>
      <c r="AJ121" s="119"/>
      <c r="AK121" s="119"/>
      <c r="AL121" s="119"/>
      <c r="AM121" s="119"/>
      <c r="AN121" s="119"/>
      <c r="AO121" s="119"/>
      <c r="AP121" s="119"/>
      <c r="AQ121" s="119"/>
      <c r="AR121" s="119"/>
      <c r="AS121" s="119"/>
      <c r="AT121" s="119"/>
      <c r="AU121" s="119"/>
      <c r="AV121" s="119"/>
      <c r="AW121" s="119"/>
      <c r="AX121" s="119"/>
      <c r="AY121" s="119"/>
      <c r="AZ121" s="119"/>
      <c r="BA121" s="119"/>
      <c r="BB121" s="119"/>
      <c r="BC121" s="119"/>
      <c r="BD121" s="119"/>
      <c r="BE121" s="119"/>
      <c r="BF121" s="119"/>
      <c r="BG121" s="119"/>
      <c r="BH121" s="119"/>
      <c r="BI121" s="119"/>
      <c r="BJ121" s="119"/>
      <c r="BK121" s="119"/>
      <c r="BL121" s="119"/>
      <c r="BM121" s="119"/>
      <c r="BN121" s="119"/>
      <c r="BO121" s="119"/>
      <c r="BP121" s="119"/>
      <c r="BQ121" s="119"/>
      <c r="BR121" s="119"/>
      <c r="BS121" s="119"/>
      <c r="BT121" s="119"/>
      <c r="BU121" s="119"/>
      <c r="BV121" s="119"/>
      <c r="BW121" s="119"/>
      <c r="BX121" s="119"/>
      <c r="BY121" s="119"/>
      <c r="BZ121" s="119"/>
      <c r="CA121" s="119"/>
      <c r="CB121" s="119"/>
      <c r="CC121" s="119"/>
      <c r="CD121" s="119"/>
      <c r="CE121" s="119"/>
      <c r="CF121" s="119"/>
      <c r="CG121" s="119"/>
      <c r="CH121" s="119"/>
      <c r="CI121" s="119"/>
      <c r="CJ121" s="119"/>
      <c r="CK121" s="119"/>
      <c r="CL121" s="119"/>
      <c r="CM121" s="119"/>
      <c r="CN121" s="119"/>
      <c r="CO121" s="119"/>
      <c r="CP121" s="119"/>
      <c r="CQ121" s="119"/>
      <c r="CR121" s="119"/>
      <c r="CS121" s="119"/>
      <c r="CT121" s="119"/>
      <c r="CU121" s="119"/>
      <c r="CV121" s="119"/>
      <c r="CW121" s="119"/>
      <c r="CX121" s="119"/>
      <c r="CY121" s="119"/>
      <c r="CZ121" s="119"/>
      <c r="DA121" s="119"/>
      <c r="DB121" s="119"/>
      <c r="DC121" s="119"/>
      <c r="DD121" s="119"/>
      <c r="DE121" s="119"/>
      <c r="DF121" s="119"/>
      <c r="DG121" s="119"/>
      <c r="DH121" s="119"/>
      <c r="DI121" s="119"/>
      <c r="DJ121" s="119"/>
      <c r="DK121" s="119"/>
      <c r="DL121" s="119"/>
      <c r="DM121" s="119"/>
      <c r="DN121" s="119"/>
      <c r="DO121" s="119"/>
      <c r="DP121" s="119"/>
      <c r="DQ121" s="119"/>
      <c r="DR121" s="119"/>
      <c r="DS121" s="119"/>
      <c r="DT121" s="119"/>
      <c r="DU121" s="119"/>
      <c r="DV121" s="119"/>
      <c r="DW121" s="119"/>
      <c r="DX121" s="119"/>
      <c r="DY121" s="119"/>
      <c r="DZ121" s="119"/>
      <c r="EA121" s="119"/>
      <c r="EB121" s="119"/>
      <c r="EC121" s="119"/>
      <c r="ED121" s="119"/>
      <c r="EE121" s="119"/>
      <c r="EF121" s="119"/>
      <c r="EG121" s="119"/>
    </row>
    <row r="122" spans="2:137" s="120" customFormat="1" ht="15" customHeight="1">
      <c r="B122" s="122"/>
      <c r="C122" s="203"/>
      <c r="D122" s="204"/>
      <c r="E122" s="204"/>
      <c r="F122" s="204"/>
      <c r="G122" s="204"/>
      <c r="H122" s="204"/>
      <c r="I122" s="204"/>
      <c r="J122" s="204"/>
      <c r="K122" s="204"/>
      <c r="L122" s="205"/>
      <c r="M122" s="119"/>
      <c r="N122" s="119"/>
      <c r="O122" s="119"/>
      <c r="P122" s="119"/>
      <c r="Q122" s="119"/>
      <c r="R122" s="119"/>
      <c r="S122" s="119"/>
      <c r="T122" s="119"/>
      <c r="U122" s="119"/>
      <c r="V122" s="119"/>
      <c r="W122" s="119"/>
      <c r="X122" s="119"/>
      <c r="Y122" s="119"/>
      <c r="Z122" s="119"/>
      <c r="AA122" s="119"/>
      <c r="AB122" s="119"/>
      <c r="AC122" s="119"/>
      <c r="AD122" s="119"/>
      <c r="AE122" s="119"/>
      <c r="AF122" s="119"/>
      <c r="AG122" s="119"/>
      <c r="AH122" s="119"/>
      <c r="AI122" s="119"/>
      <c r="AJ122" s="119"/>
      <c r="AK122" s="119"/>
      <c r="AL122" s="119"/>
      <c r="AM122" s="119"/>
      <c r="AN122" s="119"/>
      <c r="AO122" s="119"/>
      <c r="AP122" s="119"/>
      <c r="AQ122" s="119"/>
      <c r="AR122" s="119"/>
      <c r="AS122" s="119"/>
      <c r="AT122" s="119"/>
      <c r="AU122" s="119"/>
      <c r="AV122" s="119"/>
      <c r="AW122" s="119"/>
      <c r="AX122" s="119"/>
      <c r="AY122" s="119"/>
      <c r="AZ122" s="119"/>
      <c r="BA122" s="119"/>
      <c r="BB122" s="119"/>
      <c r="BC122" s="119"/>
      <c r="BD122" s="119"/>
      <c r="BE122" s="119"/>
      <c r="BF122" s="119"/>
      <c r="BG122" s="119"/>
      <c r="BH122" s="119"/>
      <c r="BI122" s="119"/>
      <c r="BJ122" s="119"/>
      <c r="BK122" s="119"/>
      <c r="BL122" s="119"/>
      <c r="BM122" s="119"/>
      <c r="BN122" s="119"/>
      <c r="BO122" s="119"/>
      <c r="BP122" s="119"/>
      <c r="BQ122" s="119"/>
      <c r="BR122" s="119"/>
      <c r="BS122" s="119"/>
      <c r="BT122" s="119"/>
      <c r="BU122" s="119"/>
      <c r="BV122" s="119"/>
      <c r="BW122" s="119"/>
      <c r="BX122" s="119"/>
      <c r="BY122" s="119"/>
      <c r="BZ122" s="119"/>
      <c r="CA122" s="119"/>
      <c r="CB122" s="119"/>
      <c r="CC122" s="119"/>
      <c r="CD122" s="119"/>
      <c r="CE122" s="119"/>
      <c r="CF122" s="119"/>
      <c r="CG122" s="119"/>
      <c r="CH122" s="119"/>
      <c r="CI122" s="119"/>
      <c r="CJ122" s="119"/>
      <c r="CK122" s="119"/>
      <c r="CL122" s="119"/>
      <c r="CM122" s="119"/>
      <c r="CN122" s="119"/>
      <c r="CO122" s="119"/>
      <c r="CP122" s="119"/>
      <c r="CQ122" s="119"/>
      <c r="CR122" s="119"/>
      <c r="CS122" s="119"/>
      <c r="CT122" s="119"/>
      <c r="CU122" s="119"/>
      <c r="CV122" s="119"/>
      <c r="CW122" s="119"/>
      <c r="CX122" s="119"/>
      <c r="CY122" s="119"/>
      <c r="CZ122" s="119"/>
      <c r="DA122" s="119"/>
      <c r="DB122" s="119"/>
      <c r="DC122" s="119"/>
      <c r="DD122" s="119"/>
      <c r="DE122" s="119"/>
      <c r="DF122" s="119"/>
      <c r="DG122" s="119"/>
      <c r="DH122" s="119"/>
      <c r="DI122" s="119"/>
      <c r="DJ122" s="119"/>
      <c r="DK122" s="119"/>
      <c r="DL122" s="119"/>
      <c r="DM122" s="119"/>
      <c r="DN122" s="119"/>
      <c r="DO122" s="119"/>
      <c r="DP122" s="119"/>
      <c r="DQ122" s="119"/>
      <c r="DR122" s="119"/>
      <c r="DS122" s="119"/>
      <c r="DT122" s="119"/>
      <c r="DU122" s="119"/>
      <c r="DV122" s="119"/>
      <c r="DW122" s="119"/>
      <c r="DX122" s="119"/>
      <c r="DY122" s="119"/>
      <c r="DZ122" s="119"/>
      <c r="EA122" s="119"/>
      <c r="EB122" s="119"/>
      <c r="EC122" s="119"/>
      <c r="ED122" s="119"/>
      <c r="EE122" s="119"/>
      <c r="EF122" s="119"/>
      <c r="EG122" s="119"/>
    </row>
    <row r="123" spans="2:137" s="120" customFormat="1" ht="15" customHeight="1">
      <c r="B123" s="122"/>
      <c r="C123" s="203"/>
      <c r="D123" s="204"/>
      <c r="E123" s="204"/>
      <c r="F123" s="204"/>
      <c r="G123" s="204"/>
      <c r="H123" s="204"/>
      <c r="I123" s="204"/>
      <c r="J123" s="204"/>
      <c r="K123" s="204"/>
      <c r="L123" s="205"/>
      <c r="M123" s="119"/>
      <c r="N123" s="119"/>
      <c r="O123" s="119"/>
      <c r="P123" s="119"/>
      <c r="Q123" s="119"/>
      <c r="R123" s="119"/>
      <c r="S123" s="119"/>
      <c r="T123" s="119"/>
      <c r="U123" s="119"/>
      <c r="V123" s="119"/>
      <c r="W123" s="119"/>
      <c r="X123" s="119"/>
      <c r="Y123" s="119"/>
      <c r="Z123" s="119"/>
      <c r="AA123" s="119"/>
      <c r="AB123" s="119"/>
      <c r="AC123" s="119"/>
      <c r="AD123" s="119"/>
      <c r="AE123" s="119"/>
      <c r="AF123" s="119"/>
      <c r="AG123" s="119"/>
      <c r="AH123" s="119"/>
      <c r="AI123" s="119"/>
      <c r="AJ123" s="119"/>
      <c r="AK123" s="119"/>
      <c r="AL123" s="119"/>
      <c r="AM123" s="119"/>
      <c r="AN123" s="119"/>
      <c r="AO123" s="119"/>
      <c r="AP123" s="119"/>
      <c r="AQ123" s="119"/>
      <c r="AR123" s="119"/>
      <c r="AS123" s="119"/>
      <c r="AT123" s="119"/>
      <c r="AU123" s="119"/>
      <c r="AV123" s="119"/>
      <c r="AW123" s="119"/>
      <c r="AX123" s="119"/>
      <c r="AY123" s="119"/>
      <c r="AZ123" s="119"/>
      <c r="BA123" s="119"/>
      <c r="BB123" s="119"/>
      <c r="BC123" s="119"/>
      <c r="BD123" s="119"/>
      <c r="BE123" s="119"/>
      <c r="BF123" s="119"/>
      <c r="BG123" s="119"/>
      <c r="BH123" s="119"/>
      <c r="BI123" s="119"/>
      <c r="BJ123" s="119"/>
      <c r="BK123" s="119"/>
      <c r="BL123" s="119"/>
      <c r="BM123" s="119"/>
      <c r="BN123" s="119"/>
      <c r="BO123" s="119"/>
      <c r="BP123" s="119"/>
      <c r="BQ123" s="119"/>
      <c r="BR123" s="119"/>
      <c r="BS123" s="119"/>
      <c r="BT123" s="119"/>
      <c r="BU123" s="119"/>
      <c r="BV123" s="119"/>
      <c r="BW123" s="119"/>
      <c r="BX123" s="119"/>
      <c r="BY123" s="119"/>
      <c r="BZ123" s="119"/>
      <c r="CA123" s="119"/>
      <c r="CB123" s="119"/>
      <c r="CC123" s="119"/>
      <c r="CD123" s="119"/>
      <c r="CE123" s="119"/>
      <c r="CF123" s="119"/>
      <c r="CG123" s="119"/>
      <c r="CH123" s="119"/>
      <c r="CI123" s="119"/>
      <c r="CJ123" s="119"/>
      <c r="CK123" s="119"/>
      <c r="CL123" s="119"/>
      <c r="CM123" s="119"/>
      <c r="CN123" s="119"/>
      <c r="CO123" s="119"/>
      <c r="CP123" s="119"/>
      <c r="CQ123" s="119"/>
      <c r="CR123" s="119"/>
      <c r="CS123" s="119"/>
      <c r="CT123" s="119"/>
      <c r="CU123" s="119"/>
      <c r="CV123" s="119"/>
      <c r="CW123" s="119"/>
      <c r="CX123" s="119"/>
      <c r="CY123" s="119"/>
      <c r="CZ123" s="119"/>
      <c r="DA123" s="119"/>
      <c r="DB123" s="119"/>
      <c r="DC123" s="119"/>
      <c r="DD123" s="119"/>
      <c r="DE123" s="119"/>
      <c r="DF123" s="119"/>
      <c r="DG123" s="119"/>
      <c r="DH123" s="119"/>
      <c r="DI123" s="119"/>
      <c r="DJ123" s="119"/>
      <c r="DK123" s="119"/>
      <c r="DL123" s="119"/>
      <c r="DM123" s="119"/>
      <c r="DN123" s="119"/>
      <c r="DO123" s="119"/>
      <c r="DP123" s="119"/>
      <c r="DQ123" s="119"/>
      <c r="DR123" s="119"/>
      <c r="DS123" s="119"/>
      <c r="DT123" s="119"/>
      <c r="DU123" s="119"/>
      <c r="DV123" s="119"/>
      <c r="DW123" s="119"/>
      <c r="DX123" s="119"/>
      <c r="DY123" s="119"/>
      <c r="DZ123" s="119"/>
      <c r="EA123" s="119"/>
      <c r="EB123" s="119"/>
      <c r="EC123" s="119"/>
      <c r="ED123" s="119"/>
      <c r="EE123" s="119"/>
      <c r="EF123" s="119"/>
      <c r="EG123" s="119"/>
    </row>
    <row r="124" spans="2:137" s="120" customFormat="1" ht="15" customHeight="1">
      <c r="B124" s="122"/>
      <c r="C124" s="203"/>
      <c r="D124" s="204"/>
      <c r="E124" s="204"/>
      <c r="F124" s="204"/>
      <c r="G124" s="204"/>
      <c r="H124" s="204"/>
      <c r="I124" s="204"/>
      <c r="J124" s="204"/>
      <c r="K124" s="204"/>
      <c r="L124" s="205"/>
      <c r="M124" s="119"/>
      <c r="N124" s="119"/>
      <c r="O124" s="119"/>
      <c r="P124" s="119"/>
      <c r="Q124" s="119"/>
      <c r="R124" s="119"/>
      <c r="S124" s="119"/>
      <c r="T124" s="119"/>
      <c r="U124" s="119"/>
      <c r="V124" s="119"/>
      <c r="W124" s="119"/>
      <c r="X124" s="119"/>
      <c r="Y124" s="119"/>
      <c r="Z124" s="119"/>
      <c r="AA124" s="119"/>
      <c r="AB124" s="119"/>
      <c r="AC124" s="119"/>
      <c r="AD124" s="119"/>
      <c r="AE124" s="119"/>
      <c r="AF124" s="119"/>
      <c r="AG124" s="119"/>
      <c r="AH124" s="119"/>
      <c r="AI124" s="119"/>
      <c r="AJ124" s="119"/>
      <c r="AK124" s="119"/>
      <c r="AL124" s="119"/>
      <c r="AM124" s="119"/>
      <c r="AN124" s="119"/>
      <c r="AO124" s="119"/>
      <c r="AP124" s="119"/>
      <c r="AQ124" s="119"/>
      <c r="AR124" s="119"/>
      <c r="AS124" s="119"/>
      <c r="AT124" s="119"/>
      <c r="AU124" s="119"/>
      <c r="AV124" s="119"/>
      <c r="AW124" s="119"/>
      <c r="AX124" s="119"/>
      <c r="AY124" s="119"/>
      <c r="AZ124" s="119"/>
      <c r="BA124" s="119"/>
      <c r="BB124" s="119"/>
      <c r="BC124" s="119"/>
      <c r="BD124" s="119"/>
      <c r="BE124" s="119"/>
      <c r="BF124" s="119"/>
      <c r="BG124" s="119"/>
      <c r="BH124" s="119"/>
      <c r="BI124" s="119"/>
      <c r="BJ124" s="119"/>
      <c r="BK124" s="119"/>
      <c r="BL124" s="119"/>
      <c r="BM124" s="119"/>
      <c r="BN124" s="119"/>
      <c r="BO124" s="119"/>
      <c r="BP124" s="119"/>
      <c r="BQ124" s="119"/>
      <c r="BR124" s="119"/>
      <c r="BS124" s="119"/>
      <c r="BT124" s="119"/>
      <c r="BU124" s="119"/>
      <c r="BV124" s="119"/>
      <c r="BW124" s="119"/>
      <c r="BX124" s="119"/>
      <c r="BY124" s="119"/>
      <c r="BZ124" s="119"/>
      <c r="CA124" s="119"/>
      <c r="CB124" s="119"/>
      <c r="CC124" s="119"/>
      <c r="CD124" s="119"/>
      <c r="CE124" s="119"/>
      <c r="CF124" s="119"/>
      <c r="CG124" s="119"/>
      <c r="CH124" s="119"/>
      <c r="CI124" s="119"/>
      <c r="CJ124" s="119"/>
      <c r="CK124" s="119"/>
      <c r="CL124" s="119"/>
      <c r="CM124" s="119"/>
      <c r="CN124" s="119"/>
      <c r="CO124" s="119"/>
      <c r="CP124" s="119"/>
      <c r="CQ124" s="119"/>
      <c r="CR124" s="119"/>
      <c r="CS124" s="119"/>
      <c r="CT124" s="119"/>
      <c r="CU124" s="119"/>
      <c r="CV124" s="119"/>
      <c r="CW124" s="119"/>
      <c r="CX124" s="119"/>
      <c r="CY124" s="119"/>
      <c r="CZ124" s="119"/>
      <c r="DA124" s="119"/>
      <c r="DB124" s="119"/>
      <c r="DC124" s="119"/>
      <c r="DD124" s="119"/>
      <c r="DE124" s="119"/>
      <c r="DF124" s="119"/>
      <c r="DG124" s="119"/>
      <c r="DH124" s="119"/>
      <c r="DI124" s="119"/>
      <c r="DJ124" s="119"/>
      <c r="DK124" s="119"/>
      <c r="DL124" s="119"/>
      <c r="DM124" s="119"/>
      <c r="DN124" s="119"/>
      <c r="DO124" s="119"/>
      <c r="DP124" s="119"/>
      <c r="DQ124" s="119"/>
      <c r="DR124" s="119"/>
      <c r="DS124" s="119"/>
      <c r="DT124" s="119"/>
      <c r="DU124" s="119"/>
      <c r="DV124" s="119"/>
      <c r="DW124" s="119"/>
      <c r="DX124" s="119"/>
      <c r="DY124" s="119"/>
      <c r="DZ124" s="119"/>
      <c r="EA124" s="119"/>
      <c r="EB124" s="119"/>
      <c r="EC124" s="119"/>
      <c r="ED124" s="119"/>
      <c r="EE124" s="119"/>
      <c r="EF124" s="119"/>
      <c r="EG124" s="119"/>
    </row>
    <row r="125" spans="2:137" s="120" customFormat="1" ht="15" customHeight="1">
      <c r="B125" s="122"/>
      <c r="C125" s="203"/>
      <c r="D125" s="204"/>
      <c r="E125" s="204"/>
      <c r="F125" s="204"/>
      <c r="G125" s="204"/>
      <c r="H125" s="204"/>
      <c r="I125" s="204"/>
      <c r="J125" s="204"/>
      <c r="K125" s="204"/>
      <c r="L125" s="205"/>
      <c r="M125" s="119"/>
      <c r="N125" s="119"/>
      <c r="O125" s="119"/>
      <c r="P125" s="119"/>
      <c r="Q125" s="119"/>
      <c r="R125" s="119"/>
      <c r="S125" s="119"/>
      <c r="T125" s="119"/>
      <c r="U125" s="119"/>
      <c r="V125" s="119"/>
      <c r="W125" s="119"/>
      <c r="X125" s="119"/>
      <c r="Y125" s="119"/>
      <c r="Z125" s="119"/>
      <c r="AA125" s="119"/>
      <c r="AB125" s="119"/>
      <c r="AC125" s="119"/>
      <c r="AD125" s="119"/>
      <c r="AE125" s="119"/>
      <c r="AF125" s="119"/>
      <c r="AG125" s="119"/>
      <c r="AH125" s="119"/>
      <c r="AI125" s="119"/>
      <c r="AJ125" s="119"/>
      <c r="AK125" s="119"/>
      <c r="AL125" s="119"/>
      <c r="AM125" s="119"/>
      <c r="AN125" s="119"/>
      <c r="AO125" s="119"/>
      <c r="AP125" s="119"/>
      <c r="AQ125" s="119"/>
      <c r="AR125" s="119"/>
      <c r="AS125" s="119"/>
      <c r="AT125" s="119"/>
      <c r="AU125" s="119"/>
      <c r="AV125" s="119"/>
      <c r="AW125" s="119"/>
      <c r="AX125" s="119"/>
      <c r="AY125" s="119"/>
      <c r="AZ125" s="119"/>
      <c r="BA125" s="119"/>
      <c r="BB125" s="119"/>
      <c r="BC125" s="119"/>
      <c r="BD125" s="119"/>
      <c r="BE125" s="119"/>
      <c r="BF125" s="119"/>
      <c r="BG125" s="119"/>
      <c r="BH125" s="119"/>
      <c r="BI125" s="119"/>
      <c r="BJ125" s="119"/>
      <c r="BK125" s="119"/>
      <c r="BL125" s="119"/>
      <c r="BM125" s="119"/>
      <c r="BN125" s="119"/>
      <c r="BO125" s="119"/>
      <c r="BP125" s="119"/>
      <c r="BQ125" s="119"/>
      <c r="BR125" s="119"/>
      <c r="BS125" s="119"/>
      <c r="BT125" s="119"/>
      <c r="BU125" s="119"/>
      <c r="BV125" s="119"/>
      <c r="BW125" s="119"/>
      <c r="BX125" s="119"/>
      <c r="BY125" s="119"/>
      <c r="BZ125" s="119"/>
      <c r="CA125" s="119"/>
      <c r="CB125" s="119"/>
      <c r="CC125" s="119"/>
      <c r="CD125" s="119"/>
      <c r="CE125" s="119"/>
      <c r="CF125" s="119"/>
      <c r="CG125" s="119"/>
      <c r="CH125" s="119"/>
      <c r="CI125" s="119"/>
      <c r="CJ125" s="119"/>
      <c r="CK125" s="119"/>
      <c r="CL125" s="119"/>
      <c r="CM125" s="119"/>
      <c r="CN125" s="119"/>
      <c r="CO125" s="119"/>
      <c r="CP125" s="119"/>
      <c r="CQ125" s="119"/>
      <c r="CR125" s="119"/>
      <c r="CS125" s="119"/>
      <c r="CT125" s="119"/>
      <c r="CU125" s="119"/>
      <c r="CV125" s="119"/>
      <c r="CW125" s="119"/>
      <c r="CX125" s="119"/>
      <c r="CY125" s="119"/>
      <c r="CZ125" s="119"/>
      <c r="DA125" s="119"/>
      <c r="DB125" s="119"/>
      <c r="DC125" s="119"/>
      <c r="DD125" s="119"/>
      <c r="DE125" s="119"/>
      <c r="DF125" s="119"/>
      <c r="DG125" s="119"/>
      <c r="DH125" s="119"/>
      <c r="DI125" s="119"/>
      <c r="DJ125" s="119"/>
      <c r="DK125" s="119"/>
      <c r="DL125" s="119"/>
      <c r="DM125" s="119"/>
      <c r="DN125" s="119"/>
      <c r="DO125" s="119"/>
      <c r="DP125" s="119"/>
      <c r="DQ125" s="119"/>
      <c r="DR125" s="119"/>
      <c r="DS125" s="119"/>
      <c r="DT125" s="119"/>
      <c r="DU125" s="119"/>
      <c r="DV125" s="119"/>
      <c r="DW125" s="119"/>
      <c r="DX125" s="119"/>
      <c r="DY125" s="119"/>
      <c r="DZ125" s="119"/>
      <c r="EA125" s="119"/>
      <c r="EB125" s="119"/>
      <c r="EC125" s="119"/>
      <c r="ED125" s="119"/>
      <c r="EE125" s="119"/>
      <c r="EF125" s="119"/>
      <c r="EG125" s="119"/>
    </row>
    <row r="126" spans="2:137" s="120" customFormat="1" ht="15" customHeight="1">
      <c r="B126" s="122"/>
      <c r="C126" s="203"/>
      <c r="D126" s="204"/>
      <c r="E126" s="204"/>
      <c r="F126" s="204"/>
      <c r="G126" s="204"/>
      <c r="H126" s="204"/>
      <c r="I126" s="204"/>
      <c r="J126" s="204"/>
      <c r="K126" s="204"/>
      <c r="L126" s="205"/>
      <c r="M126" s="119"/>
      <c r="N126" s="119"/>
      <c r="O126" s="119"/>
      <c r="P126" s="119"/>
      <c r="Q126" s="119"/>
      <c r="R126" s="119"/>
      <c r="S126" s="119"/>
      <c r="T126" s="119"/>
      <c r="U126" s="119"/>
      <c r="V126" s="119"/>
      <c r="W126" s="119"/>
      <c r="X126" s="119"/>
      <c r="Y126" s="119"/>
      <c r="Z126" s="119"/>
      <c r="AA126" s="119"/>
      <c r="AB126" s="119"/>
      <c r="AC126" s="119"/>
      <c r="AD126" s="119"/>
      <c r="AE126" s="119"/>
      <c r="AF126" s="119"/>
      <c r="AG126" s="119"/>
      <c r="AH126" s="119"/>
      <c r="AI126" s="119"/>
      <c r="AJ126" s="119"/>
      <c r="AK126" s="119"/>
      <c r="AL126" s="119"/>
      <c r="AM126" s="119"/>
      <c r="AN126" s="119"/>
      <c r="AO126" s="119"/>
      <c r="AP126" s="119"/>
      <c r="AQ126" s="119"/>
      <c r="AR126" s="119"/>
      <c r="AS126" s="119"/>
      <c r="AT126" s="119"/>
      <c r="AU126" s="119"/>
      <c r="AV126" s="119"/>
      <c r="AW126" s="119"/>
      <c r="AX126" s="119"/>
      <c r="AY126" s="119"/>
      <c r="AZ126" s="119"/>
      <c r="BA126" s="119"/>
      <c r="BB126" s="119"/>
      <c r="BC126" s="119"/>
      <c r="BD126" s="119"/>
      <c r="BE126" s="119"/>
      <c r="BF126" s="119"/>
      <c r="BG126" s="119"/>
      <c r="BH126" s="119"/>
      <c r="BI126" s="119"/>
      <c r="BJ126" s="119"/>
      <c r="BK126" s="119"/>
      <c r="BL126" s="119"/>
      <c r="BM126" s="119"/>
      <c r="BN126" s="119"/>
      <c r="BO126" s="119"/>
      <c r="BP126" s="119"/>
      <c r="BQ126" s="119"/>
      <c r="BR126" s="119"/>
      <c r="BS126" s="119"/>
      <c r="BT126" s="119"/>
      <c r="BU126" s="119"/>
      <c r="BV126" s="119"/>
      <c r="BW126" s="119"/>
      <c r="BX126" s="119"/>
      <c r="BY126" s="119"/>
      <c r="BZ126" s="119"/>
      <c r="CA126" s="119"/>
      <c r="CB126" s="119"/>
      <c r="CC126" s="119"/>
      <c r="CD126" s="119"/>
      <c r="CE126" s="119"/>
      <c r="CF126" s="119"/>
      <c r="CG126" s="119"/>
      <c r="CH126" s="119"/>
      <c r="CI126" s="119"/>
      <c r="CJ126" s="119"/>
      <c r="CK126" s="119"/>
      <c r="CL126" s="119"/>
      <c r="CM126" s="119"/>
      <c r="CN126" s="119"/>
      <c r="CO126" s="119"/>
      <c r="CP126" s="119"/>
      <c r="CQ126" s="119"/>
      <c r="CR126" s="119"/>
      <c r="CS126" s="119"/>
      <c r="CT126" s="119"/>
      <c r="CU126" s="119"/>
      <c r="CV126" s="119"/>
      <c r="CW126" s="119"/>
      <c r="CX126" s="119"/>
      <c r="CY126" s="119"/>
      <c r="CZ126" s="119"/>
      <c r="DA126" s="119"/>
      <c r="DB126" s="119"/>
      <c r="DC126" s="119"/>
      <c r="DD126" s="119"/>
      <c r="DE126" s="119"/>
      <c r="DF126" s="119"/>
      <c r="DG126" s="119"/>
      <c r="DH126" s="119"/>
      <c r="DI126" s="119"/>
      <c r="DJ126" s="119"/>
      <c r="DK126" s="119"/>
      <c r="DL126" s="119"/>
      <c r="DM126" s="119"/>
      <c r="DN126" s="119"/>
      <c r="DO126" s="119"/>
      <c r="DP126" s="119"/>
      <c r="DQ126" s="119"/>
      <c r="DR126" s="119"/>
      <c r="DS126" s="119"/>
      <c r="DT126" s="119"/>
      <c r="DU126" s="119"/>
      <c r="DV126" s="119"/>
      <c r="DW126" s="119"/>
      <c r="DX126" s="119"/>
      <c r="DY126" s="119"/>
      <c r="DZ126" s="119"/>
      <c r="EA126" s="119"/>
      <c r="EB126" s="119"/>
      <c r="EC126" s="119"/>
      <c r="ED126" s="119"/>
      <c r="EE126" s="119"/>
      <c r="EF126" s="119"/>
      <c r="EG126" s="119"/>
    </row>
    <row r="127" spans="2:137" s="120" customFormat="1" ht="15" customHeight="1">
      <c r="B127" s="122"/>
      <c r="C127" s="203"/>
      <c r="D127" s="204"/>
      <c r="E127" s="204"/>
      <c r="F127" s="204"/>
      <c r="G127" s="204"/>
      <c r="H127" s="204"/>
      <c r="I127" s="204"/>
      <c r="J127" s="204"/>
      <c r="K127" s="204"/>
      <c r="L127" s="205"/>
      <c r="M127" s="119"/>
      <c r="N127" s="119"/>
      <c r="O127" s="119"/>
      <c r="P127" s="119"/>
      <c r="Q127" s="119"/>
      <c r="R127" s="119"/>
      <c r="S127" s="119"/>
      <c r="T127" s="119"/>
      <c r="U127" s="119"/>
      <c r="V127" s="119"/>
      <c r="W127" s="119"/>
      <c r="X127" s="119"/>
      <c r="Y127" s="119"/>
      <c r="Z127" s="119"/>
      <c r="AA127" s="119"/>
      <c r="AB127" s="119"/>
      <c r="AC127" s="119"/>
      <c r="AD127" s="119"/>
      <c r="AE127" s="119"/>
      <c r="AF127" s="119"/>
      <c r="AG127" s="119"/>
      <c r="AH127" s="119"/>
      <c r="AI127" s="119"/>
      <c r="AJ127" s="119"/>
      <c r="AK127" s="119"/>
      <c r="AL127" s="119"/>
      <c r="AM127" s="119"/>
      <c r="AN127" s="119"/>
      <c r="AO127" s="119"/>
      <c r="AP127" s="119"/>
      <c r="AQ127" s="119"/>
      <c r="AR127" s="119"/>
      <c r="AS127" s="119"/>
      <c r="AT127" s="119"/>
      <c r="AU127" s="119"/>
      <c r="AV127" s="119"/>
      <c r="AW127" s="119"/>
      <c r="AX127" s="119"/>
      <c r="AY127" s="119"/>
      <c r="AZ127" s="119"/>
      <c r="BA127" s="119"/>
      <c r="BB127" s="119"/>
      <c r="BC127" s="119"/>
      <c r="BD127" s="119"/>
      <c r="BE127" s="119"/>
      <c r="BF127" s="119"/>
      <c r="BG127" s="119"/>
      <c r="BH127" s="119"/>
      <c r="BI127" s="119"/>
      <c r="BJ127" s="119"/>
      <c r="BK127" s="119"/>
      <c r="BL127" s="119"/>
      <c r="BM127" s="119"/>
      <c r="BN127" s="119"/>
      <c r="BO127" s="119"/>
      <c r="BP127" s="119"/>
      <c r="BQ127" s="119"/>
      <c r="BR127" s="119"/>
      <c r="BS127" s="119"/>
      <c r="BT127" s="119"/>
      <c r="BU127" s="119"/>
      <c r="BV127" s="119"/>
      <c r="BW127" s="119"/>
      <c r="BX127" s="119"/>
      <c r="BY127" s="119"/>
      <c r="BZ127" s="119"/>
      <c r="CA127" s="119"/>
      <c r="CB127" s="119"/>
      <c r="CC127" s="119"/>
      <c r="CD127" s="119"/>
      <c r="CE127" s="119"/>
      <c r="CF127" s="119"/>
      <c r="CG127" s="119"/>
      <c r="CH127" s="119"/>
      <c r="CI127" s="119"/>
      <c r="CJ127" s="119"/>
      <c r="CK127" s="119"/>
      <c r="CL127" s="119"/>
      <c r="CM127" s="119"/>
      <c r="CN127" s="119"/>
      <c r="CO127" s="119"/>
      <c r="CP127" s="119"/>
      <c r="CQ127" s="119"/>
      <c r="CR127" s="119"/>
      <c r="CS127" s="119"/>
      <c r="CT127" s="119"/>
      <c r="CU127" s="119"/>
      <c r="CV127" s="119"/>
      <c r="CW127" s="119"/>
      <c r="CX127" s="119"/>
      <c r="CY127" s="119"/>
      <c r="CZ127" s="119"/>
      <c r="DA127" s="119"/>
      <c r="DB127" s="119"/>
      <c r="DC127" s="119"/>
      <c r="DD127" s="119"/>
      <c r="DE127" s="119"/>
      <c r="DF127" s="119"/>
      <c r="DG127" s="119"/>
      <c r="DH127" s="119"/>
      <c r="DI127" s="119"/>
      <c r="DJ127" s="119"/>
      <c r="DK127" s="119"/>
      <c r="DL127" s="119"/>
      <c r="DM127" s="119"/>
      <c r="DN127" s="119"/>
      <c r="DO127" s="119"/>
      <c r="DP127" s="119"/>
      <c r="DQ127" s="119"/>
      <c r="DR127" s="119"/>
      <c r="DS127" s="119"/>
      <c r="DT127" s="119"/>
      <c r="DU127" s="119"/>
      <c r="DV127" s="119"/>
      <c r="DW127" s="119"/>
      <c r="DX127" s="119"/>
      <c r="DY127" s="119"/>
      <c r="DZ127" s="119"/>
      <c r="EA127" s="119"/>
      <c r="EB127" s="119"/>
      <c r="EC127" s="119"/>
      <c r="ED127" s="119"/>
      <c r="EE127" s="119"/>
      <c r="EF127" s="119"/>
      <c r="EG127" s="119"/>
    </row>
    <row r="128" spans="2:137" s="120" customFormat="1" ht="15" customHeight="1">
      <c r="B128" s="122"/>
      <c r="C128" s="203"/>
      <c r="D128" s="204"/>
      <c r="E128" s="204"/>
      <c r="F128" s="204"/>
      <c r="G128" s="204"/>
      <c r="H128" s="204"/>
      <c r="I128" s="204"/>
      <c r="J128" s="204"/>
      <c r="K128" s="204"/>
      <c r="L128" s="205"/>
      <c r="M128" s="119"/>
      <c r="N128" s="119"/>
      <c r="O128" s="119"/>
      <c r="P128" s="119"/>
      <c r="Q128" s="119"/>
      <c r="R128" s="119"/>
      <c r="S128" s="119"/>
      <c r="T128" s="119"/>
      <c r="U128" s="119"/>
      <c r="V128" s="119"/>
      <c r="W128" s="119"/>
      <c r="X128" s="119"/>
      <c r="Y128" s="119"/>
      <c r="Z128" s="119"/>
      <c r="AA128" s="119"/>
      <c r="AB128" s="119"/>
      <c r="AC128" s="119"/>
      <c r="AD128" s="119"/>
      <c r="AE128" s="119"/>
      <c r="AF128" s="119"/>
      <c r="AG128" s="119"/>
      <c r="AH128" s="119"/>
      <c r="AI128" s="119"/>
      <c r="AJ128" s="119"/>
      <c r="AK128" s="119"/>
      <c r="AL128" s="119"/>
      <c r="AM128" s="119"/>
      <c r="AN128" s="119"/>
      <c r="AO128" s="119"/>
      <c r="AP128" s="119"/>
      <c r="AQ128" s="119"/>
      <c r="AR128" s="119"/>
      <c r="AS128" s="119"/>
      <c r="AT128" s="119"/>
      <c r="AU128" s="119"/>
      <c r="AV128" s="119"/>
      <c r="AW128" s="119"/>
      <c r="AX128" s="119"/>
      <c r="AY128" s="119"/>
      <c r="AZ128" s="119"/>
      <c r="BA128" s="119"/>
      <c r="BB128" s="119"/>
      <c r="BC128" s="119"/>
      <c r="BD128" s="119"/>
      <c r="BE128" s="119"/>
      <c r="BF128" s="119"/>
      <c r="BG128" s="119"/>
      <c r="BH128" s="119"/>
      <c r="BI128" s="119"/>
      <c r="BJ128" s="119"/>
      <c r="BK128" s="119"/>
      <c r="BL128" s="119"/>
      <c r="BM128" s="119"/>
      <c r="BN128" s="119"/>
      <c r="BO128" s="119"/>
      <c r="BP128" s="119"/>
      <c r="BQ128" s="119"/>
      <c r="BR128" s="119"/>
      <c r="BS128" s="119"/>
      <c r="BT128" s="119"/>
      <c r="BU128" s="119"/>
      <c r="BV128" s="119"/>
      <c r="BW128" s="119"/>
      <c r="BX128" s="119"/>
      <c r="BY128" s="119"/>
      <c r="BZ128" s="119"/>
      <c r="CA128" s="119"/>
      <c r="CB128" s="119"/>
      <c r="CC128" s="119"/>
      <c r="CD128" s="119"/>
      <c r="CE128" s="119"/>
      <c r="CF128" s="119"/>
      <c r="CG128" s="119"/>
      <c r="CH128" s="119"/>
      <c r="CI128" s="119"/>
      <c r="CJ128" s="119"/>
      <c r="CK128" s="119"/>
      <c r="CL128" s="119"/>
      <c r="CM128" s="119"/>
      <c r="CN128" s="119"/>
      <c r="CO128" s="119"/>
      <c r="CP128" s="119"/>
      <c r="CQ128" s="119"/>
      <c r="CR128" s="119"/>
      <c r="CS128" s="119"/>
      <c r="CT128" s="119"/>
      <c r="CU128" s="119"/>
      <c r="CV128" s="119"/>
      <c r="CW128" s="119"/>
      <c r="CX128" s="119"/>
      <c r="CY128" s="119"/>
      <c r="CZ128" s="119"/>
      <c r="DA128" s="119"/>
      <c r="DB128" s="119"/>
      <c r="DC128" s="119"/>
      <c r="DD128" s="119"/>
      <c r="DE128" s="119"/>
      <c r="DF128" s="119"/>
      <c r="DG128" s="119"/>
      <c r="DH128" s="119"/>
      <c r="DI128" s="119"/>
      <c r="DJ128" s="119"/>
      <c r="DK128" s="119"/>
      <c r="DL128" s="119"/>
      <c r="DM128" s="119"/>
      <c r="DN128" s="119"/>
      <c r="DO128" s="119"/>
      <c r="DP128" s="119"/>
      <c r="DQ128" s="119"/>
      <c r="DR128" s="119"/>
      <c r="DS128" s="119"/>
      <c r="DT128" s="119"/>
      <c r="DU128" s="119"/>
      <c r="DV128" s="119"/>
      <c r="DW128" s="119"/>
      <c r="DX128" s="119"/>
      <c r="DY128" s="119"/>
      <c r="DZ128" s="119"/>
      <c r="EA128" s="119"/>
      <c r="EB128" s="119"/>
      <c r="EC128" s="119"/>
      <c r="ED128" s="119"/>
      <c r="EE128" s="119"/>
      <c r="EF128" s="119"/>
      <c r="EG128" s="119"/>
    </row>
    <row r="129" spans="2:137" s="120" customFormat="1" ht="15" customHeight="1">
      <c r="B129" s="122"/>
      <c r="C129" s="203"/>
      <c r="D129" s="204"/>
      <c r="E129" s="204"/>
      <c r="F129" s="204"/>
      <c r="G129" s="204"/>
      <c r="H129" s="204"/>
      <c r="I129" s="204"/>
      <c r="J129" s="204"/>
      <c r="K129" s="204"/>
      <c r="L129" s="205"/>
      <c r="M129" s="119"/>
      <c r="N129" s="119"/>
      <c r="O129" s="119"/>
      <c r="P129" s="119"/>
      <c r="Q129" s="119"/>
      <c r="R129" s="119"/>
      <c r="S129" s="119"/>
      <c r="T129" s="119"/>
      <c r="U129" s="119"/>
      <c r="V129" s="119"/>
      <c r="W129" s="119"/>
      <c r="X129" s="119"/>
      <c r="Y129" s="119"/>
      <c r="Z129" s="119"/>
      <c r="AA129" s="119"/>
      <c r="AB129" s="119"/>
      <c r="AC129" s="119"/>
      <c r="AD129" s="119"/>
      <c r="AE129" s="119"/>
      <c r="AF129" s="119"/>
      <c r="AG129" s="119"/>
      <c r="AH129" s="119"/>
      <c r="AI129" s="119"/>
      <c r="AJ129" s="119"/>
      <c r="AK129" s="119"/>
      <c r="AL129" s="119"/>
      <c r="AM129" s="119"/>
      <c r="AN129" s="119"/>
      <c r="AO129" s="119"/>
      <c r="AP129" s="119"/>
      <c r="AQ129" s="119"/>
      <c r="AR129" s="119"/>
      <c r="AS129" s="119"/>
      <c r="AT129" s="119"/>
      <c r="AU129" s="119"/>
      <c r="AV129" s="119"/>
      <c r="AW129" s="119"/>
      <c r="AX129" s="119"/>
      <c r="AY129" s="119"/>
      <c r="AZ129" s="119"/>
      <c r="BA129" s="119"/>
      <c r="BB129" s="119"/>
      <c r="BC129" s="119"/>
      <c r="BD129" s="119"/>
      <c r="BE129" s="119"/>
      <c r="BF129" s="119"/>
      <c r="BG129" s="119"/>
      <c r="BH129" s="119"/>
      <c r="BI129" s="119"/>
      <c r="BJ129" s="119"/>
      <c r="BK129" s="119"/>
      <c r="BL129" s="119"/>
      <c r="BM129" s="119"/>
      <c r="BN129" s="119"/>
      <c r="BO129" s="119"/>
      <c r="BP129" s="119"/>
      <c r="BQ129" s="119"/>
      <c r="BR129" s="119"/>
      <c r="BS129" s="119"/>
      <c r="BT129" s="119"/>
      <c r="BU129" s="119"/>
      <c r="BV129" s="119"/>
      <c r="BW129" s="119"/>
      <c r="BX129" s="119"/>
      <c r="BY129" s="119"/>
      <c r="BZ129" s="119"/>
      <c r="CA129" s="119"/>
      <c r="CB129" s="119"/>
      <c r="CC129" s="119"/>
      <c r="CD129" s="119"/>
      <c r="CE129" s="119"/>
      <c r="CF129" s="119"/>
      <c r="CG129" s="119"/>
      <c r="CH129" s="119"/>
      <c r="CI129" s="119"/>
      <c r="CJ129" s="119"/>
      <c r="CK129" s="119"/>
      <c r="CL129" s="119"/>
      <c r="CM129" s="119"/>
      <c r="CN129" s="119"/>
      <c r="CO129" s="119"/>
      <c r="CP129" s="119"/>
      <c r="CQ129" s="119"/>
      <c r="CR129" s="119"/>
      <c r="CS129" s="119"/>
      <c r="CT129" s="119"/>
      <c r="CU129" s="119"/>
      <c r="CV129" s="119"/>
      <c r="CW129" s="119"/>
      <c r="CX129" s="119"/>
      <c r="CY129" s="119"/>
      <c r="CZ129" s="119"/>
      <c r="DA129" s="119"/>
      <c r="DB129" s="119"/>
      <c r="DC129" s="119"/>
      <c r="DD129" s="119"/>
      <c r="DE129" s="119"/>
      <c r="DF129" s="119"/>
      <c r="DG129" s="119"/>
      <c r="DH129" s="119"/>
      <c r="DI129" s="119"/>
      <c r="DJ129" s="119"/>
      <c r="DK129" s="119"/>
      <c r="DL129" s="119"/>
      <c r="DM129" s="119"/>
      <c r="DN129" s="119"/>
      <c r="DO129" s="119"/>
      <c r="DP129" s="119"/>
      <c r="DQ129" s="119"/>
      <c r="DR129" s="119"/>
      <c r="DS129" s="119"/>
      <c r="DT129" s="119"/>
      <c r="DU129" s="119"/>
      <c r="DV129" s="119"/>
      <c r="DW129" s="119"/>
      <c r="DX129" s="119"/>
      <c r="DY129" s="119"/>
      <c r="DZ129" s="119"/>
      <c r="EA129" s="119"/>
      <c r="EB129" s="119"/>
      <c r="EC129" s="119"/>
      <c r="ED129" s="119"/>
      <c r="EE129" s="119"/>
      <c r="EF129" s="119"/>
      <c r="EG129" s="119"/>
    </row>
    <row r="130" spans="2:137" s="120" customFormat="1" ht="15" customHeight="1">
      <c r="B130" s="122"/>
      <c r="C130" s="203"/>
      <c r="D130" s="204"/>
      <c r="E130" s="204"/>
      <c r="F130" s="204"/>
      <c r="G130" s="204"/>
      <c r="H130" s="204"/>
      <c r="I130" s="204"/>
      <c r="J130" s="204"/>
      <c r="K130" s="204"/>
      <c r="L130" s="205"/>
      <c r="M130" s="119"/>
      <c r="N130" s="119"/>
      <c r="O130" s="119"/>
      <c r="P130" s="119"/>
      <c r="Q130" s="119"/>
      <c r="R130" s="119"/>
      <c r="S130" s="119"/>
      <c r="T130" s="119"/>
      <c r="U130" s="119"/>
      <c r="V130" s="119"/>
      <c r="W130" s="119"/>
      <c r="X130" s="119"/>
      <c r="Y130" s="119"/>
      <c r="Z130" s="119"/>
      <c r="AA130" s="119"/>
      <c r="AB130" s="119"/>
      <c r="AC130" s="119"/>
      <c r="AD130" s="119"/>
      <c r="AE130" s="119"/>
      <c r="AF130" s="119"/>
      <c r="AG130" s="119"/>
      <c r="AH130" s="119"/>
      <c r="AI130" s="119"/>
      <c r="AJ130" s="119"/>
      <c r="AK130" s="119"/>
      <c r="AL130" s="119"/>
      <c r="AM130" s="119"/>
      <c r="AN130" s="119"/>
      <c r="AO130" s="119"/>
      <c r="AP130" s="119"/>
      <c r="AQ130" s="119"/>
      <c r="AR130" s="119"/>
      <c r="AS130" s="119"/>
      <c r="AT130" s="119"/>
      <c r="AU130" s="119"/>
      <c r="AV130" s="119"/>
      <c r="AW130" s="119"/>
      <c r="AX130" s="119"/>
      <c r="AY130" s="119"/>
      <c r="AZ130" s="119"/>
      <c r="BA130" s="119"/>
      <c r="BB130" s="119"/>
      <c r="BC130" s="119"/>
      <c r="BD130" s="119"/>
      <c r="BE130" s="119"/>
      <c r="BF130" s="119"/>
      <c r="BG130" s="119"/>
      <c r="BH130" s="119"/>
      <c r="BI130" s="119"/>
      <c r="BJ130" s="119"/>
      <c r="BK130" s="119"/>
      <c r="BL130" s="119"/>
      <c r="BM130" s="119"/>
      <c r="BN130" s="119"/>
      <c r="BO130" s="119"/>
      <c r="BP130" s="119"/>
      <c r="BQ130" s="119"/>
      <c r="BR130" s="119"/>
      <c r="BS130" s="119"/>
      <c r="BT130" s="119"/>
      <c r="BU130" s="119"/>
      <c r="BV130" s="119"/>
      <c r="BW130" s="119"/>
      <c r="BX130" s="119"/>
      <c r="BY130" s="119"/>
      <c r="BZ130" s="119"/>
      <c r="CA130" s="119"/>
      <c r="CB130" s="119"/>
      <c r="CC130" s="119"/>
      <c r="CD130" s="119"/>
      <c r="CE130" s="119"/>
      <c r="CF130" s="119"/>
      <c r="CG130" s="119"/>
      <c r="CH130" s="119"/>
      <c r="CI130" s="119"/>
      <c r="CJ130" s="119"/>
      <c r="CK130" s="119"/>
      <c r="CL130" s="119"/>
      <c r="CM130" s="119"/>
      <c r="CN130" s="119"/>
      <c r="CO130" s="119"/>
      <c r="CP130" s="119"/>
      <c r="CQ130" s="119"/>
      <c r="CR130" s="119"/>
      <c r="CS130" s="119"/>
      <c r="CT130" s="119"/>
      <c r="CU130" s="119"/>
      <c r="CV130" s="119"/>
      <c r="CW130" s="119"/>
      <c r="CX130" s="119"/>
      <c r="CY130" s="119"/>
      <c r="CZ130" s="119"/>
      <c r="DA130" s="119"/>
      <c r="DB130" s="119"/>
      <c r="DC130" s="119"/>
      <c r="DD130" s="119"/>
      <c r="DE130" s="119"/>
      <c r="DF130" s="119"/>
      <c r="DG130" s="119"/>
      <c r="DH130" s="119"/>
      <c r="DI130" s="119"/>
      <c r="DJ130" s="119"/>
      <c r="DK130" s="119"/>
      <c r="DL130" s="119"/>
      <c r="DM130" s="119"/>
      <c r="DN130" s="119"/>
      <c r="DO130" s="119"/>
      <c r="DP130" s="119"/>
      <c r="DQ130" s="119"/>
      <c r="DR130" s="119"/>
      <c r="DS130" s="119"/>
      <c r="DT130" s="119"/>
      <c r="DU130" s="119"/>
      <c r="DV130" s="119"/>
      <c r="DW130" s="119"/>
      <c r="DX130" s="119"/>
      <c r="DY130" s="119"/>
      <c r="DZ130" s="119"/>
      <c r="EA130" s="119"/>
      <c r="EB130" s="119"/>
      <c r="EC130" s="119"/>
      <c r="ED130" s="119"/>
      <c r="EE130" s="119"/>
      <c r="EF130" s="119"/>
      <c r="EG130" s="119"/>
    </row>
    <row r="131" spans="2:137" s="120" customFormat="1" ht="15" customHeight="1">
      <c r="B131" s="122"/>
      <c r="C131" s="203"/>
      <c r="D131" s="204"/>
      <c r="E131" s="204"/>
      <c r="F131" s="204"/>
      <c r="G131" s="204"/>
      <c r="H131" s="204"/>
      <c r="I131" s="204"/>
      <c r="J131" s="204"/>
      <c r="K131" s="204"/>
      <c r="L131" s="205"/>
      <c r="M131" s="119"/>
      <c r="N131" s="119"/>
      <c r="O131" s="119"/>
      <c r="P131" s="119"/>
      <c r="Q131" s="119"/>
      <c r="R131" s="119"/>
      <c r="S131" s="119"/>
      <c r="T131" s="119"/>
      <c r="U131" s="119"/>
      <c r="V131" s="119"/>
      <c r="W131" s="119"/>
      <c r="X131" s="119"/>
      <c r="Y131" s="119"/>
      <c r="Z131" s="119"/>
      <c r="AA131" s="119"/>
      <c r="AB131" s="119"/>
      <c r="AC131" s="119"/>
      <c r="AD131" s="119"/>
      <c r="AE131" s="119"/>
      <c r="AF131" s="119"/>
      <c r="AG131" s="119"/>
      <c r="AH131" s="119"/>
      <c r="AI131" s="119"/>
      <c r="AJ131" s="119"/>
      <c r="AK131" s="119"/>
      <c r="AL131" s="119"/>
      <c r="AM131" s="119"/>
      <c r="AN131" s="119"/>
      <c r="AO131" s="119"/>
      <c r="AP131" s="119"/>
      <c r="AQ131" s="119"/>
      <c r="AR131" s="119"/>
      <c r="AS131" s="119"/>
      <c r="AT131" s="119"/>
      <c r="AU131" s="119"/>
      <c r="AV131" s="119"/>
      <c r="AW131" s="119"/>
      <c r="AX131" s="119"/>
      <c r="AY131" s="119"/>
      <c r="AZ131" s="119"/>
      <c r="BA131" s="119"/>
      <c r="BB131" s="119"/>
      <c r="BC131" s="119"/>
      <c r="BD131" s="119"/>
      <c r="BE131" s="119"/>
      <c r="BF131" s="119"/>
      <c r="BG131" s="119"/>
      <c r="BH131" s="119"/>
      <c r="BI131" s="119"/>
      <c r="BJ131" s="119"/>
      <c r="BK131" s="119"/>
      <c r="BL131" s="119"/>
      <c r="BM131" s="119"/>
      <c r="BN131" s="119"/>
      <c r="BO131" s="119"/>
      <c r="BP131" s="119"/>
      <c r="BQ131" s="119"/>
      <c r="BR131" s="119"/>
      <c r="BS131" s="119"/>
      <c r="BT131" s="119"/>
      <c r="BU131" s="119"/>
      <c r="BV131" s="119"/>
      <c r="BW131" s="119"/>
      <c r="BX131" s="119"/>
      <c r="BY131" s="119"/>
      <c r="BZ131" s="119"/>
      <c r="CA131" s="119"/>
      <c r="CB131" s="119"/>
      <c r="CC131" s="119"/>
      <c r="CD131" s="119"/>
      <c r="CE131" s="119"/>
      <c r="CF131" s="119"/>
      <c r="CG131" s="119"/>
      <c r="CH131" s="119"/>
      <c r="CI131" s="119"/>
      <c r="CJ131" s="119"/>
      <c r="CK131" s="119"/>
      <c r="CL131" s="119"/>
      <c r="CM131" s="119"/>
      <c r="CN131" s="119"/>
      <c r="CO131" s="119"/>
      <c r="CP131" s="119"/>
      <c r="CQ131" s="119"/>
      <c r="CR131" s="119"/>
      <c r="CS131" s="119"/>
      <c r="CT131" s="119"/>
      <c r="CU131" s="119"/>
      <c r="CV131" s="119"/>
      <c r="CW131" s="119"/>
      <c r="CX131" s="119"/>
      <c r="CY131" s="119"/>
      <c r="CZ131" s="119"/>
      <c r="DA131" s="119"/>
      <c r="DB131" s="119"/>
      <c r="DC131" s="119"/>
      <c r="DD131" s="119"/>
      <c r="DE131" s="119"/>
      <c r="DF131" s="119"/>
      <c r="DG131" s="119"/>
      <c r="DH131" s="119"/>
      <c r="DI131" s="119"/>
      <c r="DJ131" s="119"/>
      <c r="DK131" s="119"/>
      <c r="DL131" s="119"/>
      <c r="DM131" s="119"/>
      <c r="DN131" s="119"/>
      <c r="DO131" s="119"/>
      <c r="DP131" s="119"/>
      <c r="DQ131" s="119"/>
      <c r="DR131" s="119"/>
      <c r="DS131" s="119"/>
      <c r="DT131" s="119"/>
      <c r="DU131" s="119"/>
      <c r="DV131" s="119"/>
      <c r="DW131" s="119"/>
      <c r="DX131" s="119"/>
      <c r="DY131" s="119"/>
      <c r="DZ131" s="119"/>
      <c r="EA131" s="119"/>
      <c r="EB131" s="119"/>
      <c r="EC131" s="119"/>
      <c r="ED131" s="119"/>
      <c r="EE131" s="119"/>
      <c r="EF131" s="119"/>
      <c r="EG131" s="119"/>
    </row>
  </sheetData>
  <mergeCells count="102">
    <mergeCell ref="C127:L127"/>
    <mergeCell ref="C128:L128"/>
    <mergeCell ref="C129:L129"/>
    <mergeCell ref="C130:L130"/>
    <mergeCell ref="C131:L131"/>
    <mergeCell ref="C121:L121"/>
    <mergeCell ref="C122:L122"/>
    <mergeCell ref="C123:L123"/>
    <mergeCell ref="C124:L124"/>
    <mergeCell ref="C125:L125"/>
    <mergeCell ref="C126:L126"/>
    <mergeCell ref="O110:Q110"/>
    <mergeCell ref="O112:Q112"/>
    <mergeCell ref="O114:Q114"/>
    <mergeCell ref="B118:L118"/>
    <mergeCell ref="C119:L119"/>
    <mergeCell ref="C120:L120"/>
    <mergeCell ref="B98:J101"/>
    <mergeCell ref="P98:Q98"/>
    <mergeCell ref="P101:Q101"/>
    <mergeCell ref="B104:J107"/>
    <mergeCell ref="P104:Q104"/>
    <mergeCell ref="P107:Q107"/>
    <mergeCell ref="O83:Q83"/>
    <mergeCell ref="B85:Q85"/>
    <mergeCell ref="B88:E95"/>
    <mergeCell ref="P88:Q88"/>
    <mergeCell ref="P89:Q89"/>
    <mergeCell ref="P92:Q92"/>
    <mergeCell ref="P95:Q95"/>
    <mergeCell ref="G70:H70"/>
    <mergeCell ref="I70:J70"/>
    <mergeCell ref="K70:L70"/>
    <mergeCell ref="M70:N70"/>
    <mergeCell ref="O70:O72"/>
    <mergeCell ref="P70:P72"/>
    <mergeCell ref="K64:M64"/>
    <mergeCell ref="B66:Q66"/>
    <mergeCell ref="B68:B72"/>
    <mergeCell ref="C68:N68"/>
    <mergeCell ref="O68:Q69"/>
    <mergeCell ref="C69:F69"/>
    <mergeCell ref="G69:J69"/>
    <mergeCell ref="K69:N69"/>
    <mergeCell ref="C70:D70"/>
    <mergeCell ref="E70:F70"/>
    <mergeCell ref="Q70:Q72"/>
    <mergeCell ref="H60:I60"/>
    <mergeCell ref="J60:K60"/>
    <mergeCell ref="L60:M60"/>
    <mergeCell ref="H61:I61"/>
    <mergeCell ref="J61:K61"/>
    <mergeCell ref="L61:M61"/>
    <mergeCell ref="H58:I58"/>
    <mergeCell ref="J58:K58"/>
    <mergeCell ref="L58:M58"/>
    <mergeCell ref="H59:I59"/>
    <mergeCell ref="J59:K59"/>
    <mergeCell ref="L59:M59"/>
    <mergeCell ref="H48:I48"/>
    <mergeCell ref="J48:K48"/>
    <mergeCell ref="L48:M48"/>
    <mergeCell ref="H53:I53"/>
    <mergeCell ref="J53:K53"/>
    <mergeCell ref="L53:M53"/>
    <mergeCell ref="H42:I42"/>
    <mergeCell ref="J42:K42"/>
    <mergeCell ref="L42:M42"/>
    <mergeCell ref="H47:I47"/>
    <mergeCell ref="J47:K47"/>
    <mergeCell ref="L47:M47"/>
    <mergeCell ref="H36:I36"/>
    <mergeCell ref="J36:K36"/>
    <mergeCell ref="L36:M36"/>
    <mergeCell ref="H41:I41"/>
    <mergeCell ref="J41:K41"/>
    <mergeCell ref="L41:M41"/>
    <mergeCell ref="H30:I30"/>
    <mergeCell ref="J30:K30"/>
    <mergeCell ref="L30:M30"/>
    <mergeCell ref="H31:I31"/>
    <mergeCell ref="J31:K31"/>
    <mergeCell ref="L31:M31"/>
    <mergeCell ref="H25:I25"/>
    <mergeCell ref="J25:K25"/>
    <mergeCell ref="L25:M25"/>
    <mergeCell ref="B19:G20"/>
    <mergeCell ref="H19:I19"/>
    <mergeCell ref="J19:K19"/>
    <mergeCell ref="L19:M19"/>
    <mergeCell ref="H20:I20"/>
    <mergeCell ref="J20:K20"/>
    <mergeCell ref="L20:M20"/>
    <mergeCell ref="P2:Q2"/>
    <mergeCell ref="B7:M7"/>
    <mergeCell ref="E11:F11"/>
    <mergeCell ref="E12:F12"/>
    <mergeCell ref="B15:M15"/>
    <mergeCell ref="L17:M17"/>
    <mergeCell ref="H24:I24"/>
    <mergeCell ref="J24:K24"/>
    <mergeCell ref="L24:M24"/>
  </mergeCells>
  <pageMargins left="0.39370078740157483" right="0.39370078740157483" top="0.78740157480314965" bottom="0.78740157480314965" header="0.31496062992125984" footer="0.51181102362204722"/>
  <pageSetup paperSize="9" scale="95" orientation="portrait" r:id="rId1"/>
  <headerFooter alignWithMargins="0">
    <oddFooter>&amp;C&amp;A&amp;R&amp;F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B2:EG131"/>
  <sheetViews>
    <sheetView showZeros="0" zoomScaleNormal="100" workbookViewId="0"/>
  </sheetViews>
  <sheetFormatPr baseColWidth="10" defaultColWidth="11.44140625" defaultRowHeight="13.2"/>
  <cols>
    <col min="1" max="1" width="4.77734375" style="1" customWidth="1"/>
    <col min="2" max="2" width="7.77734375" style="1" customWidth="1"/>
    <col min="3" max="17" width="6.33203125" style="1" customWidth="1"/>
    <col min="18" max="16384" width="11.44140625" style="1"/>
  </cols>
  <sheetData>
    <row r="2" spans="2:17">
      <c r="B2" s="1" t="s">
        <v>68</v>
      </c>
      <c r="P2" s="123">
        <v>44266</v>
      </c>
      <c r="Q2" s="123"/>
    </row>
    <row r="6" spans="2:17" ht="13.8" thickBot="1"/>
    <row r="7" spans="2:17" ht="18" customHeight="1" thickBot="1">
      <c r="B7" s="124" t="s">
        <v>47</v>
      </c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6"/>
    </row>
    <row r="8" spans="2:17" s="23" customFormat="1">
      <c r="B8" s="44"/>
    </row>
    <row r="9" spans="2:17" s="23" customFormat="1">
      <c r="B9" s="44"/>
    </row>
    <row r="10" spans="2:17" ht="15" customHeight="1">
      <c r="B10" s="35"/>
      <c r="D10" s="67" t="s">
        <v>48</v>
      </c>
      <c r="E10" s="106" t="str">
        <f ca="1">MID(CELL("nomfichier",E10),FIND("]",CELL("nomfichier",E10))+1,32)</f>
        <v>Local 1</v>
      </c>
      <c r="F10" s="68"/>
    </row>
    <row r="11" spans="2:17" ht="15" customHeight="1">
      <c r="B11" s="35"/>
      <c r="D11" s="67" t="s">
        <v>49</v>
      </c>
      <c r="E11" s="127"/>
      <c r="F11" s="127"/>
    </row>
    <row r="12" spans="2:17" ht="15" customHeight="1">
      <c r="B12" s="35"/>
      <c r="D12" s="67" t="s">
        <v>50</v>
      </c>
      <c r="E12" s="128"/>
      <c r="F12" s="128"/>
    </row>
    <row r="13" spans="2:17" ht="12.75" customHeight="1">
      <c r="B13" s="33"/>
      <c r="M13" s="3"/>
    </row>
    <row r="14" spans="2:17" ht="12.75" customHeight="1" thickBot="1">
      <c r="B14" s="33"/>
    </row>
    <row r="15" spans="2:17" s="45" customFormat="1" ht="19.95" customHeight="1" thickBot="1">
      <c r="B15" s="124" t="s">
        <v>34</v>
      </c>
      <c r="C15" s="125"/>
      <c r="D15" s="125"/>
      <c r="E15" s="125"/>
      <c r="F15" s="125"/>
      <c r="G15" s="125"/>
      <c r="H15" s="125"/>
      <c r="I15" s="125"/>
      <c r="J15" s="125"/>
      <c r="K15" s="125"/>
      <c r="L15" s="125"/>
      <c r="M15" s="126"/>
    </row>
    <row r="16" spans="2:17" s="23" customFormat="1" ht="6" customHeight="1" thickBot="1"/>
    <row r="17" spans="2:13" ht="18" customHeight="1" thickBot="1">
      <c r="B17" s="107"/>
      <c r="C17" s="87"/>
      <c r="D17" s="87"/>
      <c r="E17" s="87"/>
      <c r="F17" s="87"/>
      <c r="G17" s="87"/>
      <c r="H17" s="87"/>
      <c r="I17" s="87"/>
      <c r="J17" s="87"/>
      <c r="K17" s="108" t="s">
        <v>74</v>
      </c>
      <c r="L17" s="129"/>
      <c r="M17" s="130"/>
    </row>
    <row r="18" spans="2:13" ht="6" customHeight="1" thickBot="1"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</row>
    <row r="19" spans="2:13">
      <c r="B19" s="137" t="s">
        <v>43</v>
      </c>
      <c r="C19" s="138"/>
      <c r="D19" s="138"/>
      <c r="E19" s="138"/>
      <c r="F19" s="138"/>
      <c r="G19" s="139"/>
      <c r="H19" s="143" t="s">
        <v>3</v>
      </c>
      <c r="I19" s="144"/>
      <c r="J19" s="145" t="s">
        <v>69</v>
      </c>
      <c r="K19" s="144"/>
      <c r="L19" s="146" t="s">
        <v>46</v>
      </c>
      <c r="M19" s="147"/>
    </row>
    <row r="20" spans="2:13" ht="13.8" thickBot="1">
      <c r="B20" s="140"/>
      <c r="C20" s="141"/>
      <c r="D20" s="141"/>
      <c r="E20" s="141"/>
      <c r="F20" s="141"/>
      <c r="G20" s="142"/>
      <c r="H20" s="148" t="s">
        <v>32</v>
      </c>
      <c r="I20" s="149"/>
      <c r="J20" s="148" t="s">
        <v>45</v>
      </c>
      <c r="K20" s="149"/>
      <c r="L20" s="150" t="s">
        <v>33</v>
      </c>
      <c r="M20" s="151"/>
    </row>
    <row r="21" spans="2:13" ht="6" customHeight="1">
      <c r="B21" s="9"/>
      <c r="G21" s="17"/>
      <c r="H21" s="24"/>
      <c r="I21" s="17"/>
      <c r="J21" s="24"/>
      <c r="K21" s="17"/>
      <c r="L21" s="7"/>
      <c r="M21" s="8"/>
    </row>
    <row r="22" spans="2:13">
      <c r="B22" s="26" t="s">
        <v>0</v>
      </c>
      <c r="C22" s="41"/>
      <c r="D22" s="41"/>
      <c r="E22" s="41"/>
      <c r="F22" s="41"/>
      <c r="G22" s="42"/>
      <c r="H22" s="24"/>
      <c r="I22" s="17"/>
      <c r="J22" s="24"/>
      <c r="K22" s="17"/>
      <c r="L22" s="7"/>
      <c r="M22" s="8"/>
    </row>
    <row r="23" spans="2:13" ht="6" customHeight="1">
      <c r="B23" s="9"/>
      <c r="G23" s="17"/>
      <c r="H23" s="24"/>
      <c r="I23" s="17"/>
      <c r="J23" s="24"/>
      <c r="K23" s="17"/>
      <c r="L23" s="7"/>
      <c r="M23" s="8"/>
    </row>
    <row r="24" spans="2:13">
      <c r="B24" s="27" t="s">
        <v>1</v>
      </c>
      <c r="G24" s="47"/>
      <c r="H24" s="131"/>
      <c r="I24" s="132"/>
      <c r="J24" s="133">
        <f>IF(L$17=0,0,IF(OR(L$17&lt;5,L$17&gt;10),"ERREUR",5.6*L$17+0.6))</f>
        <v>0</v>
      </c>
      <c r="K24" s="134"/>
      <c r="L24" s="135" t="str">
        <f>IF(H24=0," ",IF(J24=" "," ",IF(J24="ERREUR","ERREUR",+H24*J24)))</f>
        <v xml:space="preserve"> </v>
      </c>
      <c r="M24" s="136"/>
    </row>
    <row r="25" spans="2:13">
      <c r="B25" s="27" t="s">
        <v>2</v>
      </c>
      <c r="G25" s="47"/>
      <c r="H25" s="131"/>
      <c r="I25" s="132"/>
      <c r="J25" s="133">
        <f>IF(L$17=0,0,IF(OR(L$17&lt;5,L$17&gt;10),"ERREUR",4.4*L$17-3.1))</f>
        <v>0</v>
      </c>
      <c r="K25" s="134"/>
      <c r="L25" s="135" t="str">
        <f>IF(H25=0," ",IF(J25=" "," ",IF(J25="ERREUR","ERREUR",+H25*J25)))</f>
        <v xml:space="preserve"> </v>
      </c>
      <c r="M25" s="136"/>
    </row>
    <row r="26" spans="2:13" ht="6" customHeight="1" thickBot="1">
      <c r="B26" s="36"/>
      <c r="G26" s="48"/>
      <c r="H26" s="52"/>
      <c r="I26" s="48"/>
      <c r="J26" s="52"/>
      <c r="K26" s="58"/>
      <c r="L26" s="60"/>
      <c r="M26" s="61"/>
    </row>
    <row r="27" spans="2:13" ht="6" customHeight="1">
      <c r="B27" s="37"/>
      <c r="C27" s="38"/>
      <c r="D27" s="38"/>
      <c r="E27" s="38"/>
      <c r="F27" s="38"/>
      <c r="G27" s="49"/>
      <c r="H27" s="53"/>
      <c r="I27" s="49"/>
      <c r="J27" s="53"/>
      <c r="K27" s="59"/>
      <c r="L27" s="62"/>
      <c r="M27" s="63"/>
    </row>
    <row r="28" spans="2:13">
      <c r="B28" s="26" t="s">
        <v>4</v>
      </c>
      <c r="C28" s="10"/>
      <c r="D28" s="10"/>
      <c r="E28" s="10"/>
      <c r="F28" s="10"/>
      <c r="G28" s="42"/>
      <c r="H28" s="53"/>
      <c r="I28" s="49"/>
      <c r="J28" s="53"/>
      <c r="K28" s="59"/>
      <c r="L28" s="57"/>
      <c r="M28" s="8"/>
    </row>
    <row r="29" spans="2:13" ht="6" customHeight="1">
      <c r="B29" s="9"/>
      <c r="C29" s="7"/>
      <c r="D29" s="7"/>
      <c r="E29" s="7"/>
      <c r="F29" s="7"/>
      <c r="G29" s="49"/>
      <c r="H29" s="53"/>
      <c r="I29" s="49"/>
      <c r="J29" s="53"/>
      <c r="K29" s="59"/>
      <c r="L29" s="57"/>
      <c r="M29" s="8"/>
    </row>
    <row r="30" spans="2:13">
      <c r="B30" s="27" t="s">
        <v>5</v>
      </c>
      <c r="C30" s="7"/>
      <c r="D30" s="7"/>
      <c r="E30" s="7"/>
      <c r="F30" s="7"/>
      <c r="G30" s="47"/>
      <c r="H30" s="131"/>
      <c r="I30" s="132"/>
      <c r="J30" s="133">
        <f>IF(L$17=0,0,IF(OR(L$17&lt;5,L$17&gt;10),"ERREUR",L$17+1))</f>
        <v>0</v>
      </c>
      <c r="K30" s="134"/>
      <c r="L30" s="135" t="str">
        <f>IF(H30=0," ",IF(J30=" "," ",IF(J30="ERREUR","ERREUR",+H30*J30)))</f>
        <v xml:space="preserve"> </v>
      </c>
      <c r="M30" s="136"/>
    </row>
    <row r="31" spans="2:13">
      <c r="B31" s="27" t="s">
        <v>6</v>
      </c>
      <c r="C31" s="7"/>
      <c r="D31" s="7"/>
      <c r="E31" s="7"/>
      <c r="F31" s="7"/>
      <c r="G31" s="47"/>
      <c r="H31" s="131"/>
      <c r="I31" s="132"/>
      <c r="J31" s="133">
        <f>IF(L$17=0,0,IF(OR(L$17&lt;5,L$17&gt;10),"ERREUR",1.71*L$17+0.11))</f>
        <v>0</v>
      </c>
      <c r="K31" s="134"/>
      <c r="L31" s="135" t="str">
        <f>IF(H31=0," ",IF(J31=" "," ",IF(J31="ERREUR","ERREUR",+H31*J31)))</f>
        <v xml:space="preserve"> </v>
      </c>
      <c r="M31" s="136"/>
    </row>
    <row r="32" spans="2:13" ht="6" customHeight="1" thickBot="1">
      <c r="B32" s="28"/>
      <c r="C32" s="39"/>
      <c r="D32" s="39"/>
      <c r="E32" s="39"/>
      <c r="F32" s="39"/>
      <c r="G32" s="48"/>
      <c r="H32" s="52"/>
      <c r="I32" s="48"/>
      <c r="J32" s="52"/>
      <c r="K32" s="58"/>
      <c r="L32" s="60"/>
      <c r="M32" s="61"/>
    </row>
    <row r="33" spans="2:13" ht="6" customHeight="1">
      <c r="B33" s="9"/>
      <c r="G33" s="17"/>
      <c r="H33" s="24"/>
      <c r="I33" s="17"/>
      <c r="J33" s="24"/>
      <c r="K33" s="59"/>
      <c r="L33" s="62"/>
      <c r="M33" s="63"/>
    </row>
    <row r="34" spans="2:13">
      <c r="B34" s="26" t="s">
        <v>7</v>
      </c>
      <c r="C34" s="41"/>
      <c r="D34" s="41"/>
      <c r="E34" s="41"/>
      <c r="F34" s="41"/>
      <c r="G34" s="42"/>
      <c r="H34" s="51"/>
      <c r="I34" s="47"/>
      <c r="J34" s="51"/>
      <c r="K34" s="59"/>
      <c r="L34" s="57"/>
      <c r="M34" s="8"/>
    </row>
    <row r="35" spans="2:13" ht="6" customHeight="1">
      <c r="B35" s="9"/>
      <c r="G35" s="49"/>
      <c r="H35" s="53"/>
      <c r="I35" s="49"/>
      <c r="J35" s="53"/>
      <c r="K35" s="59"/>
      <c r="L35" s="57"/>
      <c r="M35" s="8"/>
    </row>
    <row r="36" spans="2:13">
      <c r="B36" s="27" t="s">
        <v>16</v>
      </c>
      <c r="G36" s="47"/>
      <c r="H36" s="131"/>
      <c r="I36" s="132"/>
      <c r="J36" s="133">
        <f>IF(L$17=0,0,IF(OR(L$17&lt;5,L$17&gt;10),"ERREUR",L$17+1))</f>
        <v>0</v>
      </c>
      <c r="K36" s="134"/>
      <c r="L36" s="135" t="str">
        <f>IF(H36=0," ",IF(J36=" "," ",IF(J36="ERREUR","ERREUR",+H36*J36)))</f>
        <v xml:space="preserve"> </v>
      </c>
      <c r="M36" s="136"/>
    </row>
    <row r="37" spans="2:13" ht="6" customHeight="1" thickBot="1">
      <c r="B37" s="29"/>
      <c r="C37" s="39"/>
      <c r="D37" s="39"/>
      <c r="E37" s="39"/>
      <c r="F37" s="39"/>
      <c r="G37" s="50"/>
      <c r="H37" s="54"/>
      <c r="I37" s="50"/>
      <c r="J37" s="54"/>
      <c r="K37" s="58"/>
      <c r="L37" s="60"/>
      <c r="M37" s="61"/>
    </row>
    <row r="38" spans="2:13" ht="6" customHeight="1">
      <c r="B38" s="37"/>
      <c r="C38" s="38"/>
      <c r="D38" s="38"/>
      <c r="E38" s="38"/>
      <c r="F38" s="38"/>
      <c r="G38" s="17"/>
      <c r="H38" s="24"/>
      <c r="I38" s="17"/>
      <c r="J38" s="24"/>
      <c r="K38" s="59"/>
      <c r="L38" s="62"/>
      <c r="M38" s="63"/>
    </row>
    <row r="39" spans="2:13">
      <c r="B39" s="26" t="s">
        <v>8</v>
      </c>
      <c r="C39" s="41"/>
      <c r="D39" s="41"/>
      <c r="E39" s="41"/>
      <c r="F39" s="41"/>
      <c r="G39" s="42"/>
      <c r="H39" s="53"/>
      <c r="I39" s="49"/>
      <c r="J39" s="53"/>
      <c r="K39" s="59"/>
      <c r="L39" s="57"/>
      <c r="M39" s="8"/>
    </row>
    <row r="40" spans="2:13" ht="6" customHeight="1">
      <c r="B40" s="9"/>
      <c r="G40" s="49"/>
      <c r="H40" s="53"/>
      <c r="I40" s="49"/>
      <c r="J40" s="53"/>
      <c r="K40" s="59"/>
      <c r="L40" s="57"/>
      <c r="M40" s="8"/>
    </row>
    <row r="41" spans="2:13">
      <c r="B41" s="27" t="s">
        <v>9</v>
      </c>
      <c r="G41" s="47"/>
      <c r="H41" s="131"/>
      <c r="I41" s="132"/>
      <c r="J41" s="133">
        <f>IF(L$17=0,0,IF(OR(L$17&lt;5,L$17&gt;10),"ERREUR",4.35*L$17+1.1))</f>
        <v>0</v>
      </c>
      <c r="K41" s="134"/>
      <c r="L41" s="135" t="str">
        <f>IF(H41=0," ",IF(J41=" "," ",IF(J41="ERREUR","ERREUR",+H41*J41)))</f>
        <v xml:space="preserve"> </v>
      </c>
      <c r="M41" s="136"/>
    </row>
    <row r="42" spans="2:13">
      <c r="B42" s="27" t="s">
        <v>70</v>
      </c>
      <c r="G42" s="47"/>
      <c r="H42" s="131"/>
      <c r="I42" s="132"/>
      <c r="J42" s="133">
        <f>IF(L$17=0,0,IF(OR(L$17&lt;5,L$17&gt;10),"ERREUR",1.6*L$17+3.1))</f>
        <v>0</v>
      </c>
      <c r="K42" s="134"/>
      <c r="L42" s="135" t="str">
        <f>IF(H42=0," ",IF(J42=" "," ",IF(J42="ERREUR","ERREUR",+H42*J42)))</f>
        <v xml:space="preserve"> </v>
      </c>
      <c r="M42" s="136"/>
    </row>
    <row r="43" spans="2:13" ht="6" customHeight="1" thickBot="1">
      <c r="B43" s="29"/>
      <c r="C43" s="39"/>
      <c r="D43" s="39"/>
      <c r="E43" s="39"/>
      <c r="F43" s="39"/>
      <c r="G43" s="40"/>
      <c r="H43" s="55"/>
      <c r="I43" s="40"/>
      <c r="J43" s="55"/>
      <c r="K43" s="58"/>
      <c r="L43" s="60"/>
      <c r="M43" s="61"/>
    </row>
    <row r="44" spans="2:13" ht="6" customHeight="1">
      <c r="B44" s="37"/>
      <c r="C44" s="38"/>
      <c r="D44" s="38"/>
      <c r="E44" s="38"/>
      <c r="F44" s="38"/>
      <c r="G44" s="17"/>
      <c r="H44" s="24"/>
      <c r="I44" s="17"/>
      <c r="J44" s="24"/>
      <c r="K44" s="59"/>
      <c r="L44" s="62"/>
      <c r="M44" s="63"/>
    </row>
    <row r="45" spans="2:13">
      <c r="B45" s="26" t="s">
        <v>10</v>
      </c>
      <c r="C45" s="41"/>
      <c r="D45" s="41"/>
      <c r="E45" s="41"/>
      <c r="F45" s="41"/>
      <c r="G45" s="42"/>
      <c r="H45" s="53"/>
      <c r="I45" s="49"/>
      <c r="J45" s="53"/>
      <c r="K45" s="59"/>
      <c r="L45" s="57"/>
      <c r="M45" s="8"/>
    </row>
    <row r="46" spans="2:13" ht="6" customHeight="1">
      <c r="B46" s="9"/>
      <c r="G46" s="49"/>
      <c r="H46" s="53"/>
      <c r="I46" s="49"/>
      <c r="J46" s="53"/>
      <c r="K46" s="59"/>
      <c r="L46" s="57"/>
      <c r="M46" s="8"/>
    </row>
    <row r="47" spans="2:13">
      <c r="B47" s="27" t="s">
        <v>9</v>
      </c>
      <c r="G47" s="47"/>
      <c r="H47" s="131"/>
      <c r="I47" s="132"/>
      <c r="J47" s="133">
        <f>IF(L$17=0,0,IF(OR(L$17&lt;5,L$17&gt;10),"ERREUR",4.1*L$17+17.6))</f>
        <v>0</v>
      </c>
      <c r="K47" s="134"/>
      <c r="L47" s="135" t="str">
        <f>IF(H47=0," ",IF(J47=" "," ",IF(J47="ERREUR","ERREUR",+H47*J47)))</f>
        <v xml:space="preserve"> </v>
      </c>
      <c r="M47" s="136"/>
    </row>
    <row r="48" spans="2:13">
      <c r="B48" s="27" t="s">
        <v>70</v>
      </c>
      <c r="G48" s="47"/>
      <c r="H48" s="131"/>
      <c r="I48" s="132"/>
      <c r="J48" s="133">
        <f>IF(L$17=0,0,IF(OR(L$17&lt;5,L$17&gt;10),"ERREUR",1.6*L$17+3.1))</f>
        <v>0</v>
      </c>
      <c r="K48" s="134"/>
      <c r="L48" s="135" t="str">
        <f>IF(H48=0," ",IF(J48=" "," ",IF(J48="ERREUR","ERREUR",+H48*J48)))</f>
        <v xml:space="preserve"> </v>
      </c>
      <c r="M48" s="136"/>
    </row>
    <row r="49" spans="2:20" ht="6" customHeight="1" thickBot="1">
      <c r="B49" s="29"/>
      <c r="C49" s="39"/>
      <c r="D49" s="39"/>
      <c r="E49" s="39"/>
      <c r="F49" s="39"/>
      <c r="G49" s="40"/>
      <c r="H49" s="55"/>
      <c r="I49" s="40"/>
      <c r="J49" s="55"/>
      <c r="K49" s="58"/>
      <c r="L49" s="60"/>
      <c r="M49" s="61"/>
    </row>
    <row r="50" spans="2:20" ht="6" customHeight="1">
      <c r="B50" s="37"/>
      <c r="C50" s="38"/>
      <c r="D50" s="38"/>
      <c r="E50" s="38"/>
      <c r="F50" s="38"/>
      <c r="G50" s="17"/>
      <c r="H50" s="24"/>
      <c r="I50" s="17"/>
      <c r="J50" s="24"/>
      <c r="K50" s="59"/>
      <c r="L50" s="62"/>
      <c r="M50" s="63"/>
    </row>
    <row r="51" spans="2:20">
      <c r="B51" s="26" t="s">
        <v>14</v>
      </c>
      <c r="C51" s="41"/>
      <c r="D51" s="41"/>
      <c r="E51" s="41"/>
      <c r="F51" s="41"/>
      <c r="G51" s="42"/>
      <c r="H51" s="51"/>
      <c r="I51" s="47"/>
      <c r="J51" s="51"/>
      <c r="K51" s="59"/>
      <c r="L51" s="57"/>
      <c r="M51" s="8"/>
    </row>
    <row r="52" spans="2:20" ht="6" customHeight="1">
      <c r="B52" s="9"/>
      <c r="G52" s="49"/>
      <c r="H52" s="53"/>
      <c r="I52" s="49"/>
      <c r="J52" s="53"/>
      <c r="K52" s="59"/>
      <c r="L52" s="57"/>
      <c r="M52" s="8"/>
    </row>
    <row r="53" spans="2:20">
      <c r="B53" s="27" t="s">
        <v>15</v>
      </c>
      <c r="G53" s="47"/>
      <c r="H53" s="131"/>
      <c r="I53" s="132"/>
      <c r="J53" s="133">
        <f>IF(L$17=0,0,IF(OR(L$17&lt;5,L$17&gt;10),"ERREUR",1.61*L$17-1.54))</f>
        <v>0</v>
      </c>
      <c r="K53" s="134"/>
      <c r="L53" s="135" t="str">
        <f>IF(H53=0," ",IF(J53=" "," ",IF(J53="ERREUR","ERREUR",+H53*J53)))</f>
        <v xml:space="preserve"> </v>
      </c>
      <c r="M53" s="136"/>
    </row>
    <row r="54" spans="2:20" ht="6" customHeight="1" thickBot="1">
      <c r="B54" s="29"/>
      <c r="C54" s="39"/>
      <c r="D54" s="39"/>
      <c r="E54" s="39"/>
      <c r="F54" s="39"/>
      <c r="G54" s="50"/>
      <c r="H54" s="54"/>
      <c r="I54" s="50"/>
      <c r="J54" s="54"/>
      <c r="K54" s="58"/>
      <c r="L54" s="60"/>
      <c r="M54" s="61"/>
    </row>
    <row r="55" spans="2:20" ht="6" customHeight="1">
      <c r="B55" s="37"/>
      <c r="C55" s="38"/>
      <c r="D55" s="38"/>
      <c r="E55" s="38"/>
      <c r="F55" s="38"/>
      <c r="G55" s="17"/>
      <c r="H55" s="24"/>
      <c r="I55" s="17"/>
      <c r="J55" s="24"/>
      <c r="K55" s="59"/>
      <c r="L55" s="62"/>
      <c r="M55" s="63"/>
    </row>
    <row r="56" spans="2:20">
      <c r="B56" s="26" t="s">
        <v>11</v>
      </c>
      <c r="C56" s="41"/>
      <c r="D56" s="41"/>
      <c r="E56" s="41"/>
      <c r="F56" s="41"/>
      <c r="G56" s="42"/>
      <c r="H56" s="51"/>
      <c r="I56" s="47"/>
      <c r="J56" s="51"/>
      <c r="K56" s="59"/>
      <c r="L56" s="57"/>
      <c r="M56" s="8"/>
    </row>
    <row r="57" spans="2:20" ht="6" customHeight="1">
      <c r="B57" s="30"/>
      <c r="G57" s="49"/>
      <c r="H57" s="53"/>
      <c r="I57" s="49"/>
      <c r="J57" s="53"/>
      <c r="K57" s="59"/>
      <c r="L57" s="56"/>
      <c r="M57" s="8"/>
    </row>
    <row r="58" spans="2:20">
      <c r="B58" s="27" t="s">
        <v>12</v>
      </c>
      <c r="G58" s="47"/>
      <c r="H58" s="131"/>
      <c r="I58" s="152"/>
      <c r="J58" s="153">
        <f>IF(L$17=0,0,IF(OR(L$17&lt;5,L$17&gt;10),"ERREUR",1.61*L$17-1.54))</f>
        <v>0</v>
      </c>
      <c r="K58" s="154"/>
      <c r="L58" s="135" t="str">
        <f>IF(H58=0," ",IF(J58=" "," ",IF(J58="ERREUR","ERREUR",+H58*J58)))</f>
        <v xml:space="preserve"> </v>
      </c>
      <c r="M58" s="136"/>
    </row>
    <row r="59" spans="2:20" ht="13.2" customHeight="1">
      <c r="B59" s="27" t="s">
        <v>13</v>
      </c>
      <c r="G59" s="47"/>
      <c r="H59" s="131"/>
      <c r="I59" s="152"/>
      <c r="J59" s="133">
        <f>IF(L$17=0,0,IF(OR(L$17&lt;5,L$17&gt;10),"ERREUR",L$17+1))</f>
        <v>0</v>
      </c>
      <c r="K59" s="134"/>
      <c r="L59" s="135" t="str">
        <f>IF(H59=0," ",IF(J59=" "," ",IF(J59="ERREUR","ERREUR",+H59*J59)))</f>
        <v xml:space="preserve"> </v>
      </c>
      <c r="M59" s="136"/>
    </row>
    <row r="60" spans="2:20" ht="13.2" customHeight="1">
      <c r="B60" s="27" t="s">
        <v>71</v>
      </c>
      <c r="G60" s="47"/>
      <c r="H60" s="131"/>
      <c r="I60" s="152"/>
      <c r="J60" s="133">
        <f>IF(L$17=0,0,IF(OR(L$17&lt;5,L$17&gt;10),"ERREUR",L$17*0.5))</f>
        <v>0</v>
      </c>
      <c r="K60" s="134"/>
      <c r="L60" s="135" t="str">
        <f>IF(H60=0," ",IF(J60=" "," ",IF(J60="ERREUR","ERREUR",+H60*J60)))</f>
        <v xml:space="preserve"> </v>
      </c>
      <c r="M60" s="136"/>
    </row>
    <row r="61" spans="2:20" ht="13.2" customHeight="1">
      <c r="B61" s="27" t="s">
        <v>72</v>
      </c>
      <c r="G61" s="47"/>
      <c r="H61" s="131"/>
      <c r="I61" s="152"/>
      <c r="J61" s="133">
        <f>IF(L$17=0,0,IF(OR(L$17&lt;5,L$17&gt;10),"ERREUR",L$17*2.5))</f>
        <v>0</v>
      </c>
      <c r="K61" s="134"/>
      <c r="L61" s="135" t="str">
        <f>IF(H61=0," ",IF(J61=" "," ",IF(J61="ERREUR","ERREUR",+H61*J61)))</f>
        <v xml:space="preserve"> </v>
      </c>
      <c r="M61" s="136"/>
    </row>
    <row r="62" spans="2:20" ht="6" customHeight="1" thickBot="1">
      <c r="B62" s="9"/>
      <c r="G62" s="32"/>
      <c r="H62" s="34"/>
      <c r="I62" s="32"/>
      <c r="J62" s="34"/>
      <c r="K62" s="32"/>
      <c r="L62" s="57"/>
      <c r="M62" s="8"/>
    </row>
    <row r="63" spans="2:20" ht="6" customHeight="1" thickBot="1">
      <c r="B63" s="79"/>
      <c r="C63" s="79"/>
      <c r="D63" s="79"/>
      <c r="E63" s="79"/>
      <c r="F63" s="79"/>
      <c r="G63" s="79"/>
      <c r="H63" s="79"/>
      <c r="I63" s="79"/>
      <c r="J63" s="79"/>
      <c r="K63" s="79"/>
      <c r="L63" s="80"/>
      <c r="M63" s="79"/>
    </row>
    <row r="64" spans="2:20" s="88" customFormat="1" ht="19.95" customHeight="1" thickBot="1">
      <c r="B64" s="89"/>
      <c r="C64" s="90"/>
      <c r="D64" s="90"/>
      <c r="E64" s="90"/>
      <c r="F64" s="90"/>
      <c r="G64" s="90"/>
      <c r="H64" s="90"/>
      <c r="I64" s="90"/>
      <c r="J64" s="91" t="s">
        <v>51</v>
      </c>
      <c r="K64" s="155">
        <f>SUM(L24:L61)</f>
        <v>0</v>
      </c>
      <c r="L64" s="155"/>
      <c r="M64" s="156"/>
      <c r="R64" s="1"/>
      <c r="S64" s="1"/>
      <c r="T64" s="1"/>
    </row>
    <row r="65" spans="2:17" ht="13.8" thickBot="1"/>
    <row r="66" spans="2:17" ht="19.95" customHeight="1" thickBot="1">
      <c r="B66" s="124" t="s">
        <v>44</v>
      </c>
      <c r="C66" s="125"/>
      <c r="D66" s="125"/>
      <c r="E66" s="125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6"/>
    </row>
    <row r="67" spans="2:17" ht="6" customHeight="1" thickBot="1"/>
    <row r="68" spans="2:17" ht="18" customHeight="1">
      <c r="B68" s="157" t="s">
        <v>17</v>
      </c>
      <c r="C68" s="160" t="s">
        <v>23</v>
      </c>
      <c r="D68" s="161"/>
      <c r="E68" s="161"/>
      <c r="F68" s="161"/>
      <c r="G68" s="161"/>
      <c r="H68" s="161"/>
      <c r="I68" s="161"/>
      <c r="J68" s="161"/>
      <c r="K68" s="161"/>
      <c r="L68" s="161"/>
      <c r="M68" s="161"/>
      <c r="N68" s="162"/>
      <c r="O68" s="163" t="s">
        <v>75</v>
      </c>
      <c r="P68" s="164"/>
      <c r="Q68" s="165"/>
    </row>
    <row r="69" spans="2:17">
      <c r="B69" s="158"/>
      <c r="C69" s="169" t="s">
        <v>21</v>
      </c>
      <c r="D69" s="170"/>
      <c r="E69" s="170"/>
      <c r="F69" s="171"/>
      <c r="G69" s="172" t="s">
        <v>22</v>
      </c>
      <c r="H69" s="170"/>
      <c r="I69" s="170"/>
      <c r="J69" s="171"/>
      <c r="K69" s="172" t="s">
        <v>28</v>
      </c>
      <c r="L69" s="170"/>
      <c r="M69" s="170"/>
      <c r="N69" s="171"/>
      <c r="O69" s="166"/>
      <c r="P69" s="167"/>
      <c r="Q69" s="168"/>
    </row>
    <row r="70" spans="2:17" ht="12.75" customHeight="1">
      <c r="B70" s="158"/>
      <c r="C70" s="173" t="s">
        <v>24</v>
      </c>
      <c r="D70" s="174"/>
      <c r="E70" s="175" t="s">
        <v>25</v>
      </c>
      <c r="F70" s="174"/>
      <c r="G70" s="184" t="s">
        <v>24</v>
      </c>
      <c r="H70" s="174"/>
      <c r="I70" s="175" t="s">
        <v>25</v>
      </c>
      <c r="J70" s="174"/>
      <c r="K70" s="184" t="s">
        <v>24</v>
      </c>
      <c r="L70" s="174"/>
      <c r="M70" s="175" t="s">
        <v>25</v>
      </c>
      <c r="N70" s="174"/>
      <c r="O70" s="185" t="s">
        <v>65</v>
      </c>
      <c r="P70" s="185" t="s">
        <v>66</v>
      </c>
      <c r="Q70" s="176" t="s">
        <v>67</v>
      </c>
    </row>
    <row r="71" spans="2:17">
      <c r="B71" s="158"/>
      <c r="C71" s="116" t="s">
        <v>26</v>
      </c>
      <c r="D71" s="109" t="s">
        <v>27</v>
      </c>
      <c r="E71" s="109" t="s">
        <v>36</v>
      </c>
      <c r="F71" s="109" t="s">
        <v>37</v>
      </c>
      <c r="G71" s="109" t="s">
        <v>26</v>
      </c>
      <c r="H71" s="109" t="s">
        <v>27</v>
      </c>
      <c r="I71" s="109" t="s">
        <v>36</v>
      </c>
      <c r="J71" s="109" t="s">
        <v>37</v>
      </c>
      <c r="K71" s="109" t="s">
        <v>26</v>
      </c>
      <c r="L71" s="109" t="s">
        <v>27</v>
      </c>
      <c r="M71" s="109" t="s">
        <v>36</v>
      </c>
      <c r="N71" s="109" t="s">
        <v>37</v>
      </c>
      <c r="O71" s="186"/>
      <c r="P71" s="186"/>
      <c r="Q71" s="177"/>
    </row>
    <row r="72" spans="2:17" ht="13.8" thickBot="1">
      <c r="B72" s="159"/>
      <c r="C72" s="117" t="s">
        <v>32</v>
      </c>
      <c r="D72" s="118" t="s">
        <v>32</v>
      </c>
      <c r="E72" s="118" t="s">
        <v>32</v>
      </c>
      <c r="F72" s="118" t="s">
        <v>32</v>
      </c>
      <c r="G72" s="118" t="s">
        <v>32</v>
      </c>
      <c r="H72" s="118" t="s">
        <v>32</v>
      </c>
      <c r="I72" s="118" t="s">
        <v>32</v>
      </c>
      <c r="J72" s="118" t="s">
        <v>32</v>
      </c>
      <c r="K72" s="118" t="s">
        <v>32</v>
      </c>
      <c r="L72" s="118" t="s">
        <v>32</v>
      </c>
      <c r="M72" s="118" t="s">
        <v>32</v>
      </c>
      <c r="N72" s="118" t="s">
        <v>32</v>
      </c>
      <c r="O72" s="187"/>
      <c r="P72" s="187"/>
      <c r="Q72" s="178"/>
    </row>
    <row r="73" spans="2:17" ht="18" customHeight="1" thickBot="1">
      <c r="B73" s="110" t="s">
        <v>38</v>
      </c>
      <c r="C73" s="111"/>
      <c r="D73" s="112"/>
      <c r="E73" s="112"/>
      <c r="F73" s="112"/>
      <c r="G73" s="113">
        <f>$C73</f>
        <v>0</v>
      </c>
      <c r="H73" s="113">
        <f>$D73</f>
        <v>0</v>
      </c>
      <c r="I73" s="113">
        <f>$E73</f>
        <v>0</v>
      </c>
      <c r="J73" s="113">
        <f>$F73</f>
        <v>0</v>
      </c>
      <c r="K73" s="113">
        <f>$C73</f>
        <v>0</v>
      </c>
      <c r="L73" s="113">
        <f>$D73</f>
        <v>0</v>
      </c>
      <c r="M73" s="113">
        <f>$E73</f>
        <v>0</v>
      </c>
      <c r="N73" s="113">
        <f>$F73</f>
        <v>0</v>
      </c>
      <c r="O73" s="114">
        <f>255*(IF(C73&gt;0,C73,0))+214*(IF(D73&gt;0,D73,0))+108*(IF(E73&gt;0,E73,0))+51*(IF(F73&gt;0,F73,0))</f>
        <v>0</v>
      </c>
      <c r="P73" s="114">
        <f>162*(IF(G73&gt;0,G73,0))+137*(IF(H73&gt;0,H73,0))+73*(IF(I73&gt;0,I73,0))+38*(IF(J73&gt;0,J73,0))</f>
        <v>0</v>
      </c>
      <c r="Q73" s="115">
        <f>178*(IF(K73&gt;0,K73,0))+110*(IF(L73&gt;0,L73,0))+57*(IF(M73&gt;0,M73,0))+32*(IF(N73&gt;0,N73,0))</f>
        <v>0</v>
      </c>
    </row>
    <row r="74" spans="2:17" ht="18" customHeight="1" thickBot="1">
      <c r="B74" s="98" t="s">
        <v>18</v>
      </c>
      <c r="C74" s="99"/>
      <c r="D74" s="100"/>
      <c r="E74" s="100"/>
      <c r="F74" s="100"/>
      <c r="G74" s="101">
        <f t="shared" ref="G74:G80" si="0">$C74</f>
        <v>0</v>
      </c>
      <c r="H74" s="101">
        <f t="shared" ref="H74:H80" si="1">$D74</f>
        <v>0</v>
      </c>
      <c r="I74" s="101">
        <f t="shared" ref="I74:I80" si="2">$E74</f>
        <v>0</v>
      </c>
      <c r="J74" s="101">
        <f t="shared" ref="J74:J80" si="3">$F74</f>
        <v>0</v>
      </c>
      <c r="K74" s="101">
        <f t="shared" ref="K74:K80" si="4">$C74</f>
        <v>0</v>
      </c>
      <c r="L74" s="101">
        <f t="shared" ref="L74:L80" si="5">$D74</f>
        <v>0</v>
      </c>
      <c r="M74" s="101">
        <f t="shared" ref="M74:M80" si="6">$E74</f>
        <v>0</v>
      </c>
      <c r="N74" s="101">
        <f t="shared" ref="N74:N80" si="7">$F74</f>
        <v>0</v>
      </c>
      <c r="O74" s="102">
        <f>377*(IF(C74&gt;0,C74,0))+320*(IF(D74&gt;0,D74,0))+162*(IF(E74&gt;0,E74,0))+82*(IF(F74&gt;0,F74,0))</f>
        <v>0</v>
      </c>
      <c r="P74" s="102">
        <f>307*(IF(G74&gt;0,G74,0))+268*(IF(H74&gt;0,H74,0))+138*(IF(I74&gt;0,I74,0))+74*(IF(J74&gt;0,J74,0))</f>
        <v>0</v>
      </c>
      <c r="Q74" s="103">
        <f>140*(IF(K74&gt;0,K74,0))+145*(IF(L74&gt;0,L74,0))+76*(IF(M74&gt;0,M74,0))+43*(IF(N74&gt;0,N74,0))</f>
        <v>0</v>
      </c>
    </row>
    <row r="75" spans="2:17" ht="18" customHeight="1" thickBot="1">
      <c r="B75" s="98" t="s">
        <v>39</v>
      </c>
      <c r="C75" s="99"/>
      <c r="D75" s="100"/>
      <c r="E75" s="100"/>
      <c r="F75" s="100"/>
      <c r="G75" s="101">
        <f t="shared" si="0"/>
        <v>0</v>
      </c>
      <c r="H75" s="101">
        <f t="shared" si="1"/>
        <v>0</v>
      </c>
      <c r="I75" s="101">
        <f t="shared" si="2"/>
        <v>0</v>
      </c>
      <c r="J75" s="101">
        <f t="shared" si="3"/>
        <v>0</v>
      </c>
      <c r="K75" s="101">
        <f t="shared" si="4"/>
        <v>0</v>
      </c>
      <c r="L75" s="101">
        <f t="shared" si="5"/>
        <v>0</v>
      </c>
      <c r="M75" s="101">
        <f t="shared" si="6"/>
        <v>0</v>
      </c>
      <c r="N75" s="101">
        <f t="shared" si="7"/>
        <v>0</v>
      </c>
      <c r="O75" s="102">
        <f>268*(IF(C75&gt;0,C75,0))+217*(IF(D75&gt;0,D75,0))+113*(IF(E75&gt;0,E75,0))+54*(IF(F75&gt;0,F75,0))</f>
        <v>0</v>
      </c>
      <c r="P75" s="102">
        <f>359*(IF(G75&gt;0,G75,0))+296*(IF(H75&gt;0,H75,0))+161*(IF(I75&gt;0,I75,0))+87*(IF(J75&gt;0,J75,0))</f>
        <v>0</v>
      </c>
      <c r="Q75" s="103">
        <f>170*(IF(K75&gt;0,K75,0))+152*(IF(L75&gt;0,L75,0))+82*(IF(M75&gt;0,M75,0))+46*(IF(N75&gt;0,N75,0))</f>
        <v>0</v>
      </c>
    </row>
    <row r="76" spans="2:17" ht="18" customHeight="1" thickBot="1">
      <c r="B76" s="98" t="s">
        <v>19</v>
      </c>
      <c r="C76" s="99"/>
      <c r="D76" s="100"/>
      <c r="E76" s="100"/>
      <c r="F76" s="100"/>
      <c r="G76" s="101">
        <f t="shared" si="0"/>
        <v>0</v>
      </c>
      <c r="H76" s="101">
        <f t="shared" si="1"/>
        <v>0</v>
      </c>
      <c r="I76" s="101">
        <f t="shared" si="2"/>
        <v>0</v>
      </c>
      <c r="J76" s="101">
        <f t="shared" si="3"/>
        <v>0</v>
      </c>
      <c r="K76" s="101">
        <f t="shared" si="4"/>
        <v>0</v>
      </c>
      <c r="L76" s="101">
        <f t="shared" si="5"/>
        <v>0</v>
      </c>
      <c r="M76" s="101">
        <f t="shared" si="6"/>
        <v>0</v>
      </c>
      <c r="N76" s="101">
        <f t="shared" si="7"/>
        <v>0</v>
      </c>
      <c r="O76" s="102">
        <f>68*(IF(C76&gt;0,C76,0))+56*(IF(D76&gt;0,D76,0))+30*(IF(E76&gt;0,E76,0))+17*(IF(F76&gt;0,F76,0))</f>
        <v>0</v>
      </c>
      <c r="P76" s="102">
        <f>232*(IF(G76&gt;0,G76,0))+192*(IF(H76&gt;0,H76,0))+105*(IF(I76&gt;0,I76,0))+58*(IF(J76&gt;0,J76,0))</f>
        <v>0</v>
      </c>
      <c r="Q76" s="103">
        <f>233*(IF(K76&gt;0,K76,0))+189*(IF(L76&gt;0,L76,0))+105*(IF(M76&gt;0,M76,0))+58*(IF(N76&gt;0,N76,0))</f>
        <v>0</v>
      </c>
    </row>
    <row r="77" spans="2:17" ht="18" customHeight="1" thickBot="1">
      <c r="B77" s="98" t="s">
        <v>40</v>
      </c>
      <c r="C77" s="99"/>
      <c r="D77" s="100"/>
      <c r="E77" s="100"/>
      <c r="F77" s="100"/>
      <c r="G77" s="101">
        <f t="shared" si="0"/>
        <v>0</v>
      </c>
      <c r="H77" s="101">
        <f t="shared" si="1"/>
        <v>0</v>
      </c>
      <c r="I77" s="101">
        <f t="shared" si="2"/>
        <v>0</v>
      </c>
      <c r="J77" s="101">
        <f t="shared" si="3"/>
        <v>0</v>
      </c>
      <c r="K77" s="101">
        <f t="shared" si="4"/>
        <v>0</v>
      </c>
      <c r="L77" s="101">
        <f t="shared" si="5"/>
        <v>0</v>
      </c>
      <c r="M77" s="101">
        <f t="shared" si="6"/>
        <v>0</v>
      </c>
      <c r="N77" s="101">
        <f t="shared" si="7"/>
        <v>0</v>
      </c>
      <c r="O77" s="102">
        <f>68*(IF(C77&gt;0,C77,0))+57*(IF(D77&gt;0,D77,0))+30*(IF(E77&gt;0,E77,0))+17*(IF(F77&gt;0,F77,0))</f>
        <v>0</v>
      </c>
      <c r="P77" s="102">
        <f>108*(IF(G77&gt;0,G77,0))+88*(IF(H77&gt;0,H77,0))+41*(IF(I77&gt;0,I77,0))+18*(IF(J77&gt;0,J77,0))</f>
        <v>0</v>
      </c>
      <c r="Q77" s="103">
        <f>309*(IF(K77&gt;0,K77,0))+253*(IF(L77&gt;0,L77,0))+125*(IF(M77&gt;0,M77,0))+61*(IF(N77&gt;0,N77,0))</f>
        <v>0</v>
      </c>
    </row>
    <row r="78" spans="2:17" ht="18" customHeight="1" thickBot="1">
      <c r="B78" s="98" t="s">
        <v>20</v>
      </c>
      <c r="C78" s="99"/>
      <c r="D78" s="100"/>
      <c r="E78" s="100"/>
      <c r="F78" s="100"/>
      <c r="G78" s="101">
        <f t="shared" si="0"/>
        <v>0</v>
      </c>
      <c r="H78" s="101">
        <f t="shared" si="1"/>
        <v>0</v>
      </c>
      <c r="I78" s="101">
        <f t="shared" si="2"/>
        <v>0</v>
      </c>
      <c r="J78" s="101">
        <f t="shared" si="3"/>
        <v>0</v>
      </c>
      <c r="K78" s="101">
        <f t="shared" si="4"/>
        <v>0</v>
      </c>
      <c r="L78" s="101">
        <f t="shared" si="5"/>
        <v>0</v>
      </c>
      <c r="M78" s="101">
        <f t="shared" si="6"/>
        <v>0</v>
      </c>
      <c r="N78" s="101">
        <f t="shared" si="7"/>
        <v>0</v>
      </c>
      <c r="O78" s="102">
        <f>72*(IF(C78&gt;0,C78,0))+62*(IF(D78&gt;0,D78,0))+32*(IF(E78&gt;0,E78,0))+19*(IF(F78&gt;0,F78,0))</f>
        <v>0</v>
      </c>
      <c r="P78" s="102">
        <f>95*(IF(G78&gt;0,G78,0))+80*(IF(H78&gt;0,H78,0))+35*(IF(I78&gt;0,I78,0))+16*(IF(J78&gt;0,J78,0))</f>
        <v>0</v>
      </c>
      <c r="Q78" s="103">
        <f>343*(IF(K78&gt;0,K78,0))+289*(IF(L78&gt;0,L78,0))+140*(IF(M78&gt;0,M78,0))+70*(IF(N78&gt;0,N78,0))</f>
        <v>0</v>
      </c>
    </row>
    <row r="79" spans="2:17" ht="18" customHeight="1" thickBot="1">
      <c r="B79" s="98" t="s">
        <v>41</v>
      </c>
      <c r="C79" s="99"/>
      <c r="D79" s="100"/>
      <c r="E79" s="100"/>
      <c r="F79" s="100"/>
      <c r="G79" s="101">
        <f t="shared" si="0"/>
        <v>0</v>
      </c>
      <c r="H79" s="101">
        <f t="shared" si="1"/>
        <v>0</v>
      </c>
      <c r="I79" s="101">
        <f t="shared" si="2"/>
        <v>0</v>
      </c>
      <c r="J79" s="101">
        <f t="shared" si="3"/>
        <v>0</v>
      </c>
      <c r="K79" s="101">
        <f t="shared" si="4"/>
        <v>0</v>
      </c>
      <c r="L79" s="101">
        <f t="shared" si="5"/>
        <v>0</v>
      </c>
      <c r="M79" s="101">
        <f t="shared" si="6"/>
        <v>0</v>
      </c>
      <c r="N79" s="101">
        <f t="shared" si="7"/>
        <v>0</v>
      </c>
      <c r="O79" s="102">
        <f>63*(IF(C79&gt;0,C79,0))+53*(IF(D79&gt;0,D79,0))+28*(IF(E79&gt;0,E79,0))+16*(IF(F79&gt;0,F79,0))</f>
        <v>0</v>
      </c>
      <c r="P79" s="102">
        <f>88*(IF(G79&gt;0,G79,0))+74*(IF(H79&gt;0,H79,0))+32*(IF(I79&gt;0,I79,0))+13*(IF(J79&gt;0,J79,0))</f>
        <v>0</v>
      </c>
      <c r="Q79" s="103">
        <f>200*(IF(K79&gt;0,K79,0))+147*(IF(L79&gt;0,L79,0))+60*(IF(M79&gt;0,M79,0))+25*(IF(N79&gt;0,N79,0))</f>
        <v>0</v>
      </c>
    </row>
    <row r="80" spans="2:17" ht="18" customHeight="1">
      <c r="B80" s="92" t="s">
        <v>42</v>
      </c>
      <c r="C80" s="93"/>
      <c r="D80" s="94"/>
      <c r="E80" s="94"/>
      <c r="F80" s="94"/>
      <c r="G80" s="95">
        <f t="shared" si="0"/>
        <v>0</v>
      </c>
      <c r="H80" s="95">
        <f t="shared" si="1"/>
        <v>0</v>
      </c>
      <c r="I80" s="95">
        <f t="shared" si="2"/>
        <v>0</v>
      </c>
      <c r="J80" s="95">
        <f t="shared" si="3"/>
        <v>0</v>
      </c>
      <c r="K80" s="95">
        <f t="shared" si="4"/>
        <v>0</v>
      </c>
      <c r="L80" s="95">
        <f t="shared" si="5"/>
        <v>0</v>
      </c>
      <c r="M80" s="95">
        <f t="shared" si="6"/>
        <v>0</v>
      </c>
      <c r="N80" s="95">
        <f t="shared" si="7"/>
        <v>0</v>
      </c>
      <c r="O80" s="96">
        <f>530*(IF(C80&gt;0,C80,0))+450*(IF(D80&gt;0,D80,0))+225*(IF(E80&gt;0,E80,0))+110*(IF(F80&gt;0,F80,0))</f>
        <v>0</v>
      </c>
      <c r="P80" s="96">
        <f>530*(IF(G80&gt;0,G80,0))+450*(IF(H80&gt;0,H80,0))+225*(IF(I80&gt;0,I80,0))+110*(IF(J80&gt;0,J80,0))</f>
        <v>0</v>
      </c>
      <c r="Q80" s="97">
        <f>530*(IF(K80&gt;0,K80,0))+450*(IF(L80&gt;0,L80,0))+225*(IF(M80&gt;0,M80,0))+110*(IF(N80&gt;0,N80,0))</f>
        <v>0</v>
      </c>
    </row>
    <row r="81" spans="2:17" ht="6" customHeight="1" thickBot="1">
      <c r="B81" s="31"/>
      <c r="C81" s="32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20"/>
      <c r="P81" s="21"/>
      <c r="Q81" s="22"/>
    </row>
    <row r="82" spans="2:17" ht="6" customHeight="1" thickBot="1">
      <c r="B82" s="7"/>
      <c r="C82" s="7"/>
      <c r="D82" s="7"/>
      <c r="E82" s="7"/>
      <c r="F82" s="7"/>
      <c r="G82" s="7"/>
      <c r="H82" s="5"/>
      <c r="I82" s="5"/>
      <c r="J82" s="5"/>
      <c r="K82" s="5"/>
      <c r="L82" s="5"/>
      <c r="M82" s="5"/>
      <c r="N82" s="5"/>
      <c r="O82" s="5"/>
      <c r="P82" s="5"/>
      <c r="Q82" s="5"/>
    </row>
    <row r="83" spans="2:17" ht="19.95" customHeight="1" thickBot="1">
      <c r="B83" s="7"/>
      <c r="C83" s="7"/>
      <c r="D83" s="7"/>
      <c r="E83" s="7"/>
      <c r="F83" s="7"/>
      <c r="G83" s="89"/>
      <c r="H83" s="90"/>
      <c r="I83" s="90"/>
      <c r="J83" s="90"/>
      <c r="K83" s="90"/>
      <c r="L83" s="90"/>
      <c r="M83" s="90"/>
      <c r="N83" s="91" t="s">
        <v>31</v>
      </c>
      <c r="O83" s="155">
        <f>MAX(SUM(O73:O80),SUM(P73:P80),SUM(Q73:Q80))</f>
        <v>0</v>
      </c>
      <c r="P83" s="155"/>
      <c r="Q83" s="156"/>
    </row>
    <row r="84" spans="2:17" ht="13.8" thickBot="1"/>
    <row r="85" spans="2:17" ht="19.95" customHeight="1" thickBot="1">
      <c r="B85" s="124" t="s">
        <v>52</v>
      </c>
      <c r="C85" s="125"/>
      <c r="D85" s="125"/>
      <c r="E85" s="125"/>
      <c r="F85" s="125"/>
      <c r="G85" s="125"/>
      <c r="H85" s="125"/>
      <c r="I85" s="125"/>
      <c r="J85" s="125"/>
      <c r="K85" s="125"/>
      <c r="L85" s="125"/>
      <c r="M85" s="125"/>
      <c r="N85" s="125"/>
      <c r="O85" s="125"/>
      <c r="P85" s="125"/>
      <c r="Q85" s="126"/>
    </row>
    <row r="86" spans="2:17" ht="6" customHeight="1" thickBot="1"/>
    <row r="87" spans="2:17" ht="6" customHeight="1">
      <c r="B87" s="4"/>
      <c r="C87" s="5"/>
      <c r="D87" s="5"/>
      <c r="E87" s="5"/>
      <c r="F87" s="18"/>
      <c r="G87" s="5"/>
      <c r="H87" s="5"/>
      <c r="I87" s="5"/>
      <c r="J87" s="5"/>
      <c r="K87" s="5"/>
      <c r="L87" s="5"/>
      <c r="M87" s="5"/>
      <c r="N87" s="5"/>
      <c r="O87" s="25"/>
      <c r="P87" s="5"/>
      <c r="Q87" s="6"/>
    </row>
    <row r="88" spans="2:17" ht="12.75" customHeight="1">
      <c r="B88" s="179" t="s">
        <v>29</v>
      </c>
      <c r="C88" s="180"/>
      <c r="D88" s="180"/>
      <c r="E88" s="180"/>
      <c r="F88" s="24"/>
      <c r="G88" s="7"/>
      <c r="H88" s="7"/>
      <c r="I88" s="7"/>
      <c r="J88" s="7"/>
      <c r="K88" s="7"/>
      <c r="L88" s="65" t="s">
        <v>30</v>
      </c>
      <c r="M88" s="7"/>
      <c r="N88" s="46" t="s">
        <v>53</v>
      </c>
      <c r="O88" s="73"/>
      <c r="P88" s="182">
        <f>O88*(60*0.8+40)</f>
        <v>0</v>
      </c>
      <c r="Q88" s="183"/>
    </row>
    <row r="89" spans="2:17">
      <c r="B89" s="181"/>
      <c r="C89" s="180"/>
      <c r="D89" s="180"/>
      <c r="E89" s="180"/>
      <c r="F89" s="24"/>
      <c r="G89" s="7"/>
      <c r="H89" s="7"/>
      <c r="I89" s="7"/>
      <c r="J89" s="7"/>
      <c r="K89" s="7"/>
      <c r="L89" s="7"/>
      <c r="M89" s="7"/>
      <c r="N89" s="46" t="s">
        <v>54</v>
      </c>
      <c r="O89" s="73"/>
      <c r="P89" s="182">
        <f>O89*(65*0.8+55)</f>
        <v>0</v>
      </c>
      <c r="Q89" s="183"/>
    </row>
    <row r="90" spans="2:17" ht="6" customHeight="1">
      <c r="B90" s="181"/>
      <c r="C90" s="180"/>
      <c r="D90" s="180"/>
      <c r="E90" s="180"/>
      <c r="F90" s="14"/>
      <c r="G90" s="12"/>
      <c r="H90" s="12"/>
      <c r="I90" s="12"/>
      <c r="J90" s="12"/>
      <c r="K90" s="12"/>
      <c r="L90" s="12"/>
      <c r="M90" s="12"/>
      <c r="N90" s="12"/>
      <c r="O90" s="74"/>
      <c r="P90" s="12"/>
      <c r="Q90" s="13"/>
    </row>
    <row r="91" spans="2:17" ht="6" customHeight="1">
      <c r="B91" s="181"/>
      <c r="C91" s="180"/>
      <c r="D91" s="180"/>
      <c r="E91" s="180"/>
      <c r="F91" s="15"/>
      <c r="G91" s="16"/>
      <c r="H91" s="16"/>
      <c r="I91" s="16"/>
      <c r="J91" s="16"/>
      <c r="K91" s="16"/>
      <c r="L91" s="16"/>
      <c r="M91" s="16"/>
      <c r="N91" s="16"/>
      <c r="O91" s="75"/>
      <c r="P91" s="16"/>
      <c r="Q91" s="64"/>
    </row>
    <row r="92" spans="2:17" ht="12.75" customHeight="1">
      <c r="B92" s="181"/>
      <c r="C92" s="180"/>
      <c r="D92" s="180"/>
      <c r="E92" s="180"/>
      <c r="F92" s="24"/>
      <c r="G92" s="7"/>
      <c r="H92" s="7"/>
      <c r="I92" s="7"/>
      <c r="J92" s="7"/>
      <c r="K92" s="7"/>
      <c r="L92" s="7"/>
      <c r="M92" s="7"/>
      <c r="N92" s="65" t="s">
        <v>55</v>
      </c>
      <c r="O92" s="73"/>
      <c r="P92" s="182">
        <f>O92*(75*0.8+75)</f>
        <v>0</v>
      </c>
      <c r="Q92" s="183"/>
    </row>
    <row r="93" spans="2:17" ht="6" customHeight="1">
      <c r="B93" s="181"/>
      <c r="C93" s="180"/>
      <c r="D93" s="180"/>
      <c r="E93" s="180"/>
      <c r="F93" s="14"/>
      <c r="G93" s="12"/>
      <c r="H93" s="12"/>
      <c r="I93" s="12"/>
      <c r="J93" s="12"/>
      <c r="K93" s="12"/>
      <c r="L93" s="12"/>
      <c r="M93" s="12"/>
      <c r="N93" s="12"/>
      <c r="O93" s="74"/>
      <c r="P93" s="12"/>
      <c r="Q93" s="13"/>
    </row>
    <row r="94" spans="2:17" ht="6" customHeight="1">
      <c r="B94" s="181"/>
      <c r="C94" s="180"/>
      <c r="D94" s="180"/>
      <c r="E94" s="180"/>
      <c r="F94" s="15"/>
      <c r="G94" s="16"/>
      <c r="H94" s="16"/>
      <c r="I94" s="16"/>
      <c r="J94" s="16"/>
      <c r="K94" s="16"/>
      <c r="L94" s="16"/>
      <c r="M94" s="16"/>
      <c r="N94" s="16"/>
      <c r="O94" s="75"/>
      <c r="P94" s="16"/>
      <c r="Q94" s="64"/>
    </row>
    <row r="95" spans="2:17">
      <c r="B95" s="181"/>
      <c r="C95" s="180"/>
      <c r="D95" s="180"/>
      <c r="E95" s="180"/>
      <c r="F95" s="24"/>
      <c r="G95" s="7"/>
      <c r="H95" s="7"/>
      <c r="I95" s="7"/>
      <c r="J95" s="7"/>
      <c r="K95" s="7"/>
      <c r="L95" s="7"/>
      <c r="M95" s="7"/>
      <c r="N95" s="65" t="s">
        <v>56</v>
      </c>
      <c r="O95" s="73"/>
      <c r="P95" s="182">
        <f>O95*(75*0.8+95)</f>
        <v>0</v>
      </c>
      <c r="Q95" s="183"/>
    </row>
    <row r="96" spans="2:17" ht="6" customHeight="1" thickBot="1">
      <c r="B96" s="29"/>
      <c r="C96" s="39"/>
      <c r="D96" s="39"/>
      <c r="E96" s="39"/>
      <c r="F96" s="55"/>
      <c r="G96" s="39"/>
      <c r="H96" s="39"/>
      <c r="I96" s="39"/>
      <c r="J96" s="39"/>
      <c r="K96" s="39"/>
      <c r="L96" s="39"/>
      <c r="M96" s="39"/>
      <c r="N96" s="39"/>
      <c r="O96" s="76"/>
      <c r="P96" s="39"/>
      <c r="Q96" s="61"/>
    </row>
    <row r="97" spans="2:17" ht="6" customHeight="1">
      <c r="B97" s="37"/>
      <c r="C97" s="38"/>
      <c r="D97" s="38"/>
      <c r="E97" s="38"/>
      <c r="F97" s="38"/>
      <c r="G97" s="38"/>
      <c r="H97" s="38"/>
      <c r="I97" s="38"/>
      <c r="J97" s="38"/>
      <c r="K97" s="69"/>
      <c r="L97" s="38"/>
      <c r="M97" s="38"/>
      <c r="N97" s="38"/>
      <c r="O97" s="82"/>
      <c r="P97" s="69"/>
      <c r="Q97" s="63"/>
    </row>
    <row r="98" spans="2:17" ht="12.75" customHeight="1">
      <c r="B98" s="197" t="s">
        <v>73</v>
      </c>
      <c r="C98" s="198"/>
      <c r="D98" s="198"/>
      <c r="E98" s="198"/>
      <c r="F98" s="198"/>
      <c r="G98" s="198"/>
      <c r="H98" s="198"/>
      <c r="I98" s="198"/>
      <c r="J98" s="199"/>
      <c r="K98" s="70"/>
      <c r="L98" s="7"/>
      <c r="M98" s="7"/>
      <c r="N98" s="46"/>
      <c r="O98" s="83" t="s">
        <v>63</v>
      </c>
      <c r="P98" s="201"/>
      <c r="Q98" s="202"/>
    </row>
    <row r="99" spans="2:17" ht="6" customHeight="1">
      <c r="B99" s="200"/>
      <c r="C99" s="198"/>
      <c r="D99" s="198"/>
      <c r="E99" s="198"/>
      <c r="F99" s="198"/>
      <c r="G99" s="198"/>
      <c r="H99" s="198"/>
      <c r="I99" s="198"/>
      <c r="J99" s="199"/>
      <c r="K99" s="71"/>
      <c r="L99" s="12"/>
      <c r="M99" s="12"/>
      <c r="N99" s="12"/>
      <c r="O99" s="84"/>
      <c r="P99" s="14"/>
      <c r="Q99" s="13"/>
    </row>
    <row r="100" spans="2:17" ht="6" customHeight="1">
      <c r="B100" s="200"/>
      <c r="C100" s="198"/>
      <c r="D100" s="198"/>
      <c r="E100" s="198"/>
      <c r="F100" s="198"/>
      <c r="G100" s="198"/>
      <c r="H100" s="198"/>
      <c r="I100" s="198"/>
      <c r="J100" s="199"/>
      <c r="K100" s="72"/>
      <c r="L100" s="16"/>
      <c r="M100" s="16"/>
      <c r="N100" s="16"/>
      <c r="O100" s="85"/>
      <c r="P100" s="15"/>
      <c r="Q100" s="64"/>
    </row>
    <row r="101" spans="2:17">
      <c r="B101" s="200"/>
      <c r="C101" s="198"/>
      <c r="D101" s="198"/>
      <c r="E101" s="198"/>
      <c r="F101" s="198"/>
      <c r="G101" s="198"/>
      <c r="H101" s="198"/>
      <c r="I101" s="198"/>
      <c r="J101" s="199"/>
      <c r="K101" s="70"/>
      <c r="L101" s="7"/>
      <c r="M101" s="7"/>
      <c r="N101" s="46"/>
      <c r="O101" s="83" t="s">
        <v>64</v>
      </c>
      <c r="P101" s="201"/>
      <c r="Q101" s="202"/>
    </row>
    <row r="102" spans="2:17" ht="6" customHeight="1" thickBot="1">
      <c r="B102" s="29"/>
      <c r="C102" s="39"/>
      <c r="D102" s="39"/>
      <c r="E102" s="39"/>
      <c r="F102" s="39"/>
      <c r="G102" s="39"/>
      <c r="H102" s="39"/>
      <c r="I102" s="39"/>
      <c r="J102" s="39"/>
      <c r="K102" s="55"/>
      <c r="L102" s="39"/>
      <c r="M102" s="39"/>
      <c r="N102" s="39"/>
      <c r="O102" s="86"/>
      <c r="P102" s="55"/>
      <c r="Q102" s="61"/>
    </row>
    <row r="103" spans="2:17" ht="6" customHeight="1">
      <c r="B103" s="37"/>
      <c r="C103" s="38"/>
      <c r="D103" s="38"/>
      <c r="E103" s="38"/>
      <c r="F103" s="38"/>
      <c r="G103" s="38"/>
      <c r="H103" s="38"/>
      <c r="I103" s="38"/>
      <c r="J103" s="38"/>
      <c r="K103" s="69"/>
      <c r="L103" s="38"/>
      <c r="M103" s="38"/>
      <c r="N103" s="38"/>
      <c r="O103" s="77"/>
      <c r="P103" s="38"/>
      <c r="Q103" s="63"/>
    </row>
    <row r="104" spans="2:17" ht="12.75" customHeight="1">
      <c r="B104" s="200" t="s">
        <v>58</v>
      </c>
      <c r="C104" s="198"/>
      <c r="D104" s="198"/>
      <c r="E104" s="198"/>
      <c r="F104" s="198"/>
      <c r="G104" s="198"/>
      <c r="H104" s="198"/>
      <c r="I104" s="198"/>
      <c r="J104" s="199"/>
      <c r="K104" s="70"/>
      <c r="L104" s="7"/>
      <c r="M104" s="7"/>
      <c r="N104" s="46" t="s">
        <v>59</v>
      </c>
      <c r="O104" s="73"/>
      <c r="P104" s="182">
        <f>O104*30*L17*0.34</f>
        <v>0</v>
      </c>
      <c r="Q104" s="183"/>
    </row>
    <row r="105" spans="2:17" ht="6" customHeight="1">
      <c r="B105" s="200"/>
      <c r="C105" s="198"/>
      <c r="D105" s="198"/>
      <c r="E105" s="198"/>
      <c r="F105" s="198"/>
      <c r="G105" s="198"/>
      <c r="H105" s="198"/>
      <c r="I105" s="198"/>
      <c r="J105" s="199"/>
      <c r="K105" s="71"/>
      <c r="L105" s="12"/>
      <c r="M105" s="12"/>
      <c r="N105" s="12"/>
      <c r="O105" s="74"/>
      <c r="P105" s="12"/>
      <c r="Q105" s="13"/>
    </row>
    <row r="106" spans="2:17" ht="6" customHeight="1">
      <c r="B106" s="200"/>
      <c r="C106" s="198"/>
      <c r="D106" s="198"/>
      <c r="E106" s="198"/>
      <c r="F106" s="198"/>
      <c r="G106" s="198"/>
      <c r="H106" s="198"/>
      <c r="I106" s="198"/>
      <c r="J106" s="199"/>
      <c r="K106" s="72"/>
      <c r="L106" s="16"/>
      <c r="M106" s="16"/>
      <c r="N106" s="16"/>
      <c r="O106" s="75"/>
      <c r="P106" s="16"/>
      <c r="Q106" s="64"/>
    </row>
    <row r="107" spans="2:17" ht="15.6">
      <c r="B107" s="200"/>
      <c r="C107" s="198"/>
      <c r="D107" s="198"/>
      <c r="E107" s="198"/>
      <c r="F107" s="198"/>
      <c r="G107" s="198"/>
      <c r="H107" s="198"/>
      <c r="I107" s="198"/>
      <c r="J107" s="199"/>
      <c r="K107" s="70"/>
      <c r="L107" s="7"/>
      <c r="M107" s="7"/>
      <c r="N107" s="46" t="s">
        <v>60</v>
      </c>
      <c r="O107" s="73"/>
      <c r="P107" s="182">
        <f>O107*L17*0.34</f>
        <v>0</v>
      </c>
      <c r="Q107" s="183"/>
    </row>
    <row r="108" spans="2:17" ht="6" customHeight="1" thickBot="1">
      <c r="B108" s="11"/>
      <c r="C108" s="2"/>
      <c r="D108" s="2"/>
      <c r="E108" s="2"/>
      <c r="F108" s="2"/>
      <c r="G108" s="2"/>
      <c r="H108" s="2"/>
      <c r="I108" s="2"/>
      <c r="J108" s="2"/>
      <c r="K108" s="34"/>
      <c r="L108" s="2"/>
      <c r="M108" s="2"/>
      <c r="N108" s="2"/>
      <c r="O108" s="32"/>
      <c r="P108" s="2"/>
      <c r="Q108" s="43"/>
    </row>
    <row r="109" spans="2:17" ht="6" customHeight="1" thickBot="1"/>
    <row r="110" spans="2:17" ht="19.95" customHeight="1" thickBot="1">
      <c r="B110" s="7"/>
      <c r="C110" s="7"/>
      <c r="D110" s="7"/>
      <c r="E110" s="7"/>
      <c r="F110" s="7"/>
      <c r="G110" s="104"/>
      <c r="H110" s="105"/>
      <c r="I110" s="105"/>
      <c r="J110" s="105"/>
      <c r="K110" s="105"/>
      <c r="L110" s="105"/>
      <c r="M110" s="105"/>
      <c r="N110" s="91" t="s">
        <v>57</v>
      </c>
      <c r="O110" s="155">
        <f>SUM(P88:P107)</f>
        <v>0</v>
      </c>
      <c r="P110" s="155">
        <f>SUM(P88:P107)</f>
        <v>0</v>
      </c>
      <c r="Q110" s="156" t="s">
        <v>35</v>
      </c>
    </row>
    <row r="111" spans="2:17" ht="13.8" thickBot="1">
      <c r="B111" s="7"/>
      <c r="C111" s="7"/>
      <c r="D111" s="7"/>
      <c r="E111" s="7"/>
      <c r="F111" s="7"/>
      <c r="G111" s="7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2:17" ht="19.95" customHeight="1" thickBot="1">
      <c r="B112" s="7"/>
      <c r="C112" s="7"/>
      <c r="D112" s="7"/>
      <c r="E112" s="7"/>
      <c r="F112" s="7"/>
      <c r="G112" s="89"/>
      <c r="H112" s="90"/>
      <c r="I112" s="90"/>
      <c r="J112" s="90"/>
      <c r="K112" s="90"/>
      <c r="L112" s="90"/>
      <c r="M112" s="90"/>
      <c r="N112" s="91" t="s">
        <v>62</v>
      </c>
      <c r="O112" s="155">
        <f>K64+P83+P110-(O88*40+O89*55+O92*75+O95*95+O104*30+O107*1)</f>
        <v>0</v>
      </c>
      <c r="P112" s="155">
        <f>K64+P83+P110-(O88*40+O89*55+O92*75+O95*95+O104*30+O107*1)</f>
        <v>0</v>
      </c>
      <c r="Q112" s="156" t="s">
        <v>35</v>
      </c>
    </row>
    <row r="113" spans="2:137" ht="13.8" thickBot="1"/>
    <row r="114" spans="2:137" ht="19.95" customHeight="1" thickBot="1">
      <c r="B114" s="7"/>
      <c r="C114" s="7"/>
      <c r="D114" s="7"/>
      <c r="E114" s="7"/>
      <c r="F114" s="7"/>
      <c r="G114" s="89"/>
      <c r="H114" s="90"/>
      <c r="I114" s="90"/>
      <c r="J114" s="90"/>
      <c r="K114" s="90"/>
      <c r="L114" s="90"/>
      <c r="M114" s="90"/>
      <c r="N114" s="91" t="s">
        <v>61</v>
      </c>
      <c r="O114" s="155">
        <f>K64+P83+P110</f>
        <v>0</v>
      </c>
      <c r="P114" s="155">
        <f>K64+P83+P110</f>
        <v>0</v>
      </c>
      <c r="Q114" s="156" t="s">
        <v>35</v>
      </c>
    </row>
    <row r="117" spans="2:137" ht="13.8" thickBot="1">
      <c r="N117" s="81"/>
    </row>
    <row r="118" spans="2:137" s="120" customFormat="1" ht="15" customHeight="1">
      <c r="B118" s="188" t="s">
        <v>76</v>
      </c>
      <c r="C118" s="189"/>
      <c r="D118" s="189"/>
      <c r="E118" s="189"/>
      <c r="F118" s="189"/>
      <c r="G118" s="189"/>
      <c r="H118" s="189"/>
      <c r="I118" s="189"/>
      <c r="J118" s="189"/>
      <c r="K118" s="189"/>
      <c r="L118" s="190"/>
      <c r="M118" s="119"/>
      <c r="N118" s="119"/>
      <c r="O118" s="119"/>
      <c r="P118" s="119"/>
      <c r="Q118" s="119"/>
      <c r="R118" s="119"/>
      <c r="S118" s="119"/>
      <c r="T118" s="119"/>
      <c r="U118" s="119"/>
      <c r="V118" s="119"/>
      <c r="W118" s="119"/>
      <c r="X118" s="119"/>
      <c r="Y118" s="119"/>
      <c r="Z118" s="119"/>
      <c r="AA118" s="119"/>
      <c r="AB118" s="119"/>
      <c r="AC118" s="119"/>
      <c r="AD118" s="119"/>
      <c r="AE118" s="119"/>
      <c r="AF118" s="119"/>
      <c r="AG118" s="119"/>
      <c r="AH118" s="119"/>
      <c r="AI118" s="119"/>
      <c r="AJ118" s="119"/>
      <c r="AK118" s="119"/>
      <c r="AL118" s="119"/>
      <c r="AM118" s="119"/>
      <c r="AN118" s="119"/>
      <c r="AO118" s="119"/>
      <c r="AP118" s="119"/>
      <c r="AQ118" s="119"/>
      <c r="AR118" s="119"/>
      <c r="AS118" s="119"/>
      <c r="AT118" s="119"/>
      <c r="AU118" s="119"/>
      <c r="AV118" s="119"/>
      <c r="AW118" s="119"/>
      <c r="AX118" s="119"/>
      <c r="AY118" s="119"/>
      <c r="AZ118" s="119"/>
      <c r="BA118" s="119"/>
      <c r="BB118" s="119"/>
      <c r="BC118" s="119"/>
      <c r="BD118" s="119"/>
      <c r="BE118" s="119"/>
      <c r="BF118" s="119"/>
      <c r="BG118" s="119"/>
      <c r="BH118" s="119"/>
      <c r="BI118" s="119"/>
      <c r="BJ118" s="119"/>
      <c r="BK118" s="119"/>
      <c r="BL118" s="119"/>
      <c r="BM118" s="119"/>
      <c r="BN118" s="119"/>
      <c r="BO118" s="119"/>
      <c r="BP118" s="119"/>
      <c r="BQ118" s="119"/>
      <c r="BR118" s="119"/>
      <c r="BS118" s="119"/>
      <c r="BT118" s="119"/>
      <c r="BU118" s="119"/>
      <c r="BV118" s="119"/>
      <c r="BW118" s="119"/>
      <c r="BX118" s="119"/>
      <c r="BY118" s="119"/>
      <c r="BZ118" s="119"/>
      <c r="CA118" s="119"/>
      <c r="CB118" s="119"/>
      <c r="CC118" s="119"/>
      <c r="CD118" s="119"/>
      <c r="CE118" s="119"/>
      <c r="CF118" s="119"/>
      <c r="CG118" s="119"/>
      <c r="CH118" s="119"/>
      <c r="CI118" s="119"/>
      <c r="CJ118" s="119"/>
      <c r="CK118" s="119"/>
      <c r="CL118" s="119"/>
      <c r="CM118" s="119"/>
      <c r="CN118" s="119"/>
      <c r="CO118" s="119"/>
      <c r="CP118" s="119"/>
      <c r="CQ118" s="119"/>
      <c r="CR118" s="119"/>
      <c r="CS118" s="119"/>
      <c r="CT118" s="119"/>
      <c r="CU118" s="119"/>
      <c r="CV118" s="119"/>
      <c r="CW118" s="119"/>
      <c r="CX118" s="119"/>
      <c r="CY118" s="119"/>
      <c r="CZ118" s="119"/>
      <c r="DA118" s="119"/>
      <c r="DB118" s="119"/>
      <c r="DC118" s="119"/>
      <c r="DD118" s="119"/>
      <c r="DE118" s="119"/>
      <c r="DF118" s="119"/>
      <c r="DG118" s="119"/>
      <c r="DH118" s="119"/>
      <c r="DI118" s="119"/>
      <c r="DJ118" s="119"/>
      <c r="DK118" s="119"/>
      <c r="DL118" s="119"/>
      <c r="DM118" s="119"/>
      <c r="DN118" s="119"/>
      <c r="DO118" s="119"/>
      <c r="DP118" s="119"/>
      <c r="DQ118" s="119"/>
      <c r="DR118" s="119"/>
      <c r="DS118" s="119"/>
      <c r="DT118" s="119"/>
      <c r="DU118" s="119"/>
      <c r="DV118" s="119"/>
      <c r="DW118" s="119"/>
      <c r="DX118" s="119"/>
      <c r="DY118" s="119"/>
      <c r="DZ118" s="119"/>
      <c r="EA118" s="119"/>
      <c r="EB118" s="119"/>
      <c r="EC118" s="119"/>
      <c r="ED118" s="119"/>
      <c r="EE118" s="119"/>
      <c r="EF118" s="119"/>
      <c r="EG118" s="119"/>
    </row>
    <row r="119" spans="2:137" s="120" customFormat="1" ht="15" customHeight="1" thickBot="1">
      <c r="B119" s="121" t="s">
        <v>77</v>
      </c>
      <c r="C119" s="191" t="s">
        <v>78</v>
      </c>
      <c r="D119" s="192"/>
      <c r="E119" s="192"/>
      <c r="F119" s="192"/>
      <c r="G119" s="192"/>
      <c r="H119" s="192"/>
      <c r="I119" s="192"/>
      <c r="J119" s="192"/>
      <c r="K119" s="192"/>
      <c r="L119" s="193"/>
      <c r="M119" s="119"/>
      <c r="N119" s="119"/>
      <c r="O119" s="119"/>
      <c r="P119" s="119"/>
      <c r="Q119" s="119"/>
      <c r="R119" s="119"/>
      <c r="S119" s="119"/>
      <c r="T119" s="119"/>
      <c r="U119" s="119"/>
      <c r="V119" s="119"/>
      <c r="W119" s="119"/>
      <c r="X119" s="119"/>
      <c r="Y119" s="119"/>
      <c r="Z119" s="119"/>
      <c r="AA119" s="119"/>
      <c r="AB119" s="119"/>
      <c r="AC119" s="119"/>
      <c r="AD119" s="119"/>
      <c r="AE119" s="119"/>
      <c r="AF119" s="119"/>
      <c r="AG119" s="119"/>
      <c r="AH119" s="119"/>
      <c r="AI119" s="119"/>
      <c r="AJ119" s="119"/>
      <c r="AK119" s="119"/>
      <c r="AL119" s="119"/>
      <c r="AM119" s="119"/>
      <c r="AN119" s="119"/>
      <c r="AO119" s="119"/>
      <c r="AP119" s="119"/>
      <c r="AQ119" s="119"/>
      <c r="AR119" s="119"/>
      <c r="AS119" s="119"/>
      <c r="AT119" s="119"/>
      <c r="AU119" s="119"/>
      <c r="AV119" s="119"/>
      <c r="AW119" s="119"/>
      <c r="AX119" s="119"/>
      <c r="AY119" s="119"/>
      <c r="AZ119" s="119"/>
      <c r="BA119" s="119"/>
      <c r="BB119" s="119"/>
      <c r="BC119" s="119"/>
      <c r="BD119" s="119"/>
      <c r="BE119" s="119"/>
      <c r="BF119" s="119"/>
      <c r="BG119" s="119"/>
      <c r="BH119" s="119"/>
      <c r="BI119" s="119"/>
      <c r="BJ119" s="119"/>
      <c r="BK119" s="119"/>
      <c r="BL119" s="119"/>
      <c r="BM119" s="119"/>
      <c r="BN119" s="119"/>
      <c r="BO119" s="119"/>
      <c r="BP119" s="119"/>
      <c r="BQ119" s="119"/>
      <c r="BR119" s="119"/>
      <c r="BS119" s="119"/>
      <c r="BT119" s="119"/>
      <c r="BU119" s="119"/>
      <c r="BV119" s="119"/>
      <c r="BW119" s="119"/>
      <c r="BX119" s="119"/>
      <c r="BY119" s="119"/>
      <c r="BZ119" s="119"/>
      <c r="CA119" s="119"/>
      <c r="CB119" s="119"/>
      <c r="CC119" s="119"/>
      <c r="CD119" s="119"/>
      <c r="CE119" s="119"/>
      <c r="CF119" s="119"/>
      <c r="CG119" s="119"/>
      <c r="CH119" s="119"/>
      <c r="CI119" s="119"/>
      <c r="CJ119" s="119"/>
      <c r="CK119" s="119"/>
      <c r="CL119" s="119"/>
      <c r="CM119" s="119"/>
      <c r="CN119" s="119"/>
      <c r="CO119" s="119"/>
      <c r="CP119" s="119"/>
      <c r="CQ119" s="119"/>
      <c r="CR119" s="119"/>
      <c r="CS119" s="119"/>
      <c r="CT119" s="119"/>
      <c r="CU119" s="119"/>
      <c r="CV119" s="119"/>
      <c r="CW119" s="119"/>
      <c r="CX119" s="119"/>
      <c r="CY119" s="119"/>
      <c r="CZ119" s="119"/>
      <c r="DA119" s="119"/>
      <c r="DB119" s="119"/>
      <c r="DC119" s="119"/>
      <c r="DD119" s="119"/>
      <c r="DE119" s="119"/>
      <c r="DF119" s="119"/>
      <c r="DG119" s="119"/>
      <c r="DH119" s="119"/>
      <c r="DI119" s="119"/>
      <c r="DJ119" s="119"/>
      <c r="DK119" s="119"/>
      <c r="DL119" s="119"/>
      <c r="DM119" s="119"/>
      <c r="DN119" s="119"/>
      <c r="DO119" s="119"/>
      <c r="DP119" s="119"/>
      <c r="DQ119" s="119"/>
      <c r="DR119" s="119"/>
      <c r="DS119" s="119"/>
      <c r="DT119" s="119"/>
      <c r="DU119" s="119"/>
      <c r="DV119" s="119"/>
      <c r="DW119" s="119"/>
      <c r="DX119" s="119"/>
      <c r="DY119" s="119"/>
      <c r="DZ119" s="119"/>
      <c r="EA119" s="119"/>
      <c r="EB119" s="119"/>
      <c r="EC119" s="119"/>
      <c r="ED119" s="119"/>
      <c r="EE119" s="119"/>
      <c r="EF119" s="119"/>
      <c r="EG119" s="119"/>
    </row>
    <row r="120" spans="2:137" s="120" customFormat="1" ht="15" customHeight="1">
      <c r="B120" s="122"/>
      <c r="C120" s="194"/>
      <c r="D120" s="195"/>
      <c r="E120" s="195"/>
      <c r="F120" s="195"/>
      <c r="G120" s="195"/>
      <c r="H120" s="195"/>
      <c r="I120" s="195"/>
      <c r="J120" s="195"/>
      <c r="K120" s="195"/>
      <c r="L120" s="196"/>
      <c r="M120" s="119"/>
      <c r="N120" s="119"/>
      <c r="O120" s="119"/>
      <c r="P120" s="119"/>
      <c r="Q120" s="119"/>
      <c r="R120" s="119"/>
      <c r="S120" s="119"/>
      <c r="T120" s="119"/>
      <c r="U120" s="119"/>
      <c r="V120" s="119"/>
      <c r="W120" s="119"/>
      <c r="X120" s="119"/>
      <c r="Y120" s="119"/>
      <c r="Z120" s="119"/>
      <c r="AA120" s="119"/>
      <c r="AB120" s="119"/>
      <c r="AC120" s="119"/>
      <c r="AD120" s="119"/>
      <c r="AE120" s="119"/>
      <c r="AF120" s="119"/>
      <c r="AG120" s="119"/>
      <c r="AH120" s="119"/>
      <c r="AI120" s="119"/>
      <c r="AJ120" s="119"/>
      <c r="AK120" s="119"/>
      <c r="AL120" s="119"/>
      <c r="AM120" s="119"/>
      <c r="AN120" s="119"/>
      <c r="AO120" s="119"/>
      <c r="AP120" s="119"/>
      <c r="AQ120" s="119"/>
      <c r="AR120" s="119"/>
      <c r="AS120" s="119"/>
      <c r="AT120" s="119"/>
      <c r="AU120" s="119"/>
      <c r="AV120" s="119"/>
      <c r="AW120" s="119"/>
      <c r="AX120" s="119"/>
      <c r="AY120" s="119"/>
      <c r="AZ120" s="119"/>
      <c r="BA120" s="119"/>
      <c r="BB120" s="119"/>
      <c r="BC120" s="119"/>
      <c r="BD120" s="119"/>
      <c r="BE120" s="119"/>
      <c r="BF120" s="119"/>
      <c r="BG120" s="119"/>
      <c r="BH120" s="119"/>
      <c r="BI120" s="119"/>
      <c r="BJ120" s="119"/>
      <c r="BK120" s="119"/>
      <c r="BL120" s="119"/>
      <c r="BM120" s="119"/>
      <c r="BN120" s="119"/>
      <c r="BO120" s="119"/>
      <c r="BP120" s="119"/>
      <c r="BQ120" s="119"/>
      <c r="BR120" s="119"/>
      <c r="BS120" s="119"/>
      <c r="BT120" s="119"/>
      <c r="BU120" s="119"/>
      <c r="BV120" s="119"/>
      <c r="BW120" s="119"/>
      <c r="BX120" s="119"/>
      <c r="BY120" s="119"/>
      <c r="BZ120" s="119"/>
      <c r="CA120" s="119"/>
      <c r="CB120" s="119"/>
      <c r="CC120" s="119"/>
      <c r="CD120" s="119"/>
      <c r="CE120" s="119"/>
      <c r="CF120" s="119"/>
      <c r="CG120" s="119"/>
      <c r="CH120" s="119"/>
      <c r="CI120" s="119"/>
      <c r="CJ120" s="119"/>
      <c r="CK120" s="119"/>
      <c r="CL120" s="119"/>
      <c r="CM120" s="119"/>
      <c r="CN120" s="119"/>
      <c r="CO120" s="119"/>
      <c r="CP120" s="119"/>
      <c r="CQ120" s="119"/>
      <c r="CR120" s="119"/>
      <c r="CS120" s="119"/>
      <c r="CT120" s="119"/>
      <c r="CU120" s="119"/>
      <c r="CV120" s="119"/>
      <c r="CW120" s="119"/>
      <c r="CX120" s="119"/>
      <c r="CY120" s="119"/>
      <c r="CZ120" s="119"/>
      <c r="DA120" s="119"/>
      <c r="DB120" s="119"/>
      <c r="DC120" s="119"/>
      <c r="DD120" s="119"/>
      <c r="DE120" s="119"/>
      <c r="DF120" s="119"/>
      <c r="DG120" s="119"/>
      <c r="DH120" s="119"/>
      <c r="DI120" s="119"/>
      <c r="DJ120" s="119"/>
      <c r="DK120" s="119"/>
      <c r="DL120" s="119"/>
      <c r="DM120" s="119"/>
      <c r="DN120" s="119"/>
      <c r="DO120" s="119"/>
      <c r="DP120" s="119"/>
      <c r="DQ120" s="119"/>
      <c r="DR120" s="119"/>
      <c r="DS120" s="119"/>
      <c r="DT120" s="119"/>
      <c r="DU120" s="119"/>
      <c r="DV120" s="119"/>
      <c r="DW120" s="119"/>
      <c r="DX120" s="119"/>
      <c r="DY120" s="119"/>
      <c r="DZ120" s="119"/>
      <c r="EA120" s="119"/>
      <c r="EB120" s="119"/>
      <c r="EC120" s="119"/>
      <c r="ED120" s="119"/>
      <c r="EE120" s="119"/>
      <c r="EF120" s="119"/>
      <c r="EG120" s="119"/>
    </row>
    <row r="121" spans="2:137" s="120" customFormat="1" ht="15" customHeight="1">
      <c r="B121" s="122"/>
      <c r="C121" s="203"/>
      <c r="D121" s="204"/>
      <c r="E121" s="204"/>
      <c r="F121" s="204"/>
      <c r="G121" s="204"/>
      <c r="H121" s="204"/>
      <c r="I121" s="204"/>
      <c r="J121" s="204"/>
      <c r="K121" s="204"/>
      <c r="L121" s="205"/>
      <c r="M121" s="119"/>
      <c r="N121" s="119"/>
      <c r="O121" s="119"/>
      <c r="P121" s="119"/>
      <c r="Q121" s="119"/>
      <c r="R121" s="119"/>
      <c r="S121" s="119"/>
      <c r="T121" s="119"/>
      <c r="U121" s="119"/>
      <c r="V121" s="119"/>
      <c r="W121" s="119"/>
      <c r="X121" s="119"/>
      <c r="Y121" s="119"/>
      <c r="Z121" s="119"/>
      <c r="AA121" s="119"/>
      <c r="AB121" s="119"/>
      <c r="AC121" s="119"/>
      <c r="AD121" s="119"/>
      <c r="AE121" s="119"/>
      <c r="AF121" s="119"/>
      <c r="AG121" s="119"/>
      <c r="AH121" s="119"/>
      <c r="AI121" s="119"/>
      <c r="AJ121" s="119"/>
      <c r="AK121" s="119"/>
      <c r="AL121" s="119"/>
      <c r="AM121" s="119"/>
      <c r="AN121" s="119"/>
      <c r="AO121" s="119"/>
      <c r="AP121" s="119"/>
      <c r="AQ121" s="119"/>
      <c r="AR121" s="119"/>
      <c r="AS121" s="119"/>
      <c r="AT121" s="119"/>
      <c r="AU121" s="119"/>
      <c r="AV121" s="119"/>
      <c r="AW121" s="119"/>
      <c r="AX121" s="119"/>
      <c r="AY121" s="119"/>
      <c r="AZ121" s="119"/>
      <c r="BA121" s="119"/>
      <c r="BB121" s="119"/>
      <c r="BC121" s="119"/>
      <c r="BD121" s="119"/>
      <c r="BE121" s="119"/>
      <c r="BF121" s="119"/>
      <c r="BG121" s="119"/>
      <c r="BH121" s="119"/>
      <c r="BI121" s="119"/>
      <c r="BJ121" s="119"/>
      <c r="BK121" s="119"/>
      <c r="BL121" s="119"/>
      <c r="BM121" s="119"/>
      <c r="BN121" s="119"/>
      <c r="BO121" s="119"/>
      <c r="BP121" s="119"/>
      <c r="BQ121" s="119"/>
      <c r="BR121" s="119"/>
      <c r="BS121" s="119"/>
      <c r="BT121" s="119"/>
      <c r="BU121" s="119"/>
      <c r="BV121" s="119"/>
      <c r="BW121" s="119"/>
      <c r="BX121" s="119"/>
      <c r="BY121" s="119"/>
      <c r="BZ121" s="119"/>
      <c r="CA121" s="119"/>
      <c r="CB121" s="119"/>
      <c r="CC121" s="119"/>
      <c r="CD121" s="119"/>
      <c r="CE121" s="119"/>
      <c r="CF121" s="119"/>
      <c r="CG121" s="119"/>
      <c r="CH121" s="119"/>
      <c r="CI121" s="119"/>
      <c r="CJ121" s="119"/>
      <c r="CK121" s="119"/>
      <c r="CL121" s="119"/>
      <c r="CM121" s="119"/>
      <c r="CN121" s="119"/>
      <c r="CO121" s="119"/>
      <c r="CP121" s="119"/>
      <c r="CQ121" s="119"/>
      <c r="CR121" s="119"/>
      <c r="CS121" s="119"/>
      <c r="CT121" s="119"/>
      <c r="CU121" s="119"/>
      <c r="CV121" s="119"/>
      <c r="CW121" s="119"/>
      <c r="CX121" s="119"/>
      <c r="CY121" s="119"/>
      <c r="CZ121" s="119"/>
      <c r="DA121" s="119"/>
      <c r="DB121" s="119"/>
      <c r="DC121" s="119"/>
      <c r="DD121" s="119"/>
      <c r="DE121" s="119"/>
      <c r="DF121" s="119"/>
      <c r="DG121" s="119"/>
      <c r="DH121" s="119"/>
      <c r="DI121" s="119"/>
      <c r="DJ121" s="119"/>
      <c r="DK121" s="119"/>
      <c r="DL121" s="119"/>
      <c r="DM121" s="119"/>
      <c r="DN121" s="119"/>
      <c r="DO121" s="119"/>
      <c r="DP121" s="119"/>
      <c r="DQ121" s="119"/>
      <c r="DR121" s="119"/>
      <c r="DS121" s="119"/>
      <c r="DT121" s="119"/>
      <c r="DU121" s="119"/>
      <c r="DV121" s="119"/>
      <c r="DW121" s="119"/>
      <c r="DX121" s="119"/>
      <c r="DY121" s="119"/>
      <c r="DZ121" s="119"/>
      <c r="EA121" s="119"/>
      <c r="EB121" s="119"/>
      <c r="EC121" s="119"/>
      <c r="ED121" s="119"/>
      <c r="EE121" s="119"/>
      <c r="EF121" s="119"/>
      <c r="EG121" s="119"/>
    </row>
    <row r="122" spans="2:137" s="120" customFormat="1" ht="15" customHeight="1">
      <c r="B122" s="122"/>
      <c r="C122" s="203"/>
      <c r="D122" s="204"/>
      <c r="E122" s="204"/>
      <c r="F122" s="204"/>
      <c r="G122" s="204"/>
      <c r="H122" s="204"/>
      <c r="I122" s="204"/>
      <c r="J122" s="204"/>
      <c r="K122" s="204"/>
      <c r="L122" s="205"/>
      <c r="M122" s="119"/>
      <c r="N122" s="119"/>
      <c r="O122" s="119"/>
      <c r="P122" s="119"/>
      <c r="Q122" s="119"/>
      <c r="R122" s="119"/>
      <c r="S122" s="119"/>
      <c r="T122" s="119"/>
      <c r="U122" s="119"/>
      <c r="V122" s="119"/>
      <c r="W122" s="119"/>
      <c r="X122" s="119"/>
      <c r="Y122" s="119"/>
      <c r="Z122" s="119"/>
      <c r="AA122" s="119"/>
      <c r="AB122" s="119"/>
      <c r="AC122" s="119"/>
      <c r="AD122" s="119"/>
      <c r="AE122" s="119"/>
      <c r="AF122" s="119"/>
      <c r="AG122" s="119"/>
      <c r="AH122" s="119"/>
      <c r="AI122" s="119"/>
      <c r="AJ122" s="119"/>
      <c r="AK122" s="119"/>
      <c r="AL122" s="119"/>
      <c r="AM122" s="119"/>
      <c r="AN122" s="119"/>
      <c r="AO122" s="119"/>
      <c r="AP122" s="119"/>
      <c r="AQ122" s="119"/>
      <c r="AR122" s="119"/>
      <c r="AS122" s="119"/>
      <c r="AT122" s="119"/>
      <c r="AU122" s="119"/>
      <c r="AV122" s="119"/>
      <c r="AW122" s="119"/>
      <c r="AX122" s="119"/>
      <c r="AY122" s="119"/>
      <c r="AZ122" s="119"/>
      <c r="BA122" s="119"/>
      <c r="BB122" s="119"/>
      <c r="BC122" s="119"/>
      <c r="BD122" s="119"/>
      <c r="BE122" s="119"/>
      <c r="BF122" s="119"/>
      <c r="BG122" s="119"/>
      <c r="BH122" s="119"/>
      <c r="BI122" s="119"/>
      <c r="BJ122" s="119"/>
      <c r="BK122" s="119"/>
      <c r="BL122" s="119"/>
      <c r="BM122" s="119"/>
      <c r="BN122" s="119"/>
      <c r="BO122" s="119"/>
      <c r="BP122" s="119"/>
      <c r="BQ122" s="119"/>
      <c r="BR122" s="119"/>
      <c r="BS122" s="119"/>
      <c r="BT122" s="119"/>
      <c r="BU122" s="119"/>
      <c r="BV122" s="119"/>
      <c r="BW122" s="119"/>
      <c r="BX122" s="119"/>
      <c r="BY122" s="119"/>
      <c r="BZ122" s="119"/>
      <c r="CA122" s="119"/>
      <c r="CB122" s="119"/>
      <c r="CC122" s="119"/>
      <c r="CD122" s="119"/>
      <c r="CE122" s="119"/>
      <c r="CF122" s="119"/>
      <c r="CG122" s="119"/>
      <c r="CH122" s="119"/>
      <c r="CI122" s="119"/>
      <c r="CJ122" s="119"/>
      <c r="CK122" s="119"/>
      <c r="CL122" s="119"/>
      <c r="CM122" s="119"/>
      <c r="CN122" s="119"/>
      <c r="CO122" s="119"/>
      <c r="CP122" s="119"/>
      <c r="CQ122" s="119"/>
      <c r="CR122" s="119"/>
      <c r="CS122" s="119"/>
      <c r="CT122" s="119"/>
      <c r="CU122" s="119"/>
      <c r="CV122" s="119"/>
      <c r="CW122" s="119"/>
      <c r="CX122" s="119"/>
      <c r="CY122" s="119"/>
      <c r="CZ122" s="119"/>
      <c r="DA122" s="119"/>
      <c r="DB122" s="119"/>
      <c r="DC122" s="119"/>
      <c r="DD122" s="119"/>
      <c r="DE122" s="119"/>
      <c r="DF122" s="119"/>
      <c r="DG122" s="119"/>
      <c r="DH122" s="119"/>
      <c r="DI122" s="119"/>
      <c r="DJ122" s="119"/>
      <c r="DK122" s="119"/>
      <c r="DL122" s="119"/>
      <c r="DM122" s="119"/>
      <c r="DN122" s="119"/>
      <c r="DO122" s="119"/>
      <c r="DP122" s="119"/>
      <c r="DQ122" s="119"/>
      <c r="DR122" s="119"/>
      <c r="DS122" s="119"/>
      <c r="DT122" s="119"/>
      <c r="DU122" s="119"/>
      <c r="DV122" s="119"/>
      <c r="DW122" s="119"/>
      <c r="DX122" s="119"/>
      <c r="DY122" s="119"/>
      <c r="DZ122" s="119"/>
      <c r="EA122" s="119"/>
      <c r="EB122" s="119"/>
      <c r="EC122" s="119"/>
      <c r="ED122" s="119"/>
      <c r="EE122" s="119"/>
      <c r="EF122" s="119"/>
      <c r="EG122" s="119"/>
    </row>
    <row r="123" spans="2:137" s="120" customFormat="1" ht="15" customHeight="1">
      <c r="B123" s="122"/>
      <c r="C123" s="203"/>
      <c r="D123" s="204"/>
      <c r="E123" s="204"/>
      <c r="F123" s="204"/>
      <c r="G123" s="204"/>
      <c r="H123" s="204"/>
      <c r="I123" s="204"/>
      <c r="J123" s="204"/>
      <c r="K123" s="204"/>
      <c r="L123" s="205"/>
      <c r="M123" s="119"/>
      <c r="N123" s="119"/>
      <c r="O123" s="119"/>
      <c r="P123" s="119"/>
      <c r="Q123" s="119"/>
      <c r="R123" s="119"/>
      <c r="S123" s="119"/>
      <c r="T123" s="119"/>
      <c r="U123" s="119"/>
      <c r="V123" s="119"/>
      <c r="W123" s="119"/>
      <c r="X123" s="119"/>
      <c r="Y123" s="119"/>
      <c r="Z123" s="119"/>
      <c r="AA123" s="119"/>
      <c r="AB123" s="119"/>
      <c r="AC123" s="119"/>
      <c r="AD123" s="119"/>
      <c r="AE123" s="119"/>
      <c r="AF123" s="119"/>
      <c r="AG123" s="119"/>
      <c r="AH123" s="119"/>
      <c r="AI123" s="119"/>
      <c r="AJ123" s="119"/>
      <c r="AK123" s="119"/>
      <c r="AL123" s="119"/>
      <c r="AM123" s="119"/>
      <c r="AN123" s="119"/>
      <c r="AO123" s="119"/>
      <c r="AP123" s="119"/>
      <c r="AQ123" s="119"/>
      <c r="AR123" s="119"/>
      <c r="AS123" s="119"/>
      <c r="AT123" s="119"/>
      <c r="AU123" s="119"/>
      <c r="AV123" s="119"/>
      <c r="AW123" s="119"/>
      <c r="AX123" s="119"/>
      <c r="AY123" s="119"/>
      <c r="AZ123" s="119"/>
      <c r="BA123" s="119"/>
      <c r="BB123" s="119"/>
      <c r="BC123" s="119"/>
      <c r="BD123" s="119"/>
      <c r="BE123" s="119"/>
      <c r="BF123" s="119"/>
      <c r="BG123" s="119"/>
      <c r="BH123" s="119"/>
      <c r="BI123" s="119"/>
      <c r="BJ123" s="119"/>
      <c r="BK123" s="119"/>
      <c r="BL123" s="119"/>
      <c r="BM123" s="119"/>
      <c r="BN123" s="119"/>
      <c r="BO123" s="119"/>
      <c r="BP123" s="119"/>
      <c r="BQ123" s="119"/>
      <c r="BR123" s="119"/>
      <c r="BS123" s="119"/>
      <c r="BT123" s="119"/>
      <c r="BU123" s="119"/>
      <c r="BV123" s="119"/>
      <c r="BW123" s="119"/>
      <c r="BX123" s="119"/>
      <c r="BY123" s="119"/>
      <c r="BZ123" s="119"/>
      <c r="CA123" s="119"/>
      <c r="CB123" s="119"/>
      <c r="CC123" s="119"/>
      <c r="CD123" s="119"/>
      <c r="CE123" s="119"/>
      <c r="CF123" s="119"/>
      <c r="CG123" s="119"/>
      <c r="CH123" s="119"/>
      <c r="CI123" s="119"/>
      <c r="CJ123" s="119"/>
      <c r="CK123" s="119"/>
      <c r="CL123" s="119"/>
      <c r="CM123" s="119"/>
      <c r="CN123" s="119"/>
      <c r="CO123" s="119"/>
      <c r="CP123" s="119"/>
      <c r="CQ123" s="119"/>
      <c r="CR123" s="119"/>
      <c r="CS123" s="119"/>
      <c r="CT123" s="119"/>
      <c r="CU123" s="119"/>
      <c r="CV123" s="119"/>
      <c r="CW123" s="119"/>
      <c r="CX123" s="119"/>
      <c r="CY123" s="119"/>
      <c r="CZ123" s="119"/>
      <c r="DA123" s="119"/>
      <c r="DB123" s="119"/>
      <c r="DC123" s="119"/>
      <c r="DD123" s="119"/>
      <c r="DE123" s="119"/>
      <c r="DF123" s="119"/>
      <c r="DG123" s="119"/>
      <c r="DH123" s="119"/>
      <c r="DI123" s="119"/>
      <c r="DJ123" s="119"/>
      <c r="DK123" s="119"/>
      <c r="DL123" s="119"/>
      <c r="DM123" s="119"/>
      <c r="DN123" s="119"/>
      <c r="DO123" s="119"/>
      <c r="DP123" s="119"/>
      <c r="DQ123" s="119"/>
      <c r="DR123" s="119"/>
      <c r="DS123" s="119"/>
      <c r="DT123" s="119"/>
      <c r="DU123" s="119"/>
      <c r="DV123" s="119"/>
      <c r="DW123" s="119"/>
      <c r="DX123" s="119"/>
      <c r="DY123" s="119"/>
      <c r="DZ123" s="119"/>
      <c r="EA123" s="119"/>
      <c r="EB123" s="119"/>
      <c r="EC123" s="119"/>
      <c r="ED123" s="119"/>
      <c r="EE123" s="119"/>
      <c r="EF123" s="119"/>
      <c r="EG123" s="119"/>
    </row>
    <row r="124" spans="2:137" s="120" customFormat="1" ht="15" customHeight="1">
      <c r="B124" s="122"/>
      <c r="C124" s="203"/>
      <c r="D124" s="204"/>
      <c r="E124" s="204"/>
      <c r="F124" s="204"/>
      <c r="G124" s="204"/>
      <c r="H124" s="204"/>
      <c r="I124" s="204"/>
      <c r="J124" s="204"/>
      <c r="K124" s="204"/>
      <c r="L124" s="205"/>
      <c r="M124" s="119"/>
      <c r="N124" s="119"/>
      <c r="O124" s="119"/>
      <c r="P124" s="119"/>
      <c r="Q124" s="119"/>
      <c r="R124" s="119"/>
      <c r="S124" s="119"/>
      <c r="T124" s="119"/>
      <c r="U124" s="119"/>
      <c r="V124" s="119"/>
      <c r="W124" s="119"/>
      <c r="X124" s="119"/>
      <c r="Y124" s="119"/>
      <c r="Z124" s="119"/>
      <c r="AA124" s="119"/>
      <c r="AB124" s="119"/>
      <c r="AC124" s="119"/>
      <c r="AD124" s="119"/>
      <c r="AE124" s="119"/>
      <c r="AF124" s="119"/>
      <c r="AG124" s="119"/>
      <c r="AH124" s="119"/>
      <c r="AI124" s="119"/>
      <c r="AJ124" s="119"/>
      <c r="AK124" s="119"/>
      <c r="AL124" s="119"/>
      <c r="AM124" s="119"/>
      <c r="AN124" s="119"/>
      <c r="AO124" s="119"/>
      <c r="AP124" s="119"/>
      <c r="AQ124" s="119"/>
      <c r="AR124" s="119"/>
      <c r="AS124" s="119"/>
      <c r="AT124" s="119"/>
      <c r="AU124" s="119"/>
      <c r="AV124" s="119"/>
      <c r="AW124" s="119"/>
      <c r="AX124" s="119"/>
      <c r="AY124" s="119"/>
      <c r="AZ124" s="119"/>
      <c r="BA124" s="119"/>
      <c r="BB124" s="119"/>
      <c r="BC124" s="119"/>
      <c r="BD124" s="119"/>
      <c r="BE124" s="119"/>
      <c r="BF124" s="119"/>
      <c r="BG124" s="119"/>
      <c r="BH124" s="119"/>
      <c r="BI124" s="119"/>
      <c r="BJ124" s="119"/>
      <c r="BK124" s="119"/>
      <c r="BL124" s="119"/>
      <c r="BM124" s="119"/>
      <c r="BN124" s="119"/>
      <c r="BO124" s="119"/>
      <c r="BP124" s="119"/>
      <c r="BQ124" s="119"/>
      <c r="BR124" s="119"/>
      <c r="BS124" s="119"/>
      <c r="BT124" s="119"/>
      <c r="BU124" s="119"/>
      <c r="BV124" s="119"/>
      <c r="BW124" s="119"/>
      <c r="BX124" s="119"/>
      <c r="BY124" s="119"/>
      <c r="BZ124" s="119"/>
      <c r="CA124" s="119"/>
      <c r="CB124" s="119"/>
      <c r="CC124" s="119"/>
      <c r="CD124" s="119"/>
      <c r="CE124" s="119"/>
      <c r="CF124" s="119"/>
      <c r="CG124" s="119"/>
      <c r="CH124" s="119"/>
      <c r="CI124" s="119"/>
      <c r="CJ124" s="119"/>
      <c r="CK124" s="119"/>
      <c r="CL124" s="119"/>
      <c r="CM124" s="119"/>
      <c r="CN124" s="119"/>
      <c r="CO124" s="119"/>
      <c r="CP124" s="119"/>
      <c r="CQ124" s="119"/>
      <c r="CR124" s="119"/>
      <c r="CS124" s="119"/>
      <c r="CT124" s="119"/>
      <c r="CU124" s="119"/>
      <c r="CV124" s="119"/>
      <c r="CW124" s="119"/>
      <c r="CX124" s="119"/>
      <c r="CY124" s="119"/>
      <c r="CZ124" s="119"/>
      <c r="DA124" s="119"/>
      <c r="DB124" s="119"/>
      <c r="DC124" s="119"/>
      <c r="DD124" s="119"/>
      <c r="DE124" s="119"/>
      <c r="DF124" s="119"/>
      <c r="DG124" s="119"/>
      <c r="DH124" s="119"/>
      <c r="DI124" s="119"/>
      <c r="DJ124" s="119"/>
      <c r="DK124" s="119"/>
      <c r="DL124" s="119"/>
      <c r="DM124" s="119"/>
      <c r="DN124" s="119"/>
      <c r="DO124" s="119"/>
      <c r="DP124" s="119"/>
      <c r="DQ124" s="119"/>
      <c r="DR124" s="119"/>
      <c r="DS124" s="119"/>
      <c r="DT124" s="119"/>
      <c r="DU124" s="119"/>
      <c r="DV124" s="119"/>
      <c r="DW124" s="119"/>
      <c r="DX124" s="119"/>
      <c r="DY124" s="119"/>
      <c r="DZ124" s="119"/>
      <c r="EA124" s="119"/>
      <c r="EB124" s="119"/>
      <c r="EC124" s="119"/>
      <c r="ED124" s="119"/>
      <c r="EE124" s="119"/>
      <c r="EF124" s="119"/>
      <c r="EG124" s="119"/>
    </row>
    <row r="125" spans="2:137" s="120" customFormat="1" ht="15" customHeight="1">
      <c r="B125" s="122"/>
      <c r="C125" s="203"/>
      <c r="D125" s="204"/>
      <c r="E125" s="204"/>
      <c r="F125" s="204"/>
      <c r="G125" s="204"/>
      <c r="H125" s="204"/>
      <c r="I125" s="204"/>
      <c r="J125" s="204"/>
      <c r="K125" s="204"/>
      <c r="L125" s="205"/>
      <c r="M125" s="119"/>
      <c r="N125" s="119"/>
      <c r="O125" s="119"/>
      <c r="P125" s="119"/>
      <c r="Q125" s="119"/>
      <c r="R125" s="119"/>
      <c r="S125" s="119"/>
      <c r="T125" s="119"/>
      <c r="U125" s="119"/>
      <c r="V125" s="119"/>
      <c r="W125" s="119"/>
      <c r="X125" s="119"/>
      <c r="Y125" s="119"/>
      <c r="Z125" s="119"/>
      <c r="AA125" s="119"/>
      <c r="AB125" s="119"/>
      <c r="AC125" s="119"/>
      <c r="AD125" s="119"/>
      <c r="AE125" s="119"/>
      <c r="AF125" s="119"/>
      <c r="AG125" s="119"/>
      <c r="AH125" s="119"/>
      <c r="AI125" s="119"/>
      <c r="AJ125" s="119"/>
      <c r="AK125" s="119"/>
      <c r="AL125" s="119"/>
      <c r="AM125" s="119"/>
      <c r="AN125" s="119"/>
      <c r="AO125" s="119"/>
      <c r="AP125" s="119"/>
      <c r="AQ125" s="119"/>
      <c r="AR125" s="119"/>
      <c r="AS125" s="119"/>
      <c r="AT125" s="119"/>
      <c r="AU125" s="119"/>
      <c r="AV125" s="119"/>
      <c r="AW125" s="119"/>
      <c r="AX125" s="119"/>
      <c r="AY125" s="119"/>
      <c r="AZ125" s="119"/>
      <c r="BA125" s="119"/>
      <c r="BB125" s="119"/>
      <c r="BC125" s="119"/>
      <c r="BD125" s="119"/>
      <c r="BE125" s="119"/>
      <c r="BF125" s="119"/>
      <c r="BG125" s="119"/>
      <c r="BH125" s="119"/>
      <c r="BI125" s="119"/>
      <c r="BJ125" s="119"/>
      <c r="BK125" s="119"/>
      <c r="BL125" s="119"/>
      <c r="BM125" s="119"/>
      <c r="BN125" s="119"/>
      <c r="BO125" s="119"/>
      <c r="BP125" s="119"/>
      <c r="BQ125" s="119"/>
      <c r="BR125" s="119"/>
      <c r="BS125" s="119"/>
      <c r="BT125" s="119"/>
      <c r="BU125" s="119"/>
      <c r="BV125" s="119"/>
      <c r="BW125" s="119"/>
      <c r="BX125" s="119"/>
      <c r="BY125" s="119"/>
      <c r="BZ125" s="119"/>
      <c r="CA125" s="119"/>
      <c r="CB125" s="119"/>
      <c r="CC125" s="119"/>
      <c r="CD125" s="119"/>
      <c r="CE125" s="119"/>
      <c r="CF125" s="119"/>
      <c r="CG125" s="119"/>
      <c r="CH125" s="119"/>
      <c r="CI125" s="119"/>
      <c r="CJ125" s="119"/>
      <c r="CK125" s="119"/>
      <c r="CL125" s="119"/>
      <c r="CM125" s="119"/>
      <c r="CN125" s="119"/>
      <c r="CO125" s="119"/>
      <c r="CP125" s="119"/>
      <c r="CQ125" s="119"/>
      <c r="CR125" s="119"/>
      <c r="CS125" s="119"/>
      <c r="CT125" s="119"/>
      <c r="CU125" s="119"/>
      <c r="CV125" s="119"/>
      <c r="CW125" s="119"/>
      <c r="CX125" s="119"/>
      <c r="CY125" s="119"/>
      <c r="CZ125" s="119"/>
      <c r="DA125" s="119"/>
      <c r="DB125" s="119"/>
      <c r="DC125" s="119"/>
      <c r="DD125" s="119"/>
      <c r="DE125" s="119"/>
      <c r="DF125" s="119"/>
      <c r="DG125" s="119"/>
      <c r="DH125" s="119"/>
      <c r="DI125" s="119"/>
      <c r="DJ125" s="119"/>
      <c r="DK125" s="119"/>
      <c r="DL125" s="119"/>
      <c r="DM125" s="119"/>
      <c r="DN125" s="119"/>
      <c r="DO125" s="119"/>
      <c r="DP125" s="119"/>
      <c r="DQ125" s="119"/>
      <c r="DR125" s="119"/>
      <c r="DS125" s="119"/>
      <c r="DT125" s="119"/>
      <c r="DU125" s="119"/>
      <c r="DV125" s="119"/>
      <c r="DW125" s="119"/>
      <c r="DX125" s="119"/>
      <c r="DY125" s="119"/>
      <c r="DZ125" s="119"/>
      <c r="EA125" s="119"/>
      <c r="EB125" s="119"/>
      <c r="EC125" s="119"/>
      <c r="ED125" s="119"/>
      <c r="EE125" s="119"/>
      <c r="EF125" s="119"/>
      <c r="EG125" s="119"/>
    </row>
    <row r="126" spans="2:137" s="120" customFormat="1" ht="15" customHeight="1">
      <c r="B126" s="122"/>
      <c r="C126" s="203"/>
      <c r="D126" s="204"/>
      <c r="E126" s="204"/>
      <c r="F126" s="204"/>
      <c r="G126" s="204"/>
      <c r="H126" s="204"/>
      <c r="I126" s="204"/>
      <c r="J126" s="204"/>
      <c r="K126" s="204"/>
      <c r="L126" s="205"/>
      <c r="M126" s="119"/>
      <c r="N126" s="119"/>
      <c r="O126" s="119"/>
      <c r="P126" s="119"/>
      <c r="Q126" s="119"/>
      <c r="R126" s="119"/>
      <c r="S126" s="119"/>
      <c r="T126" s="119"/>
      <c r="U126" s="119"/>
      <c r="V126" s="119"/>
      <c r="W126" s="119"/>
      <c r="X126" s="119"/>
      <c r="Y126" s="119"/>
      <c r="Z126" s="119"/>
      <c r="AA126" s="119"/>
      <c r="AB126" s="119"/>
      <c r="AC126" s="119"/>
      <c r="AD126" s="119"/>
      <c r="AE126" s="119"/>
      <c r="AF126" s="119"/>
      <c r="AG126" s="119"/>
      <c r="AH126" s="119"/>
      <c r="AI126" s="119"/>
      <c r="AJ126" s="119"/>
      <c r="AK126" s="119"/>
      <c r="AL126" s="119"/>
      <c r="AM126" s="119"/>
      <c r="AN126" s="119"/>
      <c r="AO126" s="119"/>
      <c r="AP126" s="119"/>
      <c r="AQ126" s="119"/>
      <c r="AR126" s="119"/>
      <c r="AS126" s="119"/>
      <c r="AT126" s="119"/>
      <c r="AU126" s="119"/>
      <c r="AV126" s="119"/>
      <c r="AW126" s="119"/>
      <c r="AX126" s="119"/>
      <c r="AY126" s="119"/>
      <c r="AZ126" s="119"/>
      <c r="BA126" s="119"/>
      <c r="BB126" s="119"/>
      <c r="BC126" s="119"/>
      <c r="BD126" s="119"/>
      <c r="BE126" s="119"/>
      <c r="BF126" s="119"/>
      <c r="BG126" s="119"/>
      <c r="BH126" s="119"/>
      <c r="BI126" s="119"/>
      <c r="BJ126" s="119"/>
      <c r="BK126" s="119"/>
      <c r="BL126" s="119"/>
      <c r="BM126" s="119"/>
      <c r="BN126" s="119"/>
      <c r="BO126" s="119"/>
      <c r="BP126" s="119"/>
      <c r="BQ126" s="119"/>
      <c r="BR126" s="119"/>
      <c r="BS126" s="119"/>
      <c r="BT126" s="119"/>
      <c r="BU126" s="119"/>
      <c r="BV126" s="119"/>
      <c r="BW126" s="119"/>
      <c r="BX126" s="119"/>
      <c r="BY126" s="119"/>
      <c r="BZ126" s="119"/>
      <c r="CA126" s="119"/>
      <c r="CB126" s="119"/>
      <c r="CC126" s="119"/>
      <c r="CD126" s="119"/>
      <c r="CE126" s="119"/>
      <c r="CF126" s="119"/>
      <c r="CG126" s="119"/>
      <c r="CH126" s="119"/>
      <c r="CI126" s="119"/>
      <c r="CJ126" s="119"/>
      <c r="CK126" s="119"/>
      <c r="CL126" s="119"/>
      <c r="CM126" s="119"/>
      <c r="CN126" s="119"/>
      <c r="CO126" s="119"/>
      <c r="CP126" s="119"/>
      <c r="CQ126" s="119"/>
      <c r="CR126" s="119"/>
      <c r="CS126" s="119"/>
      <c r="CT126" s="119"/>
      <c r="CU126" s="119"/>
      <c r="CV126" s="119"/>
      <c r="CW126" s="119"/>
      <c r="CX126" s="119"/>
      <c r="CY126" s="119"/>
      <c r="CZ126" s="119"/>
      <c r="DA126" s="119"/>
      <c r="DB126" s="119"/>
      <c r="DC126" s="119"/>
      <c r="DD126" s="119"/>
      <c r="DE126" s="119"/>
      <c r="DF126" s="119"/>
      <c r="DG126" s="119"/>
      <c r="DH126" s="119"/>
      <c r="DI126" s="119"/>
      <c r="DJ126" s="119"/>
      <c r="DK126" s="119"/>
      <c r="DL126" s="119"/>
      <c r="DM126" s="119"/>
      <c r="DN126" s="119"/>
      <c r="DO126" s="119"/>
      <c r="DP126" s="119"/>
      <c r="DQ126" s="119"/>
      <c r="DR126" s="119"/>
      <c r="DS126" s="119"/>
      <c r="DT126" s="119"/>
      <c r="DU126" s="119"/>
      <c r="DV126" s="119"/>
      <c r="DW126" s="119"/>
      <c r="DX126" s="119"/>
      <c r="DY126" s="119"/>
      <c r="DZ126" s="119"/>
      <c r="EA126" s="119"/>
      <c r="EB126" s="119"/>
      <c r="EC126" s="119"/>
      <c r="ED126" s="119"/>
      <c r="EE126" s="119"/>
      <c r="EF126" s="119"/>
      <c r="EG126" s="119"/>
    </row>
    <row r="127" spans="2:137" s="120" customFormat="1" ht="15" customHeight="1">
      <c r="B127" s="122"/>
      <c r="C127" s="203"/>
      <c r="D127" s="204"/>
      <c r="E127" s="204"/>
      <c r="F127" s="204"/>
      <c r="G127" s="204"/>
      <c r="H127" s="204"/>
      <c r="I127" s="204"/>
      <c r="J127" s="204"/>
      <c r="K127" s="204"/>
      <c r="L127" s="205"/>
      <c r="M127" s="119"/>
      <c r="N127" s="119"/>
      <c r="O127" s="119"/>
      <c r="P127" s="119"/>
      <c r="Q127" s="119"/>
      <c r="R127" s="119"/>
      <c r="S127" s="119"/>
      <c r="T127" s="119"/>
      <c r="U127" s="119"/>
      <c r="V127" s="119"/>
      <c r="W127" s="119"/>
      <c r="X127" s="119"/>
      <c r="Y127" s="119"/>
      <c r="Z127" s="119"/>
      <c r="AA127" s="119"/>
      <c r="AB127" s="119"/>
      <c r="AC127" s="119"/>
      <c r="AD127" s="119"/>
      <c r="AE127" s="119"/>
      <c r="AF127" s="119"/>
      <c r="AG127" s="119"/>
      <c r="AH127" s="119"/>
      <c r="AI127" s="119"/>
      <c r="AJ127" s="119"/>
      <c r="AK127" s="119"/>
      <c r="AL127" s="119"/>
      <c r="AM127" s="119"/>
      <c r="AN127" s="119"/>
      <c r="AO127" s="119"/>
      <c r="AP127" s="119"/>
      <c r="AQ127" s="119"/>
      <c r="AR127" s="119"/>
      <c r="AS127" s="119"/>
      <c r="AT127" s="119"/>
      <c r="AU127" s="119"/>
      <c r="AV127" s="119"/>
      <c r="AW127" s="119"/>
      <c r="AX127" s="119"/>
      <c r="AY127" s="119"/>
      <c r="AZ127" s="119"/>
      <c r="BA127" s="119"/>
      <c r="BB127" s="119"/>
      <c r="BC127" s="119"/>
      <c r="BD127" s="119"/>
      <c r="BE127" s="119"/>
      <c r="BF127" s="119"/>
      <c r="BG127" s="119"/>
      <c r="BH127" s="119"/>
      <c r="BI127" s="119"/>
      <c r="BJ127" s="119"/>
      <c r="BK127" s="119"/>
      <c r="BL127" s="119"/>
      <c r="BM127" s="119"/>
      <c r="BN127" s="119"/>
      <c r="BO127" s="119"/>
      <c r="BP127" s="119"/>
      <c r="BQ127" s="119"/>
      <c r="BR127" s="119"/>
      <c r="BS127" s="119"/>
      <c r="BT127" s="119"/>
      <c r="BU127" s="119"/>
      <c r="BV127" s="119"/>
      <c r="BW127" s="119"/>
      <c r="BX127" s="119"/>
      <c r="BY127" s="119"/>
      <c r="BZ127" s="119"/>
      <c r="CA127" s="119"/>
      <c r="CB127" s="119"/>
      <c r="CC127" s="119"/>
      <c r="CD127" s="119"/>
      <c r="CE127" s="119"/>
      <c r="CF127" s="119"/>
      <c r="CG127" s="119"/>
      <c r="CH127" s="119"/>
      <c r="CI127" s="119"/>
      <c r="CJ127" s="119"/>
      <c r="CK127" s="119"/>
      <c r="CL127" s="119"/>
      <c r="CM127" s="119"/>
      <c r="CN127" s="119"/>
      <c r="CO127" s="119"/>
      <c r="CP127" s="119"/>
      <c r="CQ127" s="119"/>
      <c r="CR127" s="119"/>
      <c r="CS127" s="119"/>
      <c r="CT127" s="119"/>
      <c r="CU127" s="119"/>
      <c r="CV127" s="119"/>
      <c r="CW127" s="119"/>
      <c r="CX127" s="119"/>
      <c r="CY127" s="119"/>
      <c r="CZ127" s="119"/>
      <c r="DA127" s="119"/>
      <c r="DB127" s="119"/>
      <c r="DC127" s="119"/>
      <c r="DD127" s="119"/>
      <c r="DE127" s="119"/>
      <c r="DF127" s="119"/>
      <c r="DG127" s="119"/>
      <c r="DH127" s="119"/>
      <c r="DI127" s="119"/>
      <c r="DJ127" s="119"/>
      <c r="DK127" s="119"/>
      <c r="DL127" s="119"/>
      <c r="DM127" s="119"/>
      <c r="DN127" s="119"/>
      <c r="DO127" s="119"/>
      <c r="DP127" s="119"/>
      <c r="DQ127" s="119"/>
      <c r="DR127" s="119"/>
      <c r="DS127" s="119"/>
      <c r="DT127" s="119"/>
      <c r="DU127" s="119"/>
      <c r="DV127" s="119"/>
      <c r="DW127" s="119"/>
      <c r="DX127" s="119"/>
      <c r="DY127" s="119"/>
      <c r="DZ127" s="119"/>
      <c r="EA127" s="119"/>
      <c r="EB127" s="119"/>
      <c r="EC127" s="119"/>
      <c r="ED127" s="119"/>
      <c r="EE127" s="119"/>
      <c r="EF127" s="119"/>
      <c r="EG127" s="119"/>
    </row>
    <row r="128" spans="2:137" s="120" customFormat="1" ht="15" customHeight="1">
      <c r="B128" s="122"/>
      <c r="C128" s="203"/>
      <c r="D128" s="204"/>
      <c r="E128" s="204"/>
      <c r="F128" s="204"/>
      <c r="G128" s="204"/>
      <c r="H128" s="204"/>
      <c r="I128" s="204"/>
      <c r="J128" s="204"/>
      <c r="K128" s="204"/>
      <c r="L128" s="205"/>
      <c r="M128" s="119"/>
      <c r="N128" s="119"/>
      <c r="O128" s="119"/>
      <c r="P128" s="119"/>
      <c r="Q128" s="119"/>
      <c r="R128" s="119"/>
      <c r="S128" s="119"/>
      <c r="T128" s="119"/>
      <c r="U128" s="119"/>
      <c r="V128" s="119"/>
      <c r="W128" s="119"/>
      <c r="X128" s="119"/>
      <c r="Y128" s="119"/>
      <c r="Z128" s="119"/>
      <c r="AA128" s="119"/>
      <c r="AB128" s="119"/>
      <c r="AC128" s="119"/>
      <c r="AD128" s="119"/>
      <c r="AE128" s="119"/>
      <c r="AF128" s="119"/>
      <c r="AG128" s="119"/>
      <c r="AH128" s="119"/>
      <c r="AI128" s="119"/>
      <c r="AJ128" s="119"/>
      <c r="AK128" s="119"/>
      <c r="AL128" s="119"/>
      <c r="AM128" s="119"/>
      <c r="AN128" s="119"/>
      <c r="AO128" s="119"/>
      <c r="AP128" s="119"/>
      <c r="AQ128" s="119"/>
      <c r="AR128" s="119"/>
      <c r="AS128" s="119"/>
      <c r="AT128" s="119"/>
      <c r="AU128" s="119"/>
      <c r="AV128" s="119"/>
      <c r="AW128" s="119"/>
      <c r="AX128" s="119"/>
      <c r="AY128" s="119"/>
      <c r="AZ128" s="119"/>
      <c r="BA128" s="119"/>
      <c r="BB128" s="119"/>
      <c r="BC128" s="119"/>
      <c r="BD128" s="119"/>
      <c r="BE128" s="119"/>
      <c r="BF128" s="119"/>
      <c r="BG128" s="119"/>
      <c r="BH128" s="119"/>
      <c r="BI128" s="119"/>
      <c r="BJ128" s="119"/>
      <c r="BK128" s="119"/>
      <c r="BL128" s="119"/>
      <c r="BM128" s="119"/>
      <c r="BN128" s="119"/>
      <c r="BO128" s="119"/>
      <c r="BP128" s="119"/>
      <c r="BQ128" s="119"/>
      <c r="BR128" s="119"/>
      <c r="BS128" s="119"/>
      <c r="BT128" s="119"/>
      <c r="BU128" s="119"/>
      <c r="BV128" s="119"/>
      <c r="BW128" s="119"/>
      <c r="BX128" s="119"/>
      <c r="BY128" s="119"/>
      <c r="BZ128" s="119"/>
      <c r="CA128" s="119"/>
      <c r="CB128" s="119"/>
      <c r="CC128" s="119"/>
      <c r="CD128" s="119"/>
      <c r="CE128" s="119"/>
      <c r="CF128" s="119"/>
      <c r="CG128" s="119"/>
      <c r="CH128" s="119"/>
      <c r="CI128" s="119"/>
      <c r="CJ128" s="119"/>
      <c r="CK128" s="119"/>
      <c r="CL128" s="119"/>
      <c r="CM128" s="119"/>
      <c r="CN128" s="119"/>
      <c r="CO128" s="119"/>
      <c r="CP128" s="119"/>
      <c r="CQ128" s="119"/>
      <c r="CR128" s="119"/>
      <c r="CS128" s="119"/>
      <c r="CT128" s="119"/>
      <c r="CU128" s="119"/>
      <c r="CV128" s="119"/>
      <c r="CW128" s="119"/>
      <c r="CX128" s="119"/>
      <c r="CY128" s="119"/>
      <c r="CZ128" s="119"/>
      <c r="DA128" s="119"/>
      <c r="DB128" s="119"/>
      <c r="DC128" s="119"/>
      <c r="DD128" s="119"/>
      <c r="DE128" s="119"/>
      <c r="DF128" s="119"/>
      <c r="DG128" s="119"/>
      <c r="DH128" s="119"/>
      <c r="DI128" s="119"/>
      <c r="DJ128" s="119"/>
      <c r="DK128" s="119"/>
      <c r="DL128" s="119"/>
      <c r="DM128" s="119"/>
      <c r="DN128" s="119"/>
      <c r="DO128" s="119"/>
      <c r="DP128" s="119"/>
      <c r="DQ128" s="119"/>
      <c r="DR128" s="119"/>
      <c r="DS128" s="119"/>
      <c r="DT128" s="119"/>
      <c r="DU128" s="119"/>
      <c r="DV128" s="119"/>
      <c r="DW128" s="119"/>
      <c r="DX128" s="119"/>
      <c r="DY128" s="119"/>
      <c r="DZ128" s="119"/>
      <c r="EA128" s="119"/>
      <c r="EB128" s="119"/>
      <c r="EC128" s="119"/>
      <c r="ED128" s="119"/>
      <c r="EE128" s="119"/>
      <c r="EF128" s="119"/>
      <c r="EG128" s="119"/>
    </row>
    <row r="129" spans="2:137" s="120" customFormat="1" ht="15" customHeight="1">
      <c r="B129" s="122"/>
      <c r="C129" s="203"/>
      <c r="D129" s="204"/>
      <c r="E129" s="204"/>
      <c r="F129" s="204"/>
      <c r="G129" s="204"/>
      <c r="H129" s="204"/>
      <c r="I129" s="204"/>
      <c r="J129" s="204"/>
      <c r="K129" s="204"/>
      <c r="L129" s="205"/>
      <c r="M129" s="119"/>
      <c r="N129" s="119"/>
      <c r="O129" s="119"/>
      <c r="P129" s="119"/>
      <c r="Q129" s="119"/>
      <c r="R129" s="119"/>
      <c r="S129" s="119"/>
      <c r="T129" s="119"/>
      <c r="U129" s="119"/>
      <c r="V129" s="119"/>
      <c r="W129" s="119"/>
      <c r="X129" s="119"/>
      <c r="Y129" s="119"/>
      <c r="Z129" s="119"/>
      <c r="AA129" s="119"/>
      <c r="AB129" s="119"/>
      <c r="AC129" s="119"/>
      <c r="AD129" s="119"/>
      <c r="AE129" s="119"/>
      <c r="AF129" s="119"/>
      <c r="AG129" s="119"/>
      <c r="AH129" s="119"/>
      <c r="AI129" s="119"/>
      <c r="AJ129" s="119"/>
      <c r="AK129" s="119"/>
      <c r="AL129" s="119"/>
      <c r="AM129" s="119"/>
      <c r="AN129" s="119"/>
      <c r="AO129" s="119"/>
      <c r="AP129" s="119"/>
      <c r="AQ129" s="119"/>
      <c r="AR129" s="119"/>
      <c r="AS129" s="119"/>
      <c r="AT129" s="119"/>
      <c r="AU129" s="119"/>
      <c r="AV129" s="119"/>
      <c r="AW129" s="119"/>
      <c r="AX129" s="119"/>
      <c r="AY129" s="119"/>
      <c r="AZ129" s="119"/>
      <c r="BA129" s="119"/>
      <c r="BB129" s="119"/>
      <c r="BC129" s="119"/>
      <c r="BD129" s="119"/>
      <c r="BE129" s="119"/>
      <c r="BF129" s="119"/>
      <c r="BG129" s="119"/>
      <c r="BH129" s="119"/>
      <c r="BI129" s="119"/>
      <c r="BJ129" s="119"/>
      <c r="BK129" s="119"/>
      <c r="BL129" s="119"/>
      <c r="BM129" s="119"/>
      <c r="BN129" s="119"/>
      <c r="BO129" s="119"/>
      <c r="BP129" s="119"/>
      <c r="BQ129" s="119"/>
      <c r="BR129" s="119"/>
      <c r="BS129" s="119"/>
      <c r="BT129" s="119"/>
      <c r="BU129" s="119"/>
      <c r="BV129" s="119"/>
      <c r="BW129" s="119"/>
      <c r="BX129" s="119"/>
      <c r="BY129" s="119"/>
      <c r="BZ129" s="119"/>
      <c r="CA129" s="119"/>
      <c r="CB129" s="119"/>
      <c r="CC129" s="119"/>
      <c r="CD129" s="119"/>
      <c r="CE129" s="119"/>
      <c r="CF129" s="119"/>
      <c r="CG129" s="119"/>
      <c r="CH129" s="119"/>
      <c r="CI129" s="119"/>
      <c r="CJ129" s="119"/>
      <c r="CK129" s="119"/>
      <c r="CL129" s="119"/>
      <c r="CM129" s="119"/>
      <c r="CN129" s="119"/>
      <c r="CO129" s="119"/>
      <c r="CP129" s="119"/>
      <c r="CQ129" s="119"/>
      <c r="CR129" s="119"/>
      <c r="CS129" s="119"/>
      <c r="CT129" s="119"/>
      <c r="CU129" s="119"/>
      <c r="CV129" s="119"/>
      <c r="CW129" s="119"/>
      <c r="CX129" s="119"/>
      <c r="CY129" s="119"/>
      <c r="CZ129" s="119"/>
      <c r="DA129" s="119"/>
      <c r="DB129" s="119"/>
      <c r="DC129" s="119"/>
      <c r="DD129" s="119"/>
      <c r="DE129" s="119"/>
      <c r="DF129" s="119"/>
      <c r="DG129" s="119"/>
      <c r="DH129" s="119"/>
      <c r="DI129" s="119"/>
      <c r="DJ129" s="119"/>
      <c r="DK129" s="119"/>
      <c r="DL129" s="119"/>
      <c r="DM129" s="119"/>
      <c r="DN129" s="119"/>
      <c r="DO129" s="119"/>
      <c r="DP129" s="119"/>
      <c r="DQ129" s="119"/>
      <c r="DR129" s="119"/>
      <c r="DS129" s="119"/>
      <c r="DT129" s="119"/>
      <c r="DU129" s="119"/>
      <c r="DV129" s="119"/>
      <c r="DW129" s="119"/>
      <c r="DX129" s="119"/>
      <c r="DY129" s="119"/>
      <c r="DZ129" s="119"/>
      <c r="EA129" s="119"/>
      <c r="EB129" s="119"/>
      <c r="EC129" s="119"/>
      <c r="ED129" s="119"/>
      <c r="EE129" s="119"/>
      <c r="EF129" s="119"/>
      <c r="EG129" s="119"/>
    </row>
    <row r="130" spans="2:137" s="120" customFormat="1" ht="15" customHeight="1">
      <c r="B130" s="122"/>
      <c r="C130" s="203"/>
      <c r="D130" s="204"/>
      <c r="E130" s="204"/>
      <c r="F130" s="204"/>
      <c r="G130" s="204"/>
      <c r="H130" s="204"/>
      <c r="I130" s="204"/>
      <c r="J130" s="204"/>
      <c r="K130" s="204"/>
      <c r="L130" s="205"/>
      <c r="M130" s="119"/>
      <c r="N130" s="119"/>
      <c r="O130" s="119"/>
      <c r="P130" s="119"/>
      <c r="Q130" s="119"/>
      <c r="R130" s="119"/>
      <c r="S130" s="119"/>
      <c r="T130" s="119"/>
      <c r="U130" s="119"/>
      <c r="V130" s="119"/>
      <c r="W130" s="119"/>
      <c r="X130" s="119"/>
      <c r="Y130" s="119"/>
      <c r="Z130" s="119"/>
      <c r="AA130" s="119"/>
      <c r="AB130" s="119"/>
      <c r="AC130" s="119"/>
      <c r="AD130" s="119"/>
      <c r="AE130" s="119"/>
      <c r="AF130" s="119"/>
      <c r="AG130" s="119"/>
      <c r="AH130" s="119"/>
      <c r="AI130" s="119"/>
      <c r="AJ130" s="119"/>
      <c r="AK130" s="119"/>
      <c r="AL130" s="119"/>
      <c r="AM130" s="119"/>
      <c r="AN130" s="119"/>
      <c r="AO130" s="119"/>
      <c r="AP130" s="119"/>
      <c r="AQ130" s="119"/>
      <c r="AR130" s="119"/>
      <c r="AS130" s="119"/>
      <c r="AT130" s="119"/>
      <c r="AU130" s="119"/>
      <c r="AV130" s="119"/>
      <c r="AW130" s="119"/>
      <c r="AX130" s="119"/>
      <c r="AY130" s="119"/>
      <c r="AZ130" s="119"/>
      <c r="BA130" s="119"/>
      <c r="BB130" s="119"/>
      <c r="BC130" s="119"/>
      <c r="BD130" s="119"/>
      <c r="BE130" s="119"/>
      <c r="BF130" s="119"/>
      <c r="BG130" s="119"/>
      <c r="BH130" s="119"/>
      <c r="BI130" s="119"/>
      <c r="BJ130" s="119"/>
      <c r="BK130" s="119"/>
      <c r="BL130" s="119"/>
      <c r="BM130" s="119"/>
      <c r="BN130" s="119"/>
      <c r="BO130" s="119"/>
      <c r="BP130" s="119"/>
      <c r="BQ130" s="119"/>
      <c r="BR130" s="119"/>
      <c r="BS130" s="119"/>
      <c r="BT130" s="119"/>
      <c r="BU130" s="119"/>
      <c r="BV130" s="119"/>
      <c r="BW130" s="119"/>
      <c r="BX130" s="119"/>
      <c r="BY130" s="119"/>
      <c r="BZ130" s="119"/>
      <c r="CA130" s="119"/>
      <c r="CB130" s="119"/>
      <c r="CC130" s="119"/>
      <c r="CD130" s="119"/>
      <c r="CE130" s="119"/>
      <c r="CF130" s="119"/>
      <c r="CG130" s="119"/>
      <c r="CH130" s="119"/>
      <c r="CI130" s="119"/>
      <c r="CJ130" s="119"/>
      <c r="CK130" s="119"/>
      <c r="CL130" s="119"/>
      <c r="CM130" s="119"/>
      <c r="CN130" s="119"/>
      <c r="CO130" s="119"/>
      <c r="CP130" s="119"/>
      <c r="CQ130" s="119"/>
      <c r="CR130" s="119"/>
      <c r="CS130" s="119"/>
      <c r="CT130" s="119"/>
      <c r="CU130" s="119"/>
      <c r="CV130" s="119"/>
      <c r="CW130" s="119"/>
      <c r="CX130" s="119"/>
      <c r="CY130" s="119"/>
      <c r="CZ130" s="119"/>
      <c r="DA130" s="119"/>
      <c r="DB130" s="119"/>
      <c r="DC130" s="119"/>
      <c r="DD130" s="119"/>
      <c r="DE130" s="119"/>
      <c r="DF130" s="119"/>
      <c r="DG130" s="119"/>
      <c r="DH130" s="119"/>
      <c r="DI130" s="119"/>
      <c r="DJ130" s="119"/>
      <c r="DK130" s="119"/>
      <c r="DL130" s="119"/>
      <c r="DM130" s="119"/>
      <c r="DN130" s="119"/>
      <c r="DO130" s="119"/>
      <c r="DP130" s="119"/>
      <c r="DQ130" s="119"/>
      <c r="DR130" s="119"/>
      <c r="DS130" s="119"/>
      <c r="DT130" s="119"/>
      <c r="DU130" s="119"/>
      <c r="DV130" s="119"/>
      <c r="DW130" s="119"/>
      <c r="DX130" s="119"/>
      <c r="DY130" s="119"/>
      <c r="DZ130" s="119"/>
      <c r="EA130" s="119"/>
      <c r="EB130" s="119"/>
      <c r="EC130" s="119"/>
      <c r="ED130" s="119"/>
      <c r="EE130" s="119"/>
      <c r="EF130" s="119"/>
      <c r="EG130" s="119"/>
    </row>
    <row r="131" spans="2:137" s="120" customFormat="1" ht="15" customHeight="1">
      <c r="B131" s="122"/>
      <c r="C131" s="203"/>
      <c r="D131" s="204"/>
      <c r="E131" s="204"/>
      <c r="F131" s="204"/>
      <c r="G131" s="204"/>
      <c r="H131" s="204"/>
      <c r="I131" s="204"/>
      <c r="J131" s="204"/>
      <c r="K131" s="204"/>
      <c r="L131" s="205"/>
      <c r="M131" s="119"/>
      <c r="N131" s="119"/>
      <c r="O131" s="119"/>
      <c r="P131" s="119"/>
      <c r="Q131" s="119"/>
      <c r="R131" s="119"/>
      <c r="S131" s="119"/>
      <c r="T131" s="119"/>
      <c r="U131" s="119"/>
      <c r="V131" s="119"/>
      <c r="W131" s="119"/>
      <c r="X131" s="119"/>
      <c r="Y131" s="119"/>
      <c r="Z131" s="119"/>
      <c r="AA131" s="119"/>
      <c r="AB131" s="119"/>
      <c r="AC131" s="119"/>
      <c r="AD131" s="119"/>
      <c r="AE131" s="119"/>
      <c r="AF131" s="119"/>
      <c r="AG131" s="119"/>
      <c r="AH131" s="119"/>
      <c r="AI131" s="119"/>
      <c r="AJ131" s="119"/>
      <c r="AK131" s="119"/>
      <c r="AL131" s="119"/>
      <c r="AM131" s="119"/>
      <c r="AN131" s="119"/>
      <c r="AO131" s="119"/>
      <c r="AP131" s="119"/>
      <c r="AQ131" s="119"/>
      <c r="AR131" s="119"/>
      <c r="AS131" s="119"/>
      <c r="AT131" s="119"/>
      <c r="AU131" s="119"/>
      <c r="AV131" s="119"/>
      <c r="AW131" s="119"/>
      <c r="AX131" s="119"/>
      <c r="AY131" s="119"/>
      <c r="AZ131" s="119"/>
      <c r="BA131" s="119"/>
      <c r="BB131" s="119"/>
      <c r="BC131" s="119"/>
      <c r="BD131" s="119"/>
      <c r="BE131" s="119"/>
      <c r="BF131" s="119"/>
      <c r="BG131" s="119"/>
      <c r="BH131" s="119"/>
      <c r="BI131" s="119"/>
      <c r="BJ131" s="119"/>
      <c r="BK131" s="119"/>
      <c r="BL131" s="119"/>
      <c r="BM131" s="119"/>
      <c r="BN131" s="119"/>
      <c r="BO131" s="119"/>
      <c r="BP131" s="119"/>
      <c r="BQ131" s="119"/>
      <c r="BR131" s="119"/>
      <c r="BS131" s="119"/>
      <c r="BT131" s="119"/>
      <c r="BU131" s="119"/>
      <c r="BV131" s="119"/>
      <c r="BW131" s="119"/>
      <c r="BX131" s="119"/>
      <c r="BY131" s="119"/>
      <c r="BZ131" s="119"/>
      <c r="CA131" s="119"/>
      <c r="CB131" s="119"/>
      <c r="CC131" s="119"/>
      <c r="CD131" s="119"/>
      <c r="CE131" s="119"/>
      <c r="CF131" s="119"/>
      <c r="CG131" s="119"/>
      <c r="CH131" s="119"/>
      <c r="CI131" s="119"/>
      <c r="CJ131" s="119"/>
      <c r="CK131" s="119"/>
      <c r="CL131" s="119"/>
      <c r="CM131" s="119"/>
      <c r="CN131" s="119"/>
      <c r="CO131" s="119"/>
      <c r="CP131" s="119"/>
      <c r="CQ131" s="119"/>
      <c r="CR131" s="119"/>
      <c r="CS131" s="119"/>
      <c r="CT131" s="119"/>
      <c r="CU131" s="119"/>
      <c r="CV131" s="119"/>
      <c r="CW131" s="119"/>
      <c r="CX131" s="119"/>
      <c r="CY131" s="119"/>
      <c r="CZ131" s="119"/>
      <c r="DA131" s="119"/>
      <c r="DB131" s="119"/>
      <c r="DC131" s="119"/>
      <c r="DD131" s="119"/>
      <c r="DE131" s="119"/>
      <c r="DF131" s="119"/>
      <c r="DG131" s="119"/>
      <c r="DH131" s="119"/>
      <c r="DI131" s="119"/>
      <c r="DJ131" s="119"/>
      <c r="DK131" s="119"/>
      <c r="DL131" s="119"/>
      <c r="DM131" s="119"/>
      <c r="DN131" s="119"/>
      <c r="DO131" s="119"/>
      <c r="DP131" s="119"/>
      <c r="DQ131" s="119"/>
      <c r="DR131" s="119"/>
      <c r="DS131" s="119"/>
      <c r="DT131" s="119"/>
      <c r="DU131" s="119"/>
      <c r="DV131" s="119"/>
      <c r="DW131" s="119"/>
      <c r="DX131" s="119"/>
      <c r="DY131" s="119"/>
      <c r="DZ131" s="119"/>
      <c r="EA131" s="119"/>
      <c r="EB131" s="119"/>
      <c r="EC131" s="119"/>
      <c r="ED131" s="119"/>
      <c r="EE131" s="119"/>
      <c r="EF131" s="119"/>
      <c r="EG131" s="119"/>
    </row>
  </sheetData>
  <mergeCells count="102">
    <mergeCell ref="C128:L128"/>
    <mergeCell ref="C129:L129"/>
    <mergeCell ref="C130:L130"/>
    <mergeCell ref="C131:L131"/>
    <mergeCell ref="C123:L123"/>
    <mergeCell ref="C124:L124"/>
    <mergeCell ref="C125:L125"/>
    <mergeCell ref="C126:L126"/>
    <mergeCell ref="C127:L127"/>
    <mergeCell ref="B118:L118"/>
    <mergeCell ref="C119:L119"/>
    <mergeCell ref="C120:L120"/>
    <mergeCell ref="C121:L121"/>
    <mergeCell ref="C122:L122"/>
    <mergeCell ref="O110:Q110"/>
    <mergeCell ref="O112:Q112"/>
    <mergeCell ref="O114:Q114"/>
    <mergeCell ref="B68:B72"/>
    <mergeCell ref="O70:O72"/>
    <mergeCell ref="P70:P72"/>
    <mergeCell ref="Q70:Q72"/>
    <mergeCell ref="B104:J107"/>
    <mergeCell ref="B98:J101"/>
    <mergeCell ref="P98:Q98"/>
    <mergeCell ref="P101:Q101"/>
    <mergeCell ref="P104:Q104"/>
    <mergeCell ref="P107:Q107"/>
    <mergeCell ref="C70:D70"/>
    <mergeCell ref="E70:F70"/>
    <mergeCell ref="G70:H70"/>
    <mergeCell ref="I70:J70"/>
    <mergeCell ref="M70:N70"/>
    <mergeCell ref="P2:Q2"/>
    <mergeCell ref="B85:Q85"/>
    <mergeCell ref="B88:E95"/>
    <mergeCell ref="P88:Q88"/>
    <mergeCell ref="P89:Q89"/>
    <mergeCell ref="P92:Q92"/>
    <mergeCell ref="P95:Q95"/>
    <mergeCell ref="B7:M7"/>
    <mergeCell ref="L17:M17"/>
    <mergeCell ref="K64:M64"/>
    <mergeCell ref="O83:Q83"/>
    <mergeCell ref="O68:Q69"/>
    <mergeCell ref="E11:F11"/>
    <mergeCell ref="E12:F12"/>
    <mergeCell ref="B19:G20"/>
    <mergeCell ref="B15:M15"/>
    <mergeCell ref="B66:Q66"/>
    <mergeCell ref="H61:I61"/>
    <mergeCell ref="J58:K58"/>
    <mergeCell ref="L60:M60"/>
    <mergeCell ref="J61:K61"/>
    <mergeCell ref="L58:M58"/>
    <mergeCell ref="L61:M61"/>
    <mergeCell ref="H53:I53"/>
    <mergeCell ref="H31:I31"/>
    <mergeCell ref="L36:M36"/>
    <mergeCell ref="J41:K41"/>
    <mergeCell ref="L42:M42"/>
    <mergeCell ref="H47:I47"/>
    <mergeCell ref="H36:I36"/>
    <mergeCell ref="J42:K42"/>
    <mergeCell ref="J47:K47"/>
    <mergeCell ref="J48:K48"/>
    <mergeCell ref="L48:M48"/>
    <mergeCell ref="L41:M41"/>
    <mergeCell ref="L47:M47"/>
    <mergeCell ref="K70:L70"/>
    <mergeCell ref="C69:F69"/>
    <mergeCell ref="G69:J69"/>
    <mergeCell ref="K69:N69"/>
    <mergeCell ref="C68:N68"/>
    <mergeCell ref="J53:K53"/>
    <mergeCell ref="L53:M53"/>
    <mergeCell ref="H58:I58"/>
    <mergeCell ref="H60:I60"/>
    <mergeCell ref="J60:K60"/>
    <mergeCell ref="H19:I19"/>
    <mergeCell ref="H20:I20"/>
    <mergeCell ref="J19:K19"/>
    <mergeCell ref="J20:K20"/>
    <mergeCell ref="L20:M20"/>
    <mergeCell ref="L19:M19"/>
    <mergeCell ref="H24:I24"/>
    <mergeCell ref="H41:I41"/>
    <mergeCell ref="H59:I59"/>
    <mergeCell ref="J59:K59"/>
    <mergeCell ref="L59:M59"/>
    <mergeCell ref="L24:M24"/>
    <mergeCell ref="J25:K25"/>
    <mergeCell ref="H42:I42"/>
    <mergeCell ref="L31:M31"/>
    <mergeCell ref="H30:I30"/>
    <mergeCell ref="J30:K30"/>
    <mergeCell ref="H25:I25"/>
    <mergeCell ref="H48:I48"/>
    <mergeCell ref="J24:K24"/>
    <mergeCell ref="J31:K31"/>
    <mergeCell ref="J36:K36"/>
    <mergeCell ref="L25:M25"/>
    <mergeCell ref="L30:M30"/>
  </mergeCells>
  <phoneticPr fontId="7" type="noConversion"/>
  <pageMargins left="0.39370078740157483" right="0.39370078740157483" top="0.78740157480314965" bottom="0.78740157480314965" header="0.31496062992125984" footer="0.51181102362204722"/>
  <pageSetup paperSize="9" scale="95" orientation="portrait" r:id="rId1"/>
  <headerFooter alignWithMargins="0">
    <oddFooter>&amp;C&amp;A&amp;R&amp;F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Matrice</vt:lpstr>
      <vt:lpstr>Local 1</vt:lpstr>
      <vt:lpstr>'Local 1'!Zone_d_impression</vt:lpstr>
      <vt:lpstr>Matrice!Zone_d_impression</vt:lpstr>
    </vt:vector>
  </TitlesOfParts>
  <Company>Ingénierie et Coordination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SEET</dc:creator>
  <cp:lastModifiedBy>CHIARELLI SERGE</cp:lastModifiedBy>
  <cp:lastPrinted>2021-03-11T10:03:46Z</cp:lastPrinted>
  <dcterms:created xsi:type="dcterms:W3CDTF">2002-12-02T11:20:07Z</dcterms:created>
  <dcterms:modified xsi:type="dcterms:W3CDTF">2021-03-16T18:36:30Z</dcterms:modified>
</cp:coreProperties>
</file>