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1" i="2"/>
  <c r="E26" i="1"/>
  <c r="E40" i="2"/>
  <c r="E25" i="1"/>
  <c r="E6" i="2"/>
  <c r="E10" s="1"/>
  <c r="E38" s="1"/>
  <c r="E39" s="1"/>
  <c r="E3"/>
  <c r="E13"/>
  <c r="E20" s="1"/>
  <c r="E14"/>
  <c r="E15"/>
  <c r="E16"/>
  <c r="E17"/>
  <c r="E18"/>
  <c r="E12"/>
  <c r="E27" i="1"/>
  <c r="E3"/>
  <c r="E6"/>
  <c r="E13"/>
  <c r="E14"/>
  <c r="E17"/>
  <c r="E2" i="2"/>
  <c r="E35"/>
  <c r="E11" i="1" l="1"/>
  <c r="E21"/>
  <c r="E24" l="1"/>
  <c r="E29" l="1"/>
  <c r="E30" l="1"/>
  <c r="E31" s="1"/>
</calcChain>
</file>

<file path=xl/sharedStrings.xml><?xml version="1.0" encoding="utf-8"?>
<sst xmlns="http://schemas.openxmlformats.org/spreadsheetml/2006/main" count="136" uniqueCount="30">
  <si>
    <t>Colonne7</t>
  </si>
  <si>
    <t>Colonne8</t>
  </si>
  <si>
    <t>LUNDI</t>
  </si>
  <si>
    <t>MARDI</t>
  </si>
  <si>
    <t>MERCREDI</t>
  </si>
  <si>
    <t>JEUDI</t>
  </si>
  <si>
    <t>VENDREDI</t>
  </si>
  <si>
    <t>SAMEDI</t>
  </si>
  <si>
    <t xml:space="preserve">DIMANCHE </t>
  </si>
  <si>
    <t>DIMANCHE</t>
  </si>
  <si>
    <t>JOUR</t>
  </si>
  <si>
    <t>DATE</t>
  </si>
  <si>
    <t>HEURE DEBUT</t>
  </si>
  <si>
    <t>HEURE FIN</t>
  </si>
  <si>
    <t>TOTAL HEURES JOURNES</t>
  </si>
  <si>
    <t>REPOS</t>
  </si>
  <si>
    <t>HEURE COMPLEMENTAIRE</t>
  </si>
  <si>
    <t xml:space="preserve">TOTAL INDEMNITE </t>
  </si>
  <si>
    <t>TOTAL HEURE /SEMAINE</t>
  </si>
  <si>
    <t>TOTAL HEURE NET</t>
  </si>
  <si>
    <t>TOTAL HEURE REALISER</t>
  </si>
  <si>
    <t xml:space="preserve">JOUR </t>
  </si>
  <si>
    <t xml:space="preserve">TOTAL CONGE ACQUIS </t>
  </si>
  <si>
    <t>TOTAL  SALAIRE</t>
  </si>
  <si>
    <t xml:space="preserve">TOTAL NET SALAIRE </t>
  </si>
  <si>
    <t>10% congé payé</t>
  </si>
  <si>
    <t>TOTAL SALAIRE</t>
  </si>
  <si>
    <t>10% CONGE PAYE</t>
  </si>
  <si>
    <t>VACANCE</t>
  </si>
  <si>
    <t>1 journée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</si>
</sst>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h:mm;@"/>
    <numFmt numFmtId="165" formatCode="[h]:mm"/>
    <numFmt numFmtId="166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21" fontId="0" fillId="0" borderId="0" xfId="0" applyNumberFormat="1"/>
    <xf numFmtId="164" fontId="0" fillId="0" borderId="0" xfId="0" applyNumberFormat="1" applyBorder="1"/>
    <xf numFmtId="164" fontId="0" fillId="0" borderId="0" xfId="0" applyNumberFormat="1"/>
    <xf numFmtId="20" fontId="0" fillId="0" borderId="0" xfId="0" applyNumberFormat="1"/>
    <xf numFmtId="165" fontId="0" fillId="0" borderId="0" xfId="0" applyNumberFormat="1"/>
    <xf numFmtId="165" fontId="0" fillId="0" borderId="0" xfId="0" applyNumberFormat="1" applyBorder="1"/>
    <xf numFmtId="166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21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8" fontId="1" fillId="0" borderId="0" xfId="0" applyNumberFormat="1" applyFont="1"/>
    <xf numFmtId="0" fontId="1" fillId="3" borderId="0" xfId="0" applyFont="1" applyFill="1"/>
    <xf numFmtId="165" fontId="1" fillId="3" borderId="0" xfId="0" applyNumberFormat="1" applyFont="1" applyFill="1"/>
    <xf numFmtId="166" fontId="1" fillId="3" borderId="0" xfId="0" applyNumberFormat="1" applyFont="1" applyFill="1"/>
    <xf numFmtId="8" fontId="1" fillId="3" borderId="0" xfId="0" applyNumberFormat="1" applyFont="1" applyFill="1"/>
    <xf numFmtId="0" fontId="1" fillId="3" borderId="0" xfId="0" applyNumberFormat="1" applyFont="1" applyFill="1"/>
    <xf numFmtId="166" fontId="0" fillId="0" borderId="0" xfId="0" applyNumberFormat="1" applyBorder="1"/>
    <xf numFmtId="0" fontId="1" fillId="0" borderId="0" xfId="0" applyFont="1" applyBorder="1"/>
    <xf numFmtId="166" fontId="1" fillId="0" borderId="0" xfId="0" applyNumberFormat="1" applyFont="1" applyBorder="1"/>
    <xf numFmtId="164" fontId="0" fillId="0" borderId="0" xfId="0" applyNumberFormat="1" applyFill="1" applyBorder="1"/>
    <xf numFmtId="2" fontId="1" fillId="0" borderId="0" xfId="0" applyNumberFormat="1" applyFont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/>
      </font>
    </dxf>
    <dxf>
      <numFmt numFmtId="166" formatCode="#,##0.00\ &quot;€&quot;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E31" totalsRowCount="1" headerRowDxfId="9" totalsRowDxfId="5">
  <autoFilter ref="A1:E31"/>
  <tableColumns count="5">
    <tableColumn id="1" name="JOUR" totalsRowLabel="TOTAL NET SALAIRE " totalsRowDxfId="4"/>
    <tableColumn id="2" name="DATE" totalsRowDxfId="3"/>
    <tableColumn id="3" name="HEURE DEBUT" totalsRowDxfId="2"/>
    <tableColumn id="4" name="HEURE FIN" totalsRowDxfId="1"/>
    <tableColumn id="5" name="TOTAL HEURES JOURNES" totalsRowFunction="custom" dataDxfId="6" totalsRowDxfId="0">
      <totalsRowFormula>SUM(E29:E30)</totalsRow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46" totalsRowShown="0" headerRowDxfId="8">
  <autoFilter ref="A1:G46"/>
  <tableColumns count="7">
    <tableColumn id="1" name="JOUR"/>
    <tableColumn id="2" name="DATE" dataDxfId="7"/>
    <tableColumn id="3" name="HEURE DEBUT"/>
    <tableColumn id="4" name="HEURE FIN"/>
    <tableColumn id="5" name="TOTAL HEURES JOURNES"/>
    <tableColumn id="7" name="Colonne7"/>
    <tableColumn id="8" name="Colonne8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E26" sqref="E26"/>
    </sheetView>
  </sheetViews>
  <sheetFormatPr baseColWidth="10" defaultRowHeight="15"/>
  <cols>
    <col min="1" max="1" width="24.42578125" customWidth="1"/>
    <col min="2" max="2" width="18.5703125" customWidth="1"/>
    <col min="3" max="3" width="19.140625" customWidth="1"/>
    <col min="4" max="4" width="15.7109375" customWidth="1"/>
    <col min="5" max="5" width="29" customWidth="1"/>
    <col min="6" max="6" width="20" customWidth="1"/>
  </cols>
  <sheetData>
    <row r="1" spans="1:6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</row>
    <row r="2" spans="1:6">
      <c r="A2" s="3" t="s">
        <v>21</v>
      </c>
      <c r="B2" s="3" t="s">
        <v>11</v>
      </c>
      <c r="C2" s="3" t="s">
        <v>12</v>
      </c>
      <c r="D2" s="3" t="s">
        <v>13</v>
      </c>
      <c r="E2" s="3" t="s">
        <v>14</v>
      </c>
    </row>
    <row r="3" spans="1:6">
      <c r="A3" s="1" t="s">
        <v>2</v>
      </c>
      <c r="B3" s="4">
        <v>41960</v>
      </c>
      <c r="C3" s="12">
        <v>0.42708333333333331</v>
      </c>
      <c r="D3" s="12">
        <v>0.52083333333333337</v>
      </c>
      <c r="E3" s="12">
        <f>Tableau3[[#This Row],[HEURE FIN]]-Tableau3[[#This Row],[HEURE DEBUT]]</f>
        <v>9.3750000000000056E-2</v>
      </c>
      <c r="F3" s="13"/>
    </row>
    <row r="4" spans="1:6">
      <c r="A4" t="s">
        <v>3</v>
      </c>
      <c r="B4" s="4">
        <v>41961</v>
      </c>
      <c r="C4" s="11"/>
      <c r="D4" s="11"/>
      <c r="E4" s="12"/>
    </row>
    <row r="5" spans="1:6">
      <c r="A5" t="s">
        <v>4</v>
      </c>
      <c r="B5" s="4">
        <v>41962</v>
      </c>
      <c r="C5" s="11"/>
      <c r="D5" s="11"/>
      <c r="E5" s="12"/>
    </row>
    <row r="6" spans="1:6">
      <c r="A6" t="s">
        <v>5</v>
      </c>
      <c r="B6" s="4">
        <v>41963</v>
      </c>
      <c r="C6" s="11">
        <v>0.54166666666666663</v>
      </c>
      <c r="D6" s="11">
        <v>0.70833333333333337</v>
      </c>
      <c r="E6" s="11">
        <f>Tableau3[[#This Row],[HEURE FIN]]-Tableau3[[#This Row],[HEURE DEBUT]]</f>
        <v>0.16666666666666674</v>
      </c>
    </row>
    <row r="7" spans="1:6">
      <c r="A7" t="s">
        <v>6</v>
      </c>
      <c r="B7" s="4">
        <v>41964</v>
      </c>
      <c r="C7" s="11" t="s">
        <v>15</v>
      </c>
      <c r="D7" s="11" t="s">
        <v>15</v>
      </c>
      <c r="E7" s="11" t="s">
        <v>15</v>
      </c>
    </row>
    <row r="8" spans="1:6">
      <c r="A8" t="s">
        <v>7</v>
      </c>
      <c r="B8" s="4">
        <v>41965</v>
      </c>
      <c r="C8" s="11" t="s">
        <v>15</v>
      </c>
      <c r="D8" s="11" t="s">
        <v>15</v>
      </c>
      <c r="E8" s="11" t="s">
        <v>15</v>
      </c>
    </row>
    <row r="9" spans="1:6">
      <c r="A9" t="s">
        <v>8</v>
      </c>
      <c r="B9" s="4">
        <v>41966</v>
      </c>
      <c r="C9" s="11" t="s">
        <v>15</v>
      </c>
      <c r="D9" s="11" t="s">
        <v>15</v>
      </c>
      <c r="E9" s="11" t="s">
        <v>15</v>
      </c>
    </row>
    <row r="10" spans="1:6">
      <c r="B10" s="2"/>
      <c r="C10" s="11"/>
      <c r="D10" s="11"/>
      <c r="E10" s="11"/>
    </row>
    <row r="11" spans="1:6">
      <c r="A11" s="14" t="s">
        <v>18</v>
      </c>
      <c r="B11" s="15"/>
      <c r="C11" s="17"/>
      <c r="D11" s="17"/>
      <c r="E11" s="17">
        <f>SUM(E3:E9)</f>
        <v>0.2604166666666668</v>
      </c>
    </row>
    <row r="12" spans="1:6">
      <c r="B12" s="2"/>
      <c r="C12" s="11"/>
      <c r="D12" s="11"/>
      <c r="E12" s="11"/>
    </row>
    <row r="13" spans="1:6">
      <c r="A13" t="s">
        <v>2</v>
      </c>
      <c r="B13" s="5">
        <v>41967</v>
      </c>
      <c r="C13" s="11">
        <v>0.30208333333333331</v>
      </c>
      <c r="D13" s="11">
        <v>0.75</v>
      </c>
      <c r="E13" s="11">
        <f>Tableau3[[#This Row],[HEURE FIN]]-Tableau3[[#This Row],[HEURE DEBUT]]</f>
        <v>0.44791666666666669</v>
      </c>
    </row>
    <row r="14" spans="1:6">
      <c r="A14" t="s">
        <v>3</v>
      </c>
      <c r="B14" s="5">
        <v>41968</v>
      </c>
      <c r="C14" s="11">
        <v>0.54166666666666663</v>
      </c>
      <c r="D14" s="11">
        <v>0.70833333333333337</v>
      </c>
      <c r="E14" s="11">
        <f>Tableau3[[#This Row],[HEURE FIN]]-Tableau3[[#This Row],[HEURE DEBUT]]</f>
        <v>0.16666666666666674</v>
      </c>
    </row>
    <row r="15" spans="1:6">
      <c r="A15" t="s">
        <v>4</v>
      </c>
      <c r="B15" s="5">
        <v>41969</v>
      </c>
      <c r="C15" s="11" t="s">
        <v>15</v>
      </c>
      <c r="D15" s="11" t="s">
        <v>15</v>
      </c>
      <c r="E15" s="11" t="s">
        <v>15</v>
      </c>
    </row>
    <row r="16" spans="1:6">
      <c r="A16" t="s">
        <v>5</v>
      </c>
      <c r="B16" s="5">
        <v>41970</v>
      </c>
      <c r="C16" s="11" t="s">
        <v>15</v>
      </c>
      <c r="D16" s="11" t="s">
        <v>15</v>
      </c>
      <c r="E16" s="11" t="s">
        <v>15</v>
      </c>
    </row>
    <row r="17" spans="1:5">
      <c r="A17" t="s">
        <v>6</v>
      </c>
      <c r="B17" s="5">
        <v>41971</v>
      </c>
      <c r="C17" s="11">
        <v>0.41666666666666669</v>
      </c>
      <c r="D17" s="11">
        <v>0.54166666666666663</v>
      </c>
      <c r="E17" s="11">
        <f>Tableau3[[#This Row],[HEURE FIN]]-Tableau3[[#This Row],[HEURE DEBUT]]</f>
        <v>0.12499999999999994</v>
      </c>
    </row>
    <row r="18" spans="1:5">
      <c r="A18" t="s">
        <v>7</v>
      </c>
      <c r="B18" s="5">
        <v>41973</v>
      </c>
      <c r="C18" s="11" t="s">
        <v>15</v>
      </c>
      <c r="D18" s="11" t="s">
        <v>15</v>
      </c>
      <c r="E18" s="11" t="s">
        <v>15</v>
      </c>
    </row>
    <row r="19" spans="1:5">
      <c r="A19" t="s">
        <v>9</v>
      </c>
      <c r="B19" s="5">
        <v>41974</v>
      </c>
      <c r="C19" s="11" t="s">
        <v>15</v>
      </c>
      <c r="D19" s="11" t="s">
        <v>15</v>
      </c>
      <c r="E19" s="11" t="s">
        <v>15</v>
      </c>
    </row>
    <row r="20" spans="1:5">
      <c r="B20" s="2"/>
    </row>
    <row r="21" spans="1:5">
      <c r="A21" s="14" t="s">
        <v>18</v>
      </c>
      <c r="B21" s="15"/>
      <c r="C21" s="16"/>
      <c r="D21" s="14"/>
      <c r="E21" s="17">
        <f>SUM(E13:E19)</f>
        <v>0.73958333333333348</v>
      </c>
    </row>
    <row r="22" spans="1:5">
      <c r="A22" s="14" t="s">
        <v>16</v>
      </c>
      <c r="B22" s="15"/>
      <c r="C22" s="14"/>
      <c r="D22" s="14"/>
      <c r="E22" s="14"/>
    </row>
    <row r="23" spans="1:5">
      <c r="B23" s="2"/>
    </row>
    <row r="24" spans="1:5">
      <c r="A24" s="20" t="s">
        <v>20</v>
      </c>
      <c r="B24" s="20"/>
      <c r="C24" s="20"/>
      <c r="D24" s="20"/>
      <c r="E24" s="21">
        <f>SUM(E21+E11)</f>
        <v>1.0000000000000002</v>
      </c>
    </row>
    <row r="25" spans="1:5">
      <c r="A25" s="20" t="s">
        <v>19</v>
      </c>
      <c r="B25" s="20"/>
      <c r="C25" s="20"/>
      <c r="D25" s="23">
        <v>2.65</v>
      </c>
      <c r="E25" s="22">
        <f>E24*2.65*24</f>
        <v>63.600000000000009</v>
      </c>
    </row>
    <row r="26" spans="1:5">
      <c r="A26" s="20" t="s">
        <v>17</v>
      </c>
      <c r="B26" s="20"/>
      <c r="C26" s="20"/>
      <c r="D26" s="22">
        <v>2.98</v>
      </c>
      <c r="E26" s="22">
        <f>E24*0.37*24</f>
        <v>8.8800000000000008</v>
      </c>
    </row>
    <row r="27" spans="1:5">
      <c r="A27" s="20" t="s">
        <v>22</v>
      </c>
      <c r="B27" s="20"/>
      <c r="C27" s="20"/>
      <c r="D27" s="22"/>
      <c r="E27" s="24">
        <f>0.09*5</f>
        <v>0.44999999999999996</v>
      </c>
    </row>
    <row r="29" spans="1:5">
      <c r="A29" t="s">
        <v>23</v>
      </c>
      <c r="E29" s="13">
        <f>E25+E26</f>
        <v>72.48</v>
      </c>
    </row>
    <row r="30" spans="1:5">
      <c r="A30" t="s">
        <v>25</v>
      </c>
      <c r="B30" s="1"/>
      <c r="C30" s="1"/>
      <c r="D30" s="1"/>
      <c r="E30" s="25">
        <f>E29*10%</f>
        <v>7.2480000000000011</v>
      </c>
    </row>
    <row r="31" spans="1:5">
      <c r="A31" s="26" t="s">
        <v>24</v>
      </c>
      <c r="B31" s="26"/>
      <c r="C31" s="26"/>
      <c r="D31" s="26"/>
      <c r="E31" s="27">
        <f>SUM(E29:E30)</f>
        <v>79.728000000000009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6" workbookViewId="0">
      <selection activeCell="D22" sqref="D22"/>
    </sheetView>
  </sheetViews>
  <sheetFormatPr baseColWidth="10" defaultRowHeight="15"/>
  <cols>
    <col min="1" max="1" width="23.5703125" customWidth="1"/>
    <col min="3" max="3" width="16.28515625" customWidth="1"/>
    <col min="4" max="4" width="16.42578125" customWidth="1"/>
    <col min="5" max="5" width="29" customWidth="1"/>
  </cols>
  <sheetData>
    <row r="1" spans="1:7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2" t="s">
        <v>0</v>
      </c>
      <c r="G1" s="2" t="s">
        <v>1</v>
      </c>
    </row>
    <row r="2" spans="1:7">
      <c r="A2" s="1" t="s">
        <v>2</v>
      </c>
      <c r="B2" s="4">
        <v>41981</v>
      </c>
      <c r="C2" s="28">
        <v>0.30208333333333331</v>
      </c>
      <c r="D2" s="8">
        <v>0.75</v>
      </c>
      <c r="E2" s="12">
        <f>Tableau1[[#This Row],[HEURE FIN]]-Tableau1[[#This Row],[HEURE DEBUT]]</f>
        <v>0.44791666666666669</v>
      </c>
      <c r="F2" s="1"/>
      <c r="G2" s="1"/>
    </row>
    <row r="3" spans="1:7">
      <c r="A3" t="s">
        <v>3</v>
      </c>
      <c r="B3" s="4">
        <v>41982</v>
      </c>
      <c r="C3" s="9"/>
      <c r="D3" s="9"/>
      <c r="E3" s="12">
        <f>Tableau1[[#This Row],[HEURE FIN]]-Tableau1[[#This Row],[HEURE DEBUT]]</f>
        <v>0</v>
      </c>
    </row>
    <row r="4" spans="1:7">
      <c r="A4" t="s">
        <v>4</v>
      </c>
      <c r="B4" s="4">
        <v>41983</v>
      </c>
      <c r="C4" s="10"/>
      <c r="D4" s="10"/>
      <c r="E4" s="12"/>
    </row>
    <row r="5" spans="1:7">
      <c r="A5" t="s">
        <v>5</v>
      </c>
      <c r="B5" s="4">
        <v>41984</v>
      </c>
      <c r="C5" t="s">
        <v>15</v>
      </c>
      <c r="D5" t="s">
        <v>15</v>
      </c>
      <c r="E5" s="11" t="s">
        <v>15</v>
      </c>
    </row>
    <row r="6" spans="1:7">
      <c r="A6" t="s">
        <v>6</v>
      </c>
      <c r="B6" s="4">
        <v>41985</v>
      </c>
      <c r="E6" s="11">
        <f>Tableau1[[#This Row],[HEURE FIN]]-Tableau1[[#This Row],[HEURE DEBUT]]</f>
        <v>0</v>
      </c>
    </row>
    <row r="7" spans="1:7">
      <c r="A7" t="s">
        <v>7</v>
      </c>
      <c r="B7" s="4">
        <v>41986</v>
      </c>
      <c r="C7" t="s">
        <v>15</v>
      </c>
      <c r="D7" t="s">
        <v>15</v>
      </c>
      <c r="E7" s="11" t="s">
        <v>15</v>
      </c>
    </row>
    <row r="8" spans="1:7">
      <c r="A8" t="s">
        <v>8</v>
      </c>
      <c r="B8" s="4">
        <v>41987</v>
      </c>
      <c r="C8" t="s">
        <v>15</v>
      </c>
      <c r="D8" t="s">
        <v>15</v>
      </c>
      <c r="E8" s="11" t="s">
        <v>15</v>
      </c>
    </row>
    <row r="9" spans="1:7">
      <c r="B9" s="2"/>
    </row>
    <row r="10" spans="1:7">
      <c r="A10" t="s">
        <v>18</v>
      </c>
      <c r="B10" s="2"/>
      <c r="E10" s="11">
        <f>SUM(E2:E8)</f>
        <v>0.44791666666666669</v>
      </c>
    </row>
    <row r="11" spans="1:7">
      <c r="B11" s="2"/>
      <c r="E11" s="10"/>
    </row>
    <row r="12" spans="1:7">
      <c r="A12" t="s">
        <v>2</v>
      </c>
      <c r="B12" s="5">
        <v>41988</v>
      </c>
      <c r="E12" s="11">
        <f>Tableau1[[#This Row],[HEURE FIN]]-Tableau1[[#This Row],[HEURE DEBUT]]</f>
        <v>0</v>
      </c>
    </row>
    <row r="13" spans="1:7">
      <c r="A13" t="s">
        <v>3</v>
      </c>
      <c r="B13" s="5">
        <v>41989</v>
      </c>
      <c r="E13" s="11">
        <f>Tableau1[[#This Row],[HEURE FIN]]-Tableau1[[#This Row],[HEURE DEBUT]]</f>
        <v>0</v>
      </c>
    </row>
    <row r="14" spans="1:7">
      <c r="A14" t="s">
        <v>4</v>
      </c>
      <c r="B14" s="5">
        <v>41990</v>
      </c>
      <c r="E14" s="11">
        <f>Tableau1[[#This Row],[HEURE FIN]]-Tableau1[[#This Row],[HEURE DEBUT]]</f>
        <v>0</v>
      </c>
    </row>
    <row r="15" spans="1:7">
      <c r="A15" t="s">
        <v>5</v>
      </c>
      <c r="B15" s="5">
        <v>41991</v>
      </c>
      <c r="E15" s="11">
        <f>Tableau1[[#This Row],[HEURE FIN]]-Tableau1[[#This Row],[HEURE DEBUT]]</f>
        <v>0</v>
      </c>
    </row>
    <row r="16" spans="1:7">
      <c r="A16" t="s">
        <v>6</v>
      </c>
      <c r="B16" s="5">
        <v>41992</v>
      </c>
      <c r="E16" s="11">
        <f>Tableau1[[#This Row],[HEURE FIN]]-Tableau1[[#This Row],[HEURE DEBUT]]</f>
        <v>0</v>
      </c>
    </row>
    <row r="17" spans="1:7">
      <c r="A17" t="s">
        <v>7</v>
      </c>
      <c r="B17" s="5">
        <v>41993</v>
      </c>
      <c r="E17" s="11">
        <f>Tableau1[[#This Row],[HEURE FIN]]-Tableau1[[#This Row],[HEURE DEBUT]]</f>
        <v>0</v>
      </c>
    </row>
    <row r="18" spans="1:7">
      <c r="A18" t="s">
        <v>9</v>
      </c>
      <c r="B18" s="5">
        <v>41994</v>
      </c>
      <c r="E18" s="11">
        <f>Tableau1[[#This Row],[HEURE FIN]]-Tableau1[[#This Row],[HEURE DEBUT]]</f>
        <v>0</v>
      </c>
    </row>
    <row r="19" spans="1:7">
      <c r="B19" s="2"/>
    </row>
    <row r="20" spans="1:7">
      <c r="A20" t="s">
        <v>18</v>
      </c>
      <c r="B20" s="2"/>
      <c r="C20" s="7"/>
      <c r="E20" s="11">
        <f>SUM(E12:E18)</f>
        <v>0</v>
      </c>
    </row>
    <row r="21" spans="1:7">
      <c r="A21" t="s">
        <v>16</v>
      </c>
      <c r="B21" s="2"/>
    </row>
    <row r="22" spans="1:7">
      <c r="A22" t="s">
        <v>2</v>
      </c>
      <c r="B22" s="5">
        <v>41995</v>
      </c>
      <c r="C22" t="s">
        <v>28</v>
      </c>
      <c r="D22" t="s">
        <v>28</v>
      </c>
      <c r="E22" s="10" t="s">
        <v>28</v>
      </c>
    </row>
    <row r="23" spans="1:7">
      <c r="A23" t="s">
        <v>3</v>
      </c>
      <c r="B23" s="5">
        <v>41996</v>
      </c>
      <c r="C23" t="s">
        <v>28</v>
      </c>
      <c r="D23" t="s">
        <v>28</v>
      </c>
      <c r="E23" s="10" t="s">
        <v>28</v>
      </c>
    </row>
    <row r="24" spans="1:7">
      <c r="A24" t="s">
        <v>4</v>
      </c>
      <c r="B24" s="5">
        <v>41997</v>
      </c>
      <c r="C24" t="s">
        <v>28</v>
      </c>
      <c r="D24" t="s">
        <v>28</v>
      </c>
      <c r="E24" s="10" t="s">
        <v>28</v>
      </c>
    </row>
    <row r="25" spans="1:7">
      <c r="A25" t="s">
        <v>5</v>
      </c>
      <c r="B25" s="5">
        <v>41998</v>
      </c>
      <c r="C25" t="s">
        <v>28</v>
      </c>
      <c r="D25" t="s">
        <v>28</v>
      </c>
      <c r="E25" s="10" t="s">
        <v>28</v>
      </c>
    </row>
    <row r="26" spans="1:7">
      <c r="A26" t="s">
        <v>6</v>
      </c>
      <c r="B26" s="5">
        <v>41999</v>
      </c>
      <c r="C26" t="s">
        <v>28</v>
      </c>
      <c r="D26" t="s">
        <v>28</v>
      </c>
      <c r="E26" s="10" t="s">
        <v>28</v>
      </c>
      <c r="F26" s="1"/>
      <c r="G26" s="1"/>
    </row>
    <row r="27" spans="1:7">
      <c r="A27" t="s">
        <v>7</v>
      </c>
      <c r="B27" s="5">
        <v>42000</v>
      </c>
      <c r="C27" t="s">
        <v>28</v>
      </c>
      <c r="D27" t="s">
        <v>28</v>
      </c>
      <c r="E27" s="10" t="s">
        <v>28</v>
      </c>
    </row>
    <row r="28" spans="1:7">
      <c r="A28" t="s">
        <v>9</v>
      </c>
      <c r="B28" s="5">
        <v>42001</v>
      </c>
      <c r="C28" t="s">
        <v>28</v>
      </c>
      <c r="D28" t="s">
        <v>28</v>
      </c>
      <c r="E28" s="10" t="s">
        <v>28</v>
      </c>
      <c r="F28" s="1"/>
      <c r="G28" s="1"/>
    </row>
    <row r="29" spans="1:7">
      <c r="B29" s="2"/>
    </row>
    <row r="30" spans="1:7">
      <c r="A30" s="1" t="s">
        <v>18</v>
      </c>
      <c r="B30" s="6"/>
      <c r="C30" s="1"/>
      <c r="D30" s="1"/>
      <c r="E30" s="12"/>
      <c r="F30" s="1"/>
      <c r="G30" s="1"/>
    </row>
    <row r="31" spans="1:7">
      <c r="A31" s="1" t="s">
        <v>16</v>
      </c>
      <c r="B31" s="6"/>
      <c r="C31" s="1"/>
      <c r="D31" s="1"/>
      <c r="E31" s="1"/>
      <c r="F31" s="1"/>
      <c r="G31" s="1"/>
    </row>
    <row r="32" spans="1:7">
      <c r="A32" s="1" t="s">
        <v>2</v>
      </c>
      <c r="B32" s="4">
        <v>42003</v>
      </c>
      <c r="C32" s="1" t="s">
        <v>28</v>
      </c>
      <c r="D32" s="1" t="s">
        <v>28</v>
      </c>
      <c r="E32" s="1" t="s">
        <v>28</v>
      </c>
      <c r="F32" s="1"/>
      <c r="G32" s="1"/>
    </row>
    <row r="33" spans="1:7">
      <c r="A33" s="1" t="s">
        <v>3</v>
      </c>
      <c r="B33" s="5">
        <v>42004</v>
      </c>
      <c r="C33" s="1" t="s">
        <v>28</v>
      </c>
      <c r="D33" s="1" t="s">
        <v>28</v>
      </c>
      <c r="E33" s="1" t="s">
        <v>28</v>
      </c>
    </row>
    <row r="34" spans="1:7">
      <c r="A34" s="1"/>
      <c r="B34" s="6"/>
      <c r="C34" s="1"/>
      <c r="D34" s="1"/>
      <c r="E34" s="1"/>
      <c r="F34" s="1"/>
      <c r="G34" s="1"/>
    </row>
    <row r="35" spans="1:7">
      <c r="A35" s="1" t="s">
        <v>18</v>
      </c>
      <c r="B35" s="6"/>
      <c r="C35" s="1"/>
      <c r="D35" s="1"/>
      <c r="E35" s="12">
        <f>SUM(E32:E33)</f>
        <v>0</v>
      </c>
      <c r="F35" s="1"/>
      <c r="G35" s="1"/>
    </row>
    <row r="36" spans="1:7">
      <c r="A36" t="s">
        <v>16</v>
      </c>
      <c r="B36" s="2"/>
    </row>
    <row r="37" spans="1:7">
      <c r="B37" s="2"/>
    </row>
    <row r="38" spans="1:7">
      <c r="A38" s="14" t="s">
        <v>20</v>
      </c>
      <c r="B38" s="15"/>
      <c r="C38" s="14"/>
      <c r="D38" s="14"/>
      <c r="E38" s="17">
        <f>E35+E20+E10</f>
        <v>0.44791666666666669</v>
      </c>
      <c r="F38" s="14"/>
      <c r="G38" s="14"/>
    </row>
    <row r="39" spans="1:7">
      <c r="A39" s="14" t="s">
        <v>19</v>
      </c>
      <c r="B39" s="15"/>
      <c r="C39" s="14"/>
      <c r="D39" s="19">
        <v>2.65</v>
      </c>
      <c r="E39" s="18">
        <f>E38*Tableau1[[#This Row],[HEURE FIN]]*24</f>
        <v>28.487500000000001</v>
      </c>
      <c r="F39" s="14"/>
      <c r="G39" s="14"/>
    </row>
    <row r="40" spans="1:7">
      <c r="A40" s="14" t="s">
        <v>17</v>
      </c>
      <c r="B40" s="15"/>
      <c r="C40" s="14"/>
      <c r="D40" s="19">
        <v>2.98</v>
      </c>
      <c r="E40" s="18">
        <f>Tableau1[[#This Row],[HEURE FIN]]*9</f>
        <v>26.82</v>
      </c>
      <c r="F40" s="14"/>
      <c r="G40" s="14"/>
    </row>
    <row r="41" spans="1:7">
      <c r="A41" s="14" t="s">
        <v>22</v>
      </c>
      <c r="B41" s="15"/>
      <c r="C41" s="14"/>
      <c r="D41" s="19" t="s">
        <v>29</v>
      </c>
      <c r="E41" s="29">
        <f>0.09*9</f>
        <v>0.80999999999999994</v>
      </c>
      <c r="F41" s="14"/>
      <c r="G41" s="14"/>
    </row>
    <row r="42" spans="1:7">
      <c r="B42" s="2"/>
      <c r="E42" s="13"/>
    </row>
    <row r="43" spans="1:7">
      <c r="A43" t="s">
        <v>26</v>
      </c>
      <c r="B43" s="2"/>
    </row>
    <row r="44" spans="1:7">
      <c r="A44" t="s">
        <v>27</v>
      </c>
      <c r="B44" s="2"/>
    </row>
    <row r="45" spans="1:7">
      <c r="A45" s="14" t="s">
        <v>24</v>
      </c>
      <c r="B45" s="15"/>
      <c r="C45" s="14"/>
      <c r="D45" s="14"/>
      <c r="E45" s="14"/>
      <c r="F45" s="14"/>
    </row>
    <row r="46" spans="1:7">
      <c r="A46" s="1"/>
      <c r="B46" s="6"/>
      <c r="C46" s="1"/>
      <c r="D46" s="1"/>
      <c r="E46" s="1"/>
      <c r="F46" s="1"/>
      <c r="G46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Mélanie</cp:lastModifiedBy>
  <dcterms:created xsi:type="dcterms:W3CDTF">2014-12-05T15:59:13Z</dcterms:created>
  <dcterms:modified xsi:type="dcterms:W3CDTF">2014-12-06T16:52:33Z</dcterms:modified>
</cp:coreProperties>
</file>