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8515" windowHeight="12585"/>
  </bookViews>
  <sheets>
    <sheet name="Source" sheetId="1" r:id="rId1"/>
    <sheet name="Commande" sheetId="2" r:id="rId2"/>
  </sheets>
  <definedNames>
    <definedName name="_xlnm._FilterDatabase" localSheetId="0" hidden="1">Source!$A$1:$AB$4</definedName>
    <definedName name="_xlnm.Print_Area" localSheetId="1">Commande!$A$1:$H$43</definedName>
  </definedNames>
  <calcPr calcId="125725"/>
</workbook>
</file>

<file path=xl/calcChain.xml><?xml version="1.0" encoding="utf-8"?>
<calcChain xmlns="http://schemas.openxmlformats.org/spreadsheetml/2006/main">
  <c r="C17" i="2"/>
  <c r="E28" l="1"/>
  <c r="C30" s="1"/>
  <c r="E24"/>
  <c r="C25" s="1"/>
  <c r="C22"/>
  <c r="F19"/>
  <c r="C19"/>
  <c r="C26" l="1"/>
  <c r="C29"/>
  <c r="F30" s="1"/>
  <c r="F26" l="1"/>
  <c r="F32" s="1"/>
</calcChain>
</file>

<file path=xl/sharedStrings.xml><?xml version="1.0" encoding="utf-8"?>
<sst xmlns="http://schemas.openxmlformats.org/spreadsheetml/2006/main" count="328" uniqueCount="117">
  <si>
    <t>DateEnvoi</t>
  </si>
  <si>
    <t>Entite</t>
  </si>
  <si>
    <t>CodeAgence</t>
  </si>
  <si>
    <t>NumAbon</t>
  </si>
  <si>
    <t>Email en copie</t>
  </si>
  <si>
    <t>TypeCle</t>
  </si>
  <si>
    <t>Fonction</t>
  </si>
  <si>
    <t>Prix unitaire</t>
  </si>
  <si>
    <t>Devise</t>
  </si>
  <si>
    <t>Quantité</t>
  </si>
  <si>
    <t>Compte de facturation</t>
  </si>
  <si>
    <t>Code BIC</t>
  </si>
  <si>
    <t>Societe</t>
  </si>
  <si>
    <t>Nom</t>
  </si>
  <si>
    <t>Prenom</t>
  </si>
  <si>
    <t>Adresse</t>
  </si>
  <si>
    <t>Ville</t>
  </si>
  <si>
    <t>CodePostal</t>
  </si>
  <si>
    <t>Pays</t>
  </si>
  <si>
    <t>Telephone</t>
  </si>
  <si>
    <t>Mobile</t>
  </si>
  <si>
    <t>Langue</t>
  </si>
  <si>
    <t>Mail</t>
  </si>
  <si>
    <t>Equipe de commande Swift</t>
  </si>
  <si>
    <t>COMPTE</t>
  </si>
  <si>
    <t>SWF</t>
  </si>
  <si>
    <t>SWIFT Token PRO</t>
  </si>
  <si>
    <t>Responsable Sécurité</t>
  </si>
  <si>
    <t>EUR</t>
  </si>
  <si>
    <t xml:space="preserve">Destinataire: </t>
  </si>
  <si>
    <t>GUICHET GESTIONNAIRE / BIC</t>
  </si>
  <si>
    <t>Compte de facturation:</t>
  </si>
  <si>
    <t>IMPLANTATION:</t>
  </si>
  <si>
    <t>Quantité:</t>
  </si>
  <si>
    <t>Prix total H.T en €:</t>
  </si>
  <si>
    <t>Prix unitaire H.T en €:</t>
  </si>
  <si>
    <t xml:space="preserve">Montant total H.T: </t>
  </si>
  <si>
    <t xml:space="preserve">Type de clé commandé: </t>
  </si>
  <si>
    <t>SWIFT Token NG Flash</t>
  </si>
  <si>
    <t>SOGEFRPP</t>
  </si>
  <si>
    <t>PARIS</t>
  </si>
  <si>
    <t>FRANCE</t>
  </si>
  <si>
    <t>Français</t>
  </si>
  <si>
    <t>Commande</t>
  </si>
  <si>
    <t xml:space="preserve">La perception de cette facturation est désormais à saisir dans PERLA selon le mode opératoire que vous trouverez en pièce jointe. </t>
  </si>
  <si>
    <t>Cordialement</t>
  </si>
  <si>
    <t xml:space="preserve">Si vous rencontrez des problèmes. merci de contacter par mail : </t>
  </si>
  <si>
    <t>Numéro de commande:</t>
  </si>
  <si>
    <t>Bonjour,</t>
  </si>
  <si>
    <t>ETAT DES TOKENS USB SWIFT COMMANDES</t>
  </si>
  <si>
    <t xml:space="preserve">Token(s) USB délivrés à: </t>
  </si>
  <si>
    <t>00000000_SWF5559_12/04/17_15_45</t>
  </si>
  <si>
    <t>04_12_2017</t>
  </si>
  <si>
    <t>Interlocuteur SG</t>
  </si>
  <si>
    <t>LE HAVRE</t>
  </si>
  <si>
    <t>RUNGIS CEDEX</t>
  </si>
  <si>
    <t>00000000_SWF5551_12/04/17_14_09</t>
  </si>
  <si>
    <t>06_07_2017</t>
  </si>
  <si>
    <t>00000000_SWF5732_07/06/17_16_11</t>
  </si>
  <si>
    <t>Date</t>
  </si>
  <si>
    <t>00000000_SWF5727_01/06/17_15_05</t>
  </si>
  <si>
    <t>06_01_2017</t>
  </si>
  <si>
    <t>00000000_SWF5728_01/06/17_15_16</t>
  </si>
  <si>
    <t>00000000_SWF5729_01/06/17_15_34</t>
  </si>
  <si>
    <t>00000000_SWF5730_02/06/17_08_26</t>
  </si>
  <si>
    <t>06_02_2017</t>
  </si>
  <si>
    <t>00000000_SWF5731_02/06/17_09_00</t>
  </si>
  <si>
    <t>00000000_SWF5732_02/06/17_14_54</t>
  </si>
  <si>
    <t>00000000_SWF5733_02/06/17_17_35</t>
  </si>
  <si>
    <t>00000000_SWF5734_02/06/17_18_11</t>
  </si>
  <si>
    <t>00000000_SWF5735_02/06/17_18_17</t>
  </si>
  <si>
    <t>00000000_SWF5736_02/06/17_18_26</t>
  </si>
  <si>
    <r>
      <t>00000000_SWF5737_02/06/17_18_33</t>
    </r>
    <r>
      <rPr>
        <sz val="12"/>
        <color theme="1"/>
        <rFont val="Times New Roman"/>
        <family val="1"/>
      </rPr>
      <t xml:space="preserve"> </t>
    </r>
  </si>
  <si>
    <t>00000000_SWF5727_06/06/17_14_19</t>
  </si>
  <si>
    <t>06_06_2017</t>
  </si>
  <si>
    <t>00000000_SWF5728_06/06/17_14_34</t>
  </si>
  <si>
    <t>00000000_SWF5729_06/06/17_14_56</t>
  </si>
  <si>
    <t>00000000_SWF5730_06/06/17_16_06</t>
  </si>
  <si>
    <t>00000000_SWF5731_06/06/17_16_35</t>
  </si>
  <si>
    <t>00000000_SWF5732_06/06/17_16_54</t>
  </si>
  <si>
    <t>00000000_SWF5733_06/06/17_17_27</t>
  </si>
  <si>
    <t>00000000_SWF5734_06/06/17_20_01</t>
  </si>
  <si>
    <t>00000000_SWF5735_06/06/17_20_08</t>
  </si>
  <si>
    <t>xxxxxx@xxxxx.com</t>
  </si>
  <si>
    <t>Clé 4g</t>
  </si>
  <si>
    <t>frpp</t>
  </si>
  <si>
    <t>A</t>
  </si>
  <si>
    <t>B</t>
  </si>
  <si>
    <t>C</t>
  </si>
  <si>
    <t>toto</t>
  </si>
  <si>
    <t>12 rue docteur pelas</t>
  </si>
  <si>
    <t>13 rue docteur pelas</t>
  </si>
  <si>
    <t>14 rue docteur pelas</t>
  </si>
  <si>
    <t>15 rue docteur pelas</t>
  </si>
  <si>
    <t>16 rue docteur pelas</t>
  </si>
  <si>
    <t>17 rue docteur pelas</t>
  </si>
  <si>
    <t>18 rue docteur pelas</t>
  </si>
  <si>
    <t>19 rue docteur pelas</t>
  </si>
  <si>
    <t>20 rue docteur pelas</t>
  </si>
  <si>
    <t>21 rue docteur pelas</t>
  </si>
  <si>
    <t>22 rue docteur pelas</t>
  </si>
  <si>
    <t>23 rue docteur pelas</t>
  </si>
  <si>
    <t>24 rue docteur pelas</t>
  </si>
  <si>
    <t>25 rue docteur pelas</t>
  </si>
  <si>
    <t>26 rue docteur pelas</t>
  </si>
  <si>
    <t>27 rue docteur pelas</t>
  </si>
  <si>
    <t>28 rue docteur pelas</t>
  </si>
  <si>
    <t>29 rue docteur pelas</t>
  </si>
  <si>
    <t>30 rue docteur pelas</t>
  </si>
  <si>
    <t>31 rue docteur pelas</t>
  </si>
  <si>
    <t>32 rue docteur pelas</t>
  </si>
  <si>
    <t>33 rue docteur pelas</t>
  </si>
  <si>
    <t>34 rue docteur pelas</t>
  </si>
  <si>
    <t>zzzzz@yahoo,com</t>
  </si>
  <si>
    <t>abc</t>
  </si>
  <si>
    <t>abcdef@gmail.com</t>
  </si>
  <si>
    <t>Vous trouverez ci-joint l’état récapitulatif reprenant le montant à percevoir au titre de la commande de clé 4G</t>
  </si>
</sst>
</file>

<file path=xl/styles.xml><?xml version="1.0" encoding="utf-8"?>
<styleSheet xmlns="http://schemas.openxmlformats.org/spreadsheetml/2006/main">
  <numFmts count="1">
    <numFmt numFmtId="164" formatCode="00000"/>
  </numFmts>
  <fonts count="2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8"/>
      <color rgb="FF002060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2.65"/>
      <color theme="10"/>
      <name val="Calibri"/>
      <family val="2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3" tint="-0.499984740745262"/>
      <name val="Calibri"/>
      <family val="2"/>
      <scheme val="minor"/>
    </font>
    <font>
      <sz val="11"/>
      <color theme="5" tint="-0.499984740745262"/>
      <name val="Calibri"/>
      <family val="2"/>
      <scheme val="minor"/>
    </font>
    <font>
      <i/>
      <sz val="10"/>
      <color theme="5" tint="-0.499984740745262"/>
      <name val="Calibri"/>
      <family val="2"/>
      <scheme val="minor"/>
    </font>
    <font>
      <sz val="10"/>
      <color theme="1"/>
      <name val="Arial"/>
      <family val="2"/>
    </font>
    <font>
      <b/>
      <i/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b/>
      <sz val="14"/>
      <color indexed="10"/>
      <name val="Calibri"/>
      <family val="2"/>
      <scheme val="minor"/>
    </font>
    <font>
      <sz val="10"/>
      <name val="Arial"/>
      <family val="2"/>
    </font>
    <font>
      <b/>
      <sz val="8"/>
      <color indexed="12"/>
      <name val="Arial"/>
      <family val="2"/>
    </font>
    <font>
      <b/>
      <sz val="10"/>
      <color indexed="12"/>
      <name val="Arial"/>
      <family val="2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3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22" fillId="0" borderId="0"/>
  </cellStyleXfs>
  <cellXfs count="57">
    <xf numFmtId="0" fontId="0" fillId="0" borderId="0" xfId="0"/>
    <xf numFmtId="0" fontId="3" fillId="0" borderId="0" xfId="0" applyFont="1"/>
    <xf numFmtId="14" fontId="0" fillId="0" borderId="0" xfId="0" applyNumberFormat="1"/>
    <xf numFmtId="0" fontId="0" fillId="0" borderId="0" xfId="0" applyBorder="1"/>
    <xf numFmtId="0" fontId="1" fillId="0" borderId="0" xfId="0" applyFont="1" applyBorder="1" applyAlignment="1">
      <alignment horizontal="centerContinuous"/>
    </xf>
    <xf numFmtId="0" fontId="0" fillId="0" borderId="4" xfId="0" applyBorder="1"/>
    <xf numFmtId="0" fontId="0" fillId="0" borderId="5" xfId="0" applyBorder="1"/>
    <xf numFmtId="0" fontId="6" fillId="0" borderId="4" xfId="0" applyFont="1" applyBorder="1"/>
    <xf numFmtId="0" fontId="1" fillId="0" borderId="5" xfId="0" applyFont="1" applyBorder="1" applyAlignment="1">
      <alignment horizontal="centerContinuous"/>
    </xf>
    <xf numFmtId="0" fontId="7" fillId="0" borderId="4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8" fillId="0" borderId="4" xfId="0" applyFont="1" applyBorder="1"/>
    <xf numFmtId="0" fontId="8" fillId="0" borderId="0" xfId="0" applyFont="1" applyBorder="1"/>
    <xf numFmtId="0" fontId="5" fillId="0" borderId="0" xfId="0" applyFont="1" applyBorder="1"/>
    <xf numFmtId="0" fontId="5" fillId="0" borderId="4" xfId="0" applyFont="1" applyBorder="1"/>
    <xf numFmtId="0" fontId="2" fillId="0" borderId="0" xfId="0" applyFont="1" applyBorder="1"/>
    <xf numFmtId="0" fontId="10" fillId="0" borderId="0" xfId="0" applyFont="1" applyBorder="1"/>
    <xf numFmtId="2" fontId="0" fillId="0" borderId="5" xfId="0" applyNumberFormat="1" applyBorder="1"/>
    <xf numFmtId="0" fontId="11" fillId="0" borderId="5" xfId="0" applyFont="1" applyBorder="1" applyAlignment="1">
      <alignment horizontal="left"/>
    </xf>
    <xf numFmtId="0" fontId="12" fillId="0" borderId="0" xfId="1" applyAlignment="1" applyProtection="1"/>
    <xf numFmtId="0" fontId="0" fillId="0" borderId="0" xfId="0" applyNumberFormat="1"/>
    <xf numFmtId="0" fontId="14" fillId="2" borderId="1" xfId="0" applyFont="1" applyFill="1" applyBorder="1" applyAlignment="1">
      <alignment horizontal="centerContinuous" wrapText="1"/>
    </xf>
    <xf numFmtId="0" fontId="13" fillId="2" borderId="2" xfId="0" applyFont="1" applyFill="1" applyBorder="1" applyAlignment="1">
      <alignment horizontal="centerContinuous"/>
    </xf>
    <xf numFmtId="0" fontId="13" fillId="2" borderId="3" xfId="0" applyFont="1" applyFill="1" applyBorder="1" applyAlignment="1">
      <alignment horizontal="centerContinuous"/>
    </xf>
    <xf numFmtId="0" fontId="15" fillId="0" borderId="0" xfId="0" applyFont="1" applyBorder="1"/>
    <xf numFmtId="0" fontId="16" fillId="0" borderId="0" xfId="0" applyFont="1"/>
    <xf numFmtId="0" fontId="17" fillId="0" borderId="0" xfId="0" applyFont="1"/>
    <xf numFmtId="0" fontId="19" fillId="0" borderId="10" xfId="0" applyFont="1" applyBorder="1"/>
    <xf numFmtId="0" fontId="11" fillId="0" borderId="9" xfId="0" applyFont="1" applyBorder="1" applyAlignment="1">
      <alignment horizontal="left"/>
    </xf>
    <xf numFmtId="0" fontId="0" fillId="0" borderId="11" xfId="0" applyBorder="1"/>
    <xf numFmtId="0" fontId="0" fillId="0" borderId="12" xfId="0" applyBorder="1"/>
    <xf numFmtId="0" fontId="12" fillId="0" borderId="12" xfId="1" applyBorder="1" applyAlignment="1" applyProtection="1">
      <alignment horizontal="right" vertical="center"/>
    </xf>
    <xf numFmtId="0" fontId="0" fillId="0" borderId="14" xfId="0" applyBorder="1"/>
    <xf numFmtId="0" fontId="18" fillId="0" borderId="0" xfId="0" applyFont="1" applyBorder="1"/>
    <xf numFmtId="0" fontId="12" fillId="0" borderId="0" xfId="1" applyBorder="1" applyAlignment="1" applyProtection="1">
      <alignment horizontal="right" vertical="center"/>
    </xf>
    <xf numFmtId="0" fontId="0" fillId="0" borderId="15" xfId="0" applyBorder="1"/>
    <xf numFmtId="0" fontId="20" fillId="0" borderId="0" xfId="1" applyFont="1" applyBorder="1" applyAlignment="1" applyProtection="1">
      <alignment horizontal="left"/>
    </xf>
    <xf numFmtId="0" fontId="12" fillId="0" borderId="0" xfId="1" applyBorder="1" applyAlignment="1" applyProtection="1">
      <alignment horizontal="left"/>
    </xf>
    <xf numFmtId="0" fontId="20" fillId="0" borderId="0" xfId="1" applyFont="1" applyBorder="1" applyAlignment="1" applyProtection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6" fillId="0" borderId="13" xfId="0" applyFont="1" applyBorder="1"/>
    <xf numFmtId="0" fontId="16" fillId="0" borderId="15" xfId="0" applyFont="1" applyBorder="1"/>
    <xf numFmtId="0" fontId="16" fillId="0" borderId="18" xfId="0" applyFont="1" applyBorder="1"/>
    <xf numFmtId="0" fontId="12" fillId="0" borderId="0" xfId="1" applyAlignment="1" applyProtection="1">
      <alignment horizontal="left" indent="4"/>
    </xf>
    <xf numFmtId="0" fontId="23" fillId="0" borderId="0" xfId="2" applyFont="1" applyAlignment="1">
      <alignment wrapText="1"/>
    </xf>
    <xf numFmtId="0" fontId="23" fillId="0" borderId="15" xfId="2" applyFont="1" applyBorder="1" applyAlignment="1">
      <alignment wrapText="1"/>
    </xf>
    <xf numFmtId="0" fontId="15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9" fillId="0" borderId="5" xfId="0" applyFont="1" applyBorder="1" applyAlignment="1">
      <alignment horizontal="left"/>
    </xf>
    <xf numFmtId="164" fontId="0" fillId="0" borderId="0" xfId="0" applyNumberFormat="1"/>
    <xf numFmtId="0" fontId="12" fillId="0" borderId="0" xfId="1" applyNumberFormat="1" applyAlignment="1" applyProtection="1"/>
    <xf numFmtId="0" fontId="0" fillId="3" borderId="0" xfId="0" applyFill="1"/>
    <xf numFmtId="0" fontId="24" fillId="0" borderId="0" xfId="2" applyFont="1" applyAlignment="1">
      <alignment horizontal="left" vertical="top" wrapText="1"/>
    </xf>
  </cellXfs>
  <cellStyles count="3">
    <cellStyle name="Lien hypertexte" xfId="1" builtinId="8"/>
    <cellStyle name="Normal" xfId="0" builtinId="0"/>
    <cellStyle name="Normal 2" xfId="2"/>
  </cellStyles>
  <dxfs count="26"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xxxxxx@xxxxx.com" TargetMode="External"/><Relationship Id="rId7" Type="http://schemas.openxmlformats.org/officeDocument/2006/relationships/hyperlink" Target="mailto:abcdef@gmail.com" TargetMode="External"/><Relationship Id="rId2" Type="http://schemas.openxmlformats.org/officeDocument/2006/relationships/hyperlink" Target="mailto:xxxxxx@xxxxx.com" TargetMode="External"/><Relationship Id="rId1" Type="http://schemas.openxmlformats.org/officeDocument/2006/relationships/hyperlink" Target="mailto:abcdef@gmail.com" TargetMode="External"/><Relationship Id="rId6" Type="http://schemas.openxmlformats.org/officeDocument/2006/relationships/hyperlink" Target="mailto:zzzzz@yahoo,com" TargetMode="External"/><Relationship Id="rId5" Type="http://schemas.openxmlformats.org/officeDocument/2006/relationships/hyperlink" Target="mailto:zzzzz@yahoo,com" TargetMode="External"/><Relationship Id="rId4" Type="http://schemas.openxmlformats.org/officeDocument/2006/relationships/hyperlink" Target="mailto:zzzzz@yahoo,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mi.gestre@socgen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W181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5"/>
  <cols>
    <col min="1" max="1" width="38.28515625" customWidth="1"/>
    <col min="5" max="5" width="11.5703125" bestFit="1" customWidth="1"/>
    <col min="9" max="9" width="11.5703125" bestFit="1" customWidth="1"/>
    <col min="11" max="11" width="11.5703125" bestFit="1" customWidth="1"/>
    <col min="12" max="12" width="21.5703125" customWidth="1"/>
    <col min="21" max="21" width="12" bestFit="1" customWidth="1"/>
    <col min="28" max="28" width="42.7109375" customWidth="1"/>
  </cols>
  <sheetData>
    <row r="1" spans="1:127" ht="16.5" customHeight="1">
      <c r="A1" s="21" t="s">
        <v>43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59</v>
      </c>
      <c r="AB1" s="1" t="s">
        <v>53</v>
      </c>
      <c r="DW1" s="55"/>
    </row>
    <row r="2" spans="1:127" ht="15.75" customHeight="1">
      <c r="AA2" s="2"/>
      <c r="AB2" s="22"/>
    </row>
    <row r="3" spans="1:127" ht="15.75" customHeight="1">
      <c r="A3" t="s">
        <v>51</v>
      </c>
      <c r="B3" t="s">
        <v>52</v>
      </c>
      <c r="C3" t="s">
        <v>25</v>
      </c>
      <c r="D3" t="s">
        <v>39</v>
      </c>
      <c r="E3">
        <v>0</v>
      </c>
      <c r="F3" s="21" t="s">
        <v>83</v>
      </c>
      <c r="G3" t="s">
        <v>84</v>
      </c>
      <c r="H3" t="s">
        <v>27</v>
      </c>
      <c r="I3">
        <v>120</v>
      </c>
      <c r="J3" t="s">
        <v>28</v>
      </c>
      <c r="K3">
        <v>1</v>
      </c>
      <c r="L3">
        <v>1</v>
      </c>
      <c r="M3" t="s">
        <v>85</v>
      </c>
      <c r="N3" t="s">
        <v>86</v>
      </c>
      <c r="O3" t="s">
        <v>89</v>
      </c>
      <c r="P3" t="s">
        <v>89</v>
      </c>
      <c r="Q3" t="s">
        <v>90</v>
      </c>
      <c r="R3" t="s">
        <v>40</v>
      </c>
      <c r="S3">
        <v>75012</v>
      </c>
      <c r="T3" t="s">
        <v>41</v>
      </c>
      <c r="U3">
        <v>158782505</v>
      </c>
      <c r="W3" t="s">
        <v>42</v>
      </c>
      <c r="X3" s="21" t="s">
        <v>113</v>
      </c>
      <c r="Y3" t="s">
        <v>114</v>
      </c>
      <c r="AA3" s="2">
        <v>42472</v>
      </c>
      <c r="AB3" s="54" t="s">
        <v>115</v>
      </c>
    </row>
    <row r="4" spans="1:127" ht="15.75" customHeight="1">
      <c r="A4" t="s">
        <v>56</v>
      </c>
      <c r="B4" t="s">
        <v>52</v>
      </c>
      <c r="C4" t="s">
        <v>25</v>
      </c>
      <c r="D4" t="s">
        <v>39</v>
      </c>
      <c r="E4">
        <v>0</v>
      </c>
      <c r="F4" s="21" t="s">
        <v>83</v>
      </c>
      <c r="G4" t="s">
        <v>84</v>
      </c>
      <c r="H4" t="s">
        <v>27</v>
      </c>
      <c r="I4">
        <v>90</v>
      </c>
      <c r="J4" t="s">
        <v>28</v>
      </c>
      <c r="K4">
        <v>1</v>
      </c>
      <c r="L4">
        <v>2</v>
      </c>
      <c r="M4" t="s">
        <v>85</v>
      </c>
      <c r="N4" t="s">
        <v>87</v>
      </c>
      <c r="O4" t="s">
        <v>89</v>
      </c>
      <c r="P4" t="s">
        <v>89</v>
      </c>
      <c r="Q4" t="s">
        <v>91</v>
      </c>
      <c r="R4" t="s">
        <v>55</v>
      </c>
      <c r="S4">
        <v>94533</v>
      </c>
      <c r="T4" t="s">
        <v>41</v>
      </c>
      <c r="U4">
        <v>145159316</v>
      </c>
      <c r="W4" t="s">
        <v>42</v>
      </c>
      <c r="X4" s="21" t="s">
        <v>113</v>
      </c>
      <c r="Y4" t="s">
        <v>114</v>
      </c>
      <c r="AA4" s="2">
        <v>42472</v>
      </c>
      <c r="AB4" s="54" t="s">
        <v>115</v>
      </c>
    </row>
    <row r="5" spans="1:127" ht="12.75" customHeight="1">
      <c r="A5" t="s">
        <v>60</v>
      </c>
      <c r="B5" s="22" t="s">
        <v>61</v>
      </c>
      <c r="C5" t="s">
        <v>25</v>
      </c>
      <c r="D5" s="53"/>
      <c r="E5">
        <v>0</v>
      </c>
      <c r="F5" s="21" t="s">
        <v>83</v>
      </c>
      <c r="G5" t="s">
        <v>84</v>
      </c>
      <c r="H5" t="s">
        <v>27</v>
      </c>
      <c r="I5">
        <v>90</v>
      </c>
      <c r="J5" t="s">
        <v>28</v>
      </c>
      <c r="K5">
        <v>2</v>
      </c>
      <c r="L5">
        <v>3</v>
      </c>
      <c r="M5" t="s">
        <v>85</v>
      </c>
      <c r="N5" t="s">
        <v>88</v>
      </c>
      <c r="Q5" t="s">
        <v>92</v>
      </c>
      <c r="AA5" s="2">
        <v>42887</v>
      </c>
      <c r="AB5" s="54" t="s">
        <v>115</v>
      </c>
    </row>
    <row r="6" spans="1:127" ht="12.75" customHeight="1">
      <c r="A6" t="s">
        <v>62</v>
      </c>
      <c r="B6" s="22" t="s">
        <v>61</v>
      </c>
      <c r="C6" t="s">
        <v>25</v>
      </c>
      <c r="D6" s="53"/>
      <c r="E6">
        <v>0</v>
      </c>
      <c r="F6" s="21" t="s">
        <v>83</v>
      </c>
      <c r="G6" t="s">
        <v>84</v>
      </c>
      <c r="H6" t="s">
        <v>27</v>
      </c>
      <c r="I6">
        <v>90</v>
      </c>
      <c r="J6" t="s">
        <v>28</v>
      </c>
      <c r="K6">
        <v>1</v>
      </c>
      <c r="L6">
        <v>4</v>
      </c>
      <c r="M6" t="s">
        <v>85</v>
      </c>
      <c r="N6" t="s">
        <v>86</v>
      </c>
      <c r="Q6" t="s">
        <v>93</v>
      </c>
      <c r="AA6" s="2">
        <v>42887</v>
      </c>
      <c r="AB6" s="54" t="s">
        <v>115</v>
      </c>
    </row>
    <row r="7" spans="1:127" ht="12.75" customHeight="1">
      <c r="A7" t="s">
        <v>63</v>
      </c>
      <c r="B7" s="22" t="s">
        <v>61</v>
      </c>
      <c r="C7" t="s">
        <v>25</v>
      </c>
      <c r="D7" s="53"/>
      <c r="E7">
        <v>0</v>
      </c>
      <c r="F7" s="21" t="s">
        <v>83</v>
      </c>
      <c r="G7" t="s">
        <v>84</v>
      </c>
      <c r="H7" t="s">
        <v>27</v>
      </c>
      <c r="I7">
        <v>120</v>
      </c>
      <c r="J7" t="s">
        <v>28</v>
      </c>
      <c r="K7">
        <v>25</v>
      </c>
      <c r="L7">
        <v>5</v>
      </c>
      <c r="M7" t="s">
        <v>85</v>
      </c>
      <c r="N7" t="s">
        <v>87</v>
      </c>
      <c r="Q7" t="s">
        <v>94</v>
      </c>
      <c r="AA7" s="2">
        <v>42887</v>
      </c>
      <c r="AB7" s="54" t="s">
        <v>115</v>
      </c>
    </row>
    <row r="8" spans="1:127" ht="12.75" customHeight="1">
      <c r="A8" t="s">
        <v>64</v>
      </c>
      <c r="B8" s="22" t="s">
        <v>65</v>
      </c>
      <c r="C8" t="s">
        <v>25</v>
      </c>
      <c r="D8" s="53"/>
      <c r="E8">
        <v>0</v>
      </c>
      <c r="F8" s="21" t="s">
        <v>83</v>
      </c>
      <c r="G8" t="s">
        <v>84</v>
      </c>
      <c r="H8" t="s">
        <v>27</v>
      </c>
      <c r="I8">
        <v>90</v>
      </c>
      <c r="J8" t="s">
        <v>28</v>
      </c>
      <c r="K8">
        <v>1</v>
      </c>
      <c r="L8">
        <v>6</v>
      </c>
      <c r="M8" t="s">
        <v>85</v>
      </c>
      <c r="N8" t="s">
        <v>88</v>
      </c>
      <c r="Q8" t="s">
        <v>95</v>
      </c>
      <c r="AA8" s="2">
        <v>42888</v>
      </c>
      <c r="AB8" s="54" t="s">
        <v>115</v>
      </c>
    </row>
    <row r="9" spans="1:127" ht="12.75" customHeight="1">
      <c r="A9" t="s">
        <v>66</v>
      </c>
      <c r="B9" s="22" t="s">
        <v>65</v>
      </c>
      <c r="C9" t="s">
        <v>25</v>
      </c>
      <c r="D9" s="53"/>
      <c r="E9">
        <v>0</v>
      </c>
      <c r="F9" s="21" t="s">
        <v>83</v>
      </c>
      <c r="G9" t="s">
        <v>84</v>
      </c>
      <c r="H9" t="s">
        <v>27</v>
      </c>
      <c r="I9">
        <v>90</v>
      </c>
      <c r="J9" t="s">
        <v>28</v>
      </c>
      <c r="K9">
        <v>2</v>
      </c>
      <c r="L9">
        <v>7</v>
      </c>
      <c r="M9" t="s">
        <v>85</v>
      </c>
      <c r="N9" t="s">
        <v>86</v>
      </c>
      <c r="Q9" t="s">
        <v>96</v>
      </c>
      <c r="AA9" s="2">
        <v>42888</v>
      </c>
      <c r="AB9" s="54" t="s">
        <v>115</v>
      </c>
    </row>
    <row r="10" spans="1:127" ht="12.75" customHeight="1">
      <c r="A10" t="s">
        <v>67</v>
      </c>
      <c r="B10" s="22" t="s">
        <v>65</v>
      </c>
      <c r="C10" t="s">
        <v>25</v>
      </c>
      <c r="D10" s="53"/>
      <c r="E10">
        <v>0</v>
      </c>
      <c r="F10" s="21" t="s">
        <v>83</v>
      </c>
      <c r="G10" t="s">
        <v>84</v>
      </c>
      <c r="H10" t="s">
        <v>27</v>
      </c>
      <c r="I10">
        <v>90</v>
      </c>
      <c r="J10" t="s">
        <v>28</v>
      </c>
      <c r="K10">
        <v>2</v>
      </c>
      <c r="L10">
        <v>8</v>
      </c>
      <c r="M10" t="s">
        <v>85</v>
      </c>
      <c r="N10" t="s">
        <v>87</v>
      </c>
      <c r="Q10" t="s">
        <v>97</v>
      </c>
      <c r="AA10" s="2">
        <v>42888</v>
      </c>
      <c r="AB10" s="54" t="s">
        <v>115</v>
      </c>
    </row>
    <row r="11" spans="1:127" ht="12.75" customHeight="1">
      <c r="A11" t="s">
        <v>68</v>
      </c>
      <c r="B11" s="22" t="s">
        <v>65</v>
      </c>
      <c r="C11" t="s">
        <v>25</v>
      </c>
      <c r="D11" s="53"/>
      <c r="E11">
        <v>0</v>
      </c>
      <c r="F11" s="21" t="s">
        <v>83</v>
      </c>
      <c r="G11" t="s">
        <v>84</v>
      </c>
      <c r="H11" t="s">
        <v>27</v>
      </c>
      <c r="I11">
        <v>90</v>
      </c>
      <c r="J11" t="s">
        <v>28</v>
      </c>
      <c r="K11">
        <v>1</v>
      </c>
      <c r="L11">
        <v>9</v>
      </c>
      <c r="M11" t="s">
        <v>85</v>
      </c>
      <c r="N11" t="s">
        <v>88</v>
      </c>
      <c r="Q11" t="s">
        <v>98</v>
      </c>
      <c r="AA11" s="2">
        <v>42888</v>
      </c>
      <c r="AB11" s="54" t="s">
        <v>115</v>
      </c>
    </row>
    <row r="12" spans="1:127" ht="12.75" customHeight="1">
      <c r="A12" t="s">
        <v>69</v>
      </c>
      <c r="B12" s="22" t="s">
        <v>65</v>
      </c>
      <c r="C12" t="s">
        <v>25</v>
      </c>
      <c r="D12" s="53"/>
      <c r="E12">
        <v>0</v>
      </c>
      <c r="F12" s="21" t="s">
        <v>83</v>
      </c>
      <c r="G12" t="s">
        <v>84</v>
      </c>
      <c r="H12" t="s">
        <v>27</v>
      </c>
      <c r="I12">
        <v>90</v>
      </c>
      <c r="J12" t="s">
        <v>28</v>
      </c>
      <c r="K12">
        <v>2</v>
      </c>
      <c r="L12">
        <v>10</v>
      </c>
      <c r="M12" t="s">
        <v>85</v>
      </c>
      <c r="N12" t="s">
        <v>86</v>
      </c>
      <c r="Q12" t="s">
        <v>99</v>
      </c>
      <c r="AA12" s="2">
        <v>42888</v>
      </c>
      <c r="AB12" s="54" t="s">
        <v>115</v>
      </c>
    </row>
    <row r="13" spans="1:127" ht="12.75" customHeight="1">
      <c r="A13" t="s">
        <v>70</v>
      </c>
      <c r="B13" s="22" t="s">
        <v>65</v>
      </c>
      <c r="C13" t="s">
        <v>25</v>
      </c>
      <c r="D13" s="53"/>
      <c r="E13">
        <v>0</v>
      </c>
      <c r="F13" s="21" t="s">
        <v>83</v>
      </c>
      <c r="G13" t="s">
        <v>84</v>
      </c>
      <c r="H13" t="s">
        <v>27</v>
      </c>
      <c r="I13">
        <v>120</v>
      </c>
      <c r="J13" t="s">
        <v>28</v>
      </c>
      <c r="K13">
        <v>1</v>
      </c>
      <c r="L13">
        <v>11</v>
      </c>
      <c r="M13" t="s">
        <v>85</v>
      </c>
      <c r="N13" t="s">
        <v>87</v>
      </c>
      <c r="Q13" t="s">
        <v>100</v>
      </c>
      <c r="AA13" s="2">
        <v>42888</v>
      </c>
      <c r="AB13" s="54" t="s">
        <v>115</v>
      </c>
    </row>
    <row r="14" spans="1:127" ht="12.75" customHeight="1">
      <c r="A14" t="s">
        <v>71</v>
      </c>
      <c r="B14" s="22" t="s">
        <v>65</v>
      </c>
      <c r="C14" t="s">
        <v>25</v>
      </c>
      <c r="D14" s="53"/>
      <c r="E14">
        <v>0</v>
      </c>
      <c r="F14" s="21" t="s">
        <v>83</v>
      </c>
      <c r="G14" t="s">
        <v>84</v>
      </c>
      <c r="H14" t="s">
        <v>27</v>
      </c>
      <c r="I14">
        <v>90</v>
      </c>
      <c r="J14" t="s">
        <v>28</v>
      </c>
      <c r="K14">
        <v>2</v>
      </c>
      <c r="L14">
        <v>12</v>
      </c>
      <c r="M14" t="s">
        <v>85</v>
      </c>
      <c r="N14" t="s">
        <v>88</v>
      </c>
      <c r="Q14" t="s">
        <v>101</v>
      </c>
      <c r="AA14" s="2">
        <v>42888</v>
      </c>
      <c r="AB14" s="54" t="s">
        <v>115</v>
      </c>
    </row>
    <row r="15" spans="1:127" ht="12.75" customHeight="1">
      <c r="A15" t="s">
        <v>72</v>
      </c>
      <c r="B15" s="22" t="s">
        <v>65</v>
      </c>
      <c r="C15" t="s">
        <v>25</v>
      </c>
      <c r="D15" s="53"/>
      <c r="E15">
        <v>1</v>
      </c>
      <c r="F15" s="21" t="s">
        <v>83</v>
      </c>
      <c r="G15" t="s">
        <v>84</v>
      </c>
      <c r="H15" t="s">
        <v>27</v>
      </c>
      <c r="I15">
        <v>90</v>
      </c>
      <c r="J15" t="s">
        <v>28</v>
      </c>
      <c r="K15">
        <v>2</v>
      </c>
      <c r="L15">
        <v>13</v>
      </c>
      <c r="M15" t="s">
        <v>85</v>
      </c>
      <c r="N15" t="s">
        <v>86</v>
      </c>
      <c r="Q15" t="s">
        <v>102</v>
      </c>
      <c r="AA15" s="2">
        <v>42888</v>
      </c>
      <c r="AB15" s="54" t="s">
        <v>115</v>
      </c>
    </row>
    <row r="16" spans="1:127" ht="12.75" customHeight="1">
      <c r="A16" t="s">
        <v>73</v>
      </c>
      <c r="B16" s="22" t="s">
        <v>74</v>
      </c>
      <c r="C16" t="s">
        <v>25</v>
      </c>
      <c r="D16" s="53"/>
      <c r="E16">
        <v>0</v>
      </c>
      <c r="F16" s="21" t="s">
        <v>83</v>
      </c>
      <c r="G16" t="s">
        <v>84</v>
      </c>
      <c r="H16" t="s">
        <v>27</v>
      </c>
      <c r="I16">
        <v>120</v>
      </c>
      <c r="J16" t="s">
        <v>28</v>
      </c>
      <c r="K16">
        <v>2</v>
      </c>
      <c r="L16">
        <v>14</v>
      </c>
      <c r="M16" t="s">
        <v>85</v>
      </c>
      <c r="N16" t="s">
        <v>87</v>
      </c>
      <c r="Q16" t="s">
        <v>103</v>
      </c>
      <c r="AA16" s="2">
        <v>42892</v>
      </c>
      <c r="AB16" s="54" t="s">
        <v>115</v>
      </c>
    </row>
    <row r="17" spans="1:28" ht="12.75" customHeight="1">
      <c r="A17" t="s">
        <v>75</v>
      </c>
      <c r="B17" s="22" t="s">
        <v>74</v>
      </c>
      <c r="C17" t="s">
        <v>25</v>
      </c>
      <c r="D17" s="53"/>
      <c r="E17">
        <v>0</v>
      </c>
      <c r="F17" s="21" t="s">
        <v>83</v>
      </c>
      <c r="G17" t="s">
        <v>84</v>
      </c>
      <c r="H17" t="s">
        <v>27</v>
      </c>
      <c r="I17">
        <v>90</v>
      </c>
      <c r="J17" t="s">
        <v>28</v>
      </c>
      <c r="K17">
        <v>4</v>
      </c>
      <c r="L17">
        <v>15</v>
      </c>
      <c r="M17" t="s">
        <v>85</v>
      </c>
      <c r="N17" t="s">
        <v>88</v>
      </c>
      <c r="Q17" t="s">
        <v>104</v>
      </c>
      <c r="AA17" s="2">
        <v>42892</v>
      </c>
      <c r="AB17" s="54" t="s">
        <v>115</v>
      </c>
    </row>
    <row r="18" spans="1:28" ht="12.75" customHeight="1">
      <c r="A18" t="s">
        <v>76</v>
      </c>
      <c r="B18" s="22" t="s">
        <v>74</v>
      </c>
      <c r="C18" t="s">
        <v>25</v>
      </c>
      <c r="D18" s="53"/>
      <c r="E18">
        <v>0</v>
      </c>
      <c r="F18" s="21" t="s">
        <v>83</v>
      </c>
      <c r="G18" t="s">
        <v>84</v>
      </c>
      <c r="H18" t="s">
        <v>27</v>
      </c>
      <c r="I18">
        <v>90</v>
      </c>
      <c r="J18" t="s">
        <v>28</v>
      </c>
      <c r="K18">
        <v>2</v>
      </c>
      <c r="L18">
        <v>16</v>
      </c>
      <c r="M18" t="s">
        <v>85</v>
      </c>
      <c r="N18" t="s">
        <v>86</v>
      </c>
      <c r="Q18" t="s">
        <v>105</v>
      </c>
      <c r="AA18" s="2">
        <v>42892</v>
      </c>
      <c r="AB18" s="54" t="s">
        <v>115</v>
      </c>
    </row>
    <row r="19" spans="1:28" ht="12.75" customHeight="1">
      <c r="A19" t="s">
        <v>77</v>
      </c>
      <c r="B19" s="22" t="s">
        <v>74</v>
      </c>
      <c r="C19" t="s">
        <v>25</v>
      </c>
      <c r="D19" s="53"/>
      <c r="E19">
        <v>0</v>
      </c>
      <c r="F19" s="21" t="s">
        <v>83</v>
      </c>
      <c r="G19" t="s">
        <v>84</v>
      </c>
      <c r="H19" t="s">
        <v>27</v>
      </c>
      <c r="I19">
        <v>120</v>
      </c>
      <c r="J19" t="s">
        <v>28</v>
      </c>
      <c r="K19">
        <v>1</v>
      </c>
      <c r="L19">
        <v>17</v>
      </c>
      <c r="M19" t="s">
        <v>85</v>
      </c>
      <c r="N19" t="s">
        <v>87</v>
      </c>
      <c r="Q19" t="s">
        <v>106</v>
      </c>
      <c r="AA19" s="2">
        <v>42892</v>
      </c>
      <c r="AB19" s="54" t="s">
        <v>115</v>
      </c>
    </row>
    <row r="20" spans="1:28" ht="12.75" customHeight="1">
      <c r="A20" t="s">
        <v>78</v>
      </c>
      <c r="B20" s="22" t="s">
        <v>74</v>
      </c>
      <c r="C20" t="s">
        <v>25</v>
      </c>
      <c r="D20" s="53"/>
      <c r="E20">
        <v>1</v>
      </c>
      <c r="F20" s="21" t="s">
        <v>83</v>
      </c>
      <c r="G20" t="s">
        <v>84</v>
      </c>
      <c r="H20" t="s">
        <v>27</v>
      </c>
      <c r="I20">
        <v>90</v>
      </c>
      <c r="J20" t="s">
        <v>28</v>
      </c>
      <c r="K20">
        <v>7</v>
      </c>
      <c r="L20">
        <v>18</v>
      </c>
      <c r="M20" t="s">
        <v>85</v>
      </c>
      <c r="N20" t="s">
        <v>88</v>
      </c>
      <c r="Q20" t="s">
        <v>107</v>
      </c>
      <c r="AA20" s="2">
        <v>42892</v>
      </c>
      <c r="AB20" s="54" t="s">
        <v>115</v>
      </c>
    </row>
    <row r="21" spans="1:28" ht="12.75" customHeight="1">
      <c r="A21" t="s">
        <v>79</v>
      </c>
      <c r="B21" s="22" t="s">
        <v>74</v>
      </c>
      <c r="C21" t="s">
        <v>25</v>
      </c>
      <c r="D21" s="53"/>
      <c r="E21">
        <v>0</v>
      </c>
      <c r="F21" s="21" t="s">
        <v>83</v>
      </c>
      <c r="G21" t="s">
        <v>84</v>
      </c>
      <c r="H21" t="s">
        <v>27</v>
      </c>
      <c r="I21">
        <v>90</v>
      </c>
      <c r="J21" t="s">
        <v>28</v>
      </c>
      <c r="K21">
        <v>5</v>
      </c>
      <c r="L21">
        <v>19</v>
      </c>
      <c r="M21" t="s">
        <v>85</v>
      </c>
      <c r="N21" t="s">
        <v>86</v>
      </c>
      <c r="Q21" t="s">
        <v>108</v>
      </c>
      <c r="AA21" s="2">
        <v>42892</v>
      </c>
      <c r="AB21" s="54" t="s">
        <v>115</v>
      </c>
    </row>
    <row r="22" spans="1:28" ht="12.75" customHeight="1">
      <c r="A22" t="s">
        <v>80</v>
      </c>
      <c r="B22" s="22" t="s">
        <v>74</v>
      </c>
      <c r="C22" t="s">
        <v>25</v>
      </c>
      <c r="D22" s="53"/>
      <c r="E22">
        <v>0</v>
      </c>
      <c r="F22" s="21" t="s">
        <v>83</v>
      </c>
      <c r="G22" t="s">
        <v>84</v>
      </c>
      <c r="H22" t="s">
        <v>27</v>
      </c>
      <c r="I22">
        <v>90</v>
      </c>
      <c r="J22" t="s">
        <v>28</v>
      </c>
      <c r="K22">
        <v>1</v>
      </c>
      <c r="L22">
        <v>20</v>
      </c>
      <c r="M22" t="s">
        <v>85</v>
      </c>
      <c r="N22" t="s">
        <v>87</v>
      </c>
      <c r="Q22" t="s">
        <v>109</v>
      </c>
      <c r="AA22" s="2">
        <v>42892</v>
      </c>
      <c r="AB22" s="54" t="s">
        <v>115</v>
      </c>
    </row>
    <row r="23" spans="1:28" ht="12.75" customHeight="1">
      <c r="A23" t="s">
        <v>81</v>
      </c>
      <c r="B23" s="22" t="s">
        <v>74</v>
      </c>
      <c r="C23" t="s">
        <v>25</v>
      </c>
      <c r="D23" s="53"/>
      <c r="E23">
        <v>0</v>
      </c>
      <c r="F23" s="21" t="s">
        <v>83</v>
      </c>
      <c r="G23" t="s">
        <v>84</v>
      </c>
      <c r="H23" t="s">
        <v>27</v>
      </c>
      <c r="I23">
        <v>90</v>
      </c>
      <c r="J23" t="s">
        <v>28</v>
      </c>
      <c r="K23">
        <v>1</v>
      </c>
      <c r="L23">
        <v>21</v>
      </c>
      <c r="M23" t="s">
        <v>85</v>
      </c>
      <c r="N23" t="s">
        <v>88</v>
      </c>
      <c r="Q23" t="s">
        <v>110</v>
      </c>
      <c r="AA23" s="2">
        <v>42892</v>
      </c>
      <c r="AB23" s="54" t="s">
        <v>115</v>
      </c>
    </row>
    <row r="24" spans="1:28" ht="12.75" customHeight="1">
      <c r="A24" t="s">
        <v>82</v>
      </c>
      <c r="B24" s="22" t="s">
        <v>74</v>
      </c>
      <c r="C24" t="s">
        <v>25</v>
      </c>
      <c r="D24" s="53"/>
      <c r="E24">
        <v>0</v>
      </c>
      <c r="F24" s="21" t="s">
        <v>83</v>
      </c>
      <c r="G24" t="s">
        <v>84</v>
      </c>
      <c r="H24" t="s">
        <v>27</v>
      </c>
      <c r="I24">
        <v>120</v>
      </c>
      <c r="J24" t="s">
        <v>28</v>
      </c>
      <c r="K24">
        <v>1</v>
      </c>
      <c r="L24">
        <v>22</v>
      </c>
      <c r="M24" t="s">
        <v>85</v>
      </c>
      <c r="N24" t="s">
        <v>86</v>
      </c>
      <c r="Q24" t="s">
        <v>111</v>
      </c>
      <c r="AA24" s="2">
        <v>42892</v>
      </c>
      <c r="AB24" s="54" t="s">
        <v>115</v>
      </c>
    </row>
    <row r="25" spans="1:28" ht="17.25">
      <c r="A25" t="s">
        <v>58</v>
      </c>
      <c r="B25" s="22" t="s">
        <v>57</v>
      </c>
      <c r="C25" t="s">
        <v>25</v>
      </c>
      <c r="D25" s="53">
        <v>1020</v>
      </c>
      <c r="E25">
        <v>0</v>
      </c>
      <c r="F25" s="21" t="s">
        <v>83</v>
      </c>
      <c r="G25" t="s">
        <v>84</v>
      </c>
      <c r="H25" t="s">
        <v>27</v>
      </c>
      <c r="I25">
        <v>90</v>
      </c>
      <c r="J25" t="s">
        <v>28</v>
      </c>
      <c r="K25">
        <v>8</v>
      </c>
      <c r="L25">
        <v>23</v>
      </c>
      <c r="M25" t="s">
        <v>85</v>
      </c>
      <c r="N25" t="s">
        <v>87</v>
      </c>
      <c r="O25" t="s">
        <v>89</v>
      </c>
      <c r="P25" t="s">
        <v>89</v>
      </c>
      <c r="Q25" t="s">
        <v>112</v>
      </c>
      <c r="R25" t="s">
        <v>54</v>
      </c>
      <c r="S25">
        <v>76600</v>
      </c>
      <c r="T25" t="s">
        <v>41</v>
      </c>
      <c r="U25">
        <v>232745396</v>
      </c>
      <c r="V25">
        <v>610121032</v>
      </c>
      <c r="W25" t="s">
        <v>42</v>
      </c>
      <c r="X25" s="21" t="s">
        <v>113</v>
      </c>
      <c r="Y25" t="s">
        <v>114</v>
      </c>
      <c r="AA25" s="2">
        <v>42893</v>
      </c>
      <c r="AB25" s="54" t="s">
        <v>115</v>
      </c>
    </row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</sheetData>
  <autoFilter ref="A1:AB4"/>
  <conditionalFormatting sqref="A4">
    <cfRule type="expression" dxfId="25" priority="2">
      <formula>#REF!=1</formula>
    </cfRule>
  </conditionalFormatting>
  <conditionalFormatting sqref="A5:A25">
    <cfRule type="expression" dxfId="24" priority="10">
      <formula>$AA5=1</formula>
    </cfRule>
  </conditionalFormatting>
  <conditionalFormatting sqref="A3:A4">
    <cfRule type="expression" dxfId="23" priority="11">
      <formula>#REF!=1</formula>
    </cfRule>
  </conditionalFormatting>
  <hyperlinks>
    <hyperlink ref="A1" location="Commande!A1" display="Commande"/>
    <hyperlink ref="AB3" r:id="rId1"/>
    <hyperlink ref="F3" r:id="rId2"/>
    <hyperlink ref="F4:F25" r:id="rId3" display="xxxxxx@xxxxx.com"/>
    <hyperlink ref="X3" r:id="rId4"/>
    <hyperlink ref="X4" r:id="rId5"/>
    <hyperlink ref="X25" r:id="rId6"/>
    <hyperlink ref="AB4:AB25" r:id="rId7" display="abcdef@gmail.com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L44"/>
  <sheetViews>
    <sheetView showGridLines="0" zoomScaleNormal="100" zoomScaleSheetLayoutView="100" workbookViewId="0">
      <selection activeCell="K4" sqref="K4"/>
    </sheetView>
  </sheetViews>
  <sheetFormatPr baseColWidth="10" defaultRowHeight="15"/>
  <cols>
    <col min="1" max="1" width="10" customWidth="1"/>
    <col min="2" max="2" width="27.7109375" customWidth="1"/>
    <col min="4" max="4" width="15.42578125" customWidth="1"/>
    <col min="5" max="5" width="23" customWidth="1"/>
    <col min="6" max="6" width="27.42578125" customWidth="1"/>
    <col min="7" max="7" width="5.28515625" customWidth="1"/>
    <col min="8" max="8" width="3.7109375" customWidth="1"/>
  </cols>
  <sheetData>
    <row r="1" spans="1:12">
      <c r="A1" s="34"/>
      <c r="B1" s="3"/>
      <c r="C1" s="3"/>
      <c r="D1" s="3"/>
      <c r="E1" s="3"/>
      <c r="F1" s="3"/>
      <c r="G1" s="3"/>
      <c r="H1" s="37"/>
      <c r="L1" s="27"/>
    </row>
    <row r="2" spans="1:12" ht="14.25" customHeight="1">
      <c r="A2" s="34"/>
      <c r="B2" s="3" t="s">
        <v>47</v>
      </c>
      <c r="C2" t="s">
        <v>67</v>
      </c>
      <c r="D2" s="3"/>
      <c r="E2" s="3"/>
      <c r="F2" s="3"/>
      <c r="G2" s="3"/>
      <c r="H2" s="37"/>
      <c r="L2" s="27"/>
    </row>
    <row r="3" spans="1:12" ht="15.75" thickBot="1">
      <c r="A3" s="41"/>
      <c r="B3" s="42"/>
      <c r="C3" s="42"/>
      <c r="D3" s="42"/>
      <c r="E3" s="42"/>
      <c r="F3" s="42"/>
      <c r="G3" s="42"/>
      <c r="H3" s="43"/>
      <c r="L3" s="27"/>
    </row>
    <row r="4" spans="1:12" ht="27.95" customHeight="1" thickTop="1" thickBot="1">
      <c r="I4" s="47"/>
      <c r="L4" s="27"/>
    </row>
    <row r="5" spans="1:12" ht="9" customHeight="1" thickTop="1">
      <c r="A5" s="31"/>
      <c r="B5" s="32"/>
      <c r="C5" s="32"/>
      <c r="D5" s="32"/>
      <c r="E5" s="32"/>
      <c r="F5" s="33"/>
      <c r="G5" s="32"/>
      <c r="H5" s="44"/>
    </row>
    <row r="6" spans="1:12" ht="17.25">
      <c r="A6" s="34"/>
      <c r="B6" s="35" t="s">
        <v>48</v>
      </c>
      <c r="C6" s="3"/>
      <c r="D6" s="3"/>
      <c r="E6" s="3"/>
      <c r="F6" s="36"/>
      <c r="G6" s="3"/>
      <c r="H6" s="45"/>
    </row>
    <row r="7" spans="1:12" ht="9" customHeight="1">
      <c r="A7" s="34"/>
      <c r="B7" s="35"/>
      <c r="C7" s="3"/>
      <c r="D7" s="3"/>
      <c r="E7" s="3"/>
      <c r="F7" s="36"/>
      <c r="G7" s="3"/>
      <c r="H7" s="45"/>
    </row>
    <row r="8" spans="1:12" ht="17.25">
      <c r="A8" s="34"/>
      <c r="B8" s="35" t="s">
        <v>116</v>
      </c>
      <c r="C8" s="3"/>
      <c r="D8" s="3"/>
      <c r="E8" s="3"/>
      <c r="F8" s="36"/>
      <c r="G8" s="3"/>
      <c r="H8" s="45"/>
    </row>
    <row r="9" spans="1:12" ht="17.25">
      <c r="A9" s="34"/>
      <c r="B9" s="35" t="s">
        <v>44</v>
      </c>
      <c r="C9" s="3"/>
      <c r="D9" s="3"/>
      <c r="E9" s="3"/>
      <c r="F9" s="36"/>
      <c r="G9" s="3"/>
      <c r="H9" s="45"/>
      <c r="I9" s="38"/>
      <c r="L9" s="27"/>
    </row>
    <row r="10" spans="1:12" ht="9" customHeight="1">
      <c r="A10" s="34"/>
      <c r="B10" s="35"/>
      <c r="C10" s="3"/>
      <c r="D10" s="3"/>
      <c r="E10" s="3"/>
      <c r="F10" s="36"/>
      <c r="G10" s="3"/>
      <c r="H10" s="45"/>
      <c r="L10" s="28"/>
    </row>
    <row r="11" spans="1:12" ht="17.25">
      <c r="A11" s="34"/>
      <c r="B11" s="35" t="s">
        <v>46</v>
      </c>
      <c r="C11" s="3"/>
      <c r="D11" s="3"/>
      <c r="E11" s="38"/>
      <c r="F11" s="36"/>
      <c r="G11" s="3"/>
      <c r="H11" s="45"/>
    </row>
    <row r="12" spans="1:12" ht="9" customHeight="1">
      <c r="A12" s="34"/>
      <c r="B12" s="35"/>
      <c r="C12" s="3"/>
      <c r="D12" s="3"/>
      <c r="E12" s="39"/>
      <c r="F12" s="36"/>
      <c r="G12" s="3"/>
      <c r="H12" s="45"/>
    </row>
    <row r="13" spans="1:12" ht="17.25">
      <c r="A13" s="34"/>
      <c r="B13" s="35" t="s">
        <v>45</v>
      </c>
      <c r="C13" s="3"/>
      <c r="D13" s="3"/>
      <c r="E13" s="3"/>
      <c r="F13" s="36"/>
      <c r="G13" s="3"/>
      <c r="H13" s="45"/>
    </row>
    <row r="14" spans="1:12" ht="15.75" thickBot="1">
      <c r="A14" s="34"/>
      <c r="B14" s="3"/>
      <c r="C14" s="3"/>
      <c r="D14" s="3"/>
      <c r="E14" s="3"/>
      <c r="F14" s="3"/>
      <c r="G14" s="3"/>
      <c r="H14" s="37"/>
    </row>
    <row r="15" spans="1:12" ht="16.5" thickBot="1">
      <c r="A15" s="34"/>
      <c r="B15" s="23" t="s">
        <v>49</v>
      </c>
      <c r="C15" s="24"/>
      <c r="D15" s="24"/>
      <c r="E15" s="24"/>
      <c r="F15" s="25"/>
      <c r="G15" s="3"/>
      <c r="H15" s="45"/>
      <c r="L15" s="27"/>
    </row>
    <row r="16" spans="1:12">
      <c r="A16" s="34"/>
      <c r="B16" s="5"/>
      <c r="C16" s="3"/>
      <c r="D16" s="3"/>
      <c r="E16" s="3"/>
      <c r="F16" s="6"/>
      <c r="G16" s="3"/>
      <c r="H16" s="45"/>
    </row>
    <row r="17" spans="1:12" ht="15.75">
      <c r="A17" s="34"/>
      <c r="B17" s="7" t="s">
        <v>29</v>
      </c>
      <c r="C17" s="50" t="str">
        <f>+VLOOKUP(C2,Source!$A:$AB,28,FALSE)</f>
        <v>abcdef@gmail.com</v>
      </c>
      <c r="D17" s="4"/>
      <c r="E17" s="4"/>
      <c r="F17" s="8"/>
      <c r="G17" s="3"/>
      <c r="H17" s="45"/>
    </row>
    <row r="18" spans="1:12">
      <c r="A18" s="34"/>
      <c r="B18" s="5"/>
      <c r="C18" s="3"/>
      <c r="D18" s="3"/>
      <c r="E18" s="3"/>
      <c r="F18" s="6"/>
      <c r="G18" s="3"/>
      <c r="H18" s="45"/>
    </row>
    <row r="19" spans="1:12">
      <c r="A19" s="34"/>
      <c r="B19" s="5" t="s">
        <v>30</v>
      </c>
      <c r="C19" s="26" t="str">
        <f>+VLOOKUP(C2,Source!$A:$AB,13,FALSE)</f>
        <v>frpp</v>
      </c>
      <c r="D19" s="3"/>
      <c r="E19" s="3" t="s">
        <v>31</v>
      </c>
      <c r="F19" s="52">
        <f>+VLOOKUP(C2,Source!$A:$AB,12,FALSE)</f>
        <v>8</v>
      </c>
      <c r="G19" s="3"/>
      <c r="H19" s="45"/>
    </row>
    <row r="20" spans="1:12">
      <c r="A20" s="34"/>
      <c r="B20" s="5" t="s">
        <v>32</v>
      </c>
      <c r="C20" s="3"/>
      <c r="D20" s="3"/>
      <c r="E20" s="3"/>
      <c r="F20" s="6"/>
      <c r="G20" s="3"/>
      <c r="H20" s="45"/>
    </row>
    <row r="21" spans="1:12">
      <c r="A21" s="34"/>
      <c r="B21" s="5"/>
      <c r="C21" s="3"/>
      <c r="D21" s="3"/>
      <c r="E21" s="3"/>
      <c r="F21" s="6"/>
      <c r="G21" s="3"/>
      <c r="H21" s="45"/>
    </row>
    <row r="22" spans="1:12" ht="15.75">
      <c r="A22" s="34"/>
      <c r="B22" s="9" t="s">
        <v>50</v>
      </c>
      <c r="C22" s="51" t="str">
        <f>+VLOOKUP(C2,Source!$A:$AB,14,FALSE)</f>
        <v>B</v>
      </c>
      <c r="D22" s="4"/>
      <c r="E22" s="4"/>
      <c r="F22" s="8"/>
      <c r="G22" s="3"/>
      <c r="H22" s="45"/>
    </row>
    <row r="23" spans="1:12">
      <c r="A23" s="34"/>
      <c r="B23" s="5"/>
      <c r="C23" s="3"/>
      <c r="D23" s="3"/>
      <c r="E23" s="3"/>
      <c r="F23" s="6"/>
      <c r="G23" s="3"/>
      <c r="H23" s="45"/>
    </row>
    <row r="24" spans="1:12">
      <c r="A24" s="34"/>
      <c r="B24" s="16" t="s">
        <v>37</v>
      </c>
      <c r="C24" s="15" t="s">
        <v>26</v>
      </c>
      <c r="D24" s="3"/>
      <c r="E24" s="17" t="str">
        <f>+VLOOKUP(C2,Source!$A:$AB,7,FALSE)</f>
        <v>Clé 4g</v>
      </c>
      <c r="F24" s="6"/>
      <c r="G24" s="3"/>
      <c r="H24" s="45"/>
    </row>
    <row r="25" spans="1:12">
      <c r="A25" s="34"/>
      <c r="B25" s="13" t="s">
        <v>33</v>
      </c>
      <c r="C25" s="26" t="str">
        <f>IF($C$24=$E$24,VLOOKUP(C2,Source!$A:$AB,11,FALSE),"")</f>
        <v/>
      </c>
      <c r="D25" s="3"/>
      <c r="E25" s="3"/>
      <c r="F25" s="6"/>
      <c r="G25" s="3"/>
      <c r="H25" s="45"/>
    </row>
    <row r="26" spans="1:12">
      <c r="A26" s="34"/>
      <c r="B26" s="13" t="s">
        <v>35</v>
      </c>
      <c r="C26" s="26" t="str">
        <f>IF($C$24=$E$24,VLOOKUP(C2,Source!$A:$AB,9,FALSE),"")</f>
        <v/>
      </c>
      <c r="D26" s="3"/>
      <c r="E26" s="14" t="s">
        <v>34</v>
      </c>
      <c r="F26" s="20" t="str">
        <f>IFERROR($C$25*$C$26,"")</f>
        <v/>
      </c>
      <c r="G26" s="3"/>
      <c r="H26" s="45"/>
    </row>
    <row r="27" spans="1:12" ht="17.25">
      <c r="A27" s="34"/>
      <c r="B27" s="5"/>
      <c r="C27" s="3"/>
      <c r="D27" s="3"/>
      <c r="E27" s="14"/>
      <c r="F27" s="6"/>
      <c r="G27" s="3"/>
      <c r="H27" s="45"/>
      <c r="L27" s="21"/>
    </row>
    <row r="28" spans="1:12">
      <c r="A28" s="34"/>
      <c r="B28" s="16" t="s">
        <v>37</v>
      </c>
      <c r="C28" s="15" t="s">
        <v>38</v>
      </c>
      <c r="D28" s="3"/>
      <c r="E28" s="18" t="str">
        <f>+VLOOKUP(C2,Source!$A:$AB,7,FALSE)</f>
        <v>Clé 4g</v>
      </c>
      <c r="F28" s="6"/>
      <c r="G28" s="3"/>
      <c r="H28" s="45"/>
    </row>
    <row r="29" spans="1:12">
      <c r="A29" s="34"/>
      <c r="B29" s="13" t="s">
        <v>33</v>
      </c>
      <c r="C29" s="26" t="str">
        <f>IF($C$28=$E$28,VLOOKUP(C2,Source!$A:$AB,11,FALSE),"")</f>
        <v/>
      </c>
      <c r="D29" s="3"/>
      <c r="E29" s="14"/>
      <c r="F29" s="6"/>
      <c r="G29" s="3"/>
      <c r="H29" s="45"/>
    </row>
    <row r="30" spans="1:12">
      <c r="A30" s="34"/>
      <c r="B30" s="13" t="s">
        <v>35</v>
      </c>
      <c r="C30" s="26" t="str">
        <f>IF($C$28=$E$28,VLOOKUP(C2,Source!$A:$AB,9,FALSE),"")</f>
        <v/>
      </c>
      <c r="D30" s="3"/>
      <c r="E30" s="14" t="s">
        <v>34</v>
      </c>
      <c r="F30" s="19" t="str">
        <f>IFERROR($C$29*$C$30,"")</f>
        <v/>
      </c>
      <c r="G30" s="3"/>
      <c r="H30" s="45"/>
    </row>
    <row r="31" spans="1:12" ht="15.75" thickBot="1">
      <c r="A31" s="34"/>
      <c r="B31" s="5"/>
      <c r="C31" s="3"/>
      <c r="D31" s="3"/>
      <c r="E31" s="14"/>
      <c r="F31" s="6"/>
      <c r="G31" s="3"/>
      <c r="H31" s="45"/>
    </row>
    <row r="32" spans="1:12">
      <c r="A32" s="34"/>
      <c r="B32" s="5"/>
      <c r="C32" s="3"/>
      <c r="D32" s="3"/>
      <c r="E32" s="29" t="s">
        <v>36</v>
      </c>
      <c r="F32" s="30" t="str">
        <f>IF(F26="",F30,IF(F30="",F26,F26+F30))</f>
        <v/>
      </c>
      <c r="G32" s="3"/>
      <c r="H32" s="45"/>
    </row>
    <row r="33" spans="1:8" ht="15.75" thickBot="1">
      <c r="A33" s="34"/>
      <c r="B33" s="10"/>
      <c r="C33" s="11"/>
      <c r="D33" s="11"/>
      <c r="E33" s="11"/>
      <c r="F33" s="12"/>
      <c r="G33" s="5"/>
      <c r="H33" s="45"/>
    </row>
    <row r="34" spans="1:8">
      <c r="A34" s="34"/>
      <c r="B34" s="3"/>
      <c r="C34" s="3"/>
      <c r="D34" s="3"/>
      <c r="E34" s="3"/>
      <c r="F34" s="3"/>
      <c r="G34" s="3"/>
      <c r="H34" s="45"/>
    </row>
    <row r="35" spans="1:8" ht="15" customHeight="1">
      <c r="A35" s="34"/>
      <c r="B35" s="56"/>
      <c r="C35" s="56"/>
      <c r="D35" s="56"/>
      <c r="E35" s="56"/>
      <c r="F35" s="56"/>
      <c r="G35" s="48"/>
      <c r="H35" s="49"/>
    </row>
    <row r="36" spans="1:8" ht="21" customHeight="1">
      <c r="A36" s="34"/>
      <c r="B36" s="56"/>
      <c r="C36" s="56"/>
      <c r="D36" s="56"/>
      <c r="E36" s="56"/>
      <c r="F36" s="56"/>
      <c r="G36" s="48"/>
      <c r="H36" s="49"/>
    </row>
    <row r="37" spans="1:8">
      <c r="A37" s="34"/>
      <c r="B37" s="3"/>
      <c r="C37" s="3"/>
      <c r="D37" s="3"/>
      <c r="E37" s="3"/>
      <c r="F37" s="3"/>
      <c r="G37" s="3"/>
      <c r="H37" s="45"/>
    </row>
    <row r="38" spans="1:8" ht="19.5" customHeight="1">
      <c r="A38" s="34"/>
      <c r="B38" s="3"/>
      <c r="C38" s="3"/>
      <c r="D38" s="3"/>
      <c r="E38" s="3"/>
      <c r="F38" s="3"/>
      <c r="G38" s="3"/>
      <c r="H38" s="45"/>
    </row>
    <row r="39" spans="1:8">
      <c r="A39" s="34"/>
      <c r="B39" s="35"/>
      <c r="C39" s="3"/>
      <c r="D39" s="3"/>
      <c r="E39" s="3"/>
      <c r="F39" s="3"/>
      <c r="G39" s="3"/>
      <c r="H39" s="45"/>
    </row>
    <row r="40" spans="1:8">
      <c r="A40" s="34"/>
      <c r="B40" s="35"/>
      <c r="C40" s="3"/>
      <c r="D40" s="3"/>
      <c r="E40" s="3"/>
      <c r="F40" s="3"/>
      <c r="G40" s="3"/>
      <c r="H40" s="45"/>
    </row>
    <row r="41" spans="1:8">
      <c r="A41" s="34"/>
      <c r="B41" s="35"/>
      <c r="C41" s="3"/>
      <c r="D41" s="3"/>
      <c r="E41" s="3"/>
      <c r="F41" s="3"/>
      <c r="G41" s="3"/>
      <c r="H41" s="45"/>
    </row>
    <row r="42" spans="1:8">
      <c r="A42" s="34"/>
      <c r="B42" s="40"/>
      <c r="C42" s="3"/>
      <c r="D42" s="3"/>
      <c r="E42" s="3"/>
      <c r="F42" s="3"/>
      <c r="G42" s="3"/>
      <c r="H42" s="45"/>
    </row>
    <row r="43" spans="1:8" ht="15.75" thickBot="1">
      <c r="A43" s="41"/>
      <c r="B43" s="42"/>
      <c r="C43" s="42"/>
      <c r="D43" s="42"/>
      <c r="E43" s="42"/>
      <c r="F43" s="42"/>
      <c r="G43" s="42"/>
      <c r="H43" s="46"/>
    </row>
    <row r="44" spans="1:8" ht="15.75" thickTop="1">
      <c r="B44" s="3"/>
      <c r="C44" s="3"/>
      <c r="D44" s="3"/>
      <c r="E44" s="3"/>
      <c r="F44" s="3"/>
      <c r="H44" s="27"/>
    </row>
  </sheetData>
  <mergeCells count="1">
    <mergeCell ref="B35:F36"/>
  </mergeCells>
  <conditionalFormatting sqref="C2">
    <cfRule type="expression" dxfId="22" priority="23">
      <formula>$AC2=1</formula>
    </cfRule>
  </conditionalFormatting>
  <conditionalFormatting sqref="C2">
    <cfRule type="expression" dxfId="21" priority="22">
      <formula>$AC2=1</formula>
    </cfRule>
  </conditionalFormatting>
  <conditionalFormatting sqref="C2">
    <cfRule type="expression" dxfId="20" priority="21">
      <formula>$AC2=1</formula>
    </cfRule>
  </conditionalFormatting>
  <conditionalFormatting sqref="C2">
    <cfRule type="expression" dxfId="19" priority="20">
      <formula>$AC2=1</formula>
    </cfRule>
  </conditionalFormatting>
  <conditionalFormatting sqref="C2">
    <cfRule type="expression" dxfId="18" priority="19">
      <formula>$AC2=1</formula>
    </cfRule>
  </conditionalFormatting>
  <conditionalFormatting sqref="C2">
    <cfRule type="expression" dxfId="17" priority="18">
      <formula>$AC2=1</formula>
    </cfRule>
  </conditionalFormatting>
  <conditionalFormatting sqref="C2">
    <cfRule type="expression" dxfId="16" priority="17">
      <formula>$AC2=1</formula>
    </cfRule>
  </conditionalFormatting>
  <conditionalFormatting sqref="C2">
    <cfRule type="expression" dxfId="15" priority="16">
      <formula>$AC2=1</formula>
    </cfRule>
  </conditionalFormatting>
  <conditionalFormatting sqref="C2">
    <cfRule type="expression" dxfId="14" priority="15">
      <formula>$AC2=1</formula>
    </cfRule>
  </conditionalFormatting>
  <conditionalFormatting sqref="C2">
    <cfRule type="expression" dxfId="13" priority="14">
      <formula>$AC2=1</formula>
    </cfRule>
  </conditionalFormatting>
  <conditionalFormatting sqref="C2">
    <cfRule type="expression" dxfId="12" priority="13">
      <formula>$AC2=1</formula>
    </cfRule>
  </conditionalFormatting>
  <conditionalFormatting sqref="L23">
    <cfRule type="expression" dxfId="11" priority="12">
      <formula>$AC23=1</formula>
    </cfRule>
  </conditionalFormatting>
  <conditionalFormatting sqref="M22">
    <cfRule type="expression" dxfId="10" priority="11">
      <formula>$AC22=1</formula>
    </cfRule>
  </conditionalFormatting>
  <conditionalFormatting sqref="M22">
    <cfRule type="expression" dxfId="9" priority="10">
      <formula>$AC22=1</formula>
    </cfRule>
  </conditionalFormatting>
  <conditionalFormatting sqref="M22">
    <cfRule type="expression" dxfId="8" priority="9">
      <formula>$AC22=1</formula>
    </cfRule>
  </conditionalFormatting>
  <conditionalFormatting sqref="M22">
    <cfRule type="expression" dxfId="7" priority="8">
      <formula>$AC22=1</formula>
    </cfRule>
  </conditionalFormatting>
  <conditionalFormatting sqref="M22">
    <cfRule type="expression" dxfId="6" priority="7">
      <formula>$AC22=1</formula>
    </cfRule>
  </conditionalFormatting>
  <conditionalFormatting sqref="M22">
    <cfRule type="expression" dxfId="5" priority="6">
      <formula>$AC22=1</formula>
    </cfRule>
  </conditionalFormatting>
  <conditionalFormatting sqref="M22">
    <cfRule type="expression" dxfId="4" priority="5">
      <formula>$AC22=1</formula>
    </cfRule>
  </conditionalFormatting>
  <conditionalFormatting sqref="M22">
    <cfRule type="expression" dxfId="3" priority="4">
      <formula>$AC22=1</formula>
    </cfRule>
  </conditionalFormatting>
  <conditionalFormatting sqref="M22">
    <cfRule type="expression" dxfId="2" priority="3">
      <formula>$AC22=1</formula>
    </cfRule>
  </conditionalFormatting>
  <conditionalFormatting sqref="M22">
    <cfRule type="expression" dxfId="1" priority="2">
      <formula>$AC22=1</formula>
    </cfRule>
  </conditionalFormatting>
  <conditionalFormatting sqref="M22">
    <cfRule type="expression" dxfId="0" priority="1">
      <formula>$AC22=1</formula>
    </cfRule>
  </conditionalFormatting>
  <hyperlinks>
    <hyperlink ref="B11" r:id="rId1" display="mailto:cmi.gestre@socgen.com"/>
  </hyperlinks>
  <pageMargins left="0.70866141732283472" right="0.70866141732283472" top="0.74803149606299213" bottom="0.74803149606299213" header="0.31496062992125984" footer="0.31496062992125984"/>
  <pageSetup paperSize="9" scale="70" orientation="landscape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Source</vt:lpstr>
      <vt:lpstr>Commande</vt:lpstr>
      <vt:lpstr>Commande!Zone_d_impression</vt:lpstr>
    </vt:vector>
  </TitlesOfParts>
  <Company>SOCIETE GENERALE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YVES DOHM (A308022)</dc:creator>
  <cp:lastModifiedBy>PIERRE YVES DOHM (A308022)</cp:lastModifiedBy>
  <cp:lastPrinted>2017-07-25T16:44:46Z</cp:lastPrinted>
  <dcterms:created xsi:type="dcterms:W3CDTF">2017-07-20T11:38:16Z</dcterms:created>
  <dcterms:modified xsi:type="dcterms:W3CDTF">2017-08-24T13:20:41Z</dcterms:modified>
</cp:coreProperties>
</file>