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ocuments\EXCEL\"/>
    </mc:Choice>
  </mc:AlternateContent>
  <bookViews>
    <workbookView xWindow="0" yWindow="0" windowWidth="20460" windowHeight="76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5" i="1" l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Q54" i="1"/>
  <c r="P54" i="1"/>
  <c r="Q49" i="1"/>
  <c r="P49" i="1"/>
  <c r="Q44" i="1"/>
  <c r="P44" i="1"/>
  <c r="Q42" i="1"/>
  <c r="P42" i="1"/>
  <c r="Q37" i="1"/>
  <c r="P37" i="1"/>
  <c r="Q32" i="1"/>
  <c r="P32" i="1"/>
  <c r="Q27" i="1"/>
  <c r="P27" i="1"/>
  <c r="Q25" i="1"/>
  <c r="P25" i="1"/>
  <c r="Q20" i="1"/>
  <c r="P20" i="1"/>
  <c r="L20" i="1"/>
  <c r="K20" i="1"/>
  <c r="O19" i="1"/>
  <c r="N19" i="1"/>
  <c r="L19" i="1"/>
  <c r="K19" i="1"/>
  <c r="Q18" i="1"/>
  <c r="P18" i="1"/>
  <c r="L18" i="1"/>
  <c r="K18" i="1"/>
  <c r="Q17" i="1"/>
  <c r="P17" i="1"/>
  <c r="L17" i="1"/>
  <c r="K17" i="1"/>
  <c r="O16" i="1"/>
  <c r="N16" i="1"/>
  <c r="L16" i="1"/>
  <c r="K16" i="1"/>
  <c r="Q15" i="1"/>
  <c r="P15" i="1"/>
  <c r="L15" i="1"/>
  <c r="K15" i="1"/>
  <c r="O13" i="1"/>
  <c r="N13" i="1"/>
  <c r="L13" i="1"/>
  <c r="K13" i="1"/>
  <c r="Q12" i="1"/>
  <c r="P12" i="1"/>
  <c r="L12" i="1"/>
  <c r="K12" i="1"/>
  <c r="AA11" i="1"/>
  <c r="Z11" i="1"/>
  <c r="Z49" i="1" s="1"/>
  <c r="Y11" i="1"/>
  <c r="Y49" i="1" s="1"/>
  <c r="AA49" i="1" s="1"/>
  <c r="T11" i="1"/>
  <c r="Z25" i="1" s="1"/>
  <c r="Q11" i="1"/>
  <c r="P11" i="1"/>
  <c r="L11" i="1"/>
  <c r="K11" i="1"/>
  <c r="J11" i="1"/>
  <c r="A11" i="1" s="1"/>
  <c r="H11" i="1"/>
  <c r="Z51" i="1" s="1"/>
  <c r="G11" i="1"/>
  <c r="I11" i="1" s="1"/>
  <c r="B11" i="1"/>
  <c r="Z27" i="1" s="1"/>
  <c r="Z10" i="1"/>
  <c r="Z48" i="1" s="1"/>
  <c r="Y10" i="1"/>
  <c r="Y48" i="1" s="1"/>
  <c r="AA48" i="1" s="1"/>
  <c r="T10" i="1"/>
  <c r="R10" i="1"/>
  <c r="O10" i="1"/>
  <c r="N10" i="1"/>
  <c r="L10" i="1"/>
  <c r="K10" i="1"/>
  <c r="J10" i="1"/>
  <c r="H10" i="1"/>
  <c r="Z50" i="1" s="1"/>
  <c r="G10" i="1"/>
  <c r="I10" i="1" s="1"/>
  <c r="B10" i="1"/>
  <c r="U25" i="1" s="1"/>
  <c r="A10" i="1"/>
  <c r="Z9" i="1"/>
  <c r="Z47" i="1" s="1"/>
  <c r="Y9" i="1"/>
  <c r="AA9" i="1" s="1"/>
  <c r="T9" i="1"/>
  <c r="Z20" i="1" s="1"/>
  <c r="P13" i="1" s="1"/>
  <c r="R9" i="1"/>
  <c r="Q9" i="1"/>
  <c r="P9" i="1"/>
  <c r="L9" i="1"/>
  <c r="AB11" i="1" s="1"/>
  <c r="K9" i="1"/>
  <c r="AB9" i="1" s="1"/>
  <c r="J9" i="1"/>
  <c r="A9" i="1" s="1"/>
  <c r="H9" i="1"/>
  <c r="Z46" i="1" s="1"/>
  <c r="G9" i="1"/>
  <c r="Y46" i="1" s="1"/>
  <c r="AA46" i="1" s="1"/>
  <c r="B9" i="1"/>
  <c r="H20" i="1" s="1"/>
  <c r="N20" i="1" s="1"/>
  <c r="Z8" i="1"/>
  <c r="Z45" i="1" s="1"/>
  <c r="Y8" i="1"/>
  <c r="Y45" i="1" s="1"/>
  <c r="AA45" i="1" s="1"/>
  <c r="T8" i="1"/>
  <c r="R8" i="1"/>
  <c r="Q8" i="1"/>
  <c r="P8" i="1"/>
  <c r="L8" i="1"/>
  <c r="AB10" i="1" s="1"/>
  <c r="K8" i="1"/>
  <c r="AB8" i="1" s="1"/>
  <c r="S8" i="1" s="1"/>
  <c r="J8" i="1"/>
  <c r="H8" i="1"/>
  <c r="Z44" i="1" s="1"/>
  <c r="G8" i="1"/>
  <c r="I8" i="1" s="1"/>
  <c r="B8" i="1"/>
  <c r="A8" i="1"/>
  <c r="R7" i="1"/>
  <c r="R6" i="1"/>
  <c r="R5" i="1"/>
  <c r="R4" i="1"/>
  <c r="R2" i="1"/>
  <c r="S11" i="1" l="1"/>
  <c r="U37" i="1"/>
  <c r="O42" i="1"/>
  <c r="Z37" i="1"/>
  <c r="O44" i="1"/>
  <c r="U32" i="1"/>
  <c r="N42" i="1"/>
  <c r="S10" i="1"/>
  <c r="S9" i="1"/>
  <c r="I9" i="1"/>
  <c r="AA10" i="1"/>
  <c r="C15" i="1"/>
  <c r="U15" i="1"/>
  <c r="U8" i="1" s="1"/>
  <c r="C17" i="1"/>
  <c r="N17" i="1" s="1"/>
  <c r="U17" i="1"/>
  <c r="Q10" i="1" s="1"/>
  <c r="C19" i="1"/>
  <c r="Q19" i="1" s="1"/>
  <c r="U19" i="1"/>
  <c r="O12" i="1" s="1"/>
  <c r="C25" i="1"/>
  <c r="C27" i="1"/>
  <c r="F9" i="1"/>
  <c r="H15" i="1"/>
  <c r="O15" i="1" s="1"/>
  <c r="Z15" i="1"/>
  <c r="O8" i="1" s="1"/>
  <c r="W8" i="1" s="1"/>
  <c r="H17" i="1"/>
  <c r="O17" i="1" s="1"/>
  <c r="Z17" i="1"/>
  <c r="P10" i="1" s="1"/>
  <c r="X8" i="1" s="1"/>
  <c r="H19" i="1"/>
  <c r="P19" i="1" s="1"/>
  <c r="Z19" i="1"/>
  <c r="N12" i="1" s="1"/>
  <c r="H25" i="1"/>
  <c r="H27" i="1"/>
  <c r="Y44" i="1"/>
  <c r="AA44" i="1" s="1"/>
  <c r="Y47" i="1"/>
  <c r="AA47" i="1" s="1"/>
  <c r="Y50" i="1"/>
  <c r="AA50" i="1" s="1"/>
  <c r="Y51" i="1"/>
  <c r="AA51" i="1" s="1"/>
  <c r="AA8" i="1"/>
  <c r="C16" i="1"/>
  <c r="Q16" i="1" s="1"/>
  <c r="F8" i="1" s="1"/>
  <c r="U16" i="1"/>
  <c r="N9" i="1" s="1"/>
  <c r="C18" i="1"/>
  <c r="N18" i="1" s="1"/>
  <c r="U18" i="1"/>
  <c r="N11" i="1" s="1"/>
  <c r="C20" i="1"/>
  <c r="O20" i="1" s="1"/>
  <c r="U20" i="1"/>
  <c r="Q13" i="1" s="1"/>
  <c r="X10" i="1" s="1"/>
  <c r="U27" i="1"/>
  <c r="X11" i="1"/>
  <c r="H16" i="1"/>
  <c r="P16" i="1" s="1"/>
  <c r="F10" i="1" s="1"/>
  <c r="Z16" i="1"/>
  <c r="O9" i="1" s="1"/>
  <c r="W11" i="1" s="1"/>
  <c r="H18" i="1"/>
  <c r="O18" i="1" s="1"/>
  <c r="Z18" i="1"/>
  <c r="O11" i="1" s="1"/>
  <c r="E10" i="1" l="1"/>
  <c r="E8" i="1"/>
  <c r="O54" i="1"/>
  <c r="T51" i="1"/>
  <c r="F11" i="1"/>
  <c r="X9" i="1"/>
  <c r="O27" i="1"/>
  <c r="H37" i="1"/>
  <c r="C10" i="1"/>
  <c r="C8" i="1"/>
  <c r="N15" i="1"/>
  <c r="W10" i="1"/>
  <c r="E9" i="1"/>
  <c r="Z32" i="1"/>
  <c r="N44" i="1"/>
  <c r="E11" i="1"/>
  <c r="C9" i="1"/>
  <c r="O25" i="1"/>
  <c r="C37" i="1"/>
  <c r="N27" i="1"/>
  <c r="H32" i="1"/>
  <c r="U11" i="1"/>
  <c r="O49" i="1"/>
  <c r="T49" i="1"/>
  <c r="N54" i="1"/>
  <c r="T50" i="1"/>
  <c r="U9" i="1"/>
  <c r="N8" i="1"/>
  <c r="U10" i="1"/>
  <c r="W9" i="1"/>
  <c r="N25" i="1"/>
  <c r="C32" i="1"/>
  <c r="C11" i="1"/>
  <c r="N37" i="1" l="1"/>
  <c r="T46" i="1"/>
  <c r="O37" i="1"/>
  <c r="T47" i="1"/>
  <c r="D9" i="1"/>
  <c r="D8" i="1"/>
  <c r="D11" i="1"/>
  <c r="D10" i="1"/>
  <c r="N32" i="1"/>
  <c r="T44" i="1"/>
  <c r="V10" i="1"/>
  <c r="V9" i="1"/>
  <c r="V8" i="1"/>
  <c r="V11" i="1"/>
  <c r="V49" i="1"/>
  <c r="X49" i="1"/>
  <c r="V51" i="1"/>
  <c r="X51" i="1"/>
  <c r="V50" i="1"/>
  <c r="U50" i="1"/>
  <c r="X50" i="1"/>
  <c r="N49" i="1"/>
  <c r="T48" i="1"/>
  <c r="O32" i="1"/>
  <c r="U49" i="1" s="1"/>
  <c r="T45" i="1"/>
  <c r="W45" i="1" l="1"/>
  <c r="V45" i="1"/>
  <c r="U45" i="1"/>
  <c r="X45" i="1"/>
  <c r="W48" i="1"/>
  <c r="V48" i="1"/>
  <c r="U48" i="1"/>
  <c r="X48" i="1"/>
  <c r="W47" i="1"/>
  <c r="V47" i="1"/>
  <c r="U47" i="1"/>
  <c r="X47" i="1"/>
  <c r="W50" i="1"/>
  <c r="W51" i="1"/>
  <c r="W49" i="1"/>
  <c r="W44" i="1"/>
  <c r="V44" i="1"/>
  <c r="U44" i="1"/>
  <c r="X44" i="1"/>
  <c r="W46" i="1"/>
  <c r="V46" i="1"/>
  <c r="U46" i="1"/>
  <c r="X46" i="1"/>
  <c r="U51" i="1"/>
</calcChain>
</file>

<file path=xl/sharedStrings.xml><?xml version="1.0" encoding="utf-8"?>
<sst xmlns="http://schemas.openxmlformats.org/spreadsheetml/2006/main" count="58" uniqueCount="17">
  <si>
    <t>part</t>
  </si>
  <si>
    <t>groupes</t>
  </si>
  <si>
    <t>p</t>
  </si>
  <si>
    <t>v</t>
  </si>
  <si>
    <t>n</t>
  </si>
  <si>
    <t>1v3</t>
  </si>
  <si>
    <t>2v4</t>
  </si>
  <si>
    <t>1v2</t>
  </si>
  <si>
    <t>3v4</t>
  </si>
  <si>
    <t>4v1</t>
  </si>
  <si>
    <t>3v2</t>
  </si>
  <si>
    <t>gagnants</t>
  </si>
  <si>
    <t>perdants</t>
  </si>
  <si>
    <t>demi finales</t>
  </si>
  <si>
    <t>finale</t>
  </si>
  <si>
    <t>demi finales perdante</t>
  </si>
  <si>
    <t>finale perdante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</si>
</sst>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sz val="28"/>
      <color theme="1"/>
      <name val="Juice ITC"/>
      <family val="5"/>
    </font>
    <font>
      <sz val="11"/>
      <color theme="1"/>
      <name val="Juice ITC"/>
      <family val="5"/>
    </font>
    <font>
      <b/>
      <sz val="18"/>
      <color theme="1"/>
      <name val="Juice ITC"/>
      <family val="5"/>
    </font>
    <font>
      <i/>
      <u val="double"/>
      <sz val="14"/>
      <color theme="0"/>
      <name val="Juice ITC"/>
      <family val="5"/>
    </font>
    <font>
      <b/>
      <sz val="11"/>
      <color theme="0"/>
      <name val="Juice ITC"/>
      <family val="5"/>
    </font>
    <font>
      <sz val="11"/>
      <color rgb="FF7030A0"/>
      <name val="Juice ITC"/>
      <family val="5"/>
    </font>
    <font>
      <b/>
      <u val="double"/>
      <sz val="14"/>
      <color theme="0"/>
      <name val="Juice ITC"/>
      <family val="5"/>
    </font>
    <font>
      <b/>
      <u/>
      <sz val="11"/>
      <color rgb="FFFF0000"/>
      <name val="Juice ITC"/>
      <family val="5"/>
    </font>
    <font>
      <b/>
      <sz val="11"/>
      <color theme="1"/>
      <name val="Juice ITC"/>
      <family val="5"/>
    </font>
    <font>
      <sz val="11"/>
      <color rgb="FFDDD9E3"/>
      <name val="Juice ITC"/>
      <family val="5"/>
    </font>
    <font>
      <sz val="11"/>
      <color rgb="FFE9E7ED"/>
      <name val="Juice ITC"/>
      <family val="5"/>
    </font>
    <font>
      <i/>
      <u val="double"/>
      <sz val="14"/>
      <color theme="1"/>
      <name val="Juice ITC"/>
      <family val="5"/>
    </font>
    <font>
      <sz val="11"/>
      <color rgb="FFC00000"/>
      <name val="Juice ITC"/>
      <family val="5"/>
    </font>
    <font>
      <b/>
      <sz val="11"/>
      <color theme="3"/>
      <name val="Juice ITC"/>
      <family val="5"/>
    </font>
    <font>
      <b/>
      <sz val="11"/>
      <color theme="1" tint="4.9989318521683403E-2"/>
      <name val="Juice ITC"/>
      <family val="5"/>
    </font>
    <font>
      <b/>
      <sz val="12"/>
      <color theme="0" tint="-4.9989318521683403E-2"/>
      <name val="Juice ITC"/>
      <family val="5"/>
    </font>
    <font>
      <sz val="10"/>
      <color theme="0"/>
      <name val="Juice ITC"/>
      <family val="5"/>
    </font>
    <font>
      <b/>
      <sz val="22"/>
      <color theme="3"/>
      <name val="Juice ITC"/>
      <family val="5"/>
    </font>
    <font>
      <sz val="20"/>
      <color theme="1"/>
      <name val="Juice ITC"/>
      <family val="5"/>
    </font>
    <font>
      <b/>
      <sz val="20"/>
      <color theme="3"/>
      <name val="Juice ITC"/>
      <family val="5"/>
    </font>
    <font>
      <sz val="11"/>
      <color theme="0"/>
      <name val="Juice ITC"/>
      <family val="5"/>
    </font>
    <font>
      <sz val="11"/>
      <color rgb="FF002060"/>
      <name val="Juice ITC"/>
      <family val="5"/>
    </font>
    <font>
      <sz val="10"/>
      <color rgb="FFE9E7ED"/>
      <name val="Juice ITC"/>
      <family val="5"/>
    </font>
    <font>
      <sz val="20"/>
      <color theme="3"/>
      <name val="Juice ITC"/>
      <family val="5"/>
    </font>
    <font>
      <sz val="12"/>
      <color theme="1"/>
      <name val="Juice ITC"/>
      <family val="5"/>
    </font>
    <font>
      <b/>
      <sz val="11"/>
      <color rgb="FF00B050"/>
      <name val="Juice ITC"/>
      <family val="5"/>
    </font>
    <font>
      <b/>
      <sz val="11"/>
      <color rgb="FFFF0000"/>
      <name val="Juice ITC"/>
      <family val="5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2" fillId="0" borderId="0" xfId="0" quotePrefix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5" fillId="4" borderId="0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7" fillId="0" borderId="0" xfId="0" applyFont="1" applyFill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9" fillId="2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20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4" fillId="0" borderId="0" xfId="0" applyFont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5" fillId="2" borderId="0" xfId="0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1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5</xdr:row>
      <xdr:rowOff>85725</xdr:rowOff>
    </xdr:from>
    <xdr:to>
      <xdr:col>10</xdr:col>
      <xdr:colOff>0</xdr:colOff>
      <xdr:row>6</xdr:row>
      <xdr:rowOff>162183</xdr:rowOff>
    </xdr:to>
    <xdr:grpSp>
      <xdr:nvGrpSpPr>
        <xdr:cNvPr id="2" name="Groupe 1"/>
        <xdr:cNvGrpSpPr/>
      </xdr:nvGrpSpPr>
      <xdr:grpSpPr>
        <a:xfrm>
          <a:off x="781050" y="1038225"/>
          <a:ext cx="3657600" cy="266958"/>
          <a:chOff x="1098981" y="1497273"/>
          <a:chExt cx="4162639" cy="276304"/>
        </a:xfrm>
        <a:effectLst>
          <a:glow rad="152400">
            <a:schemeClr val="tx1"/>
          </a:glow>
        </a:effectLst>
      </xdr:grpSpPr>
      <xdr:sp macro="" textlink="">
        <xdr:nvSpPr>
          <xdr:cNvPr id="3" name="Trapèze 2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4" name="Rectangle 3"/>
          <xdr:cNvSpPr/>
        </xdr:nvSpPr>
        <xdr:spPr>
          <a:xfrm>
            <a:off x="1394756" y="1497273"/>
            <a:ext cx="739048" cy="245836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Groupe A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2315988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6" name="Rectangle 5"/>
          <xdr:cNvSpPr/>
        </xdr:nvSpPr>
        <xdr:spPr>
          <a:xfrm>
            <a:off x="2685442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7" name="Rectangle 6"/>
          <xdr:cNvSpPr/>
        </xdr:nvSpPr>
        <xdr:spPr>
          <a:xfrm>
            <a:off x="3048539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8" name="Rectangle 7"/>
          <xdr:cNvSpPr/>
        </xdr:nvSpPr>
        <xdr:spPr>
          <a:xfrm>
            <a:off x="3419969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9" name="Rectangle 8"/>
          <xdr:cNvSpPr/>
        </xdr:nvSpPr>
        <xdr:spPr>
          <a:xfrm>
            <a:off x="3769907" y="1518768"/>
            <a:ext cx="353687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10" name="Rectangle 9"/>
          <xdr:cNvSpPr/>
        </xdr:nvSpPr>
        <xdr:spPr>
          <a:xfrm>
            <a:off x="4145609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11" name="Rectangle 10"/>
          <xdr:cNvSpPr/>
        </xdr:nvSpPr>
        <xdr:spPr>
          <a:xfrm>
            <a:off x="450466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4852917" y="1510822"/>
            <a:ext cx="408703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rgbClr val="FF0000"/>
                  </a:solidFill>
                </a:ln>
                <a:solidFill>
                  <a:srgbClr val="FF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PTS</a:t>
            </a:r>
          </a:p>
        </xdr:txBody>
      </xdr:sp>
    </xdr:grpSp>
    <xdr:clientData/>
  </xdr:twoCellAnchor>
  <xdr:twoCellAnchor>
    <xdr:from>
      <xdr:col>2</xdr:col>
      <xdr:colOff>0</xdr:colOff>
      <xdr:row>12</xdr:row>
      <xdr:rowOff>66676</xdr:rowOff>
    </xdr:from>
    <xdr:to>
      <xdr:col>10</xdr:col>
      <xdr:colOff>0</xdr:colOff>
      <xdr:row>13</xdr:row>
      <xdr:rowOff>122013</xdr:rowOff>
    </xdr:to>
    <xdr:grpSp>
      <xdr:nvGrpSpPr>
        <xdr:cNvPr id="13" name="Groupe 12"/>
        <xdr:cNvGrpSpPr/>
      </xdr:nvGrpSpPr>
      <xdr:grpSpPr>
        <a:xfrm>
          <a:off x="1809750" y="2352676"/>
          <a:ext cx="2628900" cy="245837"/>
          <a:chOff x="1098981" y="1497273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14" name="Trapèze 13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15" name="Rectangle 14"/>
          <xdr:cNvSpPr/>
        </xdr:nvSpPr>
        <xdr:spPr>
          <a:xfrm>
            <a:off x="1200881" y="1497273"/>
            <a:ext cx="1126796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7</xdr:col>
      <xdr:colOff>200024</xdr:colOff>
      <xdr:row>12</xdr:row>
      <xdr:rowOff>76201</xdr:rowOff>
    </xdr:from>
    <xdr:to>
      <xdr:col>9</xdr:col>
      <xdr:colOff>186531</xdr:colOff>
      <xdr:row>13</xdr:row>
      <xdr:rowOff>131538</xdr:rowOff>
    </xdr:to>
    <xdr:sp macro="" textlink="">
      <xdr:nvSpPr>
        <xdr:cNvPr id="16" name="Rectangle 15"/>
        <xdr:cNvSpPr/>
      </xdr:nvSpPr>
      <xdr:spPr>
        <a:xfrm>
          <a:off x="3676649" y="2362201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5</xdr:col>
      <xdr:colOff>0</xdr:colOff>
      <xdr:row>12</xdr:row>
      <xdr:rowOff>123826</xdr:rowOff>
    </xdr:from>
    <xdr:to>
      <xdr:col>6</xdr:col>
      <xdr:colOff>319882</xdr:colOff>
      <xdr:row>13</xdr:row>
      <xdr:rowOff>179163</xdr:rowOff>
    </xdr:to>
    <xdr:sp macro="" textlink="">
      <xdr:nvSpPr>
        <xdr:cNvPr id="17" name="Rectangle 16"/>
        <xdr:cNvSpPr/>
      </xdr:nvSpPr>
      <xdr:spPr>
        <a:xfrm>
          <a:off x="2809875" y="2409826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20</xdr:col>
      <xdr:colOff>0</xdr:colOff>
      <xdr:row>12</xdr:row>
      <xdr:rowOff>76200</xdr:rowOff>
    </xdr:from>
    <xdr:to>
      <xdr:col>28</xdr:col>
      <xdr:colOff>1875</xdr:colOff>
      <xdr:row>13</xdr:row>
      <xdr:rowOff>131537</xdr:rowOff>
    </xdr:to>
    <xdr:grpSp>
      <xdr:nvGrpSpPr>
        <xdr:cNvPr id="18" name="Groupe 17"/>
        <xdr:cNvGrpSpPr/>
      </xdr:nvGrpSpPr>
      <xdr:grpSpPr>
        <a:xfrm>
          <a:off x="8705850" y="2362200"/>
          <a:ext cx="2668875" cy="245837"/>
          <a:chOff x="1098981" y="1497273"/>
          <a:chExt cx="4105971" cy="262593"/>
        </a:xfrm>
        <a:effectLst>
          <a:glow rad="127000">
            <a:schemeClr val="bg1"/>
          </a:glow>
        </a:effectLst>
      </xdr:grpSpPr>
      <xdr:sp macro="" textlink="">
        <xdr:nvSpPr>
          <xdr:cNvPr id="19" name="Trapèze 18"/>
          <xdr:cNvSpPr/>
        </xdr:nvSpPr>
        <xdr:spPr>
          <a:xfrm>
            <a:off x="1098981" y="1530543"/>
            <a:ext cx="4105971" cy="199718"/>
          </a:xfrm>
          <a:prstGeom prst="trapezoid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0" name="Rectangle 19"/>
          <xdr:cNvSpPr/>
        </xdr:nvSpPr>
        <xdr:spPr>
          <a:xfrm>
            <a:off x="1347588" y="1497273"/>
            <a:ext cx="1001439" cy="26259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ysClr val="windowText" lastClr="000000"/>
                  </a:solidFill>
                </a:ln>
                <a:solidFill>
                  <a:sysClr val="windowText" lastClr="00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25</xdr:col>
      <xdr:colOff>171450</xdr:colOff>
      <xdr:row>12</xdr:row>
      <xdr:rowOff>76200</xdr:rowOff>
    </xdr:from>
    <xdr:to>
      <xdr:col>27</xdr:col>
      <xdr:colOff>157957</xdr:colOff>
      <xdr:row>13</xdr:row>
      <xdr:rowOff>131537</xdr:rowOff>
    </xdr:to>
    <xdr:sp macro="" textlink="">
      <xdr:nvSpPr>
        <xdr:cNvPr id="21" name="Rectangle 20"/>
        <xdr:cNvSpPr/>
      </xdr:nvSpPr>
      <xdr:spPr>
        <a:xfrm>
          <a:off x="8086725" y="2362200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ysClr val="windowText" lastClr="000000"/>
                </a:solidFill>
              </a:ln>
              <a:solidFill>
                <a:sysClr val="windowText" lastClr="00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23</xdr:col>
      <xdr:colOff>0</xdr:colOff>
      <xdr:row>12</xdr:row>
      <xdr:rowOff>123825</xdr:rowOff>
    </xdr:from>
    <xdr:to>
      <xdr:col>24</xdr:col>
      <xdr:colOff>319882</xdr:colOff>
      <xdr:row>13</xdr:row>
      <xdr:rowOff>179162</xdr:rowOff>
    </xdr:to>
    <xdr:sp macro="" textlink="">
      <xdr:nvSpPr>
        <xdr:cNvPr id="22" name="Rectangle 21"/>
        <xdr:cNvSpPr/>
      </xdr:nvSpPr>
      <xdr:spPr>
        <a:xfrm>
          <a:off x="7248525" y="2409825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2</xdr:col>
      <xdr:colOff>85726</xdr:colOff>
      <xdr:row>22</xdr:row>
      <xdr:rowOff>85726</xdr:rowOff>
    </xdr:from>
    <xdr:to>
      <xdr:col>9</xdr:col>
      <xdr:colOff>257175</xdr:colOff>
      <xdr:row>23</xdr:row>
      <xdr:rowOff>150588</xdr:rowOff>
    </xdr:to>
    <xdr:grpSp>
      <xdr:nvGrpSpPr>
        <xdr:cNvPr id="23" name="Groupe 22"/>
        <xdr:cNvGrpSpPr/>
      </xdr:nvGrpSpPr>
      <xdr:grpSpPr>
        <a:xfrm>
          <a:off x="1895476" y="4276726"/>
          <a:ext cx="2505074" cy="255362"/>
          <a:chOff x="1098981" y="1506671"/>
          <a:chExt cx="4105972" cy="252349"/>
        </a:xfrm>
        <a:effectLst>
          <a:glow rad="152400">
            <a:schemeClr val="tx1"/>
          </a:glow>
        </a:effectLst>
      </xdr:grpSpPr>
      <xdr:sp macro="" textlink="">
        <xdr:nvSpPr>
          <xdr:cNvPr id="24" name="Trapèze 23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5" name="Rectangle 24"/>
          <xdr:cNvSpPr/>
        </xdr:nvSpPr>
        <xdr:spPr>
          <a:xfrm>
            <a:off x="2249188" y="1506671"/>
            <a:ext cx="1572670" cy="25234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Demi-finales</a:t>
            </a:r>
          </a:p>
        </xdr:txBody>
      </xdr:sp>
    </xdr:grpSp>
    <xdr:clientData/>
  </xdr:twoCellAnchor>
  <xdr:twoCellAnchor>
    <xdr:from>
      <xdr:col>2</xdr:col>
      <xdr:colOff>85726</xdr:colOff>
      <xdr:row>29</xdr:row>
      <xdr:rowOff>85724</xdr:rowOff>
    </xdr:from>
    <xdr:to>
      <xdr:col>9</xdr:col>
      <xdr:colOff>257175</xdr:colOff>
      <xdr:row>30</xdr:row>
      <xdr:rowOff>141061</xdr:rowOff>
    </xdr:to>
    <xdr:grpSp>
      <xdr:nvGrpSpPr>
        <xdr:cNvPr id="26" name="Groupe 25"/>
        <xdr:cNvGrpSpPr/>
      </xdr:nvGrpSpPr>
      <xdr:grpSpPr>
        <a:xfrm>
          <a:off x="1895476" y="5610224"/>
          <a:ext cx="2505074" cy="245837"/>
          <a:chOff x="1098981" y="1506671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27" name="Trapèze 26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8" name="Rectangle 27"/>
          <xdr:cNvSpPr/>
        </xdr:nvSpPr>
        <xdr:spPr>
          <a:xfrm>
            <a:off x="2549979" y="1506671"/>
            <a:ext cx="971097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FINALE</a:t>
            </a:r>
          </a:p>
        </xdr:txBody>
      </xdr:sp>
    </xdr:grpSp>
    <xdr:clientData/>
  </xdr:twoCellAnchor>
  <xdr:twoCellAnchor>
    <xdr:from>
      <xdr:col>2</xdr:col>
      <xdr:colOff>95250</xdr:colOff>
      <xdr:row>34</xdr:row>
      <xdr:rowOff>85726</xdr:rowOff>
    </xdr:from>
    <xdr:to>
      <xdr:col>9</xdr:col>
      <xdr:colOff>257175</xdr:colOff>
      <xdr:row>36</xdr:row>
      <xdr:rowOff>104066</xdr:rowOff>
    </xdr:to>
    <xdr:grpSp>
      <xdr:nvGrpSpPr>
        <xdr:cNvPr id="29" name="Groupe 28"/>
        <xdr:cNvGrpSpPr/>
      </xdr:nvGrpSpPr>
      <xdr:grpSpPr>
        <a:xfrm>
          <a:off x="1905000" y="6562726"/>
          <a:ext cx="2495550" cy="399340"/>
          <a:chOff x="1098981" y="1506671"/>
          <a:chExt cx="4105972" cy="394036"/>
        </a:xfrm>
        <a:effectLst>
          <a:glow rad="152400">
            <a:schemeClr val="tx1"/>
          </a:glow>
        </a:effectLst>
      </xdr:grpSpPr>
      <xdr:sp macro="" textlink="">
        <xdr:nvSpPr>
          <xdr:cNvPr id="30" name="Trapèze 29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1" name="Rectangle 30"/>
          <xdr:cNvSpPr/>
        </xdr:nvSpPr>
        <xdr:spPr>
          <a:xfrm>
            <a:off x="2249673" y="1506671"/>
            <a:ext cx="1571709" cy="394036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Petite</a:t>
            </a:r>
            <a:r>
              <a:rPr lang="fr-FR" sz="1000" b="1" cap="none" spc="150" baseline="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 finale</a:t>
            </a:r>
          </a:p>
          <a:p>
            <a:pPr algn="ctr"/>
            <a:endParaRPr lang="fr-FR" sz="1000" b="1" cap="none" spc="150" baseline="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endParaRPr>
          </a:p>
        </xdr:txBody>
      </xdr:sp>
    </xdr:grpSp>
    <xdr:clientData/>
  </xdr:twoCellAnchor>
  <xdr:twoCellAnchor>
    <xdr:from>
      <xdr:col>20</xdr:col>
      <xdr:colOff>0</xdr:colOff>
      <xdr:row>12</xdr:row>
      <xdr:rowOff>66676</xdr:rowOff>
    </xdr:from>
    <xdr:to>
      <xdr:col>28</xdr:col>
      <xdr:colOff>0</xdr:colOff>
      <xdr:row>13</xdr:row>
      <xdr:rowOff>122013</xdr:rowOff>
    </xdr:to>
    <xdr:grpSp>
      <xdr:nvGrpSpPr>
        <xdr:cNvPr id="32" name="Groupe 31"/>
        <xdr:cNvGrpSpPr/>
      </xdr:nvGrpSpPr>
      <xdr:grpSpPr>
        <a:xfrm>
          <a:off x="8705850" y="2352676"/>
          <a:ext cx="2667000" cy="245837"/>
          <a:chOff x="1098981" y="1497273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33" name="Trapèze 32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4" name="Rectangle 33"/>
          <xdr:cNvSpPr/>
        </xdr:nvSpPr>
        <xdr:spPr>
          <a:xfrm>
            <a:off x="1200881" y="1497273"/>
            <a:ext cx="1126796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25</xdr:col>
      <xdr:colOff>200024</xdr:colOff>
      <xdr:row>12</xdr:row>
      <xdr:rowOff>76201</xdr:rowOff>
    </xdr:from>
    <xdr:to>
      <xdr:col>27</xdr:col>
      <xdr:colOff>186531</xdr:colOff>
      <xdr:row>13</xdr:row>
      <xdr:rowOff>131538</xdr:rowOff>
    </xdr:to>
    <xdr:sp macro="" textlink="">
      <xdr:nvSpPr>
        <xdr:cNvPr id="35" name="Rectangle 34"/>
        <xdr:cNvSpPr/>
      </xdr:nvSpPr>
      <xdr:spPr>
        <a:xfrm>
          <a:off x="8115299" y="2362201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23</xdr:col>
      <xdr:colOff>0</xdr:colOff>
      <xdr:row>12</xdr:row>
      <xdr:rowOff>123826</xdr:rowOff>
    </xdr:from>
    <xdr:to>
      <xdr:col>24</xdr:col>
      <xdr:colOff>319882</xdr:colOff>
      <xdr:row>13</xdr:row>
      <xdr:rowOff>179163</xdr:rowOff>
    </xdr:to>
    <xdr:sp macro="" textlink="">
      <xdr:nvSpPr>
        <xdr:cNvPr id="36" name="Rectangle 35"/>
        <xdr:cNvSpPr/>
      </xdr:nvSpPr>
      <xdr:spPr>
        <a:xfrm>
          <a:off x="7248525" y="2409826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19</xdr:col>
      <xdr:colOff>38100</xdr:colOff>
      <xdr:row>5</xdr:row>
      <xdr:rowOff>85725</xdr:rowOff>
    </xdr:from>
    <xdr:to>
      <xdr:col>28</xdr:col>
      <xdr:colOff>19050</xdr:colOff>
      <xdr:row>6</xdr:row>
      <xdr:rowOff>162183</xdr:rowOff>
    </xdr:to>
    <xdr:grpSp>
      <xdr:nvGrpSpPr>
        <xdr:cNvPr id="37" name="Groupe 36"/>
        <xdr:cNvGrpSpPr/>
      </xdr:nvGrpSpPr>
      <xdr:grpSpPr>
        <a:xfrm>
          <a:off x="7696200" y="1038225"/>
          <a:ext cx="3695700" cy="266958"/>
          <a:chOff x="1098981" y="1497273"/>
          <a:chExt cx="4162639" cy="276304"/>
        </a:xfrm>
        <a:effectLst>
          <a:glow rad="152400">
            <a:schemeClr val="tx1"/>
          </a:glow>
        </a:effectLst>
      </xdr:grpSpPr>
      <xdr:sp macro="" textlink="">
        <xdr:nvSpPr>
          <xdr:cNvPr id="38" name="Trapèze 37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9" name="Rectangle 38"/>
          <xdr:cNvSpPr/>
        </xdr:nvSpPr>
        <xdr:spPr>
          <a:xfrm>
            <a:off x="1347057" y="1497273"/>
            <a:ext cx="834447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Groupe B</a:t>
            </a:r>
          </a:p>
        </xdr:txBody>
      </xdr:sp>
      <xdr:sp macro="" textlink="">
        <xdr:nvSpPr>
          <xdr:cNvPr id="40" name="Rectangle 39"/>
          <xdr:cNvSpPr/>
        </xdr:nvSpPr>
        <xdr:spPr>
          <a:xfrm>
            <a:off x="2315988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41" name="Rectangle 40"/>
          <xdr:cNvSpPr/>
        </xdr:nvSpPr>
        <xdr:spPr>
          <a:xfrm>
            <a:off x="2685442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42" name="Rectangle 41"/>
          <xdr:cNvSpPr/>
        </xdr:nvSpPr>
        <xdr:spPr>
          <a:xfrm>
            <a:off x="3048539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43" name="Rectangle 42"/>
          <xdr:cNvSpPr/>
        </xdr:nvSpPr>
        <xdr:spPr>
          <a:xfrm>
            <a:off x="3419969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44" name="Rectangle 43"/>
          <xdr:cNvSpPr/>
        </xdr:nvSpPr>
        <xdr:spPr>
          <a:xfrm>
            <a:off x="3769907" y="1518768"/>
            <a:ext cx="353687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45" name="Rectangle 44"/>
          <xdr:cNvSpPr/>
        </xdr:nvSpPr>
        <xdr:spPr>
          <a:xfrm>
            <a:off x="4145609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46" name="Rectangle 45"/>
          <xdr:cNvSpPr/>
        </xdr:nvSpPr>
        <xdr:spPr>
          <a:xfrm>
            <a:off x="450466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  <xdr:sp macro="" textlink="">
        <xdr:nvSpPr>
          <xdr:cNvPr id="47" name="Rectangle 46"/>
          <xdr:cNvSpPr/>
        </xdr:nvSpPr>
        <xdr:spPr>
          <a:xfrm>
            <a:off x="4852917" y="1510822"/>
            <a:ext cx="408703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rgbClr val="FF0000"/>
                  </a:solidFill>
                </a:ln>
                <a:solidFill>
                  <a:srgbClr val="FF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PTS</a:t>
            </a:r>
          </a:p>
        </xdr:txBody>
      </xdr:sp>
    </xdr:grpSp>
    <xdr:clientData/>
  </xdr:twoCellAnchor>
  <xdr:twoCellAnchor>
    <xdr:from>
      <xdr:col>19</xdr:col>
      <xdr:colOff>0</xdr:colOff>
      <xdr:row>41</xdr:row>
      <xdr:rowOff>95250</xdr:rowOff>
    </xdr:from>
    <xdr:to>
      <xdr:col>26</xdr:col>
      <xdr:colOff>333374</xdr:colOff>
      <xdr:row>42</xdr:row>
      <xdr:rowOff>171708</xdr:rowOff>
    </xdr:to>
    <xdr:grpSp>
      <xdr:nvGrpSpPr>
        <xdr:cNvPr id="48" name="Groupe 47"/>
        <xdr:cNvGrpSpPr/>
      </xdr:nvGrpSpPr>
      <xdr:grpSpPr>
        <a:xfrm>
          <a:off x="7658100" y="7905750"/>
          <a:ext cx="3381374" cy="266958"/>
          <a:chOff x="1098981" y="1497273"/>
          <a:chExt cx="4105971" cy="276304"/>
        </a:xfrm>
        <a:effectLst>
          <a:glow rad="152400">
            <a:schemeClr val="tx1"/>
          </a:glow>
        </a:effectLst>
      </xdr:grpSpPr>
      <xdr:sp macro="" textlink="">
        <xdr:nvSpPr>
          <xdr:cNvPr id="49" name="Trapèze 48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50" name="Rectangle 49"/>
          <xdr:cNvSpPr/>
        </xdr:nvSpPr>
        <xdr:spPr>
          <a:xfrm>
            <a:off x="1232408" y="1497273"/>
            <a:ext cx="994346" cy="2638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Classement</a:t>
            </a:r>
          </a:p>
        </xdr:txBody>
      </xdr:sp>
      <xdr:sp macro="" textlink="">
        <xdr:nvSpPr>
          <xdr:cNvPr id="51" name="Rectangle 50"/>
          <xdr:cNvSpPr/>
        </xdr:nvSpPr>
        <xdr:spPr>
          <a:xfrm>
            <a:off x="2443215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52" name="Rectangle 51"/>
          <xdr:cNvSpPr/>
        </xdr:nvSpPr>
        <xdr:spPr>
          <a:xfrm>
            <a:off x="2847368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53" name="Rectangle 52"/>
          <xdr:cNvSpPr/>
        </xdr:nvSpPr>
        <xdr:spPr>
          <a:xfrm>
            <a:off x="3245163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54" name="Rectangle 53"/>
          <xdr:cNvSpPr/>
        </xdr:nvSpPr>
        <xdr:spPr>
          <a:xfrm>
            <a:off x="3651291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55" name="Rectangle 54"/>
          <xdr:cNvSpPr/>
        </xdr:nvSpPr>
        <xdr:spPr>
          <a:xfrm>
            <a:off x="4024362" y="1518768"/>
            <a:ext cx="35368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56" name="Rectangle 55"/>
          <xdr:cNvSpPr/>
        </xdr:nvSpPr>
        <xdr:spPr>
          <a:xfrm>
            <a:off x="4446328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57" name="Rectangle 56"/>
          <xdr:cNvSpPr/>
        </xdr:nvSpPr>
        <xdr:spPr>
          <a:xfrm>
            <a:off x="480538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</xdr:grpSp>
    <xdr:clientData/>
  </xdr:twoCellAnchor>
  <xdr:twoCellAnchor>
    <xdr:from>
      <xdr:col>20</xdr:col>
      <xdr:colOff>57151</xdr:colOff>
      <xdr:row>22</xdr:row>
      <xdr:rowOff>57150</xdr:rowOff>
    </xdr:from>
    <xdr:to>
      <xdr:col>27</xdr:col>
      <xdr:colOff>266168</xdr:colOff>
      <xdr:row>23</xdr:row>
      <xdr:rowOff>122012</xdr:rowOff>
    </xdr:to>
    <xdr:grpSp>
      <xdr:nvGrpSpPr>
        <xdr:cNvPr id="58" name="Groupe 57"/>
        <xdr:cNvGrpSpPr/>
      </xdr:nvGrpSpPr>
      <xdr:grpSpPr>
        <a:xfrm>
          <a:off x="8763001" y="4248150"/>
          <a:ext cx="2542642" cy="255362"/>
          <a:chOff x="6424081" y="4106336"/>
          <a:chExt cx="2542642" cy="255362"/>
        </a:xfrm>
      </xdr:grpSpPr>
      <xdr:sp macro="" textlink="">
        <xdr:nvSpPr>
          <xdr:cNvPr id="59" name="Trapèze 58"/>
          <xdr:cNvSpPr/>
        </xdr:nvSpPr>
        <xdr:spPr>
          <a:xfrm>
            <a:off x="6424081" y="4120860"/>
            <a:ext cx="2542642" cy="210130"/>
          </a:xfrm>
          <a:prstGeom prst="trapezoid">
            <a:avLst/>
          </a:prstGeom>
          <a:solidFill>
            <a:srgbClr val="FF0000"/>
          </a:solidFill>
          <a:ln>
            <a:solidFill>
              <a:srgbClr val="FF0000"/>
            </a:solidFill>
          </a:ln>
          <a:effectLst>
            <a:glow rad="177800">
              <a:srgbClr val="FF0000"/>
            </a:glow>
          </a:effectLst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60" name="Rectangle 59"/>
          <xdr:cNvSpPr/>
        </xdr:nvSpPr>
        <xdr:spPr>
          <a:xfrm>
            <a:off x="7207249" y="4106336"/>
            <a:ext cx="973682" cy="255362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Demi-finales</a:t>
            </a:r>
          </a:p>
        </xdr:txBody>
      </xdr:sp>
    </xdr:grpSp>
    <xdr:clientData/>
  </xdr:twoCellAnchor>
  <xdr:twoCellAnchor>
    <xdr:from>
      <xdr:col>20</xdr:col>
      <xdr:colOff>57150</xdr:colOff>
      <xdr:row>34</xdr:row>
      <xdr:rowOff>57147</xdr:rowOff>
    </xdr:from>
    <xdr:to>
      <xdr:col>27</xdr:col>
      <xdr:colOff>266167</xdr:colOff>
      <xdr:row>35</xdr:row>
      <xdr:rowOff>112484</xdr:rowOff>
    </xdr:to>
    <xdr:grpSp>
      <xdr:nvGrpSpPr>
        <xdr:cNvPr id="61" name="Groupe 60"/>
        <xdr:cNvGrpSpPr/>
      </xdr:nvGrpSpPr>
      <xdr:grpSpPr>
        <a:xfrm>
          <a:off x="8763000" y="6534147"/>
          <a:ext cx="2542642" cy="245837"/>
          <a:chOff x="6424080" y="6402916"/>
          <a:chExt cx="2542642" cy="245837"/>
        </a:xfrm>
      </xdr:grpSpPr>
      <xdr:sp macro="" textlink="">
        <xdr:nvSpPr>
          <xdr:cNvPr id="62" name="Trapèze 61"/>
          <xdr:cNvSpPr/>
        </xdr:nvSpPr>
        <xdr:spPr>
          <a:xfrm>
            <a:off x="6424080" y="6417440"/>
            <a:ext cx="2542642" cy="210130"/>
          </a:xfrm>
          <a:prstGeom prst="trapezoid">
            <a:avLst/>
          </a:prstGeom>
          <a:solidFill>
            <a:srgbClr val="FF0000"/>
          </a:solidFill>
          <a:ln>
            <a:solidFill>
              <a:srgbClr val="FF0000"/>
            </a:solidFill>
          </a:ln>
          <a:effectLst>
            <a:glow rad="177800">
              <a:srgbClr val="FF0000"/>
            </a:glow>
          </a:effectLst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63" name="Rectangle 62"/>
          <xdr:cNvSpPr/>
        </xdr:nvSpPr>
        <xdr:spPr>
          <a:xfrm>
            <a:off x="7186085" y="6402916"/>
            <a:ext cx="969441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Petite</a:t>
            </a:r>
            <a:r>
              <a:rPr lang="fr-FR" sz="1000" b="1" cap="none" spc="150" baseline="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 finale</a:t>
            </a:r>
          </a:p>
        </xdr:txBody>
      </xdr:sp>
    </xdr:grpSp>
    <xdr:clientData/>
  </xdr:twoCellAnchor>
  <xdr:twoCellAnchor>
    <xdr:from>
      <xdr:col>20</xdr:col>
      <xdr:colOff>57150</xdr:colOff>
      <xdr:row>29</xdr:row>
      <xdr:rowOff>46565</xdr:rowOff>
    </xdr:from>
    <xdr:to>
      <xdr:col>27</xdr:col>
      <xdr:colOff>266167</xdr:colOff>
      <xdr:row>30</xdr:row>
      <xdr:rowOff>101902</xdr:rowOff>
    </xdr:to>
    <xdr:grpSp>
      <xdr:nvGrpSpPr>
        <xdr:cNvPr id="64" name="Groupe 63"/>
        <xdr:cNvGrpSpPr/>
      </xdr:nvGrpSpPr>
      <xdr:grpSpPr>
        <a:xfrm>
          <a:off x="8763000" y="5571065"/>
          <a:ext cx="2542642" cy="245837"/>
          <a:chOff x="6424080" y="5439834"/>
          <a:chExt cx="2542642" cy="245837"/>
        </a:xfrm>
      </xdr:grpSpPr>
      <xdr:sp macro="" textlink="">
        <xdr:nvSpPr>
          <xdr:cNvPr id="65" name="Trapèze 64"/>
          <xdr:cNvSpPr/>
        </xdr:nvSpPr>
        <xdr:spPr>
          <a:xfrm>
            <a:off x="6424080" y="5464940"/>
            <a:ext cx="2542642" cy="210130"/>
          </a:xfrm>
          <a:prstGeom prst="trapezoid">
            <a:avLst/>
          </a:prstGeom>
          <a:solidFill>
            <a:srgbClr val="FF0000"/>
          </a:solidFill>
          <a:ln>
            <a:solidFill>
              <a:srgbClr val="FF0000"/>
            </a:solidFill>
          </a:ln>
          <a:effectLst>
            <a:glow rad="177800">
              <a:srgbClr val="FF0000"/>
            </a:glow>
          </a:effectLst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66" name="Rectangle 65"/>
          <xdr:cNvSpPr/>
        </xdr:nvSpPr>
        <xdr:spPr>
          <a:xfrm>
            <a:off x="7376584" y="5439834"/>
            <a:ext cx="601232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FINALE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faf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"/>
      <sheetName val="FAFIone"/>
      <sheetName val="FAFItwo"/>
      <sheetName val="FAFIthree"/>
      <sheetName val="FAFIfour"/>
      <sheetName val="FAFIfive"/>
      <sheetName val="FAFIsix"/>
      <sheetName val="FAFIseven"/>
      <sheetName val="FAFIeight"/>
      <sheetName val="FAFInine"/>
      <sheetName val="FAFIten"/>
    </sheetNames>
    <sheetDataSet>
      <sheetData sheetId="0">
        <row r="8">
          <cell r="B8" t="str">
            <v>bqys</v>
          </cell>
        </row>
        <row r="9">
          <cell r="B9" t="str">
            <v>nemesis</v>
          </cell>
        </row>
        <row r="10">
          <cell r="B10" t="str">
            <v>xyoremi</v>
          </cell>
        </row>
        <row r="11">
          <cell r="B11" t="str">
            <v>dams</v>
          </cell>
        </row>
        <row r="12">
          <cell r="B12" t="str">
            <v>akai005</v>
          </cell>
        </row>
        <row r="13">
          <cell r="B13" t="str">
            <v>sethem</v>
          </cell>
        </row>
        <row r="14">
          <cell r="B14" t="str">
            <v>CPU</v>
          </cell>
        </row>
        <row r="15">
          <cell r="B15" t="str">
            <v>seba</v>
          </cell>
        </row>
        <row r="16">
          <cell r="B16" t="str">
            <v>cedric</v>
          </cell>
        </row>
        <row r="17">
          <cell r="B17" t="str">
            <v>mave</v>
          </cell>
        </row>
        <row r="18">
          <cell r="B18" t="str">
            <v>magik</v>
          </cell>
        </row>
        <row r="19">
          <cell r="B19" t="str">
            <v>jayarte</v>
          </cell>
        </row>
        <row r="20">
          <cell r="B20" t="str">
            <v>tony</v>
          </cell>
        </row>
        <row r="21">
          <cell r="B21" t="str">
            <v>franco</v>
          </cell>
        </row>
        <row r="22">
          <cell r="B22" t="str">
            <v>zuki</v>
          </cell>
        </row>
        <row r="23">
          <cell r="B23" t="str">
            <v>ryane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15"/>
  <sheetViews>
    <sheetView tabSelected="1" workbookViewId="0">
      <selection activeCell="T17" sqref="T17"/>
    </sheetView>
  </sheetViews>
  <sheetFormatPr baseColWidth="10" defaultRowHeight="15" customHeight="1" x14ac:dyDescent="0.25"/>
  <cols>
    <col min="1" max="1" width="11.42578125" style="2"/>
    <col min="2" max="2" width="15.7109375" style="2" customWidth="1"/>
    <col min="3" max="9" width="5" style="2" customWidth="1"/>
    <col min="10" max="10" width="4.42578125" style="2" customWidth="1"/>
    <col min="11" max="11" width="3.85546875" style="2" customWidth="1"/>
    <col min="12" max="12" width="3" style="2" customWidth="1"/>
    <col min="13" max="13" width="4" style="2" customWidth="1"/>
    <col min="14" max="14" width="3.5703125" style="2" customWidth="1"/>
    <col min="15" max="15" width="4.140625" style="2" customWidth="1"/>
    <col min="16" max="16" width="5" style="2" customWidth="1"/>
    <col min="17" max="17" width="6.28515625" style="2" customWidth="1"/>
    <col min="18" max="18" width="7" style="2" customWidth="1"/>
    <col min="19" max="19" width="11.42578125" style="2" customWidth="1"/>
    <col min="20" max="20" width="15.7109375" style="2" customWidth="1"/>
    <col min="21" max="36" width="5" style="2" customWidth="1"/>
    <col min="37" max="16384" width="11.42578125" style="2"/>
  </cols>
  <sheetData>
    <row r="1" spans="1:39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R1" s="2" t="s">
        <v>0</v>
      </c>
      <c r="S1" s="1"/>
      <c r="T1" s="1"/>
      <c r="U1" s="1"/>
      <c r="V1" s="1"/>
      <c r="W1" s="1"/>
      <c r="X1" s="1"/>
    </row>
    <row r="2" spans="1:39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R2" s="2" t="str">
        <f>A100</f>
        <v>bqys</v>
      </c>
      <c r="S2" s="1"/>
      <c r="T2" s="1"/>
      <c r="U2" s="1"/>
      <c r="V2" s="1"/>
      <c r="W2" s="1"/>
      <c r="X2" s="1"/>
    </row>
    <row r="3" spans="1:39" ht="1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S3" s="1"/>
      <c r="T3" s="1"/>
      <c r="U3" s="1"/>
      <c r="V3" s="1"/>
      <c r="W3" s="1"/>
      <c r="X3" s="1"/>
    </row>
    <row r="4" spans="1:39" ht="15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R4" s="2" t="str">
        <f t="shared" ref="R4:R10" si="0">A102</f>
        <v>xyoremi</v>
      </c>
      <c r="S4" s="3"/>
      <c r="T4" s="3"/>
      <c r="U4" s="3"/>
      <c r="V4" s="3"/>
      <c r="W4" s="3"/>
      <c r="X4" s="3"/>
      <c r="Y4" s="3"/>
      <c r="Z4" s="3"/>
      <c r="AA4" s="3"/>
      <c r="AB4" s="3"/>
      <c r="AK4" s="3"/>
      <c r="AL4" s="3"/>
      <c r="AM4" s="3"/>
    </row>
    <row r="5" spans="1:39" ht="15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R5" s="2" t="str">
        <f t="shared" si="0"/>
        <v>dams</v>
      </c>
      <c r="S5" s="3"/>
      <c r="T5" s="3"/>
      <c r="U5" s="3"/>
      <c r="V5" s="3"/>
      <c r="W5" s="3"/>
      <c r="X5" s="3"/>
      <c r="Y5" s="3"/>
      <c r="Z5" s="3"/>
      <c r="AA5" s="3"/>
      <c r="AB5" s="3"/>
      <c r="AK5" s="3"/>
      <c r="AL5" s="3"/>
      <c r="AM5" s="3"/>
    </row>
    <row r="6" spans="1:39" ht="15" customHeight="1" x14ac:dyDescent="0.25">
      <c r="N6" s="4" t="s">
        <v>1</v>
      </c>
      <c r="O6" s="4"/>
      <c r="P6" s="4"/>
      <c r="Q6" s="4"/>
      <c r="R6" s="2" t="str">
        <f t="shared" si="0"/>
        <v>akai005</v>
      </c>
    </row>
    <row r="7" spans="1:39" ht="15" customHeight="1" x14ac:dyDescent="0.25">
      <c r="B7" s="5"/>
      <c r="C7" s="5"/>
      <c r="D7" s="6"/>
      <c r="E7" s="6"/>
      <c r="F7" s="6"/>
      <c r="G7" s="6"/>
      <c r="H7" s="6"/>
      <c r="I7" s="6"/>
      <c r="J7" s="6"/>
      <c r="K7" s="7" t="s">
        <v>2</v>
      </c>
      <c r="L7" s="7" t="s">
        <v>2</v>
      </c>
      <c r="M7" s="7"/>
      <c r="N7" s="7" t="s">
        <v>3</v>
      </c>
      <c r="O7" s="7" t="s">
        <v>2</v>
      </c>
      <c r="P7" s="7" t="s">
        <v>4</v>
      </c>
      <c r="Q7" s="7" t="s">
        <v>4</v>
      </c>
      <c r="R7" s="2" t="str">
        <f t="shared" si="0"/>
        <v>sethem</v>
      </c>
      <c r="T7" s="8"/>
      <c r="U7" s="8"/>
      <c r="V7" s="6"/>
      <c r="W7" s="6"/>
      <c r="X7" s="9"/>
      <c r="Y7" s="6"/>
      <c r="Z7" s="6"/>
      <c r="AA7" s="6"/>
      <c r="AB7" s="6"/>
      <c r="AK7" s="10"/>
    </row>
    <row r="8" spans="1:39" ht="15" customHeight="1" x14ac:dyDescent="0.25">
      <c r="A8" s="11">
        <f>RANK(J8,$J$8:$J$11)</f>
        <v>1</v>
      </c>
      <c r="B8" s="12" t="str">
        <f>A108</f>
        <v>cedric</v>
      </c>
      <c r="C8" s="9">
        <f>COUNTIF(C15:J21,B8)</f>
        <v>3</v>
      </c>
      <c r="D8" s="9">
        <f>COUNTIF(N15:N20,B8)</f>
        <v>2</v>
      </c>
      <c r="E8" s="13">
        <f>COUNTIF(O15:O20,B8)</f>
        <v>0</v>
      </c>
      <c r="F8" s="9">
        <f>COUNTIF(P15:Q20,B8)</f>
        <v>1</v>
      </c>
      <c r="G8" s="9">
        <f>SUM(F15,F17,G19)</f>
        <v>7</v>
      </c>
      <c r="H8" s="9">
        <f>SUM(G15,G17,F19)</f>
        <v>2</v>
      </c>
      <c r="I8" s="9">
        <f>(G8-H8)</f>
        <v>5</v>
      </c>
      <c r="J8" s="9">
        <f>SUM(K15,K17,L19)</f>
        <v>7</v>
      </c>
      <c r="K8" s="14">
        <f t="shared" ref="K8:K13" si="1">IF(AND(X15="",Y15=""),"",IF(X15&gt;Y15,3,IF(X15=Y15,1,0)))</f>
        <v>3</v>
      </c>
      <c r="L8" s="14">
        <f t="shared" ref="L8:L13" si="2">IF(AND(X15="",Y15=""),"",IF(X15&lt;Y15,3,IF(X15=Y15,1,0)))</f>
        <v>0</v>
      </c>
      <c r="M8" s="14"/>
      <c r="N8" s="7" t="str">
        <f t="shared" ref="N8:N13" si="3">IF(Y15&gt;X15,Z15,IF(X15&gt;Y15,U15,""))</f>
        <v>xyoremi</v>
      </c>
      <c r="O8" s="7" t="str">
        <f t="shared" ref="O8:O13" si="4">IF(Y15&lt;X15,Z15,IF(X15&lt;Y15,U15,""))</f>
        <v>dams</v>
      </c>
      <c r="P8" s="7" t="str">
        <f t="shared" ref="P8:P13" si="5">IF(Y15=X15,Z15,IF(X15=Y15,U15,""))</f>
        <v/>
      </c>
      <c r="Q8" s="7" t="str">
        <f t="shared" ref="Q8:Q13" si="6">IF(Y15=X15,U15,IF(X15=Y15,Z15,""))</f>
        <v/>
      </c>
      <c r="R8" s="2" t="str">
        <f t="shared" si="0"/>
        <v>CPU</v>
      </c>
      <c r="S8" s="11">
        <f>RANK(AB8,$AB$8:$AB$11)</f>
        <v>1</v>
      </c>
      <c r="T8" s="12" t="str">
        <f>A102</f>
        <v>xyoremi</v>
      </c>
      <c r="U8" s="9">
        <f>COUNTIF(U15:AB21,T8)</f>
        <v>3</v>
      </c>
      <c r="V8" s="9">
        <f>COUNTIF(N8:N13,T8)</f>
        <v>2</v>
      </c>
      <c r="W8" s="13">
        <f>COUNTIF(O8:O13,T8)</f>
        <v>0</v>
      </c>
      <c r="X8" s="9">
        <f>COUNTIF(P8:Q13,T8)</f>
        <v>1</v>
      </c>
      <c r="Y8" s="9">
        <f>SUM(X15,X17,Y19)</f>
        <v>7</v>
      </c>
      <c r="Z8" s="9">
        <f>SUM(Y15,Y17,X19)</f>
        <v>2</v>
      </c>
      <c r="AA8" s="9">
        <f>(Y8-Z8)</f>
        <v>5</v>
      </c>
      <c r="AB8" s="9">
        <f>SUM(K8,K10,L12)</f>
        <v>7</v>
      </c>
    </row>
    <row r="9" spans="1:39" ht="15" customHeight="1" x14ac:dyDescent="0.25">
      <c r="A9" s="11">
        <f t="shared" ref="A9:A10" si="7">RANK(J9,$J$8:$J$11)</f>
        <v>2</v>
      </c>
      <c r="B9" s="12" t="str">
        <f>A104</f>
        <v>akai005</v>
      </c>
      <c r="C9" s="9">
        <f>COUNTIF(C15:J21,B9)</f>
        <v>3</v>
      </c>
      <c r="D9" s="9">
        <f>COUNTIF(N15:N20,B9)</f>
        <v>1</v>
      </c>
      <c r="E9" s="13">
        <f>COUNTIF(O15:O20,B9)</f>
        <v>1</v>
      </c>
      <c r="F9" s="9">
        <f>COUNTIF(P15:Q20,B9)</f>
        <v>1</v>
      </c>
      <c r="G9" s="9">
        <f>SUM(F16,G17,G20)</f>
        <v>4</v>
      </c>
      <c r="H9" s="9">
        <f>SUM(G16,F17,F20)</f>
        <v>3</v>
      </c>
      <c r="I9" s="9">
        <f>(G9-H9)</f>
        <v>1</v>
      </c>
      <c r="J9" s="9">
        <f>SUM(K16,L17,L20)</f>
        <v>4</v>
      </c>
      <c r="K9" s="14">
        <f t="shared" si="1"/>
        <v>3</v>
      </c>
      <c r="L9" s="14">
        <f t="shared" si="2"/>
        <v>0</v>
      </c>
      <c r="M9" s="14"/>
      <c r="N9" s="7" t="str">
        <f t="shared" si="3"/>
        <v>bqys</v>
      </c>
      <c r="O9" s="7" t="str">
        <f t="shared" si="4"/>
        <v>seba</v>
      </c>
      <c r="P9" s="7" t="str">
        <f t="shared" si="5"/>
        <v/>
      </c>
      <c r="Q9" s="7" t="str">
        <f t="shared" si="6"/>
        <v/>
      </c>
      <c r="R9" s="2" t="str">
        <f t="shared" si="0"/>
        <v>seba</v>
      </c>
      <c r="S9" s="11">
        <f t="shared" ref="S9:S10" si="8">RANK(AB9,$AB$8:$AB$11)</f>
        <v>2</v>
      </c>
      <c r="T9" s="12" t="str">
        <f>A100</f>
        <v>bqys</v>
      </c>
      <c r="U9" s="9">
        <f>COUNTIF(U15:AB21,T9)</f>
        <v>3</v>
      </c>
      <c r="V9" s="9">
        <f>COUNTIF(N8:N13,T9)</f>
        <v>1</v>
      </c>
      <c r="W9" s="13">
        <f>COUNTIF(O8:O13,T9)</f>
        <v>0</v>
      </c>
      <c r="X9" s="9">
        <f>COUNTIF(P8:Q13,T9)</f>
        <v>2</v>
      </c>
      <c r="Y9" s="9">
        <f>SUM(X16,Y17,Y20)</f>
        <v>4</v>
      </c>
      <c r="Z9" s="9">
        <f>SUM(Y16,X17,X20)</f>
        <v>1</v>
      </c>
      <c r="AA9" s="9">
        <f>(Y9-Z9)</f>
        <v>3</v>
      </c>
      <c r="AB9" s="9">
        <f>SUM(K9,L10,L13)</f>
        <v>5</v>
      </c>
    </row>
    <row r="10" spans="1:39" ht="15" customHeight="1" x14ac:dyDescent="0.25">
      <c r="A10" s="11">
        <f t="shared" si="7"/>
        <v>3</v>
      </c>
      <c r="B10" s="12" t="str">
        <f>A106</f>
        <v>CPU</v>
      </c>
      <c r="C10" s="9">
        <f>COUNTIF(C15:J21,B10)</f>
        <v>3</v>
      </c>
      <c r="D10" s="9">
        <f>COUNTIF(N15:N20,B10)</f>
        <v>1</v>
      </c>
      <c r="E10" s="13">
        <f>COUNTIF(O15:O20,B10)</f>
        <v>2</v>
      </c>
      <c r="F10" s="9">
        <f>COUNTIF(P15:Q20,B10)</f>
        <v>0</v>
      </c>
      <c r="G10" s="9">
        <f>SUM(G15,F18,F20)</f>
        <v>3</v>
      </c>
      <c r="H10" s="9">
        <f>SUM(F15,G18,G20)</f>
        <v>6</v>
      </c>
      <c r="I10" s="9">
        <f>(G10-H10)</f>
        <v>-3</v>
      </c>
      <c r="J10" s="9">
        <f>SUM(L15,K18,K20)</f>
        <v>3</v>
      </c>
      <c r="K10" s="14">
        <f t="shared" si="1"/>
        <v>1</v>
      </c>
      <c r="L10" s="14">
        <f t="shared" si="2"/>
        <v>1</v>
      </c>
      <c r="M10" s="14"/>
      <c r="N10" s="7" t="str">
        <f t="shared" si="3"/>
        <v/>
      </c>
      <c r="O10" s="7" t="str">
        <f t="shared" si="4"/>
        <v/>
      </c>
      <c r="P10" s="7" t="str">
        <f t="shared" si="5"/>
        <v>bqys</v>
      </c>
      <c r="Q10" s="7" t="str">
        <f t="shared" si="6"/>
        <v>xyoremi</v>
      </c>
      <c r="R10" s="2" t="str">
        <f t="shared" si="0"/>
        <v>cedric</v>
      </c>
      <c r="S10" s="11">
        <f t="shared" si="8"/>
        <v>3</v>
      </c>
      <c r="T10" s="12" t="str">
        <f>A103</f>
        <v>dams</v>
      </c>
      <c r="U10" s="9">
        <f>COUNTIF(U15:AB21,T10)</f>
        <v>3</v>
      </c>
      <c r="V10" s="9">
        <f>COUNTIF(N8:N13,T10)</f>
        <v>1</v>
      </c>
      <c r="W10" s="13">
        <f>COUNTIF(O8:O13,T10)</f>
        <v>1</v>
      </c>
      <c r="X10" s="9">
        <f>COUNTIF(P8:Q13,T10)</f>
        <v>1</v>
      </c>
      <c r="Y10" s="9">
        <f>SUM(Y15,X18,X20)</f>
        <v>3</v>
      </c>
      <c r="Z10" s="9">
        <f>SUM(X15,Y18,Y20)</f>
        <v>6</v>
      </c>
      <c r="AA10" s="9">
        <f>(Y10-Z10)</f>
        <v>-3</v>
      </c>
      <c r="AB10" s="9">
        <f>SUM(L8,K11,K13)</f>
        <v>4</v>
      </c>
    </row>
    <row r="11" spans="1:39" ht="15" customHeight="1" x14ac:dyDescent="0.25">
      <c r="A11" s="11">
        <f>RANK(J11,$J$8:$J$11)</f>
        <v>4</v>
      </c>
      <c r="B11" s="12" t="str">
        <f>A105</f>
        <v>sethem</v>
      </c>
      <c r="C11" s="9">
        <f>COUNTIF(C15:J21,B11)</f>
        <v>3</v>
      </c>
      <c r="D11" s="9">
        <f>COUNTIF(N15:N20,B11)</f>
        <v>0</v>
      </c>
      <c r="E11" s="13">
        <f>COUNTIF(O15:O20,B11)</f>
        <v>1</v>
      </c>
      <c r="F11" s="9">
        <f>COUNTIF(P15:Q20,B11)</f>
        <v>2</v>
      </c>
      <c r="G11" s="9">
        <f>SUM(G16,G18,F19)</f>
        <v>2</v>
      </c>
      <c r="H11" s="9">
        <f>SUM(F16,F18,G19)</f>
        <v>5</v>
      </c>
      <c r="I11" s="9">
        <f>(G11-H11)</f>
        <v>-3</v>
      </c>
      <c r="J11" s="9">
        <f>SUM(L16,L18,K19)</f>
        <v>2</v>
      </c>
      <c r="K11" s="14">
        <f t="shared" si="1"/>
        <v>3</v>
      </c>
      <c r="L11" s="14">
        <f t="shared" si="2"/>
        <v>0</v>
      </c>
      <c r="M11" s="14"/>
      <c r="N11" s="7" t="str">
        <f t="shared" si="3"/>
        <v>dams</v>
      </c>
      <c r="O11" s="7" t="str">
        <f t="shared" si="4"/>
        <v>seba</v>
      </c>
      <c r="P11" s="7" t="str">
        <f t="shared" si="5"/>
        <v/>
      </c>
      <c r="Q11" s="7" t="str">
        <f t="shared" si="6"/>
        <v/>
      </c>
      <c r="S11" s="11">
        <f>RANK(AB11,$AB$8:$AB$11)</f>
        <v>4</v>
      </c>
      <c r="T11" s="12" t="str">
        <f>A107</f>
        <v>seba</v>
      </c>
      <c r="U11" s="9">
        <f>COUNTIF(U15:AB21,T11)</f>
        <v>3</v>
      </c>
      <c r="V11" s="9">
        <f>COUNTIF(N8:N13,T11)</f>
        <v>0</v>
      </c>
      <c r="W11" s="13">
        <f>COUNTIF(O8:O13,T11)</f>
        <v>3</v>
      </c>
      <c r="X11" s="9">
        <f>COUNTIF(P8:Q13,T11)</f>
        <v>0</v>
      </c>
      <c r="Y11" s="9">
        <f>SUM(Y16,Y18,X19)</f>
        <v>5</v>
      </c>
      <c r="Z11" s="9">
        <f>SUM(X16,X18,Y19)</f>
        <v>10</v>
      </c>
      <c r="AA11" s="9">
        <f>(Y11-Z11)</f>
        <v>-5</v>
      </c>
      <c r="AB11" s="9">
        <f>SUM(L9,L11,K12)</f>
        <v>0</v>
      </c>
    </row>
    <row r="12" spans="1:39" ht="15" customHeight="1" x14ac:dyDescent="0.25">
      <c r="B12" s="15"/>
      <c r="C12" s="16"/>
      <c r="D12" s="16"/>
      <c r="E12" s="16"/>
      <c r="F12" s="16"/>
      <c r="G12" s="16"/>
      <c r="H12" s="16"/>
      <c r="I12" s="16"/>
      <c r="J12" s="16"/>
      <c r="K12" s="14">
        <f t="shared" si="1"/>
        <v>0</v>
      </c>
      <c r="L12" s="14">
        <f t="shared" si="2"/>
        <v>3</v>
      </c>
      <c r="M12" s="14"/>
      <c r="N12" s="7" t="str">
        <f t="shared" si="3"/>
        <v>xyoremi</v>
      </c>
      <c r="O12" s="7" t="str">
        <f t="shared" si="4"/>
        <v>seba</v>
      </c>
      <c r="P12" s="7" t="str">
        <f t="shared" si="5"/>
        <v/>
      </c>
      <c r="Q12" s="7" t="str">
        <f t="shared" si="6"/>
        <v/>
      </c>
      <c r="U12" s="16"/>
      <c r="V12" s="16"/>
      <c r="W12" s="16"/>
      <c r="X12" s="16"/>
      <c r="Y12" s="16"/>
      <c r="Z12" s="16"/>
      <c r="AA12" s="16"/>
      <c r="AB12" s="16"/>
    </row>
    <row r="13" spans="1:39" ht="15" customHeight="1" x14ac:dyDescent="0.25">
      <c r="B13" s="17"/>
      <c r="C13" s="17"/>
      <c r="K13" s="14">
        <f t="shared" si="1"/>
        <v>1</v>
      </c>
      <c r="L13" s="14">
        <f t="shared" si="2"/>
        <v>1</v>
      </c>
      <c r="M13" s="14"/>
      <c r="N13" s="7" t="str">
        <f t="shared" si="3"/>
        <v/>
      </c>
      <c r="O13" s="7" t="str">
        <f t="shared" si="4"/>
        <v/>
      </c>
      <c r="P13" s="7" t="str">
        <f t="shared" si="5"/>
        <v>bqys</v>
      </c>
      <c r="Q13" s="7" t="str">
        <f t="shared" si="6"/>
        <v>dams</v>
      </c>
      <c r="T13" s="17"/>
      <c r="U13" s="17"/>
      <c r="W13" s="18"/>
      <c r="X13" s="18"/>
      <c r="Y13" s="18"/>
      <c r="Z13" s="18"/>
      <c r="AA13" s="18"/>
    </row>
    <row r="14" spans="1:39" ht="15" customHeight="1" x14ac:dyDescent="0.25">
      <c r="C14" s="9"/>
      <c r="D14" s="9"/>
      <c r="E14" s="9"/>
      <c r="F14" s="9"/>
      <c r="G14" s="9"/>
      <c r="H14" s="9"/>
      <c r="I14" s="9"/>
      <c r="J14" s="9"/>
      <c r="K14" s="19" t="s">
        <v>2</v>
      </c>
      <c r="L14" s="19" t="s">
        <v>2</v>
      </c>
      <c r="M14" s="19"/>
      <c r="N14" s="19" t="s">
        <v>3</v>
      </c>
      <c r="O14" s="19" t="s">
        <v>2</v>
      </c>
      <c r="P14" s="19" t="s">
        <v>4</v>
      </c>
      <c r="Q14" s="19" t="s">
        <v>4</v>
      </c>
      <c r="U14" s="9"/>
      <c r="V14" s="9"/>
      <c r="W14" s="9"/>
      <c r="X14" s="9"/>
      <c r="Y14" s="9"/>
      <c r="Z14" s="9"/>
      <c r="AA14" s="9"/>
      <c r="AB14" s="9"/>
    </row>
    <row r="15" spans="1:39" ht="15" customHeight="1" x14ac:dyDescent="0.25">
      <c r="B15" t="s">
        <v>5</v>
      </c>
      <c r="C15" s="20" t="str">
        <f>B8</f>
        <v>cedric</v>
      </c>
      <c r="D15" s="20"/>
      <c r="E15" s="20"/>
      <c r="F15" s="21">
        <v>4</v>
      </c>
      <c r="G15" s="22">
        <v>0</v>
      </c>
      <c r="H15" s="20" t="str">
        <f>B10</f>
        <v>CPU</v>
      </c>
      <c r="I15" s="20"/>
      <c r="J15" s="20"/>
      <c r="K15" s="23">
        <f>IF(AND(F15="",G15=""),"",IF(F15&gt;G15,3,IF(F15=G15,1,0)))</f>
        <v>3</v>
      </c>
      <c r="L15" s="23">
        <f>IF(AND(F15="",G15=""),"",IF(F15&lt;G15,3,IF(F15=G15,1,0)))</f>
        <v>0</v>
      </c>
      <c r="M15" s="23"/>
      <c r="N15" s="19" t="str">
        <f>IF(G15&gt;F15,H15,IF(F15&gt;G15,C15,""))</f>
        <v>cedric</v>
      </c>
      <c r="O15" s="19" t="str">
        <f>IF(G15&lt;F15,H15,IF(F15&lt;G15,C15,""))</f>
        <v>CPU</v>
      </c>
      <c r="P15" s="19" t="str">
        <f>IF(G15=F15,H15,IF(F15=G15,C15,""))</f>
        <v/>
      </c>
      <c r="Q15" s="19" t="str">
        <f>IF(G15=F15,C15,IF(F15=G15,H15,""))</f>
        <v/>
      </c>
      <c r="S15" s="9"/>
      <c r="T15" s="24" t="s">
        <v>5</v>
      </c>
      <c r="U15" s="20" t="str">
        <f>T8</f>
        <v>xyoremi</v>
      </c>
      <c r="V15" s="20"/>
      <c r="W15" s="20"/>
      <c r="X15" s="21">
        <v>4</v>
      </c>
      <c r="Y15" s="22">
        <v>0</v>
      </c>
      <c r="Z15" s="20" t="str">
        <f>T10</f>
        <v>dams</v>
      </c>
      <c r="AA15" s="20"/>
      <c r="AB15" s="20"/>
    </row>
    <row r="16" spans="1:39" ht="15" customHeight="1" x14ac:dyDescent="0.25">
      <c r="B16" t="s">
        <v>6</v>
      </c>
      <c r="C16" s="20" t="str">
        <f>B9</f>
        <v>akai005</v>
      </c>
      <c r="D16" s="20"/>
      <c r="E16" s="20"/>
      <c r="F16" s="25">
        <v>1</v>
      </c>
      <c r="G16" s="25">
        <v>1</v>
      </c>
      <c r="H16" s="20" t="str">
        <f>B11</f>
        <v>sethem</v>
      </c>
      <c r="I16" s="20"/>
      <c r="J16" s="20"/>
      <c r="K16" s="23">
        <f t="shared" ref="K16:K20" si="9">IF(AND(F16="",G16=""),"",IF(F16&gt;G16,3,IF(F16=G16,1,0)))</f>
        <v>1</v>
      </c>
      <c r="L16" s="23">
        <f t="shared" ref="L16:L20" si="10">IF(AND(F16="",G16=""),"",IF(F16&lt;G16,3,IF(F16=G16,1,0)))</f>
        <v>1</v>
      </c>
      <c r="M16" s="23"/>
      <c r="N16" s="19" t="str">
        <f t="shared" ref="N16:N19" si="11">IF(G16&gt;F16,H16,IF(F16&gt;G16,C16,""))</f>
        <v/>
      </c>
      <c r="O16" s="19" t="str">
        <f t="shared" ref="O16:O20" si="12">IF(G16&lt;F16,H16,IF(F16&lt;G16,C16,""))</f>
        <v/>
      </c>
      <c r="P16" s="19" t="str">
        <f t="shared" ref="P16:P20" si="13">IF(G16=F16,H16,IF(F16=G16,C16,""))</f>
        <v>sethem</v>
      </c>
      <c r="Q16" s="19" t="str">
        <f t="shared" ref="Q16:Q20" si="14">IF(G16=F16,C16,IF(F16=G16,H16,""))</f>
        <v>akai005</v>
      </c>
      <c r="S16" s="9"/>
      <c r="T16" s="24" t="s">
        <v>6</v>
      </c>
      <c r="U16" s="20" t="str">
        <f>T9</f>
        <v>bqys</v>
      </c>
      <c r="V16" s="20"/>
      <c r="W16" s="20"/>
      <c r="X16" s="21">
        <v>4</v>
      </c>
      <c r="Y16" s="22">
        <v>1</v>
      </c>
      <c r="Z16" s="20" t="str">
        <f>T11</f>
        <v>seba</v>
      </c>
      <c r="AA16" s="20"/>
      <c r="AB16" s="20"/>
    </row>
    <row r="17" spans="1:44" ht="15" customHeight="1" x14ac:dyDescent="0.25">
      <c r="B17" t="s">
        <v>7</v>
      </c>
      <c r="C17" s="20" t="str">
        <f>B8</f>
        <v>cedric</v>
      </c>
      <c r="D17" s="20"/>
      <c r="E17" s="20"/>
      <c r="F17" s="21">
        <v>2</v>
      </c>
      <c r="G17" s="22">
        <v>1</v>
      </c>
      <c r="H17" s="20" t="str">
        <f>B9</f>
        <v>akai005</v>
      </c>
      <c r="I17" s="20"/>
      <c r="J17" s="20"/>
      <c r="K17" s="23">
        <f t="shared" si="9"/>
        <v>3</v>
      </c>
      <c r="L17" s="23">
        <f t="shared" si="10"/>
        <v>0</v>
      </c>
      <c r="M17" s="23"/>
      <c r="N17" s="19" t="str">
        <f t="shared" si="11"/>
        <v>cedric</v>
      </c>
      <c r="O17" s="19" t="str">
        <f t="shared" si="12"/>
        <v>akai005</v>
      </c>
      <c r="P17" s="19" t="str">
        <f>IF(G17=F17,H17,IF(F17=G17,C17,""))</f>
        <v/>
      </c>
      <c r="Q17" s="19" t="str">
        <f t="shared" si="14"/>
        <v/>
      </c>
      <c r="S17" s="9"/>
      <c r="T17" s="24" t="s">
        <v>7</v>
      </c>
      <c r="U17" s="20" t="str">
        <f>T8</f>
        <v>xyoremi</v>
      </c>
      <c r="V17" s="20"/>
      <c r="W17" s="20"/>
      <c r="X17" s="25">
        <v>0</v>
      </c>
      <c r="Y17" s="25">
        <v>0</v>
      </c>
      <c r="Z17" s="20" t="str">
        <f>T9</f>
        <v>bqys</v>
      </c>
      <c r="AA17" s="20"/>
      <c r="AB17" s="20"/>
    </row>
    <row r="18" spans="1:44" ht="15" customHeight="1" x14ac:dyDescent="0.25">
      <c r="B18" t="s">
        <v>8</v>
      </c>
      <c r="C18" s="20" t="str">
        <f>B10</f>
        <v>CPU</v>
      </c>
      <c r="D18" s="20"/>
      <c r="E18" s="20"/>
      <c r="F18" s="21">
        <v>3</v>
      </c>
      <c r="G18" s="22">
        <v>0</v>
      </c>
      <c r="H18" s="20" t="str">
        <f>B11</f>
        <v>sethem</v>
      </c>
      <c r="I18" s="20"/>
      <c r="J18" s="20"/>
      <c r="K18" s="23">
        <f t="shared" si="9"/>
        <v>3</v>
      </c>
      <c r="L18" s="23">
        <f t="shared" si="10"/>
        <v>0</v>
      </c>
      <c r="M18" s="23"/>
      <c r="N18" s="19" t="str">
        <f t="shared" si="11"/>
        <v>CPU</v>
      </c>
      <c r="O18" s="19" t="str">
        <f t="shared" si="12"/>
        <v>sethem</v>
      </c>
      <c r="P18" s="19" t="str">
        <f t="shared" si="13"/>
        <v/>
      </c>
      <c r="Q18" s="19" t="str">
        <f t="shared" si="14"/>
        <v/>
      </c>
      <c r="S18" s="9"/>
      <c r="T18" s="24" t="s">
        <v>8</v>
      </c>
      <c r="U18" s="20" t="str">
        <f>T10</f>
        <v>dams</v>
      </c>
      <c r="V18" s="20"/>
      <c r="W18" s="20"/>
      <c r="X18" s="21">
        <v>3</v>
      </c>
      <c r="Y18" s="22">
        <v>2</v>
      </c>
      <c r="Z18" s="20" t="str">
        <f>T11</f>
        <v>seba</v>
      </c>
      <c r="AA18" s="20"/>
      <c r="AB18" s="20"/>
    </row>
    <row r="19" spans="1:44" ht="15" customHeight="1" x14ac:dyDescent="0.25">
      <c r="B19" t="s">
        <v>9</v>
      </c>
      <c r="C19" s="20" t="str">
        <f>B11</f>
        <v>sethem</v>
      </c>
      <c r="D19" s="20"/>
      <c r="E19" s="20"/>
      <c r="F19" s="21">
        <v>1</v>
      </c>
      <c r="G19" s="22">
        <v>1</v>
      </c>
      <c r="H19" s="20" t="str">
        <f>B8</f>
        <v>cedric</v>
      </c>
      <c r="I19" s="20"/>
      <c r="J19" s="20"/>
      <c r="K19" s="23">
        <f t="shared" si="9"/>
        <v>1</v>
      </c>
      <c r="L19" s="23">
        <f t="shared" si="10"/>
        <v>1</v>
      </c>
      <c r="M19" s="23"/>
      <c r="N19" s="19" t="str">
        <f t="shared" si="11"/>
        <v/>
      </c>
      <c r="O19" s="19" t="str">
        <f t="shared" si="12"/>
        <v/>
      </c>
      <c r="P19" s="19" t="str">
        <f t="shared" si="13"/>
        <v>cedric</v>
      </c>
      <c r="Q19" s="19" t="str">
        <f t="shared" si="14"/>
        <v>sethem</v>
      </c>
      <c r="S19" s="9"/>
      <c r="T19" s="24" t="s">
        <v>9</v>
      </c>
      <c r="U19" s="20" t="str">
        <f>T11</f>
        <v>seba</v>
      </c>
      <c r="V19" s="20"/>
      <c r="W19" s="20"/>
      <c r="X19" s="22">
        <v>2</v>
      </c>
      <c r="Y19" s="21">
        <v>3</v>
      </c>
      <c r="Z19" s="20" t="str">
        <f>T8</f>
        <v>xyoremi</v>
      </c>
      <c r="AA19" s="20"/>
      <c r="AB19" s="20"/>
    </row>
    <row r="20" spans="1:44" ht="15" customHeight="1" x14ac:dyDescent="0.25">
      <c r="B20" t="s">
        <v>10</v>
      </c>
      <c r="C20" s="20" t="str">
        <f>B10</f>
        <v>CPU</v>
      </c>
      <c r="D20" s="20"/>
      <c r="E20" s="20"/>
      <c r="F20" s="22">
        <v>0</v>
      </c>
      <c r="G20" s="21">
        <v>2</v>
      </c>
      <c r="H20" s="20" t="str">
        <f>B9</f>
        <v>akai005</v>
      </c>
      <c r="I20" s="20"/>
      <c r="J20" s="20"/>
      <c r="K20" s="23">
        <f t="shared" si="9"/>
        <v>0</v>
      </c>
      <c r="L20" s="23">
        <f t="shared" si="10"/>
        <v>3</v>
      </c>
      <c r="M20" s="23"/>
      <c r="N20" s="19" t="str">
        <f>IF(G20&gt;F20,H20,IF(F20&gt;G20,C20,""))</f>
        <v>akai005</v>
      </c>
      <c r="O20" s="19" t="str">
        <f t="shared" si="12"/>
        <v>CPU</v>
      </c>
      <c r="P20" s="19" t="str">
        <f t="shared" si="13"/>
        <v/>
      </c>
      <c r="Q20" s="19" t="str">
        <f t="shared" si="14"/>
        <v/>
      </c>
      <c r="S20" s="9"/>
      <c r="T20" s="24" t="s">
        <v>10</v>
      </c>
      <c r="U20" s="20" t="str">
        <f>T10</f>
        <v>dams</v>
      </c>
      <c r="V20" s="20"/>
      <c r="W20" s="20"/>
      <c r="X20" s="25">
        <v>0</v>
      </c>
      <c r="Y20" s="25">
        <v>0</v>
      </c>
      <c r="Z20" s="20" t="str">
        <f>T9</f>
        <v>bqys</v>
      </c>
      <c r="AA20" s="20"/>
      <c r="AB20" s="20"/>
    </row>
    <row r="21" spans="1:44" ht="15" customHeight="1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7"/>
      <c r="P21" s="27"/>
      <c r="Q21" s="27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R21" s="28"/>
    </row>
    <row r="22" spans="1:44" ht="15" customHeight="1" x14ac:dyDescent="0.25">
      <c r="A22" s="3"/>
      <c r="B22" s="3"/>
      <c r="C22" s="3"/>
      <c r="D22" s="3"/>
      <c r="E22" s="29" t="s">
        <v>11</v>
      </c>
      <c r="F22" s="29"/>
      <c r="G22" s="29"/>
      <c r="H22" s="29"/>
      <c r="I22" s="3"/>
      <c r="J22" s="3"/>
      <c r="K22" s="3"/>
      <c r="L22" s="3"/>
      <c r="M22" s="3"/>
      <c r="N22" s="19"/>
      <c r="O22" s="19"/>
      <c r="P22" s="19"/>
      <c r="Q22" s="19"/>
      <c r="R22" s="3"/>
      <c r="S22" s="3"/>
      <c r="T22" s="3"/>
      <c r="U22" s="3"/>
      <c r="V22" s="3"/>
      <c r="W22" s="29" t="s">
        <v>12</v>
      </c>
      <c r="X22" s="29"/>
      <c r="Y22" s="29"/>
      <c r="Z22" s="29"/>
      <c r="AA22" s="3"/>
      <c r="AB22" s="3"/>
    </row>
    <row r="23" spans="1:44" ht="15" customHeight="1" x14ac:dyDescent="0.25">
      <c r="N23" s="30" t="s">
        <v>13</v>
      </c>
      <c r="O23" s="30"/>
      <c r="P23" s="30"/>
      <c r="Q23" s="30"/>
      <c r="AF23" s="31"/>
      <c r="AG23" s="31"/>
      <c r="AH23" s="31"/>
      <c r="AI23" s="31"/>
    </row>
    <row r="24" spans="1:44" ht="15" customHeight="1" x14ac:dyDescent="0.25">
      <c r="B24" s="9"/>
      <c r="D24" s="32"/>
      <c r="E24" s="32"/>
      <c r="F24" s="32"/>
      <c r="G24" s="32"/>
      <c r="H24" s="32"/>
      <c r="I24" s="32"/>
      <c r="J24" s="32"/>
      <c r="K24" s="32"/>
      <c r="L24" s="18"/>
      <c r="M24" s="18"/>
      <c r="N24" s="19" t="s">
        <v>3</v>
      </c>
      <c r="O24" s="19" t="s">
        <v>2</v>
      </c>
      <c r="P24" s="19" t="s">
        <v>4</v>
      </c>
      <c r="Q24" s="19" t="s">
        <v>4</v>
      </c>
      <c r="R24" s="32"/>
      <c r="S24" s="18"/>
      <c r="T24" s="9"/>
      <c r="V24" s="32"/>
      <c r="W24" s="32"/>
      <c r="X24" s="32"/>
      <c r="Y24" s="32"/>
      <c r="Z24" s="32"/>
      <c r="AA24" s="32"/>
      <c r="AB24" s="32"/>
      <c r="AC24" s="32"/>
      <c r="AD24" s="18"/>
      <c r="AE24" s="18"/>
      <c r="AF24" s="19"/>
      <c r="AG24" s="19"/>
      <c r="AH24" s="19"/>
      <c r="AI24" s="19"/>
      <c r="AJ24" s="32"/>
    </row>
    <row r="25" spans="1:44" ht="15" customHeight="1" x14ac:dyDescent="0.25">
      <c r="C25" s="33" t="str">
        <f>B8</f>
        <v>cedric</v>
      </c>
      <c r="D25" s="33"/>
      <c r="E25" s="33"/>
      <c r="F25" s="34">
        <v>3</v>
      </c>
      <c r="G25" s="35">
        <v>2</v>
      </c>
      <c r="H25" s="36" t="str">
        <f>T9</f>
        <v>bqys</v>
      </c>
      <c r="I25" s="36"/>
      <c r="J25" s="36"/>
      <c r="K25" s="37"/>
      <c r="L25" s="37"/>
      <c r="M25" s="38"/>
      <c r="N25" s="30" t="str">
        <f>IF(G25&gt;F25,H25,IF(F25&gt;G25,C25,""))</f>
        <v>cedric</v>
      </c>
      <c r="O25" s="30" t="str">
        <f>IF(G25&lt;F25,H25,IF(F25&lt;G25,C25,""))</f>
        <v>bqys</v>
      </c>
      <c r="P25" s="30" t="str">
        <f>IF(G25=F25,H25,IF(F25=G25,C25,""))</f>
        <v/>
      </c>
      <c r="Q25" s="30" t="str">
        <f>IF(G25=F25,C25,IF(F25=G25,H25,""))</f>
        <v/>
      </c>
      <c r="R25" s="38"/>
      <c r="S25" s="38"/>
      <c r="U25" s="33" t="str">
        <f>B10</f>
        <v>CPU</v>
      </c>
      <c r="V25" s="33"/>
      <c r="W25" s="33"/>
      <c r="X25" s="35">
        <v>1</v>
      </c>
      <c r="Y25" s="34">
        <v>3</v>
      </c>
      <c r="Z25" s="36" t="str">
        <f>T11</f>
        <v>seba</v>
      </c>
      <c r="AA25" s="36"/>
      <c r="AB25" s="36"/>
      <c r="AC25" s="37"/>
      <c r="AD25" s="37"/>
      <c r="AE25" s="38"/>
      <c r="AF25" s="31"/>
      <c r="AG25" s="31"/>
      <c r="AH25" s="31"/>
      <c r="AI25" s="31"/>
      <c r="AJ25" s="38"/>
    </row>
    <row r="26" spans="1:44" ht="15" customHeight="1" x14ac:dyDescent="0.25">
      <c r="C26" s="33"/>
      <c r="D26" s="33"/>
      <c r="E26" s="33"/>
      <c r="F26" s="34"/>
      <c r="G26" s="35"/>
      <c r="H26" s="36"/>
      <c r="I26" s="36"/>
      <c r="J26" s="36"/>
      <c r="K26" s="37"/>
      <c r="L26" s="37"/>
      <c r="M26" s="38"/>
      <c r="N26" s="30"/>
      <c r="O26" s="30"/>
      <c r="P26" s="30"/>
      <c r="Q26" s="30"/>
      <c r="R26" s="38"/>
      <c r="S26" s="38"/>
      <c r="U26" s="33"/>
      <c r="V26" s="33"/>
      <c r="W26" s="33"/>
      <c r="X26" s="35"/>
      <c r="Y26" s="34"/>
      <c r="Z26" s="36"/>
      <c r="AA26" s="36"/>
      <c r="AB26" s="36"/>
      <c r="AC26" s="37"/>
      <c r="AD26" s="37"/>
      <c r="AE26" s="38"/>
      <c r="AF26" s="31"/>
      <c r="AG26" s="31"/>
      <c r="AH26" s="31"/>
      <c r="AI26" s="31"/>
      <c r="AJ26" s="38"/>
    </row>
    <row r="27" spans="1:44" ht="15" customHeight="1" x14ac:dyDescent="0.25">
      <c r="C27" s="39" t="str">
        <f>T8</f>
        <v>xyoremi</v>
      </c>
      <c r="D27" s="39"/>
      <c r="E27" s="39"/>
      <c r="F27" s="40">
        <v>3</v>
      </c>
      <c r="G27" s="41">
        <v>2</v>
      </c>
      <c r="H27" s="42" t="str">
        <f>B9</f>
        <v>akai005</v>
      </c>
      <c r="I27" s="42"/>
      <c r="J27" s="42"/>
      <c r="K27" s="37"/>
      <c r="L27" s="37"/>
      <c r="M27" s="18"/>
      <c r="N27" s="30" t="str">
        <f>IF(G27&gt;F27,H27,IF(F27&gt;G27,C27,""))</f>
        <v>xyoremi</v>
      </c>
      <c r="O27" s="30" t="str">
        <f>IF(G27&lt;F27,H27,IF(F27&lt;G27,C27,""))</f>
        <v>akai005</v>
      </c>
      <c r="P27" s="30" t="str">
        <f>IF(G27=F27,H27,IF(F27=G27,C27,""))</f>
        <v/>
      </c>
      <c r="Q27" s="30" t="str">
        <f>IF(G27=F27,C27,IF(F27=G27,H27,""))</f>
        <v/>
      </c>
      <c r="U27" s="39" t="str">
        <f>T10</f>
        <v>dams</v>
      </c>
      <c r="V27" s="39"/>
      <c r="W27" s="39"/>
      <c r="X27" s="40">
        <v>5</v>
      </c>
      <c r="Y27" s="41">
        <v>0</v>
      </c>
      <c r="Z27" s="42" t="str">
        <f>B11</f>
        <v>sethem</v>
      </c>
      <c r="AA27" s="42"/>
      <c r="AB27" s="42"/>
      <c r="AC27" s="37"/>
      <c r="AD27" s="37"/>
      <c r="AE27" s="18"/>
      <c r="AF27" s="31"/>
      <c r="AG27" s="31"/>
      <c r="AH27" s="31"/>
      <c r="AI27" s="31"/>
      <c r="AK27" s="18"/>
      <c r="AL27" s="18"/>
      <c r="AN27" s="19"/>
      <c r="AO27" s="19"/>
      <c r="AP27" s="19"/>
      <c r="AQ27" s="19"/>
    </row>
    <row r="28" spans="1:44" ht="15" customHeight="1" x14ac:dyDescent="0.25">
      <c r="C28" s="39"/>
      <c r="D28" s="39"/>
      <c r="E28" s="39"/>
      <c r="F28" s="40"/>
      <c r="G28" s="41"/>
      <c r="H28" s="42"/>
      <c r="I28" s="42"/>
      <c r="J28" s="42"/>
      <c r="K28" s="37"/>
      <c r="L28" s="37"/>
      <c r="M28" s="18"/>
      <c r="N28" s="30"/>
      <c r="O28" s="30"/>
      <c r="P28" s="30"/>
      <c r="Q28" s="30"/>
      <c r="U28" s="39"/>
      <c r="V28" s="39"/>
      <c r="W28" s="39"/>
      <c r="X28" s="40"/>
      <c r="Y28" s="41"/>
      <c r="Z28" s="42"/>
      <c r="AA28" s="42"/>
      <c r="AB28" s="42"/>
      <c r="AC28" s="37"/>
      <c r="AD28" s="37"/>
      <c r="AE28" s="18"/>
      <c r="AF28" s="31"/>
      <c r="AG28" s="31"/>
      <c r="AH28" s="31"/>
      <c r="AI28" s="31"/>
      <c r="AK28" s="18"/>
      <c r="AL28" s="18"/>
      <c r="AN28" s="19"/>
      <c r="AO28" s="19"/>
      <c r="AP28" s="19"/>
      <c r="AQ28" s="19"/>
    </row>
    <row r="29" spans="1:44" ht="15" customHeight="1" x14ac:dyDescent="0.25">
      <c r="D29" s="32"/>
      <c r="E29" s="32"/>
      <c r="F29" s="43"/>
      <c r="G29" s="43"/>
      <c r="H29" s="32"/>
      <c r="I29" s="32"/>
      <c r="J29" s="32"/>
      <c r="K29" s="32"/>
      <c r="L29" s="18"/>
      <c r="M29" s="18"/>
      <c r="N29" s="19"/>
      <c r="O29" s="19"/>
      <c r="P29" s="19"/>
      <c r="Q29" s="19"/>
      <c r="V29" s="32"/>
      <c r="W29" s="32"/>
      <c r="X29" s="43"/>
      <c r="Y29" s="43"/>
      <c r="Z29" s="32"/>
      <c r="AA29" s="32"/>
      <c r="AB29" s="32"/>
      <c r="AC29" s="32"/>
      <c r="AD29" s="18"/>
      <c r="AE29" s="18"/>
      <c r="AF29" s="19"/>
      <c r="AG29" s="19"/>
      <c r="AH29" s="19"/>
      <c r="AI29" s="19"/>
    </row>
    <row r="30" spans="1:44" ht="15" customHeight="1" x14ac:dyDescent="0.25">
      <c r="C30" s="44"/>
      <c r="D30" s="44"/>
      <c r="E30" s="44"/>
      <c r="F30" s="45"/>
      <c r="G30" s="45"/>
      <c r="H30" s="46"/>
      <c r="I30" s="46"/>
      <c r="J30" s="46"/>
      <c r="K30" s="38"/>
      <c r="L30" s="18"/>
      <c r="M30" s="18"/>
      <c r="N30" s="30" t="s">
        <v>14</v>
      </c>
      <c r="O30" s="30"/>
      <c r="P30" s="30"/>
      <c r="Q30" s="30"/>
      <c r="U30" s="44"/>
      <c r="V30" s="44"/>
      <c r="W30" s="44"/>
      <c r="X30" s="45"/>
      <c r="Y30" s="45"/>
      <c r="Z30" s="46"/>
      <c r="AA30" s="46"/>
      <c r="AB30" s="46"/>
      <c r="AC30" s="38"/>
      <c r="AD30" s="18"/>
      <c r="AE30" s="18"/>
      <c r="AF30" s="31"/>
      <c r="AG30" s="31"/>
      <c r="AH30" s="31"/>
      <c r="AI30" s="31"/>
    </row>
    <row r="31" spans="1:44" ht="15" customHeight="1" x14ac:dyDescent="0.25">
      <c r="C31" s="44"/>
      <c r="D31" s="44"/>
      <c r="E31" s="44"/>
      <c r="F31" s="45"/>
      <c r="G31" s="45"/>
      <c r="H31" s="46"/>
      <c r="I31" s="46"/>
      <c r="J31" s="46"/>
      <c r="K31" s="38"/>
      <c r="L31" s="18"/>
      <c r="M31" s="18"/>
      <c r="N31" s="19" t="s">
        <v>3</v>
      </c>
      <c r="O31" s="19" t="s">
        <v>2</v>
      </c>
      <c r="P31" s="19" t="s">
        <v>4</v>
      </c>
      <c r="Q31" s="19" t="s">
        <v>4</v>
      </c>
      <c r="U31" s="44"/>
      <c r="V31" s="44"/>
      <c r="W31" s="44"/>
      <c r="X31" s="45"/>
      <c r="Y31" s="45"/>
      <c r="Z31" s="46"/>
      <c r="AA31" s="46"/>
      <c r="AB31" s="46"/>
      <c r="AC31" s="38"/>
      <c r="AD31" s="18"/>
      <c r="AE31" s="18"/>
      <c r="AF31" s="19"/>
      <c r="AG31" s="19"/>
      <c r="AH31" s="19"/>
      <c r="AI31" s="19"/>
    </row>
    <row r="32" spans="1:44" ht="15" customHeight="1" x14ac:dyDescent="0.25">
      <c r="C32" s="39" t="str">
        <f>IF(G25&gt;F25,H25,IF(F25&gt;G25,C25,""))</f>
        <v>cedric</v>
      </c>
      <c r="D32" s="39"/>
      <c r="E32" s="39"/>
      <c r="F32" s="47">
        <v>8</v>
      </c>
      <c r="G32" s="48">
        <v>7</v>
      </c>
      <c r="H32" s="39" t="str">
        <f>IF(G27&gt;F27,H27,IF(F27&gt;G27,C27,""))</f>
        <v>xyoremi</v>
      </c>
      <c r="I32" s="39"/>
      <c r="J32" s="39"/>
      <c r="N32" s="30" t="str">
        <f>IF(G32&gt;F32,H32,IF(F32&gt;G32,C32,""))</f>
        <v>cedric</v>
      </c>
      <c r="O32" s="30" t="str">
        <f>IF(G32&lt;F32,H32,IF(F32&lt;G32,C32,""))</f>
        <v>xyoremi</v>
      </c>
      <c r="P32" s="30" t="str">
        <f>IF(G32=F32,H32,IF(F32=G32,C32,""))</f>
        <v/>
      </c>
      <c r="Q32" s="30" t="str">
        <f>IF(G32=F32,C32,IF(F32=G32,H32,""))</f>
        <v/>
      </c>
      <c r="U32" s="39" t="str">
        <f>IF(Y25&gt;X25,Z25,IF(X25&gt;Y25,U25,""))</f>
        <v>seba</v>
      </c>
      <c r="V32" s="39"/>
      <c r="W32" s="39"/>
      <c r="X32" s="49">
        <v>1</v>
      </c>
      <c r="Y32" s="50">
        <v>2</v>
      </c>
      <c r="Z32" s="39" t="str">
        <f>IF(Y27&gt;X27,Z27,IF(X27&gt;Y27,U27,""))</f>
        <v>dams</v>
      </c>
      <c r="AA32" s="39"/>
      <c r="AB32" s="39"/>
    </row>
    <row r="33" spans="3:35" ht="15" customHeight="1" x14ac:dyDescent="0.25">
      <c r="C33" s="39"/>
      <c r="D33" s="39"/>
      <c r="E33" s="39"/>
      <c r="F33" s="47"/>
      <c r="G33" s="48"/>
      <c r="H33" s="39"/>
      <c r="I33" s="39"/>
      <c r="J33" s="39"/>
      <c r="N33" s="30"/>
      <c r="O33" s="30"/>
      <c r="P33" s="30"/>
      <c r="Q33" s="30"/>
      <c r="U33" s="39"/>
      <c r="V33" s="39"/>
      <c r="W33" s="39"/>
      <c r="X33" s="49"/>
      <c r="Y33" s="50"/>
      <c r="Z33" s="39"/>
      <c r="AA33" s="39"/>
      <c r="AB33" s="39"/>
    </row>
    <row r="34" spans="3:35" ht="15" customHeight="1" x14ac:dyDescent="0.25">
      <c r="F34" s="51"/>
      <c r="G34" s="51"/>
      <c r="N34" s="19"/>
      <c r="O34" s="19"/>
      <c r="P34" s="19"/>
      <c r="Q34" s="19"/>
      <c r="X34" s="51"/>
      <c r="Y34" s="51"/>
      <c r="AF34" s="19"/>
      <c r="AG34" s="19"/>
      <c r="AH34" s="19"/>
      <c r="AI34" s="19"/>
    </row>
    <row r="35" spans="3:35" ht="15" customHeight="1" x14ac:dyDescent="0.25">
      <c r="C35" s="44"/>
      <c r="D35" s="44"/>
      <c r="E35" s="44"/>
      <c r="F35" s="52"/>
      <c r="G35" s="52"/>
      <c r="H35" s="44"/>
      <c r="I35" s="44"/>
      <c r="J35" s="44"/>
      <c r="N35" s="30" t="s">
        <v>14</v>
      </c>
      <c r="O35" s="30"/>
      <c r="P35" s="30"/>
      <c r="Q35" s="30"/>
      <c r="U35" s="44"/>
      <c r="V35" s="44"/>
      <c r="W35" s="44"/>
      <c r="X35" s="52"/>
      <c r="Y35" s="52"/>
      <c r="Z35" s="44"/>
      <c r="AA35" s="44"/>
      <c r="AB35" s="44"/>
      <c r="AF35" s="31"/>
      <c r="AG35" s="31"/>
      <c r="AH35" s="31"/>
      <c r="AI35" s="31"/>
    </row>
    <row r="36" spans="3:35" ht="15" customHeight="1" x14ac:dyDescent="0.25">
      <c r="C36" s="44"/>
      <c r="D36" s="44"/>
      <c r="E36" s="44"/>
      <c r="F36" s="52"/>
      <c r="G36" s="52"/>
      <c r="H36" s="44"/>
      <c r="I36" s="44"/>
      <c r="J36" s="44"/>
      <c r="N36" s="19" t="s">
        <v>3</v>
      </c>
      <c r="O36" s="19" t="s">
        <v>2</v>
      </c>
      <c r="P36" s="19" t="s">
        <v>4</v>
      </c>
      <c r="Q36" s="19" t="s">
        <v>4</v>
      </c>
      <c r="U36" s="44"/>
      <c r="V36" s="44"/>
      <c r="W36" s="44"/>
      <c r="X36" s="52"/>
      <c r="Y36" s="52"/>
      <c r="Z36" s="44"/>
      <c r="AA36" s="44"/>
      <c r="AB36" s="44"/>
      <c r="AF36" s="19"/>
      <c r="AG36" s="19"/>
      <c r="AH36" s="19"/>
      <c r="AI36" s="19"/>
    </row>
    <row r="37" spans="3:35" ht="15" customHeight="1" x14ac:dyDescent="0.25">
      <c r="C37" s="39" t="str">
        <f>IF(G25&lt;F25,H25,IF(F25&lt;G25,C25,""))</f>
        <v>bqys</v>
      </c>
      <c r="D37" s="39"/>
      <c r="E37" s="39"/>
      <c r="F37" s="49">
        <v>2</v>
      </c>
      <c r="G37" s="50">
        <v>3</v>
      </c>
      <c r="H37" s="39" t="str">
        <f>IF(G27&lt;F27,H27,IF(F27&lt;G27,C27,""))</f>
        <v>akai005</v>
      </c>
      <c r="I37" s="39"/>
      <c r="J37" s="39"/>
      <c r="N37" s="30" t="str">
        <f>IF(G37&gt;F37,H37,IF(F37&gt;G37,C37,""))</f>
        <v>akai005</v>
      </c>
      <c r="O37" s="30" t="str">
        <f>IF(G37&lt;F37,H37,IF(F37&lt;G37,C37,""))</f>
        <v>bqys</v>
      </c>
      <c r="P37" s="30" t="str">
        <f>IF(G37=F37,H37,IF(F37=G37,C37,""))</f>
        <v/>
      </c>
      <c r="Q37" s="30" t="str">
        <f>IF(G37=F37,C37,IF(F37=G37,H37,""))</f>
        <v/>
      </c>
      <c r="U37" s="39" t="str">
        <f>IF(Y25&lt;X25,Z25,IF(X25&lt;Y25,U25,""))</f>
        <v>CPU</v>
      </c>
      <c r="V37" s="39"/>
      <c r="W37" s="39"/>
      <c r="X37" s="50">
        <v>2</v>
      </c>
      <c r="Y37" s="49">
        <v>0</v>
      </c>
      <c r="Z37" s="39" t="str">
        <f>IF(Y27&lt;X27,Z27,IF(X27&lt;Y27,U27,""))</f>
        <v>sethem</v>
      </c>
      <c r="AA37" s="39"/>
      <c r="AB37" s="39"/>
      <c r="AF37" s="31"/>
      <c r="AG37" s="31"/>
      <c r="AH37" s="31"/>
      <c r="AI37" s="31"/>
    </row>
    <row r="38" spans="3:35" ht="15" customHeight="1" x14ac:dyDescent="0.25">
      <c r="C38" s="39"/>
      <c r="D38" s="39"/>
      <c r="E38" s="39"/>
      <c r="F38" s="49"/>
      <c r="G38" s="50"/>
      <c r="H38" s="39"/>
      <c r="I38" s="39"/>
      <c r="J38" s="39"/>
      <c r="N38" s="30"/>
      <c r="O38" s="30"/>
      <c r="P38" s="30"/>
      <c r="Q38" s="30"/>
      <c r="U38" s="39"/>
      <c r="V38" s="39"/>
      <c r="W38" s="39"/>
      <c r="X38" s="50"/>
      <c r="Y38" s="49"/>
      <c r="Z38" s="39"/>
      <c r="AA38" s="39"/>
      <c r="AB38" s="39"/>
      <c r="AF38" s="31"/>
      <c r="AG38" s="31"/>
      <c r="AH38" s="31"/>
      <c r="AI38" s="31"/>
    </row>
    <row r="39" spans="3:35" ht="15" customHeight="1" x14ac:dyDescent="0.25">
      <c r="F39" s="43"/>
      <c r="G39" s="43"/>
    </row>
    <row r="40" spans="3:35" ht="15" customHeight="1" x14ac:dyDescent="0.25">
      <c r="N40" s="30" t="s">
        <v>15</v>
      </c>
      <c r="O40" s="30"/>
      <c r="P40" s="30"/>
      <c r="Q40" s="30"/>
    </row>
    <row r="41" spans="3:35" ht="15" customHeight="1" x14ac:dyDescent="0.25">
      <c r="K41" s="32"/>
      <c r="L41" s="18"/>
      <c r="M41" s="18"/>
      <c r="N41" s="19" t="s">
        <v>3</v>
      </c>
      <c r="O41" s="19" t="s">
        <v>2</v>
      </c>
      <c r="P41" s="19" t="s">
        <v>4</v>
      </c>
      <c r="Q41" s="19" t="s">
        <v>4</v>
      </c>
      <c r="AC41"/>
      <c r="AD41"/>
      <c r="AE41"/>
    </row>
    <row r="42" spans="3:35" ht="15" customHeight="1" x14ac:dyDescent="0.25">
      <c r="K42" s="37"/>
      <c r="L42" s="37"/>
      <c r="M42" s="38"/>
      <c r="N42" s="30" t="str">
        <f>IF(Y25&gt;X25,Z25,IF(X25&gt;Y25,U25,""))</f>
        <v>seba</v>
      </c>
      <c r="O42" s="30" t="str">
        <f>IF(Y25&lt;X25,Z25,IF(X25&lt;Y25,U25,""))</f>
        <v>CPU</v>
      </c>
      <c r="P42" s="30" t="str">
        <f>IF(Y25=X25,Z25,IF(X25=Y25,U25,""))</f>
        <v/>
      </c>
      <c r="Q42" s="30" t="str">
        <f>IF(Y25=X25,U25,IF(X25=Y25,Z25,""))</f>
        <v/>
      </c>
      <c r="X42" s="43"/>
      <c r="Y42" s="43"/>
      <c r="AC42"/>
      <c r="AD42"/>
      <c r="AE42"/>
    </row>
    <row r="43" spans="3:35" ht="15" customHeight="1" x14ac:dyDescent="0.25">
      <c r="K43" s="37"/>
      <c r="L43" s="37"/>
      <c r="M43" s="38"/>
      <c r="N43" s="30"/>
      <c r="O43" s="30"/>
      <c r="P43" s="30"/>
      <c r="Q43" s="30"/>
      <c r="AC43"/>
      <c r="AD43"/>
      <c r="AE43"/>
    </row>
    <row r="44" spans="3:35" ht="15" customHeight="1" x14ac:dyDescent="0.25">
      <c r="K44" s="37"/>
      <c r="L44" s="37"/>
      <c r="M44" s="18"/>
      <c r="N44" s="30" t="str">
        <f>IF(Y27&gt;X27,Z27,IF(X27&gt;Y27,U27,""))</f>
        <v>dams</v>
      </c>
      <c r="O44" s="30" t="str">
        <f>IF(Y27&lt;X27,Z27,IF(X27&lt;Y27,U27,""))</f>
        <v>sethem</v>
      </c>
      <c r="P44" s="30" t="str">
        <f>IF(Y27=X27,Z27,IF(X27=Y27,U27,""))</f>
        <v/>
      </c>
      <c r="Q44" s="30" t="str">
        <f>IF(Y27=X27,U27,IF(X27=Y27,Z27,""))</f>
        <v/>
      </c>
      <c r="S44" s="11">
        <v>1</v>
      </c>
      <c r="T44" s="53" t="str">
        <f>IF(G32&gt;F32,H32,IF(F32&gt;G32,C32,""))</f>
        <v>cedric</v>
      </c>
      <c r="U44" s="53">
        <f>COUNTIF(K8:Q55,T44)</f>
        <v>5</v>
      </c>
      <c r="V44" s="53">
        <f>COUNTIF(N8:N55,T44)</f>
        <v>4</v>
      </c>
      <c r="W44" s="53">
        <f>COUNTIF(O8:O55,T44)</f>
        <v>0</v>
      </c>
      <c r="X44" s="53">
        <f>COUNTIF(P8:Q55,T44)</f>
        <v>1</v>
      </c>
      <c r="Y44" s="53">
        <f>SUM(G8,F25,F32)</f>
        <v>18</v>
      </c>
      <c r="Z44" s="53">
        <f>SUM(H8,G25,G32)</f>
        <v>11</v>
      </c>
      <c r="AA44" s="53">
        <f>(Y44-Z44)</f>
        <v>7</v>
      </c>
      <c r="AC44"/>
      <c r="AD44"/>
      <c r="AE44"/>
    </row>
    <row r="45" spans="3:35" ht="15" customHeight="1" x14ac:dyDescent="0.25">
      <c r="K45" s="37"/>
      <c r="L45" s="37"/>
      <c r="M45" s="18"/>
      <c r="N45" s="30"/>
      <c r="O45" s="30"/>
      <c r="P45" s="30"/>
      <c r="Q45" s="30"/>
      <c r="S45" s="11">
        <v>2</v>
      </c>
      <c r="T45" s="54" t="str">
        <f>IF(G32&lt;F32,H32,IF(F32&lt;G32,C32,""))</f>
        <v>xyoremi</v>
      </c>
      <c r="U45" s="54">
        <f>COUNTIF(K8:Q55,T45)</f>
        <v>5</v>
      </c>
      <c r="V45" s="54">
        <f>COUNTIF(N8:N55,T45)</f>
        <v>3</v>
      </c>
      <c r="W45" s="54">
        <f>COUNTIF(O8:O42,T45)</f>
        <v>1</v>
      </c>
      <c r="X45" s="54">
        <f>COUNTIF(P8:Q55,T45)</f>
        <v>1</v>
      </c>
      <c r="Y45" s="54">
        <f>SUM(Y8,F27,G32)</f>
        <v>17</v>
      </c>
      <c r="Z45" s="54">
        <f>SUM(Z8,G27,F32)</f>
        <v>12</v>
      </c>
      <c r="AA45" s="54">
        <f t="shared" ref="AA45:AA51" si="15">(Y45-Z45)</f>
        <v>5</v>
      </c>
      <c r="AC45"/>
      <c r="AD45"/>
      <c r="AE45"/>
    </row>
    <row r="46" spans="3:35" ht="15" customHeight="1" x14ac:dyDescent="0.25">
      <c r="K46" s="32"/>
      <c r="L46" s="18"/>
      <c r="M46" s="18"/>
      <c r="N46" s="19"/>
      <c r="O46" s="19"/>
      <c r="P46" s="19"/>
      <c r="Q46" s="19"/>
      <c r="S46" s="11">
        <v>3</v>
      </c>
      <c r="T46" s="54" t="str">
        <f>IF(G37&gt;F37,H37,IF(F37&gt;G37,C37,""))</f>
        <v>akai005</v>
      </c>
      <c r="U46" s="54">
        <f>COUNTIF(K8:Q55,T46)</f>
        <v>5</v>
      </c>
      <c r="V46" s="54">
        <f>COUNTIF(N8:N55,T46)</f>
        <v>2</v>
      </c>
      <c r="W46" s="54">
        <f>COUNTIF(O8:O55,T46)</f>
        <v>2</v>
      </c>
      <c r="X46" s="54">
        <f>COUNTIF(P8:Q55,T46)</f>
        <v>1</v>
      </c>
      <c r="Y46" s="54">
        <f>SUM(G9,G27,G37)</f>
        <v>9</v>
      </c>
      <c r="Z46" s="54">
        <f>SUM(H9,F27,F37)</f>
        <v>8</v>
      </c>
      <c r="AA46" s="54">
        <f t="shared" si="15"/>
        <v>1</v>
      </c>
      <c r="AC46"/>
      <c r="AD46"/>
      <c r="AE46"/>
    </row>
    <row r="47" spans="3:35" ht="15" customHeight="1" x14ac:dyDescent="0.25">
      <c r="K47" s="38"/>
      <c r="L47" s="18"/>
      <c r="M47" s="18"/>
      <c r="N47" s="30" t="s">
        <v>16</v>
      </c>
      <c r="O47" s="30"/>
      <c r="P47" s="30"/>
      <c r="Q47" s="30"/>
      <c r="S47" s="11">
        <v>4</v>
      </c>
      <c r="T47" s="54" t="str">
        <f>IF(G37&lt;F37,H37,IF(F37&lt;G37,C37,""))</f>
        <v>bqys</v>
      </c>
      <c r="U47" s="54">
        <f>COUNTIF(K8:Q55,T47)</f>
        <v>5</v>
      </c>
      <c r="V47" s="54">
        <f>COUNTIF(N8:N55,T47)</f>
        <v>1</v>
      </c>
      <c r="W47" s="54">
        <f>COUNTIF(O8:O55,T47)</f>
        <v>2</v>
      </c>
      <c r="X47" s="54">
        <f>COUNTIF(P8:Q55,T47)</f>
        <v>2</v>
      </c>
      <c r="Y47" s="54">
        <f>SUM(Y9,G25,F37)</f>
        <v>8</v>
      </c>
      <c r="Z47" s="54">
        <f>SUM(Z9,F25,G37)</f>
        <v>7</v>
      </c>
      <c r="AA47" s="54">
        <f t="shared" si="15"/>
        <v>1</v>
      </c>
    </row>
    <row r="48" spans="3:35" ht="15" customHeight="1" x14ac:dyDescent="0.25">
      <c r="K48" s="38"/>
      <c r="L48" s="18"/>
      <c r="M48" s="18"/>
      <c r="N48" s="19" t="s">
        <v>3</v>
      </c>
      <c r="O48" s="19" t="s">
        <v>2</v>
      </c>
      <c r="P48" s="19" t="s">
        <v>4</v>
      </c>
      <c r="Q48" s="19" t="s">
        <v>4</v>
      </c>
      <c r="S48" s="11">
        <v>5</v>
      </c>
      <c r="T48" s="54" t="str">
        <f>IF(Y32&gt;X32,Z32,IF(X32&gt;Y32,U32,""))</f>
        <v>dams</v>
      </c>
      <c r="U48" s="54">
        <f>COUNTIF(K8:Q55,T48)</f>
        <v>5</v>
      </c>
      <c r="V48" s="54">
        <f>COUNTIF(N8:N55,T48)</f>
        <v>3</v>
      </c>
      <c r="W48" s="54">
        <f>COUNTIF(O8:O55,T48)</f>
        <v>1</v>
      </c>
      <c r="X48" s="54">
        <f>COUNTIF(P12:Q55,T48)</f>
        <v>1</v>
      </c>
      <c r="Y48" s="54">
        <f>SUM(Y10,X27,Y32)</f>
        <v>10</v>
      </c>
      <c r="Z48" s="54">
        <f>SUM(Z10,Y27,X32)</f>
        <v>7</v>
      </c>
      <c r="AA48" s="54">
        <f t="shared" si="15"/>
        <v>3</v>
      </c>
    </row>
    <row r="49" spans="14:27" ht="15" customHeight="1" x14ac:dyDescent="0.25">
      <c r="N49" s="30" t="str">
        <f>IF(Y32&gt;X32,Z32,IF(X32&gt;Y32,U32,""))</f>
        <v>dams</v>
      </c>
      <c r="O49" s="30" t="str">
        <f>IF(Y32&lt;X32,Z32,IF(X32&lt;Y32,U32,""))</f>
        <v>seba</v>
      </c>
      <c r="P49" s="30" t="str">
        <f>IF(Y32=X32,Z32,IF(X32=Y32,U32,""))</f>
        <v/>
      </c>
      <c r="Q49" s="30" t="str">
        <f>IF(Y32=X32,U32,IF(X32=Y32,Z32,""))</f>
        <v/>
      </c>
      <c r="S49" s="11">
        <v>6</v>
      </c>
      <c r="T49" s="54" t="str">
        <f>IF(Y32&lt;X32,Z32,IF(X32&lt;Y32,U32,""))</f>
        <v>seba</v>
      </c>
      <c r="U49" s="54">
        <f>COUNTIF(K8:Q55,T49)</f>
        <v>5</v>
      </c>
      <c r="V49" s="54">
        <f>COUNTIF(N8:N55,T49)</f>
        <v>1</v>
      </c>
      <c r="W49" s="54">
        <f>COUNTIF(O8:O55,T49)</f>
        <v>4</v>
      </c>
      <c r="X49" s="54">
        <f>COUNTIF(P8:Q55,T49)</f>
        <v>0</v>
      </c>
      <c r="Y49" s="54">
        <f>SUM(Y11,Y25,X32)</f>
        <v>9</v>
      </c>
      <c r="Z49" s="54">
        <f>SUM(Z11,X25,Y32)</f>
        <v>13</v>
      </c>
      <c r="AA49" s="54">
        <f t="shared" si="15"/>
        <v>-4</v>
      </c>
    </row>
    <row r="50" spans="14:27" ht="15" customHeight="1" x14ac:dyDescent="0.25">
      <c r="N50" s="30"/>
      <c r="O50" s="30"/>
      <c r="P50" s="30"/>
      <c r="Q50" s="30"/>
      <c r="S50" s="11">
        <v>7</v>
      </c>
      <c r="T50" s="54" t="str">
        <f>IF(Y37&gt;X37,Z37,IF(X37&gt;Y37,U37,""))</f>
        <v>CPU</v>
      </c>
      <c r="U50" s="54">
        <f>COUNTIF(K8:Q55,T50)</f>
        <v>5</v>
      </c>
      <c r="V50" s="54">
        <f>COUNTIF(N9:N55,T50)</f>
        <v>2</v>
      </c>
      <c r="W50" s="54">
        <f>COUNTIF(O9:O55,T50)</f>
        <v>3</v>
      </c>
      <c r="X50" s="54">
        <f>COUNTIF(P9:Q55,T50)</f>
        <v>0</v>
      </c>
      <c r="Y50" s="54">
        <f t="shared" ref="Y50" si="16">SUM(G11,X26)</f>
        <v>2</v>
      </c>
      <c r="Z50" s="54">
        <f>SUM(H10,Y25,Y37)</f>
        <v>9</v>
      </c>
      <c r="AA50" s="54">
        <f t="shared" si="15"/>
        <v>-7</v>
      </c>
    </row>
    <row r="51" spans="14:27" ht="15" customHeight="1" x14ac:dyDescent="0.25">
      <c r="N51" s="19"/>
      <c r="O51" s="19"/>
      <c r="P51" s="19"/>
      <c r="Q51" s="19"/>
      <c r="S51" s="11">
        <v>8</v>
      </c>
      <c r="T51" s="55" t="str">
        <f>IF(Y37&lt;X37,Z37,IF(X37&lt;Y37,U37,""))</f>
        <v>sethem</v>
      </c>
      <c r="U51" s="55">
        <f>COUNTIF(K8:Q55,T51)</f>
        <v>5</v>
      </c>
      <c r="V51" s="55">
        <f>COUNTIF(N10:N55,T51)</f>
        <v>0</v>
      </c>
      <c r="W51" s="55">
        <f>COUNTIF(O10:O55,T51)</f>
        <v>3</v>
      </c>
      <c r="X51" s="55">
        <f>COUNTIF(P10:Q55,T51)</f>
        <v>2</v>
      </c>
      <c r="Y51" s="55">
        <f>SUM(G11,Y27,Y37)</f>
        <v>2</v>
      </c>
      <c r="Z51" s="55">
        <f>SUM(H11,X27,X37)</f>
        <v>12</v>
      </c>
      <c r="AA51" s="55">
        <f t="shared" si="15"/>
        <v>-10</v>
      </c>
    </row>
    <row r="52" spans="14:27" ht="15" customHeight="1" x14ac:dyDescent="0.25">
      <c r="N52" s="30" t="s">
        <v>16</v>
      </c>
      <c r="O52" s="30"/>
      <c r="P52" s="30"/>
      <c r="Q52" s="30"/>
    </row>
    <row r="53" spans="14:27" ht="15" customHeight="1" x14ac:dyDescent="0.25">
      <c r="N53" s="19" t="s">
        <v>3</v>
      </c>
      <c r="O53" s="19" t="s">
        <v>2</v>
      </c>
      <c r="P53" s="19" t="s">
        <v>4</v>
      </c>
      <c r="Q53" s="19" t="s">
        <v>4</v>
      </c>
    </row>
    <row r="54" spans="14:27" ht="15" customHeight="1" x14ac:dyDescent="0.25">
      <c r="N54" s="30" t="str">
        <f>IF(Y37&gt;X37,Z37,IF(X37&gt;Y37,U37,""))</f>
        <v>CPU</v>
      </c>
      <c r="O54" s="30" t="str">
        <f>IF(Y37&lt;X37,Z37,IF(X37&lt;Y37,U37,""))</f>
        <v>sethem</v>
      </c>
      <c r="P54" s="30" t="str">
        <f>IF(Y37=X37,Z37,IF(X37=Y37,U37,""))</f>
        <v/>
      </c>
      <c r="Q54" s="30" t="str">
        <f>IF(Y37=X37,U37,IF(X37=Y37,Z37,""))</f>
        <v/>
      </c>
    </row>
    <row r="55" spans="14:27" ht="15" customHeight="1" x14ac:dyDescent="0.25">
      <c r="N55" s="30"/>
      <c r="O55" s="30"/>
      <c r="P55" s="30"/>
      <c r="Q55" s="30"/>
    </row>
    <row r="100" spans="1:1" ht="15" customHeight="1" x14ac:dyDescent="0.25">
      <c r="A100" s="2" t="str">
        <f>[1]Statistique!B8</f>
        <v>bqys</v>
      </c>
    </row>
    <row r="101" spans="1:1" ht="15" customHeight="1" x14ac:dyDescent="0.25">
      <c r="A101" s="2" t="str">
        <f>[1]Statistique!B9</f>
        <v>nemesis</v>
      </c>
    </row>
    <row r="102" spans="1:1" ht="15" customHeight="1" x14ac:dyDescent="0.25">
      <c r="A102" s="2" t="str">
        <f>[1]Statistique!B10</f>
        <v>xyoremi</v>
      </c>
    </row>
    <row r="103" spans="1:1" ht="15" customHeight="1" x14ac:dyDescent="0.25">
      <c r="A103" s="2" t="str">
        <f>[1]Statistique!B11</f>
        <v>dams</v>
      </c>
    </row>
    <row r="104" spans="1:1" ht="15" customHeight="1" x14ac:dyDescent="0.25">
      <c r="A104" s="2" t="str">
        <f>[1]Statistique!B12</f>
        <v>akai005</v>
      </c>
    </row>
    <row r="105" spans="1:1" ht="15" customHeight="1" x14ac:dyDescent="0.25">
      <c r="A105" s="2" t="str">
        <f>[1]Statistique!B13</f>
        <v>sethem</v>
      </c>
    </row>
    <row r="106" spans="1:1" ht="15" customHeight="1" x14ac:dyDescent="0.25">
      <c r="A106" s="2" t="str">
        <f>[1]Statistique!B14</f>
        <v>CPU</v>
      </c>
    </row>
    <row r="107" spans="1:1" ht="15" customHeight="1" x14ac:dyDescent="0.25">
      <c r="A107" s="2" t="str">
        <f>[1]Statistique!B15</f>
        <v>seba</v>
      </c>
    </row>
    <row r="108" spans="1:1" ht="15" customHeight="1" x14ac:dyDescent="0.25">
      <c r="A108" s="2" t="str">
        <f>[1]Statistique!B16</f>
        <v>cedric</v>
      </c>
    </row>
    <row r="109" spans="1:1" ht="15" customHeight="1" x14ac:dyDescent="0.25">
      <c r="A109" s="2" t="str">
        <f>[1]Statistique!B17</f>
        <v>mave</v>
      </c>
    </row>
    <row r="110" spans="1:1" ht="15" customHeight="1" x14ac:dyDescent="0.25">
      <c r="A110" s="2" t="str">
        <f>[1]Statistique!B18</f>
        <v>magik</v>
      </c>
    </row>
    <row r="111" spans="1:1" ht="15" customHeight="1" x14ac:dyDescent="0.25">
      <c r="A111" s="2" t="str">
        <f>[1]Statistique!B19</f>
        <v>jayarte</v>
      </c>
    </row>
    <row r="112" spans="1:1" ht="15" customHeight="1" x14ac:dyDescent="0.25">
      <c r="A112" s="2" t="str">
        <f>[1]Statistique!B20</f>
        <v>tony</v>
      </c>
    </row>
    <row r="113" spans="1:1" ht="15" customHeight="1" x14ac:dyDescent="0.25">
      <c r="A113" s="2" t="str">
        <f>[1]Statistique!B21</f>
        <v>franco</v>
      </c>
    </row>
    <row r="114" spans="1:1" ht="15" customHeight="1" x14ac:dyDescent="0.25">
      <c r="A114" s="2" t="str">
        <f>[1]Statistique!B22</f>
        <v>zuki</v>
      </c>
    </row>
    <row r="115" spans="1:1" ht="15" customHeight="1" x14ac:dyDescent="0.25">
      <c r="A115" s="2" t="str">
        <f>[1]Statistique!B23</f>
        <v>ryane</v>
      </c>
    </row>
  </sheetData>
  <mergeCells count="97">
    <mergeCell ref="N52:Q52"/>
    <mergeCell ref="N54:N55"/>
    <mergeCell ref="O54:O55"/>
    <mergeCell ref="P54:P55"/>
    <mergeCell ref="Q54:Q55"/>
    <mergeCell ref="N44:N45"/>
    <mergeCell ref="O44:O45"/>
    <mergeCell ref="P44:P45"/>
    <mergeCell ref="Q44:Q45"/>
    <mergeCell ref="N47:Q47"/>
    <mergeCell ref="N49:N50"/>
    <mergeCell ref="O49:O50"/>
    <mergeCell ref="P49:P50"/>
    <mergeCell ref="Q49:Q50"/>
    <mergeCell ref="Z37:AB38"/>
    <mergeCell ref="N40:Q40"/>
    <mergeCell ref="N42:N43"/>
    <mergeCell ref="O42:O43"/>
    <mergeCell ref="P42:P43"/>
    <mergeCell ref="Q42:Q43"/>
    <mergeCell ref="O37:O38"/>
    <mergeCell ref="P37:P38"/>
    <mergeCell ref="Q37:Q38"/>
    <mergeCell ref="U37:W38"/>
    <mergeCell ref="X37:X38"/>
    <mergeCell ref="Y37:Y38"/>
    <mergeCell ref="U32:W33"/>
    <mergeCell ref="X32:X33"/>
    <mergeCell ref="Y32:Y33"/>
    <mergeCell ref="Z32:AB33"/>
    <mergeCell ref="N35:Q35"/>
    <mergeCell ref="C37:E38"/>
    <mergeCell ref="F37:F38"/>
    <mergeCell ref="G37:G38"/>
    <mergeCell ref="H37:J38"/>
    <mergeCell ref="N37:N38"/>
    <mergeCell ref="Z27:AB28"/>
    <mergeCell ref="N30:Q30"/>
    <mergeCell ref="C32:E33"/>
    <mergeCell ref="F32:F33"/>
    <mergeCell ref="G32:G33"/>
    <mergeCell ref="H32:J33"/>
    <mergeCell ref="N32:N33"/>
    <mergeCell ref="O32:O33"/>
    <mergeCell ref="P32:P33"/>
    <mergeCell ref="Q32:Q33"/>
    <mergeCell ref="O27:O28"/>
    <mergeCell ref="P27:P28"/>
    <mergeCell ref="Q27:Q28"/>
    <mergeCell ref="U27:W28"/>
    <mergeCell ref="X27:X28"/>
    <mergeCell ref="Y27:Y28"/>
    <mergeCell ref="Q25:Q26"/>
    <mergeCell ref="U25:W26"/>
    <mergeCell ref="X25:X26"/>
    <mergeCell ref="Y25:Y26"/>
    <mergeCell ref="Z25:AB26"/>
    <mergeCell ref="C27:E28"/>
    <mergeCell ref="F27:F28"/>
    <mergeCell ref="G27:G28"/>
    <mergeCell ref="H27:J28"/>
    <mergeCell ref="N27:N28"/>
    <mergeCell ref="E22:H22"/>
    <mergeCell ref="W22:Z22"/>
    <mergeCell ref="N23:Q23"/>
    <mergeCell ref="C25:E26"/>
    <mergeCell ref="F25:F26"/>
    <mergeCell ref="G25:G26"/>
    <mergeCell ref="H25:J26"/>
    <mergeCell ref="N25:N26"/>
    <mergeCell ref="O25:O26"/>
    <mergeCell ref="P25:P26"/>
    <mergeCell ref="C19:E19"/>
    <mergeCell ref="H19:J19"/>
    <mergeCell ref="U19:W19"/>
    <mergeCell ref="Z19:AB19"/>
    <mergeCell ref="C20:E20"/>
    <mergeCell ref="H20:J20"/>
    <mergeCell ref="U20:W20"/>
    <mergeCell ref="Z20:AB20"/>
    <mergeCell ref="C17:E17"/>
    <mergeCell ref="H17:J17"/>
    <mergeCell ref="U17:W17"/>
    <mergeCell ref="Z17:AB17"/>
    <mergeCell ref="C18:E18"/>
    <mergeCell ref="H18:J18"/>
    <mergeCell ref="U18:W18"/>
    <mergeCell ref="Z18:AB18"/>
    <mergeCell ref="N6:Q6"/>
    <mergeCell ref="C15:E15"/>
    <mergeCell ref="H15:J15"/>
    <mergeCell ref="U15:W15"/>
    <mergeCell ref="Z15:AB15"/>
    <mergeCell ref="C16:E16"/>
    <mergeCell ref="H16:J16"/>
    <mergeCell ref="U16:W16"/>
    <mergeCell ref="Z16:AB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2015-01-05T13:35:59Z</dcterms:created>
  <dcterms:modified xsi:type="dcterms:W3CDTF">2015-01-05T13:37:37Z</dcterms:modified>
</cp:coreProperties>
</file>