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360" windowWidth="20490" windowHeight="7395"/>
  </bookViews>
  <sheets>
    <sheet name="Accueil" sheetId="13" r:id="rId1"/>
    <sheet name="Habilitation Agent" sheetId="5" r:id="rId2"/>
    <sheet name="Habilitation et validité" sheetId="4" state="hidden" r:id="rId3"/>
    <sheet name="Feuil5" sheetId="9" state="hidden" r:id="rId4"/>
    <sheet name="Année" sheetId="14" r:id="rId5"/>
    <sheet name="Impression" sheetId="15" r:id="rId6"/>
  </sheets>
  <definedNames>
    <definedName name="_xlnm.Print_Titles" localSheetId="2">'Habilitation et validité'!$1:$1</definedName>
  </definedNames>
  <calcPr calcId="145621"/>
</workbook>
</file>

<file path=xl/calcChain.xml><?xml version="1.0" encoding="utf-8"?>
<calcChain xmlns="http://schemas.openxmlformats.org/spreadsheetml/2006/main">
  <c r="CP2" i="5" l="1"/>
  <c r="CS2" i="5" s="1"/>
  <c r="CP3" i="5"/>
  <c r="CS3" i="5" s="1"/>
  <c r="CP4" i="5"/>
  <c r="CS4" i="5" s="1"/>
  <c r="CP5" i="5"/>
  <c r="CS5" i="5" s="1"/>
  <c r="CP6" i="5"/>
  <c r="CS6" i="5" s="1"/>
  <c r="CP7" i="5"/>
  <c r="CS7" i="5" s="1"/>
  <c r="CP8" i="5"/>
  <c r="CS8" i="5" s="1"/>
  <c r="CP9" i="5"/>
  <c r="CS9" i="5" s="1"/>
  <c r="CP10" i="5"/>
  <c r="CS10" i="5" s="1"/>
  <c r="CP11" i="5"/>
  <c r="CS11" i="5" s="1"/>
  <c r="CP12" i="5"/>
  <c r="CS12" i="5" s="1"/>
  <c r="CP13" i="5"/>
  <c r="CS13" i="5" s="1"/>
  <c r="CP14" i="5"/>
  <c r="CS14" i="5" s="1"/>
  <c r="CP15" i="5"/>
  <c r="CS15" i="5" s="1"/>
  <c r="CP16" i="5"/>
  <c r="CS16" i="5" s="1"/>
  <c r="CP17" i="5"/>
  <c r="CS17" i="5" s="1"/>
  <c r="CP18" i="5"/>
  <c r="CS18" i="5" s="1"/>
  <c r="CP19" i="5"/>
  <c r="CS19" i="5" s="1"/>
  <c r="CP20" i="5"/>
  <c r="CS20" i="5" s="1"/>
  <c r="CJ2" i="5"/>
  <c r="CM2" i="5" s="1"/>
  <c r="CJ3" i="5"/>
  <c r="CM3" i="5" s="1"/>
  <c r="CJ4" i="5"/>
  <c r="CM4" i="5" s="1"/>
  <c r="CJ5" i="5"/>
  <c r="CM5" i="5" s="1"/>
  <c r="CJ6" i="5"/>
  <c r="CM6" i="5" s="1"/>
  <c r="CJ7" i="5"/>
  <c r="CM7" i="5" s="1"/>
  <c r="CJ8" i="5"/>
  <c r="CM8" i="5" s="1"/>
  <c r="CJ9" i="5"/>
  <c r="CM9" i="5" s="1"/>
  <c r="CJ10" i="5"/>
  <c r="CM10" i="5" s="1"/>
  <c r="CJ11" i="5"/>
  <c r="CM11" i="5" s="1"/>
  <c r="CJ12" i="5"/>
  <c r="CM12" i="5" s="1"/>
  <c r="CJ13" i="5"/>
  <c r="CM13" i="5" s="1"/>
  <c r="CJ14" i="5"/>
  <c r="CM14" i="5" s="1"/>
  <c r="CJ15" i="5"/>
  <c r="CM15" i="5" s="1"/>
  <c r="CJ16" i="5"/>
  <c r="CM16" i="5" s="1"/>
  <c r="CJ17" i="5"/>
  <c r="CM17" i="5" s="1"/>
  <c r="CJ18" i="5"/>
  <c r="CM18" i="5" s="1"/>
  <c r="CJ19" i="5"/>
  <c r="CM19" i="5" s="1"/>
  <c r="CJ20" i="5"/>
  <c r="CM20" i="5" s="1"/>
  <c r="CD2" i="5"/>
  <c r="CG2" i="5" s="1"/>
  <c r="CD3" i="5"/>
  <c r="CG3" i="5" s="1"/>
  <c r="CD4" i="5"/>
  <c r="CG4" i="5" s="1"/>
  <c r="CD5" i="5"/>
  <c r="CG5" i="5" s="1"/>
  <c r="CD6" i="5"/>
  <c r="CG6" i="5" s="1"/>
  <c r="CD7" i="5"/>
  <c r="CG7" i="5" s="1"/>
  <c r="CD8" i="5"/>
  <c r="CG8" i="5" s="1"/>
  <c r="CD9" i="5"/>
  <c r="CG9" i="5" s="1"/>
  <c r="CD10" i="5"/>
  <c r="CG10" i="5" s="1"/>
  <c r="CD11" i="5"/>
  <c r="CG11" i="5" s="1"/>
  <c r="CD12" i="5"/>
  <c r="CG12" i="5" s="1"/>
  <c r="CD13" i="5"/>
  <c r="CG13" i="5" s="1"/>
  <c r="CD14" i="5"/>
  <c r="CG14" i="5" s="1"/>
  <c r="CD15" i="5"/>
  <c r="CG15" i="5" s="1"/>
  <c r="CD16" i="5"/>
  <c r="CG16" i="5" s="1"/>
  <c r="CD17" i="5"/>
  <c r="CG17" i="5" s="1"/>
  <c r="CD18" i="5"/>
  <c r="CG18" i="5" s="1"/>
  <c r="CD19" i="5"/>
  <c r="CG19" i="5" s="1"/>
  <c r="CD20" i="5"/>
  <c r="CG20" i="5" s="1"/>
  <c r="BX2" i="5"/>
  <c r="CA2" i="5" s="1"/>
  <c r="BX3" i="5"/>
  <c r="CA3" i="5" s="1"/>
  <c r="BX4" i="5"/>
  <c r="CA4" i="5" s="1"/>
  <c r="BX5" i="5"/>
  <c r="CA5" i="5" s="1"/>
  <c r="BX6" i="5"/>
  <c r="CA6" i="5" s="1"/>
  <c r="BX7" i="5"/>
  <c r="CA7" i="5" s="1"/>
  <c r="BX8" i="5"/>
  <c r="CA8" i="5" s="1"/>
  <c r="BX9" i="5"/>
  <c r="CA9" i="5" s="1"/>
  <c r="BX10" i="5"/>
  <c r="CA10" i="5" s="1"/>
  <c r="BX11" i="5"/>
  <c r="CA11" i="5" s="1"/>
  <c r="BX12" i="5"/>
  <c r="CA12" i="5" s="1"/>
  <c r="BX13" i="5"/>
  <c r="CA13" i="5" s="1"/>
  <c r="BX14" i="5"/>
  <c r="CA14" i="5" s="1"/>
  <c r="BX15" i="5"/>
  <c r="CA15" i="5" s="1"/>
  <c r="BX16" i="5"/>
  <c r="CA16" i="5" s="1"/>
  <c r="BX17" i="5"/>
  <c r="CA17" i="5" s="1"/>
  <c r="BX18" i="5"/>
  <c r="CA18" i="5" s="1"/>
  <c r="BX19" i="5"/>
  <c r="CA19" i="5" s="1"/>
  <c r="BX20" i="5"/>
  <c r="CA20" i="5" s="1"/>
  <c r="BR2" i="5"/>
  <c r="BU2" i="5" s="1"/>
  <c r="BR3" i="5"/>
  <c r="BU3" i="5" s="1"/>
  <c r="BR4" i="5"/>
  <c r="BU4" i="5" s="1"/>
  <c r="BR5" i="5"/>
  <c r="BU5" i="5" s="1"/>
  <c r="BR6" i="5"/>
  <c r="BU6" i="5" s="1"/>
  <c r="BR7" i="5"/>
  <c r="BU7" i="5" s="1"/>
  <c r="BR8" i="5"/>
  <c r="BU8" i="5" s="1"/>
  <c r="BR9" i="5"/>
  <c r="BU9" i="5" s="1"/>
  <c r="BR10" i="5"/>
  <c r="BU10" i="5" s="1"/>
  <c r="BR11" i="5"/>
  <c r="BU11" i="5" s="1"/>
  <c r="BR12" i="5"/>
  <c r="BU12" i="5" s="1"/>
  <c r="BR13" i="5"/>
  <c r="BU13" i="5" s="1"/>
  <c r="BR14" i="5"/>
  <c r="BU14" i="5" s="1"/>
  <c r="BR15" i="5"/>
  <c r="BU15" i="5" s="1"/>
  <c r="BR16" i="5"/>
  <c r="BU16" i="5" s="1"/>
  <c r="BR17" i="5"/>
  <c r="BU17" i="5" s="1"/>
  <c r="BR18" i="5"/>
  <c r="BU18" i="5" s="1"/>
  <c r="BR19" i="5"/>
  <c r="BU19" i="5" s="1"/>
  <c r="BR20" i="5"/>
  <c r="BU20" i="5" s="1"/>
  <c r="BL2" i="5"/>
  <c r="BO2" i="5" s="1"/>
  <c r="C272" i="14" l="1"/>
  <c r="D272" i="14"/>
  <c r="A272" i="14"/>
  <c r="B272" i="14"/>
  <c r="C271" i="14"/>
  <c r="D271" i="14"/>
  <c r="A271" i="14"/>
  <c r="B271" i="14"/>
  <c r="C270" i="14"/>
  <c r="D270" i="14"/>
  <c r="A270" i="14"/>
  <c r="B270" i="14"/>
  <c r="C269" i="14"/>
  <c r="D269" i="14"/>
  <c r="A269" i="14"/>
  <c r="B269" i="14"/>
  <c r="C268" i="14"/>
  <c r="A268" i="14"/>
  <c r="B268" i="14"/>
  <c r="C267" i="14"/>
  <c r="A267" i="14"/>
  <c r="B267" i="14"/>
  <c r="C266" i="14"/>
  <c r="A266" i="14"/>
  <c r="B266" i="14"/>
  <c r="C265" i="14"/>
  <c r="A265" i="14"/>
  <c r="B265" i="14"/>
  <c r="C264" i="14"/>
  <c r="A264" i="14"/>
  <c r="B264" i="14"/>
  <c r="C263" i="14"/>
  <c r="A263" i="14"/>
  <c r="B263" i="14"/>
  <c r="C262" i="14"/>
  <c r="A262" i="14"/>
  <c r="B262" i="14"/>
  <c r="C261" i="14"/>
  <c r="A261" i="14"/>
  <c r="B261" i="14"/>
  <c r="C260" i="14"/>
  <c r="A260" i="14"/>
  <c r="B260" i="14"/>
  <c r="C259" i="14"/>
  <c r="A259" i="14"/>
  <c r="B259" i="14"/>
  <c r="C258" i="14"/>
  <c r="A258" i="14"/>
  <c r="B258" i="14"/>
  <c r="C257" i="14"/>
  <c r="A257" i="14"/>
  <c r="B257" i="14"/>
  <c r="D18" i="5"/>
  <c r="G18" i="5" s="1"/>
  <c r="J18" i="5"/>
  <c r="M18" i="5" s="1"/>
  <c r="P18" i="5"/>
  <c r="S18" i="5" s="1"/>
  <c r="V18" i="5"/>
  <c r="Y18" i="5" s="1"/>
  <c r="AB18" i="5"/>
  <c r="AE18" i="5" s="1"/>
  <c r="AH18" i="5"/>
  <c r="AK18" i="5" s="1"/>
  <c r="AN18" i="5"/>
  <c r="AQ18" i="5" s="1"/>
  <c r="AT18" i="5"/>
  <c r="AW18" i="5" s="1"/>
  <c r="AZ18" i="5"/>
  <c r="BC18" i="5" s="1"/>
  <c r="BF18" i="5"/>
  <c r="BI18" i="5" s="1"/>
  <c r="BL18" i="5"/>
  <c r="BO18" i="5" s="1"/>
  <c r="AH19" i="5" l="1"/>
  <c r="AK19" i="5" s="1"/>
  <c r="AH17" i="5"/>
  <c r="AK17" i="5" s="1"/>
  <c r="C306" i="14"/>
  <c r="D306" i="14"/>
  <c r="C86" i="14"/>
  <c r="D86" i="14"/>
  <c r="C205" i="14"/>
  <c r="D205" i="14"/>
  <c r="C239" i="14"/>
  <c r="D239" i="14"/>
  <c r="C154" i="14"/>
  <c r="D154" i="14"/>
  <c r="C69" i="14"/>
  <c r="D69" i="14"/>
  <c r="C256" i="14"/>
  <c r="D256" i="14"/>
  <c r="C222" i="14"/>
  <c r="D222" i="14"/>
  <c r="C289" i="14"/>
  <c r="D289" i="14"/>
  <c r="C103" i="14"/>
  <c r="D103" i="14"/>
  <c r="C52" i="14"/>
  <c r="D52" i="14"/>
  <c r="C188" i="14"/>
  <c r="D188" i="14"/>
  <c r="C120" i="14"/>
  <c r="D120" i="14"/>
  <c r="C35" i="14"/>
  <c r="D35" i="14"/>
  <c r="C137" i="14"/>
  <c r="D137" i="14"/>
  <c r="C171" i="14"/>
  <c r="D171" i="14"/>
  <c r="C18" i="14"/>
  <c r="D18" i="14"/>
  <c r="A306" i="14"/>
  <c r="B306" i="14"/>
  <c r="A86" i="14"/>
  <c r="B86" i="14"/>
  <c r="A205" i="14"/>
  <c r="B205" i="14"/>
  <c r="A239" i="14"/>
  <c r="B239" i="14"/>
  <c r="A154" i="14"/>
  <c r="B154" i="14"/>
  <c r="A69" i="14"/>
  <c r="B69" i="14"/>
  <c r="A256" i="14"/>
  <c r="B256" i="14"/>
  <c r="A222" i="14"/>
  <c r="B222" i="14"/>
  <c r="A289" i="14"/>
  <c r="B289" i="14"/>
  <c r="A103" i="14"/>
  <c r="B103" i="14"/>
  <c r="A52" i="14"/>
  <c r="B52" i="14"/>
  <c r="A188" i="14"/>
  <c r="B188" i="14"/>
  <c r="A120" i="14"/>
  <c r="B120" i="14"/>
  <c r="A35" i="14"/>
  <c r="B35" i="14"/>
  <c r="A137" i="14"/>
  <c r="B137" i="14"/>
  <c r="A171" i="14"/>
  <c r="B171" i="14"/>
  <c r="A18" i="14"/>
  <c r="B18" i="14"/>
  <c r="C305" i="14"/>
  <c r="D305" i="14"/>
  <c r="C85" i="14"/>
  <c r="D85" i="14"/>
  <c r="C204" i="14"/>
  <c r="D204" i="14"/>
  <c r="C238" i="14"/>
  <c r="D238" i="14"/>
  <c r="C153" i="14"/>
  <c r="D153" i="14"/>
  <c r="C68" i="14"/>
  <c r="D68" i="14"/>
  <c r="C255" i="14"/>
  <c r="D255" i="14"/>
  <c r="C221" i="14"/>
  <c r="D221" i="14"/>
  <c r="C288" i="14"/>
  <c r="D288" i="14"/>
  <c r="C102" i="14"/>
  <c r="D102" i="14"/>
  <c r="C51" i="14"/>
  <c r="D51" i="14"/>
  <c r="C187" i="14"/>
  <c r="D187" i="14"/>
  <c r="C119" i="14"/>
  <c r="D119" i="14"/>
  <c r="C34" i="14"/>
  <c r="D34" i="14"/>
  <c r="C136" i="14"/>
  <c r="D136" i="14"/>
  <c r="C170" i="14"/>
  <c r="D170" i="14"/>
  <c r="C17" i="14"/>
  <c r="D17" i="14"/>
  <c r="A305" i="14"/>
  <c r="B305" i="14"/>
  <c r="A85" i="14"/>
  <c r="B85" i="14"/>
  <c r="A204" i="14"/>
  <c r="B204" i="14"/>
  <c r="A238" i="14"/>
  <c r="B238" i="14"/>
  <c r="A153" i="14"/>
  <c r="B153" i="14"/>
  <c r="A68" i="14"/>
  <c r="B68" i="14"/>
  <c r="A255" i="14"/>
  <c r="B255" i="14"/>
  <c r="A221" i="14"/>
  <c r="B221" i="14"/>
  <c r="A288" i="14"/>
  <c r="B288" i="14"/>
  <c r="A102" i="14"/>
  <c r="B102" i="14"/>
  <c r="A51" i="14"/>
  <c r="B51" i="14"/>
  <c r="A187" i="14"/>
  <c r="B187" i="14"/>
  <c r="A119" i="14"/>
  <c r="B119" i="14"/>
  <c r="A34" i="14"/>
  <c r="B34" i="14"/>
  <c r="A136" i="14"/>
  <c r="B136" i="14"/>
  <c r="A170" i="14"/>
  <c r="B170" i="14"/>
  <c r="A17" i="14"/>
  <c r="B17" i="14"/>
  <c r="C304" i="14"/>
  <c r="D304" i="14"/>
  <c r="C84" i="14"/>
  <c r="D84" i="14"/>
  <c r="C203" i="14"/>
  <c r="D203" i="14"/>
  <c r="C237" i="14"/>
  <c r="D237" i="14"/>
  <c r="C152" i="14"/>
  <c r="D152" i="14"/>
  <c r="C67" i="14"/>
  <c r="D67" i="14"/>
  <c r="C254" i="14"/>
  <c r="D254" i="14"/>
  <c r="C220" i="14"/>
  <c r="D220" i="14"/>
  <c r="C287" i="14"/>
  <c r="D287" i="14"/>
  <c r="C101" i="14"/>
  <c r="D101" i="14"/>
  <c r="C50" i="14"/>
  <c r="D50" i="14"/>
  <c r="C186" i="14"/>
  <c r="D186" i="14"/>
  <c r="C118" i="14"/>
  <c r="D118" i="14"/>
  <c r="C33" i="14"/>
  <c r="D33" i="14"/>
  <c r="C135" i="14"/>
  <c r="D135" i="14"/>
  <c r="C169" i="14"/>
  <c r="D169" i="14"/>
  <c r="C16" i="14"/>
  <c r="D16" i="14"/>
  <c r="A304" i="14"/>
  <c r="B304" i="14"/>
  <c r="A84" i="14"/>
  <c r="B84" i="14"/>
  <c r="A203" i="14"/>
  <c r="B203" i="14"/>
  <c r="A237" i="14"/>
  <c r="B237" i="14"/>
  <c r="A152" i="14"/>
  <c r="B152" i="14"/>
  <c r="A67" i="14"/>
  <c r="B67" i="14"/>
  <c r="A254" i="14"/>
  <c r="B254" i="14"/>
  <c r="A220" i="14"/>
  <c r="B220" i="14"/>
  <c r="A287" i="14"/>
  <c r="B287" i="14"/>
  <c r="A101" i="14"/>
  <c r="B101" i="14"/>
  <c r="A50" i="14"/>
  <c r="B50" i="14"/>
  <c r="A186" i="14"/>
  <c r="B186" i="14"/>
  <c r="A118" i="14"/>
  <c r="B118" i="14"/>
  <c r="A33" i="14"/>
  <c r="B33" i="14"/>
  <c r="A135" i="14"/>
  <c r="B135" i="14"/>
  <c r="A169" i="14"/>
  <c r="B169" i="14"/>
  <c r="A16" i="14"/>
  <c r="B16" i="14"/>
  <c r="C303" i="14"/>
  <c r="D303" i="14"/>
  <c r="C83" i="14"/>
  <c r="D83" i="14"/>
  <c r="C202" i="14"/>
  <c r="D202" i="14"/>
  <c r="C236" i="14"/>
  <c r="D236" i="14"/>
  <c r="C151" i="14"/>
  <c r="D151" i="14"/>
  <c r="C66" i="14"/>
  <c r="D66" i="14"/>
  <c r="C253" i="14"/>
  <c r="D253" i="14"/>
  <c r="C219" i="14"/>
  <c r="D219" i="14"/>
  <c r="C286" i="14"/>
  <c r="D286" i="14"/>
  <c r="C100" i="14"/>
  <c r="D100" i="14"/>
  <c r="C49" i="14"/>
  <c r="D49" i="14"/>
  <c r="C185" i="14"/>
  <c r="D185" i="14"/>
  <c r="C117" i="14"/>
  <c r="D117" i="14"/>
  <c r="C32" i="14"/>
  <c r="D32" i="14"/>
  <c r="C134" i="14"/>
  <c r="D134" i="14"/>
  <c r="C168" i="14"/>
  <c r="D168" i="14"/>
  <c r="C15" i="14"/>
  <c r="D15" i="14"/>
  <c r="A303" i="14"/>
  <c r="B303" i="14"/>
  <c r="A83" i="14"/>
  <c r="B83" i="14"/>
  <c r="A202" i="14"/>
  <c r="B202" i="14"/>
  <c r="A236" i="14"/>
  <c r="B236" i="14"/>
  <c r="A151" i="14"/>
  <c r="B151" i="14"/>
  <c r="A66" i="14"/>
  <c r="B66" i="14"/>
  <c r="A253" i="14"/>
  <c r="B253" i="14"/>
  <c r="A219" i="14"/>
  <c r="B219" i="14"/>
  <c r="A286" i="14"/>
  <c r="B286" i="14"/>
  <c r="A100" i="14"/>
  <c r="B100" i="14"/>
  <c r="A49" i="14"/>
  <c r="B49" i="14"/>
  <c r="A185" i="14"/>
  <c r="B185" i="14"/>
  <c r="A117" i="14"/>
  <c r="B117" i="14"/>
  <c r="A32" i="14"/>
  <c r="B32" i="14"/>
  <c r="A134" i="14"/>
  <c r="B134" i="14"/>
  <c r="A168" i="14"/>
  <c r="B168" i="14"/>
  <c r="A15" i="14"/>
  <c r="B15" i="14"/>
  <c r="C302" i="14"/>
  <c r="C82" i="14"/>
  <c r="C201" i="14"/>
  <c r="C235" i="14"/>
  <c r="C150" i="14"/>
  <c r="C65" i="14"/>
  <c r="C252" i="14"/>
  <c r="C218" i="14"/>
  <c r="C285" i="14"/>
  <c r="C99" i="14"/>
  <c r="C48" i="14"/>
  <c r="C184" i="14"/>
  <c r="C116" i="14"/>
  <c r="C31" i="14"/>
  <c r="C133" i="14"/>
  <c r="C167" i="14"/>
  <c r="C14" i="14"/>
  <c r="A302" i="14"/>
  <c r="B302" i="14"/>
  <c r="A82" i="14"/>
  <c r="B82" i="14"/>
  <c r="A201" i="14"/>
  <c r="B201" i="14"/>
  <c r="A235" i="14"/>
  <c r="B235" i="14"/>
  <c r="A150" i="14"/>
  <c r="B150" i="14"/>
  <c r="A65" i="14"/>
  <c r="B65" i="14"/>
  <c r="A252" i="14"/>
  <c r="B252" i="14"/>
  <c r="A218" i="14"/>
  <c r="B218" i="14"/>
  <c r="A285" i="14"/>
  <c r="B285" i="14"/>
  <c r="A99" i="14"/>
  <c r="B99" i="14"/>
  <c r="A48" i="14"/>
  <c r="B48" i="14"/>
  <c r="A184" i="14"/>
  <c r="B184" i="14"/>
  <c r="A116" i="14"/>
  <c r="B116" i="14"/>
  <c r="A31" i="14"/>
  <c r="B31" i="14"/>
  <c r="A133" i="14"/>
  <c r="B133" i="14"/>
  <c r="A167" i="14"/>
  <c r="B167" i="14"/>
  <c r="A14" i="14"/>
  <c r="B14" i="14"/>
  <c r="C301" i="14"/>
  <c r="C81" i="14"/>
  <c r="C200" i="14"/>
  <c r="C234" i="14"/>
  <c r="C149" i="14"/>
  <c r="C64" i="14"/>
  <c r="C251" i="14"/>
  <c r="C217" i="14"/>
  <c r="C284" i="14"/>
  <c r="C98" i="14"/>
  <c r="C47" i="14"/>
  <c r="C183" i="14"/>
  <c r="C115" i="14"/>
  <c r="C30" i="14"/>
  <c r="C132" i="14"/>
  <c r="C166" i="14"/>
  <c r="C13" i="14"/>
  <c r="A301" i="14"/>
  <c r="B301" i="14"/>
  <c r="A81" i="14"/>
  <c r="B81" i="14"/>
  <c r="A200" i="14"/>
  <c r="B200" i="14"/>
  <c r="A234" i="14"/>
  <c r="B234" i="14"/>
  <c r="A149" i="14"/>
  <c r="B149" i="14"/>
  <c r="A64" i="14"/>
  <c r="B64" i="14"/>
  <c r="A251" i="14"/>
  <c r="B251" i="14"/>
  <c r="A217" i="14"/>
  <c r="B217" i="14"/>
  <c r="A284" i="14"/>
  <c r="B284" i="14"/>
  <c r="A98" i="14"/>
  <c r="B98" i="14"/>
  <c r="A47" i="14"/>
  <c r="B47" i="14"/>
  <c r="A183" i="14"/>
  <c r="B183" i="14"/>
  <c r="A115" i="14"/>
  <c r="B115" i="14"/>
  <c r="A30" i="14"/>
  <c r="B30" i="14"/>
  <c r="A132" i="14"/>
  <c r="B132" i="14"/>
  <c r="A166" i="14"/>
  <c r="B166" i="14"/>
  <c r="A13" i="14"/>
  <c r="B13" i="14"/>
  <c r="C300" i="14"/>
  <c r="C80" i="14"/>
  <c r="C199" i="14"/>
  <c r="C233" i="14"/>
  <c r="C148" i="14"/>
  <c r="C63" i="14"/>
  <c r="C250" i="14"/>
  <c r="C216" i="14"/>
  <c r="C283" i="14"/>
  <c r="C97" i="14"/>
  <c r="C46" i="14"/>
  <c r="C182" i="14"/>
  <c r="C114" i="14"/>
  <c r="C29" i="14"/>
  <c r="C131" i="14"/>
  <c r="C165" i="14"/>
  <c r="C12" i="14"/>
  <c r="A300" i="14"/>
  <c r="B300" i="14"/>
  <c r="A80" i="14"/>
  <c r="B80" i="14"/>
  <c r="A199" i="14"/>
  <c r="B199" i="14"/>
  <c r="A233" i="14"/>
  <c r="B233" i="14"/>
  <c r="A148" i="14"/>
  <c r="B148" i="14"/>
  <c r="A63" i="14"/>
  <c r="B63" i="14"/>
  <c r="A250" i="14"/>
  <c r="B250" i="14"/>
  <c r="A216" i="14"/>
  <c r="B216" i="14"/>
  <c r="A283" i="14"/>
  <c r="B283" i="14"/>
  <c r="A97" i="14"/>
  <c r="B97" i="14"/>
  <c r="A46" i="14"/>
  <c r="B46" i="14"/>
  <c r="A182" i="14"/>
  <c r="B182" i="14"/>
  <c r="A114" i="14"/>
  <c r="B114" i="14"/>
  <c r="A29" i="14"/>
  <c r="B29" i="14"/>
  <c r="A131" i="14"/>
  <c r="B131" i="14"/>
  <c r="A165" i="14"/>
  <c r="B165" i="14"/>
  <c r="A12" i="14"/>
  <c r="B12" i="14"/>
  <c r="C122" i="14"/>
  <c r="BF2" i="5"/>
  <c r="C28" i="14" l="1"/>
  <c r="A130" i="14"/>
  <c r="A290" i="14"/>
  <c r="B290" i="14"/>
  <c r="C290" i="14"/>
  <c r="A70" i="14"/>
  <c r="B70" i="14"/>
  <c r="C70" i="14"/>
  <c r="A189" i="14"/>
  <c r="B189" i="14"/>
  <c r="C189" i="14"/>
  <c r="A223" i="14"/>
  <c r="B223" i="14"/>
  <c r="C223" i="14"/>
  <c r="A138" i="14"/>
  <c r="B138" i="14"/>
  <c r="C138" i="14"/>
  <c r="A53" i="14"/>
  <c r="B53" i="14"/>
  <c r="C53" i="14"/>
  <c r="A240" i="14"/>
  <c r="B240" i="14"/>
  <c r="C240" i="14"/>
  <c r="A206" i="14"/>
  <c r="B206" i="14"/>
  <c r="C206" i="14"/>
  <c r="A273" i="14"/>
  <c r="B273" i="14"/>
  <c r="C273" i="14"/>
  <c r="A87" i="14"/>
  <c r="B87" i="14"/>
  <c r="C87" i="14"/>
  <c r="A36" i="14"/>
  <c r="B36" i="14"/>
  <c r="C36" i="14"/>
  <c r="A172" i="14"/>
  <c r="B172" i="14"/>
  <c r="C172" i="14"/>
  <c r="A104" i="14"/>
  <c r="B104" i="14"/>
  <c r="C104" i="14"/>
  <c r="A19" i="14"/>
  <c r="B19" i="14"/>
  <c r="C19" i="14"/>
  <c r="A121" i="14"/>
  <c r="B121" i="14"/>
  <c r="C121" i="14"/>
  <c r="A155" i="14"/>
  <c r="B155" i="14"/>
  <c r="C155" i="14"/>
  <c r="A2" i="14"/>
  <c r="B2" i="14"/>
  <c r="C2" i="14"/>
  <c r="A291" i="14"/>
  <c r="B291" i="14"/>
  <c r="C291" i="14"/>
  <c r="A71" i="14"/>
  <c r="B71" i="14"/>
  <c r="C71" i="14"/>
  <c r="A190" i="14"/>
  <c r="B190" i="14"/>
  <c r="C190" i="14"/>
  <c r="A224" i="14"/>
  <c r="B224" i="14"/>
  <c r="C224" i="14"/>
  <c r="A139" i="14"/>
  <c r="B139" i="14"/>
  <c r="C139" i="14"/>
  <c r="A54" i="14"/>
  <c r="B54" i="14"/>
  <c r="C54" i="14"/>
  <c r="A241" i="14"/>
  <c r="B241" i="14"/>
  <c r="C241" i="14"/>
  <c r="A207" i="14"/>
  <c r="B207" i="14"/>
  <c r="C207" i="14"/>
  <c r="A274" i="14"/>
  <c r="B274" i="14"/>
  <c r="C274" i="14"/>
  <c r="A88" i="14"/>
  <c r="B88" i="14"/>
  <c r="C88" i="14"/>
  <c r="A37" i="14"/>
  <c r="B37" i="14"/>
  <c r="C37" i="14"/>
  <c r="A173" i="14"/>
  <c r="B173" i="14"/>
  <c r="C173" i="14"/>
  <c r="A105" i="14"/>
  <c r="B105" i="14"/>
  <c r="C105" i="14"/>
  <c r="A20" i="14"/>
  <c r="B20" i="14"/>
  <c r="C20" i="14"/>
  <c r="A122" i="14"/>
  <c r="B122" i="14"/>
  <c r="A156" i="14"/>
  <c r="B156" i="14"/>
  <c r="C156" i="14"/>
  <c r="A3" i="14"/>
  <c r="B3" i="14"/>
  <c r="C3" i="14"/>
  <c r="A292" i="14"/>
  <c r="B292" i="14"/>
  <c r="C292" i="14"/>
  <c r="A72" i="14"/>
  <c r="B72" i="14"/>
  <c r="C72" i="14"/>
  <c r="A191" i="14"/>
  <c r="B191" i="14"/>
  <c r="C191" i="14"/>
  <c r="A225" i="14"/>
  <c r="B225" i="14"/>
  <c r="C225" i="14"/>
  <c r="A140" i="14"/>
  <c r="B140" i="14"/>
  <c r="C140" i="14"/>
  <c r="A55" i="14"/>
  <c r="B55" i="14"/>
  <c r="C55" i="14"/>
  <c r="A242" i="14"/>
  <c r="B242" i="14"/>
  <c r="C242" i="14"/>
  <c r="A208" i="14"/>
  <c r="B208" i="14"/>
  <c r="C208" i="14"/>
  <c r="A275" i="14"/>
  <c r="B275" i="14"/>
  <c r="C275" i="14"/>
  <c r="A89" i="14"/>
  <c r="B89" i="14"/>
  <c r="C89" i="14"/>
  <c r="A38" i="14"/>
  <c r="B38" i="14"/>
  <c r="C38" i="14"/>
  <c r="A174" i="14"/>
  <c r="B174" i="14"/>
  <c r="C174" i="14"/>
  <c r="A106" i="14"/>
  <c r="B106" i="14"/>
  <c r="C106" i="14"/>
  <c r="A21" i="14"/>
  <c r="B21" i="14"/>
  <c r="C21" i="14"/>
  <c r="A123" i="14"/>
  <c r="B123" i="14"/>
  <c r="C123" i="14"/>
  <c r="A157" i="14"/>
  <c r="B157" i="14"/>
  <c r="C157" i="14"/>
  <c r="A4" i="14"/>
  <c r="B4" i="14"/>
  <c r="C4" i="14"/>
  <c r="A293" i="14"/>
  <c r="B293" i="14"/>
  <c r="C293" i="14"/>
  <c r="A73" i="14"/>
  <c r="B73" i="14"/>
  <c r="C73" i="14"/>
  <c r="A192" i="14"/>
  <c r="B192" i="14"/>
  <c r="C192" i="14"/>
  <c r="A226" i="14"/>
  <c r="B226" i="14"/>
  <c r="C226" i="14"/>
  <c r="A141" i="14"/>
  <c r="B141" i="14"/>
  <c r="C141" i="14"/>
  <c r="A56" i="14"/>
  <c r="B56" i="14"/>
  <c r="C56" i="14"/>
  <c r="A243" i="14"/>
  <c r="B243" i="14"/>
  <c r="C243" i="14"/>
  <c r="A209" i="14"/>
  <c r="B209" i="14"/>
  <c r="C209" i="14"/>
  <c r="A276" i="14"/>
  <c r="B276" i="14"/>
  <c r="C276" i="14"/>
  <c r="A90" i="14"/>
  <c r="B90" i="14"/>
  <c r="C90" i="14"/>
  <c r="A39" i="14"/>
  <c r="B39" i="14"/>
  <c r="C39" i="14"/>
  <c r="A175" i="14"/>
  <c r="B175" i="14"/>
  <c r="C175" i="14"/>
  <c r="A107" i="14"/>
  <c r="B107" i="14"/>
  <c r="C107" i="14"/>
  <c r="A22" i="14"/>
  <c r="B22" i="14"/>
  <c r="C22" i="14"/>
  <c r="A124" i="14"/>
  <c r="B124" i="14"/>
  <c r="C124" i="14"/>
  <c r="A158" i="14"/>
  <c r="B158" i="14"/>
  <c r="C158" i="14"/>
  <c r="A5" i="14"/>
  <c r="B5" i="14"/>
  <c r="C5" i="14"/>
  <c r="A294" i="14"/>
  <c r="B294" i="14"/>
  <c r="C294" i="14"/>
  <c r="A74" i="14"/>
  <c r="B74" i="14"/>
  <c r="C74" i="14"/>
  <c r="A193" i="14"/>
  <c r="B193" i="14"/>
  <c r="C193" i="14"/>
  <c r="A227" i="14"/>
  <c r="B227" i="14"/>
  <c r="C227" i="14"/>
  <c r="A142" i="14"/>
  <c r="B142" i="14"/>
  <c r="C142" i="14"/>
  <c r="A57" i="14"/>
  <c r="B57" i="14"/>
  <c r="C57" i="14"/>
  <c r="A244" i="14"/>
  <c r="B244" i="14"/>
  <c r="C244" i="14"/>
  <c r="A210" i="14"/>
  <c r="B210" i="14"/>
  <c r="C210" i="14"/>
  <c r="A277" i="14"/>
  <c r="B277" i="14"/>
  <c r="C277" i="14"/>
  <c r="A91" i="14"/>
  <c r="B91" i="14"/>
  <c r="C91" i="14"/>
  <c r="A40" i="14"/>
  <c r="B40" i="14"/>
  <c r="C40" i="14"/>
  <c r="A176" i="14"/>
  <c r="B176" i="14"/>
  <c r="C176" i="14"/>
  <c r="A108" i="14"/>
  <c r="B108" i="14"/>
  <c r="C108" i="14"/>
  <c r="A23" i="14"/>
  <c r="B23" i="14"/>
  <c r="C23" i="14"/>
  <c r="A125" i="14"/>
  <c r="B125" i="14"/>
  <c r="C125" i="14"/>
  <c r="A159" i="14"/>
  <c r="B159" i="14"/>
  <c r="C159" i="14"/>
  <c r="A6" i="14"/>
  <c r="B6" i="14"/>
  <c r="C6" i="14"/>
  <c r="A295" i="14"/>
  <c r="B295" i="14"/>
  <c r="C295" i="14"/>
  <c r="A75" i="14"/>
  <c r="B75" i="14"/>
  <c r="C75" i="14"/>
  <c r="A194" i="14"/>
  <c r="B194" i="14"/>
  <c r="C194" i="14"/>
  <c r="A228" i="14"/>
  <c r="B228" i="14"/>
  <c r="C228" i="14"/>
  <c r="A143" i="14"/>
  <c r="B143" i="14"/>
  <c r="C143" i="14"/>
  <c r="A58" i="14"/>
  <c r="B58" i="14"/>
  <c r="C58" i="14"/>
  <c r="A245" i="14"/>
  <c r="B245" i="14"/>
  <c r="C245" i="14"/>
  <c r="A211" i="14"/>
  <c r="B211" i="14"/>
  <c r="C211" i="14"/>
  <c r="A278" i="14"/>
  <c r="B278" i="14"/>
  <c r="C278" i="14"/>
  <c r="A92" i="14"/>
  <c r="B92" i="14"/>
  <c r="C92" i="14"/>
  <c r="A41" i="14"/>
  <c r="B41" i="14"/>
  <c r="C41" i="14"/>
  <c r="A177" i="14"/>
  <c r="B177" i="14"/>
  <c r="C177" i="14"/>
  <c r="A109" i="14"/>
  <c r="B109" i="14"/>
  <c r="C109" i="14"/>
  <c r="A24" i="14"/>
  <c r="B24" i="14"/>
  <c r="C24" i="14"/>
  <c r="A126" i="14"/>
  <c r="B126" i="14"/>
  <c r="C126" i="14"/>
  <c r="A160" i="14"/>
  <c r="B160" i="14"/>
  <c r="C160" i="14"/>
  <c r="A7" i="14"/>
  <c r="B7" i="14"/>
  <c r="C7" i="14"/>
  <c r="A296" i="14"/>
  <c r="B296" i="14"/>
  <c r="C296" i="14"/>
  <c r="A76" i="14"/>
  <c r="B76" i="14"/>
  <c r="C76" i="14"/>
  <c r="A195" i="14"/>
  <c r="B195" i="14"/>
  <c r="C195" i="14"/>
  <c r="A229" i="14"/>
  <c r="B229" i="14"/>
  <c r="C229" i="14"/>
  <c r="A144" i="14"/>
  <c r="B144" i="14"/>
  <c r="C144" i="14"/>
  <c r="A59" i="14"/>
  <c r="B59" i="14"/>
  <c r="C59" i="14"/>
  <c r="A246" i="14"/>
  <c r="B246" i="14"/>
  <c r="C246" i="14"/>
  <c r="A212" i="14"/>
  <c r="B212" i="14"/>
  <c r="C212" i="14"/>
  <c r="A279" i="14"/>
  <c r="B279" i="14"/>
  <c r="C279" i="14"/>
  <c r="A93" i="14"/>
  <c r="B93" i="14"/>
  <c r="C93" i="14"/>
  <c r="A42" i="14"/>
  <c r="B42" i="14"/>
  <c r="C42" i="14"/>
  <c r="A178" i="14"/>
  <c r="B178" i="14"/>
  <c r="C178" i="14"/>
  <c r="A110" i="14"/>
  <c r="B110" i="14"/>
  <c r="C110" i="14"/>
  <c r="A25" i="14"/>
  <c r="B25" i="14"/>
  <c r="C25" i="14"/>
  <c r="A127" i="14"/>
  <c r="B127" i="14"/>
  <c r="C127" i="14"/>
  <c r="A161" i="14"/>
  <c r="B161" i="14"/>
  <c r="C161" i="14"/>
  <c r="A8" i="14"/>
  <c r="B8" i="14"/>
  <c r="C8" i="14"/>
  <c r="A297" i="14"/>
  <c r="B297" i="14"/>
  <c r="C297" i="14"/>
  <c r="A77" i="14"/>
  <c r="B77" i="14"/>
  <c r="C77" i="14"/>
  <c r="A196" i="14"/>
  <c r="B196" i="14"/>
  <c r="C196" i="14"/>
  <c r="A230" i="14"/>
  <c r="B230" i="14"/>
  <c r="C230" i="14"/>
  <c r="A145" i="14"/>
  <c r="B145" i="14"/>
  <c r="C145" i="14"/>
  <c r="A60" i="14"/>
  <c r="B60" i="14"/>
  <c r="C60" i="14"/>
  <c r="A247" i="14"/>
  <c r="B247" i="14"/>
  <c r="C247" i="14"/>
  <c r="A213" i="14"/>
  <c r="B213" i="14"/>
  <c r="C213" i="14"/>
  <c r="A280" i="14"/>
  <c r="B280" i="14"/>
  <c r="C280" i="14"/>
  <c r="A94" i="14"/>
  <c r="B94" i="14"/>
  <c r="C94" i="14"/>
  <c r="A43" i="14"/>
  <c r="B43" i="14"/>
  <c r="C43" i="14"/>
  <c r="A179" i="14"/>
  <c r="B179" i="14"/>
  <c r="C179" i="14"/>
  <c r="A111" i="14"/>
  <c r="B111" i="14"/>
  <c r="C111" i="14"/>
  <c r="A26" i="14"/>
  <c r="B26" i="14"/>
  <c r="C26" i="14"/>
  <c r="A128" i="14"/>
  <c r="B128" i="14"/>
  <c r="C128" i="14"/>
  <c r="A162" i="14"/>
  <c r="B162" i="14"/>
  <c r="C162" i="14"/>
  <c r="A9" i="14"/>
  <c r="B9" i="14"/>
  <c r="C9" i="14"/>
  <c r="A298" i="14"/>
  <c r="B298" i="14"/>
  <c r="C298" i="14"/>
  <c r="A78" i="14"/>
  <c r="B78" i="14"/>
  <c r="C78" i="14"/>
  <c r="A197" i="14"/>
  <c r="B197" i="14"/>
  <c r="C197" i="14"/>
  <c r="A231" i="14"/>
  <c r="B231" i="14"/>
  <c r="C231" i="14"/>
  <c r="A146" i="14"/>
  <c r="B146" i="14"/>
  <c r="C146" i="14"/>
  <c r="A61" i="14"/>
  <c r="B61" i="14"/>
  <c r="C61" i="14"/>
  <c r="A248" i="14"/>
  <c r="B248" i="14"/>
  <c r="C248" i="14"/>
  <c r="A214" i="14"/>
  <c r="B214" i="14"/>
  <c r="C214" i="14"/>
  <c r="A281" i="14"/>
  <c r="B281" i="14"/>
  <c r="C281" i="14"/>
  <c r="A95" i="14"/>
  <c r="B95" i="14"/>
  <c r="C95" i="14"/>
  <c r="A44" i="14"/>
  <c r="B44" i="14"/>
  <c r="C44" i="14"/>
  <c r="A180" i="14"/>
  <c r="B180" i="14"/>
  <c r="C180" i="14"/>
  <c r="A112" i="14"/>
  <c r="B112" i="14"/>
  <c r="C112" i="14"/>
  <c r="A27" i="14"/>
  <c r="B27" i="14"/>
  <c r="C27" i="14"/>
  <c r="A129" i="14"/>
  <c r="B129" i="14"/>
  <c r="C129" i="14"/>
  <c r="A163" i="14"/>
  <c r="B163" i="14"/>
  <c r="C163" i="14"/>
  <c r="A10" i="14"/>
  <c r="B10" i="14"/>
  <c r="C10" i="14"/>
  <c r="A299" i="14"/>
  <c r="B299" i="14"/>
  <c r="C299" i="14"/>
  <c r="A79" i="14"/>
  <c r="B79" i="14"/>
  <c r="C79" i="14"/>
  <c r="A198" i="14"/>
  <c r="B198" i="14"/>
  <c r="C198" i="14"/>
  <c r="A232" i="14"/>
  <c r="B232" i="14"/>
  <c r="C232" i="14"/>
  <c r="A147" i="14"/>
  <c r="B147" i="14"/>
  <c r="C147" i="14"/>
  <c r="A62" i="14"/>
  <c r="B62" i="14"/>
  <c r="C62" i="14"/>
  <c r="A249" i="14"/>
  <c r="B249" i="14"/>
  <c r="C249" i="14"/>
  <c r="A215" i="14"/>
  <c r="B215" i="14"/>
  <c r="C215" i="14"/>
  <c r="A282" i="14"/>
  <c r="B282" i="14"/>
  <c r="C282" i="14"/>
  <c r="A96" i="14"/>
  <c r="B96" i="14"/>
  <c r="C96" i="14"/>
  <c r="A45" i="14"/>
  <c r="B45" i="14"/>
  <c r="C45" i="14"/>
  <c r="A181" i="14"/>
  <c r="B181" i="14"/>
  <c r="C181" i="14"/>
  <c r="A113" i="14"/>
  <c r="B113" i="14"/>
  <c r="C113" i="14"/>
  <c r="A28" i="14"/>
  <c r="B28" i="14"/>
  <c r="B130" i="14"/>
  <c r="C130" i="14"/>
  <c r="A164" i="14"/>
  <c r="B164" i="14"/>
  <c r="C164" i="14"/>
  <c r="A11" i="14"/>
  <c r="B11" i="14"/>
  <c r="C11" i="14"/>
  <c r="D167" i="14" l="1"/>
  <c r="D31" i="14"/>
  <c r="D65" i="14"/>
  <c r="D150" i="14"/>
  <c r="D201" i="14"/>
  <c r="D218" i="14"/>
  <c r="D252" i="14"/>
  <c r="D14" i="14"/>
  <c r="BL20" i="5"/>
  <c r="BL7" i="5"/>
  <c r="BL14" i="5"/>
  <c r="BL16" i="5"/>
  <c r="BL11" i="5"/>
  <c r="BL6" i="5"/>
  <c r="BL17" i="5"/>
  <c r="BL15" i="5"/>
  <c r="BL19" i="5"/>
  <c r="BL8" i="5"/>
  <c r="BL5" i="5"/>
  <c r="BL13" i="5"/>
  <c r="BL9" i="5"/>
  <c r="BL4" i="5"/>
  <c r="BL10" i="5"/>
  <c r="BL12" i="5"/>
  <c r="BL3" i="5"/>
  <c r="BI2" i="5"/>
  <c r="D235" i="14" l="1"/>
  <c r="D116" i="14"/>
  <c r="D302" i="14"/>
  <c r="D268" i="14"/>
  <c r="D285" i="14"/>
  <c r="D184" i="14"/>
  <c r="D82" i="14"/>
  <c r="D99" i="14"/>
  <c r="D133" i="14"/>
  <c r="D48" i="14"/>
  <c r="BO19" i="5"/>
  <c r="BO10" i="5"/>
  <c r="BO17" i="5"/>
  <c r="BO14" i="5"/>
  <c r="BO4" i="5"/>
  <c r="BO8" i="5"/>
  <c r="BO6" i="5"/>
  <c r="D64" i="14" s="1"/>
  <c r="BO7" i="5"/>
  <c r="BO15" i="5"/>
  <c r="D217" i="14" s="1"/>
  <c r="BO13" i="5"/>
  <c r="BO16" i="5"/>
  <c r="BO12" i="5"/>
  <c r="D166" i="14" s="1"/>
  <c r="BO5" i="5"/>
  <c r="D47" i="14" s="1"/>
  <c r="BO9" i="5"/>
  <c r="BO11" i="5"/>
  <c r="BO20" i="5"/>
  <c r="BO3" i="5"/>
  <c r="D13" i="14" s="1"/>
  <c r="E49" i="4"/>
  <c r="E48" i="4"/>
  <c r="E47" i="4"/>
  <c r="E46" i="4"/>
  <c r="E45" i="4"/>
  <c r="E44" i="4"/>
  <c r="E43" i="4"/>
  <c r="E42" i="4"/>
  <c r="E41" i="4"/>
  <c r="E40" i="4"/>
  <c r="D149" i="14" l="1"/>
  <c r="D115" i="14"/>
  <c r="D98" i="14"/>
  <c r="D132" i="14"/>
  <c r="D30" i="14"/>
  <c r="D301" i="14"/>
  <c r="D267" i="14"/>
  <c r="D234" i="14"/>
  <c r="D81" i="14"/>
  <c r="D200" i="14"/>
  <c r="D183" i="14"/>
  <c r="D251" i="14"/>
  <c r="D284" i="14"/>
  <c r="AZ20" i="5"/>
  <c r="D2" i="4" l="1"/>
  <c r="E2" i="4" s="1"/>
  <c r="D3" i="4"/>
  <c r="E3" i="4" s="1"/>
  <c r="D66" i="4"/>
  <c r="E66" i="4" s="1"/>
  <c r="D65" i="4"/>
  <c r="E65" i="4" s="1"/>
  <c r="AH2" i="5"/>
  <c r="AK2" i="5" s="1"/>
  <c r="AH20" i="5"/>
  <c r="AH7" i="5"/>
  <c r="AH14" i="5"/>
  <c r="AH16" i="5"/>
  <c r="AH11" i="5"/>
  <c r="AH6" i="5"/>
  <c r="AK15" i="5"/>
  <c r="AH8" i="5"/>
  <c r="AH5" i="5"/>
  <c r="AH13" i="5"/>
  <c r="AH9" i="5"/>
  <c r="AH4" i="5"/>
  <c r="AH10" i="5"/>
  <c r="AH12" i="5"/>
  <c r="AH3" i="5"/>
  <c r="AK9" i="5" l="1"/>
  <c r="AK14" i="5"/>
  <c r="AK13" i="5"/>
  <c r="D178" i="14" s="1"/>
  <c r="AK6" i="5"/>
  <c r="AK7" i="5"/>
  <c r="AK10" i="5"/>
  <c r="D127" i="14" s="1"/>
  <c r="AK5" i="5"/>
  <c r="D42" i="14" s="1"/>
  <c r="AK11" i="5"/>
  <c r="AK20" i="5"/>
  <c r="AK12" i="5"/>
  <c r="D161" i="14" s="1"/>
  <c r="AK4" i="5"/>
  <c r="AK8" i="5"/>
  <c r="AK16" i="5"/>
  <c r="D229" i="14" s="1"/>
  <c r="AK3" i="5"/>
  <c r="D8" i="14" s="1"/>
  <c r="D2" i="5"/>
  <c r="G2" i="5" s="1"/>
  <c r="J2" i="5"/>
  <c r="M2" i="5" s="1"/>
  <c r="P2" i="5"/>
  <c r="S2" i="5" s="1"/>
  <c r="V2" i="5"/>
  <c r="Y2" i="5" s="1"/>
  <c r="AB2" i="5"/>
  <c r="AE2" i="5" s="1"/>
  <c r="AN2" i="5"/>
  <c r="AQ2" i="5" s="1"/>
  <c r="AT2" i="5"/>
  <c r="AW2" i="5" s="1"/>
  <c r="AZ2" i="5"/>
  <c r="BC2" i="5" s="1"/>
  <c r="D93" i="14" l="1"/>
  <c r="D144" i="14"/>
  <c r="D279" i="14"/>
  <c r="D59" i="14"/>
  <c r="D195" i="14"/>
  <c r="D25" i="14"/>
  <c r="D296" i="14"/>
  <c r="D262" i="14"/>
  <c r="D76" i="14"/>
  <c r="D110" i="14"/>
  <c r="D246" i="14"/>
  <c r="D212" i="14"/>
  <c r="P20" i="5"/>
  <c r="BF20" i="5"/>
  <c r="BF7" i="5"/>
  <c r="BF14" i="5"/>
  <c r="BF16" i="5"/>
  <c r="BF11" i="5"/>
  <c r="BF6" i="5"/>
  <c r="BF17" i="5"/>
  <c r="BF15" i="5"/>
  <c r="BF19" i="5"/>
  <c r="BF8" i="5"/>
  <c r="BF5" i="5"/>
  <c r="BF13" i="5"/>
  <c r="BF9" i="5"/>
  <c r="BF4" i="5"/>
  <c r="BF10" i="5"/>
  <c r="BF12" i="5"/>
  <c r="BF3" i="5"/>
  <c r="AZ7" i="5"/>
  <c r="AZ14" i="5"/>
  <c r="AZ16" i="5"/>
  <c r="AZ11" i="5"/>
  <c r="AZ6" i="5"/>
  <c r="AZ17" i="5"/>
  <c r="AZ15" i="5"/>
  <c r="AZ19" i="5"/>
  <c r="AZ8" i="5"/>
  <c r="AZ5" i="5"/>
  <c r="AZ13" i="5"/>
  <c r="AZ9" i="5"/>
  <c r="AZ4" i="5"/>
  <c r="AZ10" i="5"/>
  <c r="AZ12" i="5"/>
  <c r="AZ3" i="5"/>
  <c r="AT20" i="5"/>
  <c r="AT14" i="5"/>
  <c r="AT16" i="5"/>
  <c r="AT11" i="5"/>
  <c r="AT6" i="5"/>
  <c r="AT17" i="5"/>
  <c r="AT15" i="5"/>
  <c r="AT19" i="5"/>
  <c r="AT5" i="5"/>
  <c r="AT13" i="5"/>
  <c r="AT9" i="5"/>
  <c r="AT4" i="5"/>
  <c r="AT10" i="5"/>
  <c r="AT12" i="5"/>
  <c r="AT3" i="5"/>
  <c r="BI5" i="5" l="1"/>
  <c r="BI14" i="5"/>
  <c r="BI4" i="5"/>
  <c r="BI8" i="5"/>
  <c r="BI6" i="5"/>
  <c r="D63" i="14" s="1"/>
  <c r="BI7" i="5"/>
  <c r="BI9" i="5"/>
  <c r="BI19" i="5"/>
  <c r="BI11" i="5"/>
  <c r="BI20" i="5"/>
  <c r="BI10" i="5"/>
  <c r="D131" i="14" s="1"/>
  <c r="BI17" i="5"/>
  <c r="BI12" i="5"/>
  <c r="D165" i="14" s="1"/>
  <c r="BI13" i="5"/>
  <c r="D182" i="14" s="1"/>
  <c r="BI15" i="5"/>
  <c r="D216" i="14" s="1"/>
  <c r="BI16" i="5"/>
  <c r="BI3" i="5"/>
  <c r="D12" i="14" s="1"/>
  <c r="AW5" i="5"/>
  <c r="AW14" i="5"/>
  <c r="D197" i="14" s="1"/>
  <c r="AW3" i="5"/>
  <c r="AW9" i="5"/>
  <c r="AW19" i="5"/>
  <c r="AW11" i="5"/>
  <c r="AW20" i="5"/>
  <c r="BC4" i="5"/>
  <c r="BC8" i="5"/>
  <c r="BC6" i="5"/>
  <c r="D62" i="14" s="1"/>
  <c r="BC7" i="5"/>
  <c r="AW12" i="5"/>
  <c r="D163" i="14" s="1"/>
  <c r="AW13" i="5"/>
  <c r="AW15" i="5"/>
  <c r="D214" i="14" s="1"/>
  <c r="AW16" i="5"/>
  <c r="BC3" i="5"/>
  <c r="BC9" i="5"/>
  <c r="BC19" i="5"/>
  <c r="D282" i="14" s="1"/>
  <c r="BC11" i="5"/>
  <c r="BC20" i="5"/>
  <c r="AW10" i="5"/>
  <c r="AW17" i="5"/>
  <c r="D248" i="14" s="1"/>
  <c r="BC12" i="5"/>
  <c r="D164" i="14" s="1"/>
  <c r="BC13" i="5"/>
  <c r="BC15" i="5"/>
  <c r="BC16" i="5"/>
  <c r="D232" i="14" s="1"/>
  <c r="AW4" i="5"/>
  <c r="D27" i="14" s="1"/>
  <c r="AW6" i="5"/>
  <c r="BC10" i="5"/>
  <c r="BC5" i="5"/>
  <c r="D45" i="14" s="1"/>
  <c r="BC17" i="5"/>
  <c r="BC14" i="5"/>
  <c r="S20" i="5"/>
  <c r="D259" i="14" s="1"/>
  <c r="AB15" i="5"/>
  <c r="AN15" i="5"/>
  <c r="D148" i="14" l="1"/>
  <c r="D147" i="14"/>
  <c r="D249" i="14"/>
  <c r="D231" i="14"/>
  <c r="D79" i="14"/>
  <c r="D233" i="14"/>
  <c r="D130" i="14"/>
  <c r="D215" i="14"/>
  <c r="D129" i="14"/>
  <c r="D113" i="14"/>
  <c r="D180" i="14"/>
  <c r="D96" i="14"/>
  <c r="D281" i="14"/>
  <c r="D44" i="14"/>
  <c r="D114" i="14"/>
  <c r="D29" i="14"/>
  <c r="D46" i="14"/>
  <c r="D198" i="14"/>
  <c r="D181" i="14"/>
  <c r="D299" i="14"/>
  <c r="D265" i="14"/>
  <c r="D11" i="14"/>
  <c r="D28" i="14"/>
  <c r="D112" i="14"/>
  <c r="D298" i="14"/>
  <c r="D264" i="14"/>
  <c r="D10" i="14"/>
  <c r="D250" i="14"/>
  <c r="D300" i="14"/>
  <c r="D266" i="14"/>
  <c r="D283" i="14"/>
  <c r="D80" i="14"/>
  <c r="D97" i="14"/>
  <c r="D199" i="14"/>
  <c r="AE15" i="5"/>
  <c r="AQ15" i="5"/>
  <c r="AN3" i="5" l="1"/>
  <c r="AB3" i="5"/>
  <c r="V3" i="5"/>
  <c r="P3" i="5"/>
  <c r="J3" i="5"/>
  <c r="M3" i="5" l="1"/>
  <c r="Y3" i="5"/>
  <c r="AE3" i="5"/>
  <c r="S3" i="5"/>
  <c r="AQ3" i="5"/>
  <c r="D292" i="14" l="1"/>
  <c r="D293" i="14"/>
  <c r="AN20" i="5"/>
  <c r="AN14" i="5"/>
  <c r="AN16" i="5"/>
  <c r="AN11" i="5"/>
  <c r="AN6" i="5"/>
  <c r="AN17" i="5"/>
  <c r="AN19" i="5"/>
  <c r="AN5" i="5"/>
  <c r="AN13" i="5"/>
  <c r="AN9" i="5"/>
  <c r="AN4" i="5"/>
  <c r="AN10" i="5"/>
  <c r="AN12" i="5"/>
  <c r="AB20" i="5"/>
  <c r="AB14" i="5"/>
  <c r="AB19" i="5"/>
  <c r="AB5" i="5"/>
  <c r="AB13" i="5"/>
  <c r="AB4" i="5"/>
  <c r="AB10" i="5"/>
  <c r="AB12" i="5"/>
  <c r="V20" i="5"/>
  <c r="V7" i="5"/>
  <c r="V6" i="5"/>
  <c r="V10" i="5"/>
  <c r="V12" i="5"/>
  <c r="Y12" i="5" l="1"/>
  <c r="D159" i="14" s="1"/>
  <c r="Y20" i="5"/>
  <c r="AE13" i="5"/>
  <c r="D177" i="14" s="1"/>
  <c r="AE20" i="5"/>
  <c r="Y10" i="5"/>
  <c r="AE12" i="5"/>
  <c r="D160" i="14" s="1"/>
  <c r="AE5" i="5"/>
  <c r="D41" i="14" s="1"/>
  <c r="Y6" i="5"/>
  <c r="AE10" i="5"/>
  <c r="AE19" i="5"/>
  <c r="AQ20" i="5"/>
  <c r="Y7" i="5"/>
  <c r="AE4" i="5"/>
  <c r="AE14" i="5"/>
  <c r="AQ4" i="5"/>
  <c r="AQ11" i="5"/>
  <c r="AQ9" i="5"/>
  <c r="D111" i="14" s="1"/>
  <c r="AQ19" i="5"/>
  <c r="AQ16" i="5"/>
  <c r="D230" i="14" s="1"/>
  <c r="AQ12" i="5"/>
  <c r="D162" i="14" s="1"/>
  <c r="AQ13" i="5"/>
  <c r="AQ17" i="5"/>
  <c r="AQ14" i="5"/>
  <c r="AQ10" i="5"/>
  <c r="AQ5" i="5"/>
  <c r="D43" i="14" s="1"/>
  <c r="AQ6" i="5"/>
  <c r="D50" i="4"/>
  <c r="E50" i="4" s="1"/>
  <c r="D51" i="4"/>
  <c r="E51" i="4" s="1"/>
  <c r="D52" i="4"/>
  <c r="E52" i="4" s="1"/>
  <c r="D53" i="4"/>
  <c r="E53" i="4" s="1"/>
  <c r="D54" i="4"/>
  <c r="E54" i="4" s="1"/>
  <c r="D55" i="4"/>
  <c r="E55" i="4" s="1"/>
  <c r="D56" i="4"/>
  <c r="E56" i="4" s="1"/>
  <c r="D57" i="4"/>
  <c r="E57" i="4" s="1"/>
  <c r="D58" i="4"/>
  <c r="E58" i="4" s="1"/>
  <c r="D59" i="4"/>
  <c r="E59" i="4" s="1"/>
  <c r="D60" i="4"/>
  <c r="E60" i="4" s="1"/>
  <c r="D61" i="4"/>
  <c r="E61" i="4" s="1"/>
  <c r="D62" i="4"/>
  <c r="E62" i="4" s="1"/>
  <c r="D63" i="4"/>
  <c r="E63" i="4" s="1"/>
  <c r="D64" i="4"/>
  <c r="E64" i="4" s="1"/>
  <c r="D18" i="4"/>
  <c r="E18" i="4" s="1"/>
  <c r="D19" i="4"/>
  <c r="E19" i="4" s="1"/>
  <c r="D20" i="4"/>
  <c r="E20" i="4" s="1"/>
  <c r="D21" i="4"/>
  <c r="E21" i="4" s="1"/>
  <c r="D22" i="4"/>
  <c r="E22" i="4" s="1"/>
  <c r="D23" i="4"/>
  <c r="E23" i="4" s="1"/>
  <c r="D24" i="4"/>
  <c r="E24" i="4" s="1"/>
  <c r="D25" i="4"/>
  <c r="E25" i="4" s="1"/>
  <c r="D26" i="4"/>
  <c r="E26" i="4" s="1"/>
  <c r="D27" i="4"/>
  <c r="E27" i="4" s="1"/>
  <c r="D28" i="4"/>
  <c r="E28" i="4" s="1"/>
  <c r="D29" i="4"/>
  <c r="E29" i="4" s="1"/>
  <c r="D30" i="4"/>
  <c r="E30" i="4" s="1"/>
  <c r="D31" i="4"/>
  <c r="E31" i="4" s="1"/>
  <c r="D32" i="4"/>
  <c r="E32" i="4" s="1"/>
  <c r="D33" i="4"/>
  <c r="E33" i="4" s="1"/>
  <c r="D34" i="4"/>
  <c r="E34" i="4" s="1"/>
  <c r="D35" i="4"/>
  <c r="E35" i="4" s="1"/>
  <c r="D36" i="4"/>
  <c r="E36" i="4" s="1"/>
  <c r="D37" i="4"/>
  <c r="E37" i="4" s="1"/>
  <c r="D38" i="4"/>
  <c r="E38" i="4" s="1"/>
  <c r="D39" i="4"/>
  <c r="E39" i="4" s="1"/>
  <c r="D4" i="4"/>
  <c r="D7" i="5" s="1"/>
  <c r="D5" i="4"/>
  <c r="E5" i="4" s="1"/>
  <c r="D6" i="4"/>
  <c r="D7" i="4"/>
  <c r="E7" i="4" s="1"/>
  <c r="D8" i="4"/>
  <c r="E8" i="4" s="1"/>
  <c r="D9" i="4"/>
  <c r="D10" i="4"/>
  <c r="D11" i="4"/>
  <c r="D12" i="4"/>
  <c r="AT8" i="5" s="1"/>
  <c r="D13" i="4"/>
  <c r="E13" i="4" s="1"/>
  <c r="D14" i="4"/>
  <c r="E14" i="4" s="1"/>
  <c r="D15" i="4"/>
  <c r="E15" i="4" s="1"/>
  <c r="D16" i="4"/>
  <c r="E16" i="4" s="1"/>
  <c r="D17" i="4"/>
  <c r="E17" i="4" s="1"/>
  <c r="D196" i="14" l="1"/>
  <c r="D247" i="14"/>
  <c r="D297" i="14"/>
  <c r="D263" i="14"/>
  <c r="D194" i="14"/>
  <c r="D294" i="14"/>
  <c r="D260" i="14"/>
  <c r="D128" i="14"/>
  <c r="D213" i="14"/>
  <c r="D295" i="14"/>
  <c r="D261" i="14"/>
  <c r="D26" i="14"/>
  <c r="D280" i="14"/>
  <c r="D9" i="14"/>
  <c r="D7" i="14"/>
  <c r="D179" i="14"/>
  <c r="D211" i="14"/>
  <c r="AW8" i="5"/>
  <c r="D6" i="5"/>
  <c r="E11" i="4"/>
  <c r="E12" i="4"/>
  <c r="AT7" i="5"/>
  <c r="E4" i="4"/>
  <c r="D13" i="5" s="1"/>
  <c r="D15" i="5"/>
  <c r="E10" i="4"/>
  <c r="D16" i="5"/>
  <c r="E6" i="4"/>
  <c r="E9" i="4"/>
  <c r="D8" i="5"/>
  <c r="D3" i="5"/>
  <c r="J20" i="5"/>
  <c r="D20" i="5"/>
  <c r="J9" i="5"/>
  <c r="AB9" i="5"/>
  <c r="V9" i="5"/>
  <c r="P19" i="5"/>
  <c r="V19" i="5"/>
  <c r="J10" i="5"/>
  <c r="J5" i="5"/>
  <c r="V5" i="5"/>
  <c r="J17" i="5"/>
  <c r="V17" i="5"/>
  <c r="AB17" i="5"/>
  <c r="J14" i="5"/>
  <c r="V14" i="5"/>
  <c r="P4" i="5"/>
  <c r="V4" i="5"/>
  <c r="J8" i="5"/>
  <c r="V8" i="5"/>
  <c r="AB8" i="5"/>
  <c r="AN8" i="5"/>
  <c r="P6" i="5"/>
  <c r="AB6" i="5"/>
  <c r="P7" i="5"/>
  <c r="AN7" i="5"/>
  <c r="D12" i="5"/>
  <c r="AB7" i="5"/>
  <c r="D5" i="5"/>
  <c r="D17" i="5"/>
  <c r="D14" i="5"/>
  <c r="J11" i="5"/>
  <c r="V11" i="5"/>
  <c r="AB11" i="5"/>
  <c r="P12" i="5"/>
  <c r="V13" i="5"/>
  <c r="P13" i="5"/>
  <c r="P15" i="5"/>
  <c r="V15" i="5"/>
  <c r="P16" i="5"/>
  <c r="AB16" i="5"/>
  <c r="V16" i="5"/>
  <c r="D19" i="5"/>
  <c r="D11" i="5"/>
  <c r="G7" i="5"/>
  <c r="P5" i="5"/>
  <c r="P14" i="5"/>
  <c r="P10" i="5"/>
  <c r="D9" i="5"/>
  <c r="J4" i="5"/>
  <c r="J6" i="5"/>
  <c r="J19" i="5"/>
  <c r="P8" i="5"/>
  <c r="J12" i="5"/>
  <c r="J13" i="5"/>
  <c r="J15" i="5"/>
  <c r="J16" i="5"/>
  <c r="P11" i="5"/>
  <c r="J7" i="5"/>
  <c r="D95" i="14" l="1"/>
  <c r="D61" i="14"/>
  <c r="M16" i="5"/>
  <c r="S4" i="5"/>
  <c r="M10" i="5"/>
  <c r="AW7" i="5"/>
  <c r="M19" i="5"/>
  <c r="M11" i="5"/>
  <c r="M17" i="5"/>
  <c r="D241" i="14" s="1"/>
  <c r="M9" i="5"/>
  <c r="G8" i="5"/>
  <c r="M7" i="5"/>
  <c r="M13" i="5"/>
  <c r="M6" i="5"/>
  <c r="G14" i="5"/>
  <c r="M8" i="5"/>
  <c r="M14" i="5"/>
  <c r="M12" i="5"/>
  <c r="D156" i="14" s="1"/>
  <c r="M4" i="5"/>
  <c r="D20" i="14" s="1"/>
  <c r="M5" i="5"/>
  <c r="M20" i="5"/>
  <c r="G6" i="5"/>
  <c r="M15" i="5"/>
  <c r="S16" i="5"/>
  <c r="D4" i="5"/>
  <c r="G15" i="5"/>
  <c r="G16" i="5"/>
  <c r="P9" i="5"/>
  <c r="D10" i="5"/>
  <c r="G3" i="5"/>
  <c r="G19" i="5"/>
  <c r="S12" i="5"/>
  <c r="AE7" i="5"/>
  <c r="D75" i="14" s="1"/>
  <c r="AE6" i="5"/>
  <c r="Y14" i="5"/>
  <c r="Y17" i="5"/>
  <c r="Y5" i="5"/>
  <c r="Y9" i="5"/>
  <c r="G20" i="5"/>
  <c r="G12" i="5"/>
  <c r="D155" i="14" s="1"/>
  <c r="Y16" i="5"/>
  <c r="D227" i="14" s="1"/>
  <c r="Y13" i="5"/>
  <c r="AE8" i="5"/>
  <c r="D92" i="14" s="1"/>
  <c r="Y19" i="5"/>
  <c r="AE9" i="5"/>
  <c r="D109" i="14" s="1"/>
  <c r="G9" i="5"/>
  <c r="D104" i="14" s="1"/>
  <c r="Y15" i="5"/>
  <c r="D210" i="14" s="1"/>
  <c r="S13" i="5"/>
  <c r="AE11" i="5"/>
  <c r="G17" i="5"/>
  <c r="D240" i="14" s="1"/>
  <c r="AQ7" i="5"/>
  <c r="S6" i="5"/>
  <c r="Y4" i="5"/>
  <c r="S19" i="5"/>
  <c r="G13" i="5"/>
  <c r="G11" i="5"/>
  <c r="D138" i="14" s="1"/>
  <c r="AE16" i="5"/>
  <c r="S15" i="5"/>
  <c r="Y11" i="5"/>
  <c r="D142" i="14" s="1"/>
  <c r="G5" i="5"/>
  <c r="S7" i="5"/>
  <c r="AQ8" i="5"/>
  <c r="Y8" i="5"/>
  <c r="AE17" i="5"/>
  <c r="S8" i="5"/>
  <c r="S11" i="5"/>
  <c r="S14" i="5"/>
  <c r="S10" i="5"/>
  <c r="S5" i="5"/>
  <c r="D193" i="14" l="1"/>
  <c r="D173" i="14"/>
  <c r="D36" i="14"/>
  <c r="D37" i="14"/>
  <c r="D53" i="14"/>
  <c r="D189" i="14"/>
  <c r="D122" i="14"/>
  <c r="D77" i="14"/>
  <c r="D145" i="14"/>
  <c r="D290" i="14"/>
  <c r="D257" i="14"/>
  <c r="D273" i="14"/>
  <c r="D94" i="14"/>
  <c r="D60" i="14"/>
  <c r="D4" i="14"/>
  <c r="D5" i="14"/>
  <c r="D176" i="14"/>
  <c r="D58" i="14"/>
  <c r="D228" i="14"/>
  <c r="D24" i="14"/>
  <c r="D23" i="14"/>
  <c r="D74" i="14"/>
  <c r="D143" i="14"/>
  <c r="D278" i="14"/>
  <c r="D40" i="14"/>
  <c r="D224" i="14"/>
  <c r="D245" i="14"/>
  <c r="D126" i="14"/>
  <c r="D277" i="14"/>
  <c r="D6" i="14"/>
  <c r="D244" i="14"/>
  <c r="D125" i="14"/>
  <c r="D88" i="14"/>
  <c r="D87" i="14"/>
  <c r="D274" i="14"/>
  <c r="D3" i="14"/>
  <c r="D91" i="14"/>
  <c r="D57" i="14"/>
  <c r="D172" i="14"/>
  <c r="D223" i="14"/>
  <c r="D108" i="14"/>
  <c r="D2" i="14"/>
  <c r="D207" i="14"/>
  <c r="D291" i="14"/>
  <c r="D258" i="14"/>
  <c r="D190" i="14"/>
  <c r="D54" i="14"/>
  <c r="D71" i="14"/>
  <c r="D105" i="14"/>
  <c r="D139" i="14"/>
  <c r="D78" i="14"/>
  <c r="D146" i="14"/>
  <c r="D90" i="14"/>
  <c r="D89" i="14"/>
  <c r="D191" i="14"/>
  <c r="D192" i="14"/>
  <c r="D157" i="14"/>
  <c r="D158" i="14"/>
  <c r="D140" i="14"/>
  <c r="D141" i="14"/>
  <c r="D208" i="14"/>
  <c r="D209" i="14"/>
  <c r="D275" i="14"/>
  <c r="D276" i="14"/>
  <c r="G4" i="5"/>
  <c r="D38" i="14"/>
  <c r="D39" i="14"/>
  <c r="D73" i="14"/>
  <c r="D72" i="14"/>
  <c r="D225" i="14"/>
  <c r="D226" i="14"/>
  <c r="D123" i="14"/>
  <c r="D124" i="14"/>
  <c r="D56" i="14"/>
  <c r="D55" i="14"/>
  <c r="D174" i="14"/>
  <c r="D175" i="14"/>
  <c r="D22" i="14"/>
  <c r="D21" i="14"/>
  <c r="G10" i="5"/>
  <c r="D121" i="14" s="1"/>
  <c r="S9" i="5"/>
  <c r="D243" i="14" l="1"/>
  <c r="D242" i="14"/>
  <c r="D19" i="14"/>
  <c r="D70" i="14"/>
  <c r="D206" i="14"/>
  <c r="D106" i="14"/>
  <c r="D107" i="14"/>
</calcChain>
</file>

<file path=xl/sharedStrings.xml><?xml version="1.0" encoding="utf-8"?>
<sst xmlns="http://schemas.openxmlformats.org/spreadsheetml/2006/main" count="612" uniqueCount="284">
  <si>
    <t>Prénom</t>
  </si>
  <si>
    <t>HAB0</t>
  </si>
  <si>
    <t>Code recyclage</t>
  </si>
  <si>
    <t>HAB0R</t>
  </si>
  <si>
    <t>HAB1</t>
  </si>
  <si>
    <t>Habilitation électrique personnel exécutant électricien basse et haute tension B1(V)/H1(V)/M1</t>
  </si>
  <si>
    <t>HAB1R</t>
  </si>
  <si>
    <t>HAB2</t>
  </si>
  <si>
    <t>Habilitation électrique et mécanique de personnel électricien basse et haute tension B2(V)/H2(V)/BR/BC/HC M2/MC/MR</t>
  </si>
  <si>
    <t>HAB2R</t>
  </si>
  <si>
    <t>Habilitation électrique personnel non électricien B0/H0/H0V</t>
  </si>
  <si>
    <t>Habilitation électrique : recyclage du personnel non électricien exécutant et chargé de chantier (H0/H0/H0v)</t>
  </si>
  <si>
    <t>-</t>
  </si>
  <si>
    <t>Habilitation électrique : recyclage du personnel électricien habilité B1(V)/H1(V)/M1</t>
  </si>
  <si>
    <t>Habilitation électrique : recyclage du personnel électricien habilité B2(V)/H2(V)/BR/BC/HC M2/MC/MR</t>
  </si>
  <si>
    <t>HABHCHTB</t>
  </si>
  <si>
    <t>Préparation ou recyclage de l'habilitation électrique HC-HTB</t>
  </si>
  <si>
    <t>HAB2M2</t>
  </si>
  <si>
    <t>HAB2M2R</t>
  </si>
  <si>
    <t>Recyclage de l'habilitation électrique M2/B2</t>
  </si>
  <si>
    <t>BATCONDEC</t>
  </si>
  <si>
    <t>Habilitation électrique M2/B2</t>
  </si>
  <si>
    <t>BATCONDECR</t>
  </si>
  <si>
    <t>Recyclage habilitation spéciale "connexion et déconnexio de batterie d'accumulateurs</t>
  </si>
  <si>
    <t>BATENTRE</t>
  </si>
  <si>
    <t>Entretien batteries : formation initiale et/ou recyclage</t>
  </si>
  <si>
    <t>CHARC1</t>
  </si>
  <si>
    <t>Conduite de chariots automoteurs à conducteur porté / catégorie 1</t>
  </si>
  <si>
    <t>CHARC1R</t>
  </si>
  <si>
    <t>CHARC3</t>
  </si>
  <si>
    <t>Conduite de chariots automoteurs à conducteur porté / catégorie 3</t>
  </si>
  <si>
    <t>CHARC3R</t>
  </si>
  <si>
    <t>CHARC1C3</t>
  </si>
  <si>
    <t>Conduite de chariots automoteurs à conducteur porté / catégorie 1 et 3</t>
  </si>
  <si>
    <t>CHARC1C3R</t>
  </si>
  <si>
    <t>Recyclage conduite de chariots automoteurs à conducteur porté / catégorie 1</t>
  </si>
  <si>
    <t>Recyclage conduite de chariots automoteurs à conducteur porté / catégorie 3</t>
  </si>
  <si>
    <t>Recyclage conduite de chariots automoteurs à conducteur porté / catégorie 1 et 3</t>
  </si>
  <si>
    <t>CAMIGRUINI</t>
  </si>
  <si>
    <t>Conduite grue auxiliaire de camion</t>
  </si>
  <si>
    <t>CAMIGRUREC</t>
  </si>
  <si>
    <t>Recyclage conduite grue auxiliaire de camion</t>
  </si>
  <si>
    <t>PEMP1A</t>
  </si>
  <si>
    <t>PEMP1AR</t>
  </si>
  <si>
    <t>PEMP3A</t>
  </si>
  <si>
    <t>Plate-forme élévatrice mobile de personne / catégorie 1A</t>
  </si>
  <si>
    <t>Plate-forme élévatrice mobile de personne / catégorie 3A</t>
  </si>
  <si>
    <t>PEMP3AR</t>
  </si>
  <si>
    <t>Plate-forme élévatrice mobile de personne / catégorie 1A et 3A</t>
  </si>
  <si>
    <t>PEMP1A3A</t>
  </si>
  <si>
    <t>PEMP1A3AR</t>
  </si>
  <si>
    <t>PEMP1B</t>
  </si>
  <si>
    <t>Plate-forme élévatrice mobile de personne / catégorie 1B</t>
  </si>
  <si>
    <t>PEMP1BR</t>
  </si>
  <si>
    <t>PEMP3B</t>
  </si>
  <si>
    <t>Plate-forme élévatrice mobile de personne / catégorie 3B</t>
  </si>
  <si>
    <t>PEMP3BR</t>
  </si>
  <si>
    <t>PEMP1B3B</t>
  </si>
  <si>
    <t>Plate-forme élévatrice mobile de personne / catégorie 1B et 3B</t>
  </si>
  <si>
    <t>PEMP1B3BR</t>
  </si>
  <si>
    <t>PEMP3A3B</t>
  </si>
  <si>
    <t>Plate-forme élévatrice mobile de personne / catégorie 3A et 3B</t>
  </si>
  <si>
    <t>PEMP3A3BR</t>
  </si>
  <si>
    <t>Recyclage Plate-forme élévatrice mobile de personne / catégorie 1A</t>
  </si>
  <si>
    <t>Recyclage Plate-forme élévatrice mobile de personne / catégorie 3A</t>
  </si>
  <si>
    <t>Recyclage Plate-forme élévatrice mobile de personne / catégorie 1A et 3A</t>
  </si>
  <si>
    <t>Recyclage Plate-forme élévatrice mobile de personne / catégorie 1B</t>
  </si>
  <si>
    <t>Recyclage Plate-forme élévatrice mobile de personne / catégorie 3B</t>
  </si>
  <si>
    <t>Recyclage Plate-forme élévatrice mobile de personne / catégorie 1B et 3B</t>
  </si>
  <si>
    <t>Recyclage Plate-forme élévatrice mobile de personne / catégorie 3A et 3B</t>
  </si>
  <si>
    <t>PONTIER</t>
  </si>
  <si>
    <t>Pont roulant commande au sol et cabine</t>
  </si>
  <si>
    <t>PONTIEREC</t>
  </si>
  <si>
    <t>Recyclage Pont roulant commande au sol et cabine</t>
  </si>
  <si>
    <t>ELINGAGE</t>
  </si>
  <si>
    <t>Elingueur</t>
  </si>
  <si>
    <t>ELINGAGER</t>
  </si>
  <si>
    <t>Recyclage Elingueur</t>
  </si>
  <si>
    <t>Habilitation</t>
  </si>
  <si>
    <t>Validité2</t>
  </si>
  <si>
    <t>Code habilitation</t>
  </si>
  <si>
    <t>PERMISEB</t>
  </si>
  <si>
    <t>Permis EB (Remorque)</t>
  </si>
  <si>
    <t>Visite Médicale Obligatoire</t>
  </si>
  <si>
    <t>PERMISPL</t>
  </si>
  <si>
    <t>Permis C (Poids Lourd)</t>
  </si>
  <si>
    <t>RISAMIAOCI</t>
  </si>
  <si>
    <t>RISAMRECOC</t>
  </si>
  <si>
    <t>Recyclage Gestion des risques amiante - Opérateur de chantier</t>
  </si>
  <si>
    <t>RISQAMIATC</t>
  </si>
  <si>
    <t>Gestion du risque amiante - Opérateur de chantier</t>
  </si>
  <si>
    <t>Gestion du risque amiante - Encadrement technique et de chantier</t>
  </si>
  <si>
    <t>Recyclage Gestion du risque amiante - Encadrement technique et de chantier</t>
  </si>
  <si>
    <t>RISQAMITCR</t>
  </si>
  <si>
    <t>Validité
(Année)</t>
  </si>
  <si>
    <t>RISAMIAEPI</t>
  </si>
  <si>
    <t>RISAMIEPIR</t>
  </si>
  <si>
    <t>TRONCONNE</t>
  </si>
  <si>
    <t>MONITSECOU</t>
  </si>
  <si>
    <t>RECYMONSE</t>
  </si>
  <si>
    <t>SECOUINIT</t>
  </si>
  <si>
    <t>RECYCSECOU</t>
  </si>
  <si>
    <t>Gestion du risque amiante - Port des EPI</t>
  </si>
  <si>
    <t>Recyclage Gestion du risque amiante - Port des EPI</t>
  </si>
  <si>
    <t>Tronçonnage : Formation initiale et/ou recyclage</t>
  </si>
  <si>
    <t>Formateur de secourisme : Initiale</t>
  </si>
  <si>
    <t>Formateur de secourisme : Maintien et actualisation des compétences</t>
  </si>
  <si>
    <t>Secourisme : Initiale</t>
  </si>
  <si>
    <t>Secourisme : Recyclage</t>
  </si>
  <si>
    <t>SICOBA</t>
  </si>
  <si>
    <t>SICOBAREC</t>
  </si>
  <si>
    <t>Recyclage SICOBA</t>
  </si>
  <si>
    <t>v1</t>
  </si>
  <si>
    <t>Validité3</t>
  </si>
  <si>
    <t>Habilitation spéciale "connexion et déconnexion de batterie d'accumulateurs</t>
  </si>
  <si>
    <t>v2</t>
  </si>
  <si>
    <t>v3</t>
  </si>
  <si>
    <t>v4</t>
  </si>
  <si>
    <t>v5</t>
  </si>
  <si>
    <t>v6</t>
  </si>
  <si>
    <t/>
  </si>
  <si>
    <t>?</t>
  </si>
  <si>
    <t>HUILE</t>
  </si>
  <si>
    <t>R3_8</t>
  </si>
  <si>
    <t>Prochain Recyclage</t>
  </si>
  <si>
    <t>Nom</t>
  </si>
  <si>
    <t>Prélèvement Huile Transformateur</t>
  </si>
  <si>
    <t>MEULES</t>
  </si>
  <si>
    <t>Contrôle et Montage meules sur tourets</t>
  </si>
  <si>
    <t>Suivi Recyclage des Habilitations</t>
  </si>
  <si>
    <t>Habilitation par Agent</t>
  </si>
  <si>
    <t>Habilitation par Année</t>
  </si>
  <si>
    <t>09/04/2011</t>
  </si>
  <si>
    <t>09/04/2014</t>
  </si>
  <si>
    <t>NOM</t>
  </si>
  <si>
    <t>R3_16</t>
  </si>
  <si>
    <t>R3_24</t>
  </si>
  <si>
    <t>Habilitation électrique
(HAB0, HAB1 …)</t>
  </si>
  <si>
    <t>Prochain recyclage "électrique"</t>
  </si>
  <si>
    <t>Validité
"électrique"</t>
  </si>
  <si>
    <t>Initiale
"électrique"</t>
  </si>
  <si>
    <t>Dernier Recyclage
"électrique"</t>
  </si>
  <si>
    <t>26/03/2014</t>
  </si>
  <si>
    <t>Prochain recyclage Entretien Batterie</t>
  </si>
  <si>
    <t>Prochain recyclage Tronçonnage</t>
  </si>
  <si>
    <t>Validité Entretien Batterie</t>
  </si>
  <si>
    <t>Initiale Entretien Batterie</t>
  </si>
  <si>
    <t>Dernier Recyclage Entretien Batterie</t>
  </si>
  <si>
    <t>Validité Tronçonnage</t>
  </si>
  <si>
    <t>Initiale Tronçonnage</t>
  </si>
  <si>
    <t>Dernier Recyclage Tronçonnage</t>
  </si>
  <si>
    <t>Dernier Recyclage Prlvmt Huile</t>
  </si>
  <si>
    <t>Prochain recyclage
Prlvmt Huile</t>
  </si>
  <si>
    <t>Validité Contrôle / Montage Meules sur Tourets</t>
  </si>
  <si>
    <t>Initiale Contrôle / Montage Meules sur Tourets</t>
  </si>
  <si>
    <t>Dernier Recyclage Contrôle / Montage Meules sur Tourets</t>
  </si>
  <si>
    <t>Prochain recyclage Recyclage Contrôle / Montage Meules sur Tourets</t>
  </si>
  <si>
    <t>Dernier Recyclage CACES Camion GRUE</t>
  </si>
  <si>
    <t>Dernier Recyclage SICOBA</t>
  </si>
  <si>
    <t>Dernier Recyclage SST</t>
  </si>
  <si>
    <t>R3_162</t>
  </si>
  <si>
    <t>Habilitation Connexion / Déconnexion Batterie
(BATCONDEC)</t>
  </si>
  <si>
    <t>Validité Connexion / Déconnexion Batterie</t>
  </si>
  <si>
    <t>Initiale
Connexion / Déconnexion Batterie</t>
  </si>
  <si>
    <t>Dernier Recyclage Connexion / Déconnexion Batterie</t>
  </si>
  <si>
    <t>Prochain recyclage Connexion / Déconnexion Batterie</t>
  </si>
  <si>
    <t>R3_1622</t>
  </si>
  <si>
    <t>Habilitation Encadrement Amiante
(RISQAMIATC)</t>
  </si>
  <si>
    <t>Validité Encadrement Amiante</t>
  </si>
  <si>
    <t>Initiale Encadrement Amiante</t>
  </si>
  <si>
    <t>Dernier Recyclage Encadrement Amiante</t>
  </si>
  <si>
    <t>Prochain recyclage Encadrement Amiante</t>
  </si>
  <si>
    <t>R3_16222</t>
  </si>
  <si>
    <t>Habilitation Opérateur Chantier Amiante
(RISAMRECOC)</t>
  </si>
  <si>
    <t>Validité
Opérateur Chantier Amiante</t>
  </si>
  <si>
    <t>Initiale
Opérateur Chantier Amiante</t>
  </si>
  <si>
    <t>Dernier Recyclage Opérateur Chantier Amiante</t>
  </si>
  <si>
    <t>Prochain recyclage Opérateur Chantier Amiante</t>
  </si>
  <si>
    <t>R3_162222</t>
  </si>
  <si>
    <t>ECHAFAU1</t>
  </si>
  <si>
    <t>Utilisation échafaudage fixe ou roulant</t>
  </si>
  <si>
    <t>ECHAFAU1R</t>
  </si>
  <si>
    <t>ECHAUFAU2</t>
  </si>
  <si>
    <t>Montage, utilisation échafaudage fixe</t>
  </si>
  <si>
    <t>ECHAFAU2R</t>
  </si>
  <si>
    <t>ECHAFAU3</t>
  </si>
  <si>
    <t>Réception échafaudage fixe</t>
  </si>
  <si>
    <t>ECHAFAU3R</t>
  </si>
  <si>
    <t>ECHAFAU4</t>
  </si>
  <si>
    <t>Recyclage Montage, utilisation et réception échafaudage roulant</t>
  </si>
  <si>
    <t>ECHAFAU4R</t>
  </si>
  <si>
    <t>ECHAUFAU5</t>
  </si>
  <si>
    <t>Recyclage Montage, utilisation et réception échafaudage fixe</t>
  </si>
  <si>
    <t>ECHAFAU5R</t>
  </si>
  <si>
    <t>Recyclage Utilisation échafaudage fixe ou roulant</t>
  </si>
  <si>
    <t>ECHAUFAU2R</t>
  </si>
  <si>
    <t>Recyclage Montage, utilisation échafaudage fixe</t>
  </si>
  <si>
    <t>Recyclage Réception échafaudage fixe</t>
  </si>
  <si>
    <t>ECHAUFAU5R</t>
  </si>
  <si>
    <t>Habilitation Echafaudage Monteur - Superviseur
(ECHAUFAU2)</t>
  </si>
  <si>
    <t>R3_1622222</t>
  </si>
  <si>
    <t>Habilitation Echafaudage Mobile
(ECHAFAU1)</t>
  </si>
  <si>
    <t>Validité
Echafaudage Mobile</t>
  </si>
  <si>
    <t>Initiale
Echafaudage Mobile</t>
  </si>
  <si>
    <t>Dernier Recyclage Echafaudage Mobile</t>
  </si>
  <si>
    <t>Prochain recyclage Echafaudage Mobile</t>
  </si>
  <si>
    <t>R3_16222222</t>
  </si>
  <si>
    <t>Habilitation Permis EB
(PERMISEB)</t>
  </si>
  <si>
    <t>Validité
Permis EB</t>
  </si>
  <si>
    <t>Initiale
Permis EB</t>
  </si>
  <si>
    <t>Dernier Recyclage Permis EB</t>
  </si>
  <si>
    <t>Prochain recyclage
Permis EB</t>
  </si>
  <si>
    <t>.</t>
  </si>
  <si>
    <t>Habilitation
PERMIS PL
(PERMISPL)</t>
  </si>
  <si>
    <t>Validité
PERMIS PL</t>
  </si>
  <si>
    <t>Initiale
PERMIS PL</t>
  </si>
  <si>
    <t>Dernier Recyclage PERMIS PL</t>
  </si>
  <si>
    <t>Prochain recyclage PERMIS PL</t>
  </si>
  <si>
    <t>Validité
Echafaudage Monteur - Superviseur</t>
  </si>
  <si>
    <t>Initiale
Echafaudage Monteur - Superviseur</t>
  </si>
  <si>
    <t>Dernier Recyclage Echafaudage Monteur - Superviseur</t>
  </si>
  <si>
    <t>Prochain recyclage Echafaudage Monteur - Superviseur</t>
  </si>
  <si>
    <t>Habilitation
Pont-Roulant
(PONTIER)</t>
  </si>
  <si>
    <t>Validité
Pont-Roulant</t>
  </si>
  <si>
    <t xml:space="preserve">Initiale
Pont-Roulant
</t>
  </si>
  <si>
    <t xml:space="preserve">Dernier Recyclage Pont-Roulant
</t>
  </si>
  <si>
    <t>Prochain recyclage
Pont Roulant</t>
  </si>
  <si>
    <t>Habilitation
Entretien Batterie
(BATENTRE)</t>
  </si>
  <si>
    <t>Habilitation
Tronçonnage
(TRONCONNE)</t>
  </si>
  <si>
    <t>Habilitation
Prlvmt Huile
(HUILE)</t>
  </si>
  <si>
    <t>Validité
Prlvmt Huile</t>
  </si>
  <si>
    <t>Initiale
Prlvmt Huile</t>
  </si>
  <si>
    <t>Habilitation Contrôle / Montage Meules sur Tourets
(MEULES)</t>
  </si>
  <si>
    <t>Habilitation
CACES Camion GRUE
(CAMIGRUINI)</t>
  </si>
  <si>
    <t>Validité
CACES Camion GRUE</t>
  </si>
  <si>
    <t>Initiale
CACES Camion GRUE</t>
  </si>
  <si>
    <t>Prochain recyclage
CACES Camion GRUE</t>
  </si>
  <si>
    <t>Habilitation
SICOBA</t>
  </si>
  <si>
    <t>Validité
SICOBA</t>
  </si>
  <si>
    <t>Initiale
SICOBA</t>
  </si>
  <si>
    <t>Prochain recyclage
SICOBA</t>
  </si>
  <si>
    <t>Habilitation
SST</t>
  </si>
  <si>
    <t>Validité
SST</t>
  </si>
  <si>
    <t>Initiale
SST</t>
  </si>
  <si>
    <t>Prochain recyclage
SST</t>
  </si>
  <si>
    <t>12/10/2014</t>
  </si>
  <si>
    <t>Tableau de Suivi Habilitation</t>
  </si>
  <si>
    <t>Année</t>
  </si>
  <si>
    <t>DURAND1</t>
  </si>
  <si>
    <t>Charles1</t>
  </si>
  <si>
    <t>DURAND2</t>
  </si>
  <si>
    <t>Charles2</t>
  </si>
  <si>
    <t>DURAND3</t>
  </si>
  <si>
    <t>Charles3</t>
  </si>
  <si>
    <t>DURAND4</t>
  </si>
  <si>
    <t>Charles4</t>
  </si>
  <si>
    <t>DURAND5</t>
  </si>
  <si>
    <t>Charles5</t>
  </si>
  <si>
    <t>DURAND6</t>
  </si>
  <si>
    <t>Charles6</t>
  </si>
  <si>
    <t>DURAND7</t>
  </si>
  <si>
    <t>Charles7</t>
  </si>
  <si>
    <t>DURAND8</t>
  </si>
  <si>
    <t>Charles8</t>
  </si>
  <si>
    <t>DURAND9</t>
  </si>
  <si>
    <t>Charles9</t>
  </si>
  <si>
    <t>DURAND10</t>
  </si>
  <si>
    <t>Charles10</t>
  </si>
  <si>
    <t>DURAND11</t>
  </si>
  <si>
    <t>Charles11</t>
  </si>
  <si>
    <t>DURAND12</t>
  </si>
  <si>
    <t>Charles12</t>
  </si>
  <si>
    <t>DURAND13</t>
  </si>
  <si>
    <t>Charles13</t>
  </si>
  <si>
    <t>DURAND14</t>
  </si>
  <si>
    <t>Charles14</t>
  </si>
  <si>
    <t>DURAND15</t>
  </si>
  <si>
    <t>Charles15</t>
  </si>
  <si>
    <t>DURAND16</t>
  </si>
  <si>
    <t>Charles16</t>
  </si>
  <si>
    <t>DURAND17</t>
  </si>
  <si>
    <t>Charles17</t>
  </si>
  <si>
    <t>DURAND18</t>
  </si>
  <si>
    <t>Charles18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</si>
</sst>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0.0"/>
    <numFmt numFmtId="166" formatCode="yyyy"/>
  </numFmts>
  <fonts count="14" x14ac:knownFonts="1">
    <font>
      <sz val="11"/>
      <color theme="1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b/>
      <sz val="12"/>
      <color theme="1"/>
      <name val="Trebuchet MS"/>
      <family val="2"/>
      <scheme val="minor"/>
    </font>
    <font>
      <sz val="8"/>
      <color theme="1"/>
      <name val="Trebuchet MS"/>
      <family val="2"/>
      <scheme val="minor"/>
    </font>
    <font>
      <b/>
      <sz val="16"/>
      <color theme="0"/>
      <name val="Trebuchet MS"/>
      <family val="2"/>
      <scheme val="minor"/>
    </font>
    <font>
      <b/>
      <u/>
      <sz val="26"/>
      <color theme="0"/>
      <name val="Trebuchet MS"/>
      <family val="2"/>
      <scheme val="minor"/>
    </font>
    <font>
      <b/>
      <sz val="8"/>
      <color theme="1"/>
      <name val="Trebuchet MS"/>
      <family val="2"/>
      <scheme val="minor"/>
    </font>
    <font>
      <sz val="11"/>
      <color rgb="FFFF0000"/>
      <name val="Trebuchet MS"/>
      <family val="2"/>
      <scheme val="minor"/>
    </font>
    <font>
      <sz val="8"/>
      <color rgb="FFFF0000"/>
      <name val="Trebuchet MS"/>
      <family val="2"/>
      <scheme val="minor"/>
    </font>
    <font>
      <sz val="11"/>
      <name val="Trebuchet MS"/>
      <family val="2"/>
      <scheme val="minor"/>
    </font>
    <font>
      <sz val="11"/>
      <color rgb="FFFF0000"/>
      <name val="Trebuchet MS"/>
      <scheme val="minor"/>
    </font>
    <font>
      <b/>
      <sz val="11"/>
      <color rgb="FF000000"/>
      <name val="Trebuchet MS"/>
      <family val="2"/>
    </font>
    <font>
      <b/>
      <sz val="18"/>
      <color theme="1"/>
      <name val="Trebuchet MS"/>
      <family val="2"/>
      <scheme val="minor"/>
    </font>
    <font>
      <sz val="14"/>
      <color theme="1"/>
      <name val="Trebuchet M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14" fontId="0" fillId="3" borderId="0" xfId="0" applyNumberFormat="1" applyFill="1" applyBorder="1" applyProtection="1"/>
    <xf numFmtId="14" fontId="0" fillId="3" borderId="0" xfId="0" applyNumberFormat="1" applyFill="1" applyBorder="1" applyAlignment="1" applyProtection="1">
      <alignment horizontal="center" vertical="center" wrapText="1"/>
    </xf>
    <xf numFmtId="0" fontId="0" fillId="0" borderId="0" xfId="0" applyNumberFormat="1" applyBorder="1" applyAlignment="1" applyProtection="1">
      <alignment horizontal="center"/>
    </xf>
    <xf numFmtId="0" fontId="0" fillId="0" borderId="0" xfId="0" applyNumberFormat="1" applyBorder="1" applyAlignment="1" applyProtection="1">
      <alignment horizontal="center" vertical="center" wrapText="1"/>
    </xf>
    <xf numFmtId="0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14" fontId="0" fillId="3" borderId="0" xfId="0" applyNumberFormat="1" applyFill="1" applyProtection="1"/>
    <xf numFmtId="0" fontId="0" fillId="0" borderId="0" xfId="0" applyBorder="1" applyAlignment="1" applyProtection="1">
      <alignment horizontal="left"/>
    </xf>
    <xf numFmtId="164" fontId="0" fillId="0" borderId="0" xfId="0" applyNumberFormat="1" applyBorder="1" applyAlignment="1" applyProtection="1">
      <alignment horizontal="center" vertical="center" wrapText="1"/>
    </xf>
    <xf numFmtId="164" fontId="0" fillId="0" borderId="0" xfId="0" applyNumberFormat="1" applyBorder="1" applyAlignment="1" applyProtection="1">
      <alignment horizontal="center"/>
    </xf>
    <xf numFmtId="164" fontId="0" fillId="3" borderId="0" xfId="0" applyNumberForma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0" fontId="1" fillId="0" borderId="0" xfId="0" applyFont="1" applyBorder="1" applyAlignment="1" applyProtection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Border="1"/>
    <xf numFmtId="1" fontId="0" fillId="0" borderId="0" xfId="0" applyNumberForma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/>
    <xf numFmtId="49" fontId="0" fillId="0" borderId="0" xfId="0" applyNumberFormat="1" applyBorder="1" applyAlignment="1">
      <alignment horizontal="center"/>
    </xf>
    <xf numFmtId="0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4" fontId="0" fillId="0" borderId="0" xfId="0" applyNumberFormat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164" fontId="0" fillId="3" borderId="0" xfId="0" applyNumberFormat="1" applyFill="1" applyBorder="1" applyAlignment="1" applyProtection="1">
      <alignment horizontal="center"/>
    </xf>
    <xf numFmtId="0" fontId="0" fillId="0" borderId="0" xfId="0" applyNumberFormat="1" applyBorder="1" applyAlignment="1" applyProtection="1">
      <alignment horizontal="center" vertical="center" wrapText="1"/>
      <protection locked="0"/>
    </xf>
    <xf numFmtId="14" fontId="0" fillId="0" borderId="0" xfId="0" applyNumberFormat="1" applyBorder="1" applyAlignment="1" applyProtection="1">
      <alignment horizontal="center" vertical="center" wrapText="1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4" fontId="1" fillId="0" borderId="0" xfId="0" applyNumberFormat="1" applyFont="1" applyAlignment="1" applyProtection="1">
      <alignment horizontal="center"/>
      <protection locked="0"/>
    </xf>
    <xf numFmtId="14" fontId="1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center"/>
      <protection locked="0"/>
    </xf>
    <xf numFmtId="164" fontId="0" fillId="3" borderId="0" xfId="0" applyNumberFormat="1" applyFill="1" applyAlignment="1" applyProtection="1">
      <alignment horizontal="center" vertical="center" wrapText="1"/>
    </xf>
    <xf numFmtId="164" fontId="1" fillId="0" borderId="0" xfId="0" applyNumberFormat="1" applyFont="1" applyBorder="1" applyAlignment="1" applyProtection="1">
      <alignment horizontal="center"/>
    </xf>
    <xf numFmtId="164" fontId="1" fillId="0" borderId="0" xfId="0" applyNumberFormat="1" applyFont="1" applyAlignment="1" applyProtection="1">
      <alignment horizontal="center"/>
    </xf>
    <xf numFmtId="0" fontId="3" fillId="0" borderId="0" xfId="0" applyFont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0" xfId="0" applyNumberFormat="1" applyFont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1" fillId="0" borderId="0" xfId="0" applyFont="1" applyBorder="1"/>
    <xf numFmtId="0" fontId="4" fillId="0" borderId="0" xfId="0" applyFont="1" applyBorder="1"/>
    <xf numFmtId="0" fontId="5" fillId="0" borderId="0" xfId="0" applyFont="1" applyBorder="1"/>
    <xf numFmtId="166" fontId="0" fillId="0" borderId="0" xfId="0" applyNumberFormat="1" applyBorder="1" applyAlignment="1">
      <alignment horizontal="center"/>
    </xf>
    <xf numFmtId="49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Border="1" applyAlignment="1" applyProtection="1">
      <alignment horizontal="center" vertical="center" wrapText="1"/>
    </xf>
    <xf numFmtId="14" fontId="3" fillId="3" borderId="0" xfId="0" applyNumberFormat="1" applyFont="1" applyFill="1" applyBorder="1" applyAlignment="1" applyProtection="1">
      <alignment horizontal="center" vertical="center" wrapText="1"/>
    </xf>
    <xf numFmtId="14" fontId="6" fillId="0" borderId="0" xfId="0" applyNumberFormat="1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164" fontId="3" fillId="3" borderId="0" xfId="0" applyNumberFormat="1" applyFont="1" applyFill="1" applyBorder="1" applyAlignment="1" applyProtection="1">
      <alignment horizontal="center" vertical="center" wrapText="1"/>
    </xf>
    <xf numFmtId="164" fontId="6" fillId="0" borderId="0" xfId="0" applyNumberFormat="1" applyFont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Border="1" applyAlignment="1" applyProtection="1">
      <alignment horizontal="center" vertical="center" wrapText="1"/>
      <protection locked="0"/>
    </xf>
    <xf numFmtId="164" fontId="3" fillId="3" borderId="0" xfId="0" applyNumberFormat="1" applyFont="1" applyFill="1" applyBorder="1" applyAlignment="1" applyProtection="1">
      <alignment horizontal="center"/>
    </xf>
    <xf numFmtId="164" fontId="6" fillId="0" borderId="0" xfId="0" applyNumberFormat="1" applyFont="1" applyBorder="1" applyAlignment="1" applyProtection="1">
      <alignment horizontal="center"/>
      <protection locked="0"/>
    </xf>
    <xf numFmtId="0" fontId="3" fillId="0" borderId="0" xfId="0" applyNumberFormat="1" applyFont="1" applyBorder="1" applyAlignment="1" applyProtection="1">
      <alignment horizontal="center"/>
    </xf>
    <xf numFmtId="164" fontId="3" fillId="0" borderId="0" xfId="0" applyNumberFormat="1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center"/>
    </xf>
    <xf numFmtId="164" fontId="6" fillId="0" borderId="0" xfId="0" applyNumberFormat="1" applyFont="1" applyBorder="1" applyAlignment="1" applyProtection="1">
      <alignment horizontal="center"/>
    </xf>
    <xf numFmtId="14" fontId="3" fillId="0" borderId="0" xfId="0" applyNumberFormat="1" applyFont="1" applyBorder="1" applyAlignment="1" applyProtection="1">
      <alignment horizontal="center"/>
    </xf>
    <xf numFmtId="14" fontId="0" fillId="0" borderId="0" xfId="0" applyNumberFormat="1" applyBorder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/>
    </xf>
    <xf numFmtId="14" fontId="0" fillId="0" borderId="0" xfId="0" applyNumberFormat="1" applyBorder="1" applyAlignment="1" applyProtection="1">
      <alignment horizontal="center"/>
    </xf>
    <xf numFmtId="1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 applyProtection="1">
      <alignment horizontal="center"/>
    </xf>
    <xf numFmtId="0" fontId="7" fillId="0" borderId="0" xfId="0" applyNumberFormat="1" applyFont="1" applyBorder="1" applyAlignment="1" applyProtection="1">
      <alignment horizontal="center" vertical="center" wrapText="1"/>
    </xf>
    <xf numFmtId="0" fontId="7" fillId="0" borderId="0" xfId="0" applyNumberFormat="1" applyFont="1" applyAlignment="1" applyProtection="1">
      <alignment horizontal="center"/>
    </xf>
    <xf numFmtId="0" fontId="7" fillId="0" borderId="0" xfId="0" applyNumberFormat="1" applyFont="1" applyBorder="1" applyAlignment="1" applyProtection="1">
      <alignment horizontal="center"/>
    </xf>
    <xf numFmtId="164" fontId="9" fillId="0" borderId="0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14" fontId="3" fillId="0" borderId="0" xfId="0" applyNumberFormat="1" applyFont="1" applyBorder="1" applyAlignment="1" applyProtection="1">
      <alignment horizontal="center" vertical="center" wrapText="1"/>
    </xf>
    <xf numFmtId="14" fontId="0" fillId="0" borderId="0" xfId="0" applyNumberFormat="1" applyProtection="1"/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</xf>
    <xf numFmtId="0" fontId="10" fillId="0" borderId="0" xfId="0" applyNumberFormat="1" applyFon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164" fontId="3" fillId="3" borderId="0" xfId="0" applyNumberFormat="1" applyFont="1" applyFill="1" applyBorder="1" applyAlignment="1" applyProtection="1">
      <alignment horizontal="center"/>
    </xf>
    <xf numFmtId="164" fontId="3" fillId="0" borderId="0" xfId="0" applyNumberFormat="1" applyFont="1" applyBorder="1" applyAlignment="1" applyProtection="1">
      <alignment horizontal="center"/>
    </xf>
    <xf numFmtId="0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12" fillId="0" borderId="0" xfId="0" applyFont="1"/>
    <xf numFmtId="0" fontId="1" fillId="0" borderId="0" xfId="0" applyFont="1" applyAlignment="1">
      <alignment horizontal="center"/>
    </xf>
    <xf numFmtId="0" fontId="13" fillId="0" borderId="0" xfId="0" applyFont="1"/>
  </cellXfs>
  <cellStyles count="1">
    <cellStyle name="Normal" xfId="0" builtinId="0"/>
  </cellStyles>
  <dxfs count="118">
    <dxf>
      <numFmt numFmtId="166" formatCode="yyyy"/>
      <alignment horizontal="center" vertical="bottom" textRotation="0" wrapText="0" indent="0" justifyLastLine="0" shrinkToFit="0" readingOrder="0"/>
    </dxf>
    <dxf>
      <font>
        <b/>
      </font>
      <numFmt numFmtId="0" formatCode="General"/>
      <alignment horizontal="left" vertical="bottom" textRotation="0" wrapText="0" indent="0" justifyLastLine="0" shrinkToFit="0" readingOrder="0"/>
    </dxf>
    <dxf>
      <numFmt numFmtId="30" formatCode="@"/>
    </dxf>
    <dxf>
      <font>
        <b/>
      </font>
      <numFmt numFmtId="30" formatCode="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vertical="center" textRotation="0" wrapText="1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164" formatCode="[$-40C]mmm\-yy;@"/>
      <alignment horizontal="center" vertical="bottom" textRotation="0" wrapText="0" indent="0" justifyLastLine="0" shrinkToFit="0" readingOrder="0"/>
      <protection locked="0" hidden="0"/>
    </dxf>
    <dxf>
      <numFmt numFmtId="164" formatCode="[$-40C]mmm\-yy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164" formatCode="[$-40C]mmm\-yy;@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rgb="FFFF0000"/>
        <name val="Trebuchet MS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164" formatCode="[$-40C]mmm\-yy;@"/>
      <alignment horizontal="center" vertical="bottom" textRotation="0" wrapText="0" indent="0" justifyLastLine="0" shrinkToFit="0" readingOrder="0"/>
      <protection locked="0" hidden="0"/>
    </dxf>
    <dxf>
      <numFmt numFmtId="164" formatCode="[$-40C]mmm\-yy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164" formatCode="[$-40C]mmm\-yy;@"/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164" formatCode="[$-40C]mmm\-yy;@"/>
      <alignment horizontal="center" vertical="bottom" textRotation="0" wrapText="0" indent="0" justifyLastLine="0" shrinkToFit="0" readingOrder="0"/>
      <protection locked="0" hidden="0"/>
    </dxf>
    <dxf>
      <numFmt numFmtId="164" formatCode="[$-40C]mmm\-yy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4" formatCode="[$-40C]mmm\-yy;@"/>
      <alignment horizontal="center" textRotation="0" indent="0" justifyLastLine="0" shrinkToFit="0" readingOrder="0"/>
      <protection locked="1" hidden="0"/>
    </dxf>
    <dxf>
      <numFmt numFmtId="19" formatCode="dd/mm/yyyy"/>
      <alignment horizontal="center" textRotation="0" indent="0" justifyLastLine="0" shrinkToFit="0" readingOrder="0"/>
      <protection locked="0" hidden="0"/>
    </dxf>
    <dxf>
      <numFmt numFmtId="19" formatCode="dd/mm/yyyy"/>
      <alignment horizontal="center" textRotation="0" indent="0" justifyLastLine="0" shrinkToFit="0" readingOrder="0"/>
      <protection locked="0" hidden="0"/>
    </dxf>
    <dxf>
      <numFmt numFmtId="0" formatCode="General"/>
      <alignment horizontal="center" textRotation="0" indent="0" justifyLastLine="0" shrinkToFit="0" readingOrder="0"/>
      <protection locked="1" hidden="0"/>
    </dxf>
    <dxf>
      <numFmt numFmtId="164" formatCode="[$-40C]mmm\-yy;@"/>
      <alignment horizontal="center" textRotation="0" indent="0" justifyLastLine="0" shrinkToFit="0" readingOrder="0"/>
      <protection locked="0" hidden="0"/>
    </dxf>
    <dxf>
      <numFmt numFmtId="164" formatCode="[$-40C]mmm\-yy;@"/>
      <fill>
        <patternFill>
          <fgColor indexed="64"/>
          <bgColor theme="0"/>
        </patternFill>
      </fill>
      <alignment horizontal="center" textRotation="0" indent="0" justifyLastLine="0" shrinkToFit="0" readingOrder="0"/>
      <protection locked="1" hidden="0"/>
    </dxf>
    <dxf>
      <numFmt numFmtId="164" formatCode="[$-40C]mmm\-yy;@"/>
      <alignment horizontal="center" textRotation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textRotation="0" indent="0" justifyLastLine="0" shrinkToFit="0" readingOrder="0"/>
      <protection locked="0" hidden="0"/>
    </dxf>
    <dxf>
      <numFmt numFmtId="0" formatCode="General"/>
      <alignment horizontal="center" textRotation="0" indent="0" justifyLastLine="0" shrinkToFit="0" readingOrder="0"/>
      <protection locked="1" hidden="0"/>
    </dxf>
    <dxf>
      <font>
        <b/>
      </font>
      <numFmt numFmtId="164" formatCode="[$-40C]mmm\-yy;@"/>
      <alignment horizontal="center" textRotation="0" indent="0" justifyLastLine="0" shrinkToFit="0" readingOrder="0"/>
      <protection locked="0" hidden="0"/>
    </dxf>
    <dxf>
      <numFmt numFmtId="164" formatCode="[$-40C]mmm\-yy;@"/>
      <fill>
        <patternFill>
          <fgColor indexed="64"/>
          <bgColor theme="0"/>
        </patternFill>
      </fill>
      <alignment horizontal="center" textRotation="0" indent="0" justifyLastLine="0" shrinkToFit="0" readingOrder="0"/>
      <protection locked="1" hidden="0"/>
    </dxf>
    <dxf>
      <numFmt numFmtId="164" formatCode="[$-40C]mmm\-yy;@"/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textRotation="0" indent="0" justifyLastLine="0" shrinkToFit="0" readingOrder="0"/>
      <protection locked="0" hidden="0"/>
    </dxf>
    <dxf>
      <numFmt numFmtId="0" formatCode="General"/>
      <alignment horizontal="center" textRotation="0" indent="0" justifyLastLine="0" shrinkToFit="0" readingOrder="0"/>
      <protection locked="1" hidden="0"/>
    </dxf>
    <dxf>
      <font>
        <b/>
      </font>
      <numFmt numFmtId="19" formatCode="dd/mm/yyyy"/>
      <alignment horizontal="center" textRotation="0" indent="0" justifyLastLine="0" shrinkToFit="0" readingOrder="0"/>
      <protection locked="0" hidden="0"/>
    </dxf>
    <dxf>
      <numFmt numFmtId="19" formatCode="dd/mm/yyyy"/>
      <fill>
        <patternFill patternType="solid">
          <fgColor indexed="64"/>
          <bgColor theme="0"/>
        </patternFill>
      </fill>
      <protection locked="1" hidden="0"/>
    </dxf>
    <dxf>
      <numFmt numFmtId="164" formatCode="[$-40C]mmm\-yy;@"/>
      <alignment horizontal="center" vertical="center" textRotation="0" indent="0" justifyLastLine="0" shrinkToFit="0" readingOrder="0"/>
      <protection locked="1" hidden="0"/>
    </dxf>
    <dxf>
      <numFmt numFmtId="0" formatCode="General"/>
      <alignment horizontal="center" vertical="center" textRotation="0" indent="0" justifyLastLine="0" shrinkToFit="0" readingOrder="0"/>
      <protection locked="0" hidden="0"/>
    </dxf>
    <dxf>
      <numFmt numFmtId="0" formatCode="General"/>
      <alignment horizontal="center" vertical="center" textRotation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/>
      </font>
      <alignment horizontal="center" vertical="center" textRotation="0" wrapText="0" indent="0" justifyLastLine="0" shrinkToFit="0" readingOrder="0"/>
      <protection locked="0" hidden="0"/>
    </dxf>
    <dxf>
      <alignment horizontal="left" textRotation="0" indent="0" justifyLastLine="0" shrinkToFit="0" readingOrder="0"/>
      <protection locked="1" hidden="0"/>
    </dxf>
    <dxf>
      <font>
        <b/>
      </font>
      <alignment horizontal="left" textRotation="0" indent="0" justifyLastLine="0" shrinkToFit="0" readingOrder="0"/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8"/>
        <color theme="1"/>
        <name val="Trebuchet MS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AA8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9</xdr:row>
          <xdr:rowOff>142875</xdr:rowOff>
        </xdr:from>
        <xdr:to>
          <xdr:col>5</xdr:col>
          <xdr:colOff>619125</xdr:colOff>
          <xdr:row>11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rebuchet MS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13</xdr:row>
          <xdr:rowOff>123825</xdr:rowOff>
        </xdr:from>
        <xdr:to>
          <xdr:col>5</xdr:col>
          <xdr:colOff>619125</xdr:colOff>
          <xdr:row>15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rebuchet MS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CS20" totalsRowShown="0" headerRowDxfId="117" dataDxfId="116">
  <sortState ref="A2:CS20">
    <sortCondition ref="A1"/>
  </sortState>
  <tableColumns count="97">
    <tableColumn id="10" name="NOM" dataDxfId="115"/>
    <tableColumn id="11" name="Prénom" dataDxfId="114"/>
    <tableColumn id="1" name="Habilitation électrique_x000a_(HAB0, HAB1 …)" dataDxfId="113"/>
    <tableColumn id="2" name="Validité_x000a_&quot;électrique&quot;" dataDxfId="112">
      <calculatedColumnFormula>+IF(ISERROR(VLOOKUP(Tableau2[[#This Row],[Habilitation électrique
(HAB0, HAB1 …)]],Tableau1[],Tableau1[Validité2],0)),"",VLOOKUP(Tableau2[[#This Row],[Habilitation électrique
(HAB0, HAB1 …)]],Tableau1[],Tableau1[Validité2],0))</calculatedColumnFormula>
    </tableColumn>
    <tableColumn id="3" name="Initiale_x000a_&quot;électrique&quot;" dataDxfId="111"/>
    <tableColumn id="27" name="Dernier Recyclage_x000a_&quot;électrique&quot;" dataDxfId="110"/>
    <tableColumn id="4" name="Prochain recyclage &quot;électrique&quot;" dataDxfId="109">
      <calculatedColumnFormula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calculatedColumnFormula>
    </tableColumn>
    <tableColumn id="19" name="v1" dataDxfId="108"/>
    <tableColumn id="13" name="Habilitation_x000a_Pont-Roulant_x000a_(PONTIER)" dataDxfId="107"/>
    <tableColumn id="14" name="Validité_x000a_Pont-Roulant" dataDxfId="106">
      <calculatedColumnFormula>IF(ISERROR(VLOOKUP(Tableau2[Habilitation
Pont-Roulant
(PONTIER)],Tableau1[],Tableau1[Validité2],0)),"",VLOOKUP(Tableau2[Habilitation
Pont-Roulant
(PONTIER)],Tableau1[],Tableau1[Validité2],0))</calculatedColumnFormula>
    </tableColumn>
    <tableColumn id="15" name="Initiale_x000a_Pont-Roulant_x000a_" dataDxfId="105"/>
    <tableColumn id="7" name="Dernier Recyclage Pont-Roulant_x000a_" dataDxfId="104"/>
    <tableColumn id="16" name="Prochain recyclage_x000a_Pont Roulant" dataDxfId="103">
      <calculatedColumnFormula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calculatedColumnFormula>
    </tableColumn>
    <tableColumn id="20" name="v2" dataDxfId="102"/>
    <tableColumn id="21" name="Habilitation_x000a_Entretien Batterie_x000a_(BATENTRE)" dataDxfId="101"/>
    <tableColumn id="22" name="Validité Entretien Batterie" dataDxfId="100">
      <calculatedColumnFormula>IF(ISERROR(VLOOKUP(Tableau2[Habilitation
Entretien Batterie
(BATENTRE)],Tableau1[],Tableau1[Validité2],0)),"",VLOOKUP(Tableau2[Habilitation
Entretien Batterie
(BATENTRE)],Tableau1[],Tableau1[Validité2],0))</calculatedColumnFormula>
    </tableColumn>
    <tableColumn id="23" name="Initiale Entretien Batterie" dataDxfId="99"/>
    <tableColumn id="8" name="Dernier Recyclage Entretien Batterie" dataDxfId="98"/>
    <tableColumn id="24" name="Prochain recyclage Entretien Batterie" dataDxfId="97">
      <calculatedColumnFormula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calculatedColumnFormula>
    </tableColumn>
    <tableColumn id="9" name="v3" dataDxfId="96"/>
    <tableColumn id="28" name="Habilitation_x000a_Tronçonnage_x000a_(TRONCONNE)" dataDxfId="95"/>
    <tableColumn id="29" name="Validité Tronçonnage" dataDxfId="94">
      <calculatedColumnFormula>IF(ISERROR(VLOOKUP(Tableau2[Habilitation
Tronçonnage
(TRONCONNE)],Tableau1[],Tableau1[Validité2],0)),"",VLOOKUP(Tableau2[Habilitation
Tronçonnage
(TRONCONNE)],Tableau1[],Tableau1[Validité2],0))</calculatedColumnFormula>
    </tableColumn>
    <tableColumn id="30" name="Initiale Tronçonnage" dataDxfId="93"/>
    <tableColumn id="31" name="Dernier Recyclage Tronçonnage" dataDxfId="92"/>
    <tableColumn id="32" name="Prochain recyclage Tronçonnage" dataDxfId="91">
      <calculatedColumnFormula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calculatedColumnFormula>
    </tableColumn>
    <tableColumn id="56" name="v4" dataDxfId="90"/>
    <tableColumn id="35" name="Habilitation_x000a_Prlvmt Huile_x000a_(HUILE)" dataDxfId="89"/>
    <tableColumn id="36" name="Validité_x000a_Prlvmt Huile" dataDxfId="88">
      <calculatedColumnFormula>IF(ISERROR(VLOOKUP(Tableau2[Habilitation
Prlvmt Huile
(HUILE)],Tableau1[],Tableau1[Validité2],0)),"",VLOOKUP(Tableau2[Habilitation
Prlvmt Huile
(HUILE)],Tableau1[],Tableau1[Validité2],0))</calculatedColumnFormula>
    </tableColumn>
    <tableColumn id="37" name="Initiale_x000a_Prlvmt Huile" dataDxfId="87"/>
    <tableColumn id="38" name="Dernier Recyclage Prlvmt Huile" dataDxfId="86"/>
    <tableColumn id="39" name="Prochain recyclage_x000a_Prlvmt Huile" dataDxfId="85">
      <calculatedColumnFormula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calculatedColumnFormula>
    </tableColumn>
    <tableColumn id="57" name="v5" dataDxfId="84"/>
    <tableColumn id="42" name="Habilitation Contrôle / Montage Meules sur Tourets_x000a_(MEULES)" dataDxfId="83"/>
    <tableColumn id="43" name="Validité Contrôle / Montage Meules sur Tourets" dataDxfId="82">
      <calculatedColumnFormula>IF(ISERROR(VLOOKUP(Tableau2[Habilitation Contrôle / Montage Meules sur Tourets
(MEULES)],Tableau1[],Tableau1[Validité2],0)),"",VLOOKUP(Tableau2[Habilitation Contrôle / Montage Meules sur Tourets
(MEULES)],Tableau1[],Tableau1[Validité2],0))</calculatedColumnFormula>
    </tableColumn>
    <tableColumn id="44" name="Initiale Contrôle / Montage Meules sur Tourets" dataDxfId="81"/>
    <tableColumn id="45" name="Dernier Recyclage Contrôle / Montage Meules sur Tourets" dataDxfId="80"/>
    <tableColumn id="46" name="Prochain recyclage Recyclage Contrôle / Montage Meules sur Tourets" dataDxfId="79">
      <calculatedColumnFormula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calculatedColumnFormula>
    </tableColumn>
    <tableColumn id="58" name="v6" dataDxfId="78"/>
    <tableColumn id="49" name="Habilitation_x000a_CACES Camion GRUE_x000a_(CAMIGRUINI)" dataDxfId="77"/>
    <tableColumn id="50" name="Validité_x000a_CACES Camion GRUE" dataDxfId="76">
      <calculatedColumnFormula>IF(ISERROR(VLOOKUP(Tableau2[Habilitation
CACES Camion GRUE
(CAMIGRUINI)],Tableau1[],Tableau1[Validité2],0)),"",VLOOKUP(Tableau2[Habilitation
CACES Camion GRUE
(CAMIGRUINI)],Tableau1[],Tableau1[Validité2],0))</calculatedColumnFormula>
    </tableColumn>
    <tableColumn id="51" name="Initiale_x000a_CACES Camion GRUE" dataDxfId="75"/>
    <tableColumn id="52" name="Dernier Recyclage CACES Camion GRUE" dataDxfId="74"/>
    <tableColumn id="53" name="Prochain recyclage_x000a_CACES Camion GRUE" dataDxfId="73">
      <calculatedColumnFormula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calculatedColumnFormula>
    </tableColumn>
    <tableColumn id="59" name="R3_8" dataDxfId="72"/>
    <tableColumn id="60" name="Habilitation_x000a_SICOBA" dataDxfId="71"/>
    <tableColumn id="61" name="Validité_x000a_SICOBA" dataDxfId="70">
      <calculatedColumnFormula>IF(ISERROR(VLOOKUP(Tableau2[Habilitation
SICOBA],Tableau1[],Tableau1[Validité2],0)),"",VLOOKUP(Tableau2[Habilitation
SICOBA],Tableau1[],Tableau1[Validité2],0))</calculatedColumnFormula>
    </tableColumn>
    <tableColumn id="62" name="Initiale_x000a_SICOBA" dataDxfId="69"/>
    <tableColumn id="63" name="Dernier Recyclage SICOBA" dataDxfId="68"/>
    <tableColumn id="64" name="Prochain recyclage_x000a_SICOBA" dataDxfId="67">
      <calculatedColumnFormula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calculatedColumnFormula>
    </tableColumn>
    <tableColumn id="67" name="R3_16" dataDxfId="66"/>
    <tableColumn id="68" name="Habilitation_x000a_SST" dataDxfId="65"/>
    <tableColumn id="69" name="Validité_x000a_SST" dataDxfId="64">
      <calculatedColumnFormula>IF(ISERROR(VLOOKUP(Tableau2[Habilitation
SST],Tableau1[],Tableau1[Validité2],0)),"",VLOOKUP(Tableau2[Habilitation
SST],Tableau1[],Tableau1[Validité2],0))</calculatedColumnFormula>
    </tableColumn>
    <tableColumn id="70" name="Initiale_x000a_SST" dataDxfId="63"/>
    <tableColumn id="71" name="Dernier Recyclage SST" dataDxfId="62"/>
    <tableColumn id="72" name="Prochain recyclage_x000a_SST" dataDxfId="61">
      <calculatedColumnFormula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calculatedColumnFormula>
    </tableColumn>
    <tableColumn id="75" name="R3_24" dataDxfId="60"/>
    <tableColumn id="76" name="Habilitation Encadrement Amiante_x000a_(RISQAMIATC)" dataDxfId="59"/>
    <tableColumn id="77" name="Validité Encadrement Amiante" dataDxfId="58">
      <calculatedColumnFormula>IF(ISERROR(VLOOKUP(Tableau2[Habilitation Encadrement Amiante
(RISQAMIATC)],Tableau1[],Tableau1[Validité2],0)),"",VLOOKUP(Tableau2[Habilitation Encadrement Amiante
(RISQAMIATC)],Tableau1[],Tableau1[Validité2],0))</calculatedColumnFormula>
    </tableColumn>
    <tableColumn id="78" name="Initiale Encadrement Amiante" dataDxfId="57"/>
    <tableColumn id="79" name="Dernier Recyclage Encadrement Amiante" dataDxfId="56"/>
    <tableColumn id="80" name="Prochain recyclage Encadrement Amiante" dataDxfId="55">
      <calculatedColumnFormula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calculatedColumnFormula>
    </tableColumn>
    <tableColumn id="83" name="R3_162" dataDxfId="54"/>
    <tableColumn id="84" name="Habilitation Connexion / Déconnexion Batterie_x000a_(BATCONDEC)" dataDxfId="53"/>
    <tableColumn id="85" name="Validité Connexion / Déconnexion Batterie" dataDxfId="52">
      <calculatedColumnFormula>IF(ISERROR(VLOOKUP(Tableau2[Habilitation Connexion / Déconnexion Batterie
(BATCONDEC)],Tableau1[],Tableau1[Validité2],0)),"",VLOOKUP(Tableau2[Habilitation Connexion / Déconnexion Batterie
(BATCONDEC)],Tableau1[],Tableau1[Validité2],0))</calculatedColumnFormula>
    </tableColumn>
    <tableColumn id="86" name="Initiale_x000a_Connexion / Déconnexion Batterie" dataDxfId="51"/>
    <tableColumn id="87" name="Dernier Recyclage Connexion / Déconnexion Batterie" dataDxfId="50"/>
    <tableColumn id="88" name="Prochain recyclage Connexion / Déconnexion Batterie" dataDxfId="49">
      <calculatedColumnFormula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calculatedColumnFormula>
    </tableColumn>
    <tableColumn id="89" name="R3_1622" dataDxfId="48"/>
    <tableColumn id="90" name="Habilitation_x000a_PERMIS PL_x000a_(PERMISPL)" dataDxfId="47"/>
    <tableColumn id="91" name="Validité_x000a_PERMIS PL" dataDxfId="46">
      <calculatedColumnFormula>IF(ISERROR(VLOOKUP(Tableau2[Habilitation
PERMIS PL
(PERMISPL)],Tableau1[],Tableau1[Validité2],0)),"",VLOOKUP(Tableau2[Habilitation
PERMIS PL
(PERMISPL)],Tableau1[],Tableau1[Validité2],0))</calculatedColumnFormula>
    </tableColumn>
    <tableColumn id="92" name="Initiale_x000a_PERMIS PL" dataDxfId="45"/>
    <tableColumn id="93" name="Dernier Recyclage PERMIS PL" dataDxfId="44"/>
    <tableColumn id="94" name="Prochain recyclage PERMIS PL" dataDxfId="43">
      <calculatedColumnFormula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calculatedColumnFormula>
    </tableColumn>
    <tableColumn id="95" name="R3_16222" dataDxfId="42"/>
    <tableColumn id="96" name="Habilitation Opérateur Chantier Amiante_x000a_(RISAMRECOC)" dataDxfId="41"/>
    <tableColumn id="97" name="Validité_x000a_Opérateur Chantier Amiante" dataDxfId="40">
      <calculatedColumnFormula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calculatedColumnFormula>
    </tableColumn>
    <tableColumn id="98" name="Initiale_x000a_Opérateur Chantier Amiante" dataDxfId="39"/>
    <tableColumn id="99" name="Dernier Recyclage Opérateur Chantier Amiante" dataDxfId="38"/>
    <tableColumn id="100" name="Prochain recyclage Opérateur Chantier Amiante" dataDxfId="37">
      <calculatedColumnFormula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calculatedColumnFormula>
    </tableColumn>
    <tableColumn id="101" name="R3_162222" dataDxfId="36"/>
    <tableColumn id="102" name="Habilitation Echafaudage Monteur - Superviseur_x000a_(ECHAUFAU2)" dataDxfId="35"/>
    <tableColumn id="103" name="Validité_x000a_Echafaudage Monteur - Superviseur" dataDxfId="34">
      <calculatedColumnFormula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calculatedColumnFormula>
    </tableColumn>
    <tableColumn id="104" name="Initiale_x000a_Echafaudage Monteur - Superviseur" dataDxfId="33"/>
    <tableColumn id="105" name="Dernier Recyclage Echafaudage Monteur - Superviseur" dataDxfId="32"/>
    <tableColumn id="106" name="Prochain recyclage Echafaudage Monteur - Superviseur" dataDxfId="31">
      <calculatedColumnFormula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calculatedColumnFormula>
    </tableColumn>
    <tableColumn id="5" name="R3_1622222" dataDxfId="30"/>
    <tableColumn id="6" name="Habilitation Echafaudage Mobile_x000a_(ECHAFAU1)" dataDxfId="29"/>
    <tableColumn id="12" name="Validité_x000a_Echafaudage Mobile" dataDxfId="28">
      <calculatedColumnFormula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calculatedColumnFormula>
    </tableColumn>
    <tableColumn id="17" name="Initiale_x000a_Echafaudage Mobile" dataDxfId="27"/>
    <tableColumn id="18" name="Dernier Recyclage Echafaudage Mobile" dataDxfId="26"/>
    <tableColumn id="25" name="Prochain recyclage Echafaudage Mobile" dataDxfId="25">
      <calculatedColumnFormula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calculatedColumnFormula>
    </tableColumn>
    <tableColumn id="26" name="R3_16222222" dataDxfId="24"/>
    <tableColumn id="33" name="Habilitation Permis EB_x000a_(PERMISEB)" dataDxfId="23"/>
    <tableColumn id="34" name="Validité_x000a_Permis EB" dataDxfId="22">
      <calculatedColumnFormula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calculatedColumnFormula>
    </tableColumn>
    <tableColumn id="40" name="Initiale_x000a_Permis EB" dataDxfId="21"/>
    <tableColumn id="41" name="Dernier Recyclage Permis EB" dataDxfId="20"/>
    <tableColumn id="47" name="Prochain recyclage_x000a_Permis EB" dataDxfId="19">
      <calculatedColumnFormula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66" totalsRowShown="0" headerRowDxfId="18" dataDxfId="16" headerRowBorderDxfId="17" tableBorderDxfId="15" totalsRowBorderDxfId="14">
  <tableColumns count="6">
    <tableColumn id="1" name="Code habilitation" dataDxfId="13"/>
    <tableColumn id="2" name="Habilitation" dataDxfId="12"/>
    <tableColumn id="3" name="Validité_x000a_(Année)" dataDxfId="11"/>
    <tableColumn id="4" name="Validité2" dataDxfId="10"/>
    <tableColumn id="6" name="Validité3" dataDxfId="9">
      <calculatedColumnFormula>Tableau1[Validité2]</calculatedColumnFormula>
    </tableColumn>
    <tableColumn id="5" name="Code recyclage" dataDxfId="8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306" totalsRowShown="0" dataDxfId="6" headerRowBorderDxfId="7" tableBorderDxfId="5" totalsRowBorderDxfId="4">
  <autoFilter ref="A1:D306"/>
  <sortState ref="A2:G306">
    <sortCondition ref="A1:A306"/>
  </sortState>
  <tableColumns count="4">
    <tableColumn id="2" name="Nom" dataDxfId="3"/>
    <tableColumn id="3" name="Prénom" dataDxfId="2"/>
    <tableColumn id="4" name="Habilitation" dataDxfId="1"/>
    <tableColumn id="8" name="Prochain Recyclage" dataDxfId="0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5:D31" totalsRowShown="0">
  <tableColumns count="4">
    <tableColumn id="1" name="Nom"/>
    <tableColumn id="2" name="Prénom"/>
    <tableColumn id="3" name="Habilitation"/>
    <tableColumn id="4" name="Prochain Recycl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illag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Sillage">
      <a:majorFont>
        <a:latin typeface="Trebuchet MS"/>
        <a:ea typeface=""/>
        <a:cs typeface=""/>
        <a:font script="Jpan" typeface="HGｺﾞｼｯｸM"/>
        <a:font script="Hang" typeface="HY그래픽B"/>
        <a:font script="Hans" typeface="方正姚体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HGｺﾞｼｯｸM"/>
        <a:font script="Hang" typeface="HY그래픽M"/>
        <a:font script="Hans" typeface="方正姚体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illage">
      <a:fillStyleLst>
        <a:solidFill>
          <a:schemeClr val="phClr"/>
        </a:solidFill>
        <a:gradFill rotWithShape="1">
          <a:gsLst>
            <a:gs pos="28000">
              <a:schemeClr val="phClr">
                <a:tint val="18000"/>
                <a:satMod val="120000"/>
                <a:lumMod val="88000"/>
              </a:schemeClr>
            </a:gs>
            <a:gs pos="100000">
              <a:schemeClr val="phClr">
                <a:tint val="40000"/>
                <a:satMod val="100000"/>
                <a:lumMod val="7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95000"/>
              </a:schemeClr>
            </a:gs>
            <a:gs pos="100000">
              <a:schemeClr val="phClr">
                <a:shade val="82000"/>
                <a:satMod val="125000"/>
                <a:lumMod val="74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>
              <a:shade val="75000"/>
              <a:satMod val="125000"/>
              <a:lumMod val="7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50800" dir="5400000" sx="98000" sy="98000" rotWithShape="0">
              <a:srgbClr val="000000">
                <a:alpha val="20000"/>
              </a:srgbClr>
            </a:outerShdw>
          </a:effectLst>
        </a:effectStyle>
        <a:effectStyle>
          <a:effectLst>
            <a:outerShdw blurRad="40005" dist="22984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alanced" dir="tr"/>
          </a:scene3d>
          <a:sp3d prstMaterial="matte">
            <a:bevelT w="19050" h="38100"/>
          </a:sp3d>
        </a:effectStyle>
        <a:effectStyle>
          <a:effectLst>
            <a:reflection blurRad="38100" stA="26000" endPos="23000" dist="25400" dir="5400000" sy="-100000" rotWithShape="0"/>
          </a:effectLst>
          <a:scene3d>
            <a:camera prst="orthographicFront">
              <a:rot lat="0" lon="0" rev="0"/>
            </a:camera>
            <a:lightRig rig="balanced" dir="tr"/>
          </a:scene3d>
          <a:sp3d contourW="14605" prstMaterial="plastic">
            <a:bevelT w="50800"/>
            <a:contourClr>
              <a:schemeClr val="phClr">
                <a:shade val="30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shade val="90000"/>
                <a:satMod val="160000"/>
                <a:lumMod val="100000"/>
              </a:schemeClr>
            </a:gs>
            <a:gs pos="60000">
              <a:schemeClr val="phClr">
                <a:tint val="95000"/>
                <a:shade val="100000"/>
                <a:satMod val="130000"/>
                <a:lumMod val="130000"/>
              </a:schemeClr>
            </a:gs>
            <a:gs pos="100000">
              <a:schemeClr val="phClr">
                <a:tint val="97000"/>
                <a:shade val="100000"/>
                <a:hueMod val="100000"/>
                <a:satMod val="140000"/>
                <a:lumMod val="80000"/>
              </a:schemeClr>
            </a:gs>
          </a:gsLst>
          <a:path path="circle">
            <a:fillToRect l="20000" t="10000" r="20000" b="60000"/>
          </a:path>
        </a:gradFill>
        <a:gradFill rotWithShape="1">
          <a:gsLst>
            <a:gs pos="0">
              <a:schemeClr val="phClr">
                <a:tint val="94000"/>
                <a:satMod val="160000"/>
                <a:lumMod val="160000"/>
              </a:schemeClr>
            </a:gs>
            <a:gs pos="42000">
              <a:schemeClr val="phClr">
                <a:tint val="94000"/>
                <a:shade val="94000"/>
                <a:satMod val="160000"/>
                <a:lumMod val="130000"/>
              </a:schemeClr>
            </a:gs>
            <a:gs pos="100000">
              <a:schemeClr val="phClr">
                <a:tint val="97000"/>
                <a:shade val="94000"/>
                <a:satMod val="180000"/>
                <a:lumMod val="84000"/>
              </a:schemeClr>
            </a:gs>
          </a:gsLst>
          <a:path path="circle">
            <a:fillToRect l="24000" t="44000" r="24000" b="12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AA8066"/>
  </sheetPr>
  <dimension ref="A1:L25"/>
  <sheetViews>
    <sheetView showGridLines="0" tabSelected="1" zoomScaleNormal="100" workbookViewId="0">
      <selection activeCell="C21" sqref="C21"/>
    </sheetView>
  </sheetViews>
  <sheetFormatPr baseColWidth="10" defaultRowHeight="16.5" x14ac:dyDescent="0.3"/>
  <sheetData>
    <row r="1" spans="1:12" x14ac:dyDescent="0.3">
      <c r="A1" s="20"/>
      <c r="B1" s="20"/>
      <c r="C1" s="20"/>
      <c r="D1" s="20"/>
      <c r="E1" s="20"/>
      <c r="G1" s="20"/>
      <c r="H1" s="20"/>
      <c r="I1" s="20"/>
      <c r="J1" s="20"/>
      <c r="K1" s="20"/>
      <c r="L1" s="20"/>
    </row>
    <row r="2" spans="1:12" x14ac:dyDescent="0.3">
      <c r="A2" s="20"/>
      <c r="B2" s="20"/>
      <c r="C2" s="20"/>
      <c r="D2" s="20"/>
      <c r="E2" s="20"/>
      <c r="G2" s="20"/>
      <c r="H2" s="20"/>
      <c r="I2" s="20"/>
      <c r="J2" s="20"/>
      <c r="K2" s="20"/>
      <c r="L2" s="20"/>
    </row>
    <row r="3" spans="1:12" ht="33.75" x14ac:dyDescent="0.5">
      <c r="A3" s="20"/>
      <c r="B3" s="67" t="s">
        <v>129</v>
      </c>
      <c r="C3" s="20"/>
      <c r="E3" s="20"/>
      <c r="G3" s="20"/>
      <c r="H3" s="20"/>
      <c r="I3" s="20"/>
      <c r="J3" s="20"/>
      <c r="K3" s="20"/>
      <c r="L3" s="20"/>
    </row>
    <row r="4" spans="1:12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x14ac:dyDescent="0.3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x14ac:dyDescent="0.3">
      <c r="A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</row>
    <row r="8" spans="1:12" x14ac:dyDescent="0.3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  <row r="9" spans="1:12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x14ac:dyDescent="0.3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ht="21" x14ac:dyDescent="0.35">
      <c r="A11" s="20"/>
      <c r="B11" s="66" t="s">
        <v>130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x14ac:dyDescent="0.3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x14ac:dyDescent="0.3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x14ac:dyDescent="0.3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12" ht="21" x14ac:dyDescent="0.35">
      <c r="A15" s="20"/>
      <c r="B15" s="66" t="s">
        <v>131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x14ac:dyDescent="0.3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 x14ac:dyDescent="0.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 x14ac:dyDescent="0.3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2" x14ac:dyDescent="0.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1:12" x14ac:dyDescent="0.3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2" x14ac:dyDescent="0.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2" x14ac:dyDescent="0.3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x14ac:dyDescent="0.3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x14ac:dyDescent="0.3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x14ac:dyDescent="0.3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</sheetData>
  <pageMargins left="0.7" right="0.7" top="0.75" bottom="0.75" header="0.3" footer="0.3"/>
  <pageSetup paperSize="8" orientation="landscape" verticalDpi="0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Lancer_Formulaire">
                <anchor moveWithCells="1">
                  <from>
                    <xdr:col>4</xdr:col>
                    <xdr:colOff>228600</xdr:colOff>
                    <xdr:row>9</xdr:row>
                    <xdr:rowOff>142875</xdr:rowOff>
                  </from>
                  <to>
                    <xdr:col>5</xdr:col>
                    <xdr:colOff>619125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Lancer_Userform2">
                <anchor moveWithCells="1">
                  <from>
                    <xdr:col>4</xdr:col>
                    <xdr:colOff>219075</xdr:colOff>
                    <xdr:row>13</xdr:row>
                    <xdr:rowOff>123825</xdr:rowOff>
                  </from>
                  <to>
                    <xdr:col>5</xdr:col>
                    <xdr:colOff>619125</xdr:colOff>
                    <xdr:row>15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/>
  </sheetPr>
  <dimension ref="A1:CS25"/>
  <sheetViews>
    <sheetView zoomScaleNormal="100" workbookViewId="0">
      <pane xSplit="2" topLeftCell="C1" activePane="topRight" state="frozen"/>
      <selection activeCell="D22" sqref="D22"/>
      <selection pane="topRight" activeCell="E11" sqref="E11"/>
    </sheetView>
  </sheetViews>
  <sheetFormatPr baseColWidth="10" defaultRowHeight="16.5" x14ac:dyDescent="0.3"/>
  <cols>
    <col min="1" max="1" width="13.625" style="3" customWidth="1"/>
    <col min="2" max="2" width="13.625" customWidth="1"/>
    <col min="3" max="3" width="13.625" style="2" customWidth="1"/>
    <col min="4" max="4" width="13.625" style="3" customWidth="1"/>
    <col min="5" max="6" width="13.625" style="2" customWidth="1"/>
    <col min="7" max="7" width="13.625" style="3" customWidth="1"/>
    <col min="8" max="8" width="1.625" style="16" customWidth="1"/>
    <col min="9" max="9" width="13.625" style="2" customWidth="1"/>
    <col min="10" max="10" width="13.625" style="10" customWidth="1"/>
    <col min="11" max="12" width="13.625" style="2" customWidth="1"/>
    <col min="13" max="13" width="13.625" style="3" customWidth="1"/>
    <col min="14" max="14" width="1.625" style="3" customWidth="1"/>
    <col min="15" max="19" width="13.625" style="3" customWidth="1"/>
    <col min="20" max="20" width="1.625" style="3" customWidth="1"/>
    <col min="21" max="25" width="13.625" style="3" customWidth="1"/>
    <col min="26" max="26" width="1.625" style="3" customWidth="1"/>
    <col min="27" max="31" width="13.625" style="3" customWidth="1"/>
    <col min="32" max="32" width="1.625" style="3" customWidth="1"/>
    <col min="33" max="37" width="13.625" style="3" customWidth="1"/>
    <col min="38" max="38" width="1.625" style="3" customWidth="1"/>
    <col min="39" max="43" width="13.625" style="3" customWidth="1"/>
    <col min="44" max="44" width="1.625" style="3" customWidth="1"/>
    <col min="45" max="49" width="13.625" style="3" customWidth="1"/>
    <col min="50" max="50" width="1.625" style="3" customWidth="1"/>
    <col min="51" max="52" width="13.625" style="3" customWidth="1"/>
    <col min="53" max="54" width="13.625" style="102" customWidth="1"/>
    <col min="55" max="55" width="13.625" style="3" customWidth="1"/>
    <col min="56" max="56" width="1.625" style="3" customWidth="1"/>
    <col min="57" max="61" width="13.625" style="3" customWidth="1"/>
    <col min="62" max="62" width="1.625" style="3" customWidth="1"/>
    <col min="63" max="67" width="13.625" style="3" customWidth="1"/>
    <col min="68" max="68" width="1.625" style="3" customWidth="1"/>
    <col min="69" max="73" width="13.625" style="3" customWidth="1"/>
    <col min="74" max="74" width="1.625" style="3" customWidth="1"/>
    <col min="75" max="79" width="13.625" style="3" customWidth="1"/>
    <col min="80" max="80" width="1.625" style="3" customWidth="1"/>
    <col min="81" max="85" width="13.625" style="3" customWidth="1"/>
    <col min="86" max="86" width="1.625" style="3" customWidth="1"/>
    <col min="87" max="91" width="13.625" style="3" customWidth="1"/>
    <col min="92" max="92" width="1.625" style="3" customWidth="1"/>
    <col min="93" max="97" width="13.625" style="3" customWidth="1"/>
    <col min="98" max="16384" width="11" style="3"/>
  </cols>
  <sheetData>
    <row r="1" spans="1:97" s="64" customFormat="1" ht="148.5" x14ac:dyDescent="0.3">
      <c r="A1" s="60" t="s">
        <v>134</v>
      </c>
      <c r="B1" s="60" t="s">
        <v>0</v>
      </c>
      <c r="C1" s="60" t="s">
        <v>137</v>
      </c>
      <c r="D1" s="60" t="s">
        <v>139</v>
      </c>
      <c r="E1" s="60" t="s">
        <v>140</v>
      </c>
      <c r="F1" s="60" t="s">
        <v>141</v>
      </c>
      <c r="G1" s="60" t="s">
        <v>138</v>
      </c>
      <c r="H1" s="61" t="s">
        <v>112</v>
      </c>
      <c r="I1" s="60" t="s">
        <v>222</v>
      </c>
      <c r="J1" s="62" t="s">
        <v>223</v>
      </c>
      <c r="K1" s="60" t="s">
        <v>224</v>
      </c>
      <c r="L1" s="60" t="s">
        <v>225</v>
      </c>
      <c r="M1" s="60" t="s">
        <v>226</v>
      </c>
      <c r="N1" s="61" t="s">
        <v>115</v>
      </c>
      <c r="O1" s="60" t="s">
        <v>227</v>
      </c>
      <c r="P1" s="62" t="s">
        <v>145</v>
      </c>
      <c r="Q1" s="60" t="s">
        <v>146</v>
      </c>
      <c r="R1" s="60" t="s">
        <v>147</v>
      </c>
      <c r="S1" s="60" t="s">
        <v>143</v>
      </c>
      <c r="T1" s="61" t="s">
        <v>116</v>
      </c>
      <c r="U1" s="60" t="s">
        <v>228</v>
      </c>
      <c r="V1" s="62" t="s">
        <v>148</v>
      </c>
      <c r="W1" s="60" t="s">
        <v>149</v>
      </c>
      <c r="X1" s="60" t="s">
        <v>150</v>
      </c>
      <c r="Y1" s="60" t="s">
        <v>144</v>
      </c>
      <c r="Z1" s="61" t="s">
        <v>117</v>
      </c>
      <c r="AA1" s="60" t="s">
        <v>229</v>
      </c>
      <c r="AB1" s="62" t="s">
        <v>230</v>
      </c>
      <c r="AC1" s="60" t="s">
        <v>231</v>
      </c>
      <c r="AD1" s="60" t="s">
        <v>151</v>
      </c>
      <c r="AE1" s="60" t="s">
        <v>152</v>
      </c>
      <c r="AF1" s="61" t="s">
        <v>118</v>
      </c>
      <c r="AG1" s="60" t="s">
        <v>232</v>
      </c>
      <c r="AH1" s="62" t="s">
        <v>153</v>
      </c>
      <c r="AI1" s="60" t="s">
        <v>154</v>
      </c>
      <c r="AJ1" s="60" t="s">
        <v>155</v>
      </c>
      <c r="AK1" s="60" t="s">
        <v>156</v>
      </c>
      <c r="AL1" s="61" t="s">
        <v>119</v>
      </c>
      <c r="AM1" s="60" t="s">
        <v>233</v>
      </c>
      <c r="AN1" s="62" t="s">
        <v>234</v>
      </c>
      <c r="AO1" s="60" t="s">
        <v>235</v>
      </c>
      <c r="AP1" s="60" t="s">
        <v>157</v>
      </c>
      <c r="AQ1" s="60" t="s">
        <v>236</v>
      </c>
      <c r="AR1" s="63" t="s">
        <v>123</v>
      </c>
      <c r="AS1" s="60" t="s">
        <v>237</v>
      </c>
      <c r="AT1" s="62" t="s">
        <v>238</v>
      </c>
      <c r="AU1" s="60" t="s">
        <v>239</v>
      </c>
      <c r="AV1" s="60" t="s">
        <v>158</v>
      </c>
      <c r="AW1" s="60" t="s">
        <v>240</v>
      </c>
      <c r="AX1" s="61" t="s">
        <v>135</v>
      </c>
      <c r="AY1" s="60" t="s">
        <v>241</v>
      </c>
      <c r="AZ1" s="62" t="s">
        <v>242</v>
      </c>
      <c r="BA1" s="101" t="s">
        <v>243</v>
      </c>
      <c r="BB1" s="101" t="s">
        <v>159</v>
      </c>
      <c r="BC1" s="60" t="s">
        <v>244</v>
      </c>
      <c r="BD1" s="61" t="s">
        <v>136</v>
      </c>
      <c r="BE1" s="60" t="s">
        <v>167</v>
      </c>
      <c r="BF1" s="62" t="s">
        <v>168</v>
      </c>
      <c r="BG1" s="60" t="s">
        <v>169</v>
      </c>
      <c r="BH1" s="60" t="s">
        <v>170</v>
      </c>
      <c r="BI1" s="60" t="s">
        <v>171</v>
      </c>
      <c r="BJ1" s="63" t="s">
        <v>160</v>
      </c>
      <c r="BK1" s="60" t="s">
        <v>161</v>
      </c>
      <c r="BL1" s="62" t="s">
        <v>162</v>
      </c>
      <c r="BM1" s="60" t="s">
        <v>163</v>
      </c>
      <c r="BN1" s="60" t="s">
        <v>164</v>
      </c>
      <c r="BO1" s="100" t="s">
        <v>165</v>
      </c>
      <c r="BP1" s="63" t="s">
        <v>166</v>
      </c>
      <c r="BQ1" s="60" t="s">
        <v>213</v>
      </c>
      <c r="BR1" s="62" t="s">
        <v>214</v>
      </c>
      <c r="BS1" s="60" t="s">
        <v>215</v>
      </c>
      <c r="BT1" s="60" t="s">
        <v>216</v>
      </c>
      <c r="BU1" s="100" t="s">
        <v>217</v>
      </c>
      <c r="BV1" s="63" t="s">
        <v>172</v>
      </c>
      <c r="BW1" s="60" t="s">
        <v>173</v>
      </c>
      <c r="BX1" s="62" t="s">
        <v>174</v>
      </c>
      <c r="BY1" s="60" t="s">
        <v>175</v>
      </c>
      <c r="BZ1" s="60" t="s">
        <v>176</v>
      </c>
      <c r="CA1" s="100" t="s">
        <v>177</v>
      </c>
      <c r="CB1" s="63" t="s">
        <v>178</v>
      </c>
      <c r="CC1" s="60" t="s">
        <v>199</v>
      </c>
      <c r="CD1" s="62" t="s">
        <v>218</v>
      </c>
      <c r="CE1" s="60" t="s">
        <v>219</v>
      </c>
      <c r="CF1" s="60" t="s">
        <v>220</v>
      </c>
      <c r="CG1" s="100" t="s">
        <v>221</v>
      </c>
      <c r="CH1" s="63" t="s">
        <v>200</v>
      </c>
      <c r="CI1" s="60" t="s">
        <v>201</v>
      </c>
      <c r="CJ1" s="62" t="s">
        <v>202</v>
      </c>
      <c r="CK1" s="60" t="s">
        <v>203</v>
      </c>
      <c r="CL1" s="60" t="s">
        <v>204</v>
      </c>
      <c r="CM1" s="100" t="s">
        <v>205</v>
      </c>
      <c r="CN1" s="63" t="s">
        <v>206</v>
      </c>
      <c r="CO1" s="60" t="s">
        <v>207</v>
      </c>
      <c r="CP1" s="62" t="s">
        <v>208</v>
      </c>
      <c r="CQ1" s="60" t="s">
        <v>209</v>
      </c>
      <c r="CR1" s="60" t="s">
        <v>210</v>
      </c>
      <c r="CS1" s="100" t="s">
        <v>211</v>
      </c>
    </row>
    <row r="2" spans="1:97" s="64" customFormat="1" ht="16.5" customHeight="1" x14ac:dyDescent="0.3">
      <c r="A2" s="71" t="s">
        <v>212</v>
      </c>
      <c r="B2" s="72"/>
      <c r="C2" s="73"/>
      <c r="D2" s="74" t="str">
        <f>+IF(ISERROR(VLOOKUP(Tableau2[[#This Row],[Habilitation électrique
(HAB0, HAB1 …)]],Tableau1[],Tableau1[Validité2],0)),"",VLOOKUP(Tableau2[[#This Row],[Habilitation électrique
(HAB0, HAB1 …)]],Tableau1[],Tableau1[Validité2],0))</f>
        <v/>
      </c>
      <c r="E2" s="75"/>
      <c r="F2" s="75"/>
      <c r="G2" s="76" t="str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/>
      </c>
      <c r="H2" s="77"/>
      <c r="I2" s="78"/>
      <c r="J2" s="62" t="str">
        <f>IF(ISERROR(VLOOKUP(Tableau2[Habilitation
Pont-Roulant
(PONTIER)],Tableau1[],Tableau1[Validité2],0)),"",VLOOKUP(Tableau2[Habilitation
Pont-Roulant
(PONTIER)],Tableau1[],Tableau1[Validité2],0))</f>
        <v/>
      </c>
      <c r="K2" s="79"/>
      <c r="L2" s="80"/>
      <c r="M2" s="76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2" s="81"/>
      <c r="O2" s="82"/>
      <c r="P2" s="62" t="str">
        <f>IF(ISERROR(VLOOKUP(Tableau2[Habilitation
Entretien Batterie
(BATENTRE)],Tableau1[],Tableau1[Validité2],0)),"",VLOOKUP(Tableau2[Habilitation
Entretien Batterie
(BATENTRE)],Tableau1[],Tableau1[Validité2],0))</f>
        <v/>
      </c>
      <c r="Q2" s="79"/>
      <c r="R2" s="80"/>
      <c r="S2" s="76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2" s="81"/>
      <c r="U2" s="83"/>
      <c r="V2" s="62" t="str">
        <f>IF(ISERROR(VLOOKUP(Tableau2[Habilitation
Tronçonnage
(TRONCONNE)],Tableau1[],Tableau1[Validité2],0)),"",VLOOKUP(Tableau2[Habilitation
Tronçonnage
(TRONCONNE)],Tableau1[],Tableau1[Validité2],0))</f>
        <v/>
      </c>
      <c r="W2" s="79"/>
      <c r="X2" s="79"/>
      <c r="Y2" s="76" t="str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/>
      </c>
      <c r="Z2" s="109"/>
      <c r="AA2" s="85"/>
      <c r="AB2" s="86" t="str">
        <f>IF(ISERROR(VLOOKUP(Tableau2[Habilitation
Prlvmt Huile
(HUILE)],Tableau1[],Tableau1[Validité2],0)),"",VLOOKUP(Tableau2[Habilitation
Prlvmt Huile
(HUILE)],Tableau1[],Tableau1[Validité2],0))</f>
        <v/>
      </c>
      <c r="AC2" s="87"/>
      <c r="AD2" s="80"/>
      <c r="AE2" s="88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2" s="84"/>
      <c r="AG2" s="85"/>
      <c r="AH2" s="95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2" s="87"/>
      <c r="AJ2" s="80"/>
      <c r="AK2" s="90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2" s="109"/>
      <c r="AM2" s="85"/>
      <c r="AN2" s="86" t="str">
        <f>IF(ISERROR(VLOOKUP(Tableau2[Habilitation
CACES Camion GRUE
(CAMIGRUINI)],Tableau1[],Tableau1[Validité2],0)),"",VLOOKUP(Tableau2[Habilitation
CACES Camion GRUE
(CAMIGRUINI)],Tableau1[],Tableau1[Validité2],0))</f>
        <v/>
      </c>
      <c r="AO2" s="80"/>
      <c r="AP2" s="80"/>
      <c r="AQ2" s="88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2" s="109"/>
      <c r="AS2" s="88"/>
      <c r="AT2" s="86" t="str">
        <f>IF(ISERROR(VLOOKUP(Tableau2[Habilitation
SICOBA],Tableau1[],Tableau1[Validité2],0)),"",VLOOKUP(Tableau2[Habilitation
SICOBA],Tableau1[],Tableau1[Validité2],0))</f>
        <v/>
      </c>
      <c r="AU2" s="90"/>
      <c r="AV2" s="90"/>
      <c r="AW2" s="88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2" s="109"/>
      <c r="AY2" s="89"/>
      <c r="AZ2" s="86" t="str">
        <f>IF(ISERROR(VLOOKUP(Tableau2[Habilitation
SST],Tableau1[],Tableau1[Validité2],0)),"",VLOOKUP(Tableau2[Habilitation
SST],Tableau1[],Tableau1[Validité2],0))</f>
        <v/>
      </c>
      <c r="BA2" s="90"/>
      <c r="BB2" s="90"/>
      <c r="BC2" s="88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2" s="109"/>
      <c r="BE2" s="89"/>
      <c r="BF2" s="88" t="str">
        <f>IF(ISERROR(VLOOKUP(Tableau2[Habilitation Encadrement Amiante
(RISQAMIATC)],Tableau1[],Tableau1[Validité2],0)),"",VLOOKUP(Tableau2[Habilitation Encadrement Amiante
(RISQAMIATC)],Tableau1[],Tableau1[Validité2],0))</f>
        <v/>
      </c>
      <c r="BG2" s="88"/>
      <c r="BH2" s="88"/>
      <c r="BI2" s="88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2" s="109"/>
      <c r="BK2" s="89"/>
      <c r="BL2" s="88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2" s="88"/>
      <c r="BN2" s="88"/>
      <c r="BO2" s="88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2" s="109"/>
      <c r="BQ2" s="89"/>
      <c r="BR2" s="88" t="str">
        <f>IF(ISERROR(VLOOKUP(Tableau2[Habilitation
PERMIS PL
(PERMISPL)],Tableau1[],Tableau1[Validité2],0)),"",VLOOKUP(Tableau2[Habilitation
PERMIS PL
(PERMISPL)],Tableau1[],Tableau1[Validité2],0))</f>
        <v/>
      </c>
      <c r="BS2" s="88"/>
      <c r="BT2" s="88"/>
      <c r="BU2" s="88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2" s="109"/>
      <c r="BW2" s="89"/>
      <c r="BX2" s="88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2" s="88"/>
      <c r="BZ2" s="88"/>
      <c r="CA2" s="88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2" s="109"/>
      <c r="CC2" s="110"/>
      <c r="CD2" s="110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2" s="110"/>
      <c r="CF2" s="110"/>
      <c r="CG2" s="110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2" s="109"/>
      <c r="CI2" s="89"/>
      <c r="CJ2" s="88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2" s="88"/>
      <c r="CL2" s="88"/>
      <c r="CM2" s="88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2" s="109"/>
      <c r="CO2" s="89"/>
      <c r="CP2" s="88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2" s="88"/>
      <c r="CR2" s="88"/>
      <c r="CS2" s="88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3" spans="1:97" s="4" customFormat="1" ht="16.5" customHeight="1" x14ac:dyDescent="0.3">
      <c r="A3" s="17" t="s">
        <v>248</v>
      </c>
      <c r="B3" s="12" t="s">
        <v>249</v>
      </c>
      <c r="C3" s="46" t="s">
        <v>4</v>
      </c>
      <c r="D3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3" s="44" t="s">
        <v>120</v>
      </c>
      <c r="F3" s="44" t="s">
        <v>142</v>
      </c>
      <c r="G3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42820</v>
      </c>
      <c r="H3" s="5"/>
      <c r="I3" s="50" t="s">
        <v>120</v>
      </c>
      <c r="J3" s="7" t="str">
        <f>IF(ISERROR(VLOOKUP(Tableau2[Habilitation
Pont-Roulant
(PONTIER)],Tableau1[],Tableau1[Validité2],0)),"",VLOOKUP(Tableau2[Habilitation
Pont-Roulant
(PONTIER)],Tableau1[],Tableau1[Validité2],0))</f>
        <v/>
      </c>
      <c r="K3" s="48" t="s">
        <v>120</v>
      </c>
      <c r="L3" s="48" t="s">
        <v>120</v>
      </c>
      <c r="M3" s="38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3" s="41"/>
      <c r="O3" s="56" t="s">
        <v>120</v>
      </c>
      <c r="P3" s="7" t="str">
        <f>IF(ISERROR(VLOOKUP(Tableau2[Habilitation
Entretien Batterie
(BATENTRE)],Tableau1[],Tableau1[Validité2],0)),"",VLOOKUP(Tableau2[Habilitation
Entretien Batterie
(BATENTRE)],Tableau1[],Tableau1[Validité2],0))</f>
        <v/>
      </c>
      <c r="Q3" s="48" t="s">
        <v>120</v>
      </c>
      <c r="R3" s="48" t="s">
        <v>120</v>
      </c>
      <c r="S3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3" s="41"/>
      <c r="U3" s="56" t="s">
        <v>120</v>
      </c>
      <c r="V3" s="7" t="str">
        <f>IF(ISERROR(VLOOKUP(Tableau2[Habilitation
Tronçonnage
(TRONCONNE)],Tableau1[],Tableau1[Validité2],0)),"",VLOOKUP(Tableau2[Habilitation
Tronçonnage
(TRONCONNE)],Tableau1[],Tableau1[Validité2],0))</f>
        <v/>
      </c>
      <c r="W3" s="48" t="s">
        <v>120</v>
      </c>
      <c r="X3" s="48" t="s">
        <v>120</v>
      </c>
      <c r="Y3" s="14" t="str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/>
      </c>
      <c r="Z3" s="41"/>
      <c r="AA3" s="56" t="s">
        <v>120</v>
      </c>
      <c r="AB3" s="7" t="str">
        <f>IF(ISERROR(VLOOKUP(Tableau2[Habilitation
Prlvmt Huile
(HUILE)],Tableau1[],Tableau1[Validité2],0)),"",VLOOKUP(Tableau2[Habilitation
Prlvmt Huile
(HUILE)],Tableau1[],Tableau1[Validité2],0))</f>
        <v/>
      </c>
      <c r="AC3" s="53" t="s">
        <v>120</v>
      </c>
      <c r="AD3" s="48" t="s">
        <v>120</v>
      </c>
      <c r="AE3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3" s="40"/>
      <c r="AG3" s="56" t="s">
        <v>120</v>
      </c>
      <c r="AH3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3" s="53" t="s">
        <v>120</v>
      </c>
      <c r="AJ3" s="48" t="s">
        <v>120</v>
      </c>
      <c r="AK3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3" s="108"/>
      <c r="AM3" s="56" t="s">
        <v>120</v>
      </c>
      <c r="AN3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3" s="48" t="s">
        <v>120</v>
      </c>
      <c r="AP3" s="48" t="s">
        <v>120</v>
      </c>
      <c r="AQ3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3" s="108"/>
      <c r="AS3" s="58" t="s">
        <v>120</v>
      </c>
      <c r="AT3" s="7" t="str">
        <f>IF(ISERROR(VLOOKUP(Tableau2[Habilitation
SICOBA],Tableau1[],Tableau1[Validité2],0)),"",VLOOKUP(Tableau2[Habilitation
SICOBA],Tableau1[],Tableau1[Validité2],0))</f>
        <v/>
      </c>
      <c r="AU3" s="93" t="s">
        <v>120</v>
      </c>
      <c r="AV3" s="93" t="s">
        <v>120</v>
      </c>
      <c r="AW3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3" s="108"/>
      <c r="AY3" s="58" t="s">
        <v>120</v>
      </c>
      <c r="AZ3" s="7" t="str">
        <f>IF(ISERROR(VLOOKUP(Tableau2[Habilitation
SST],Tableau1[],Tableau1[Validité2],0)),"",VLOOKUP(Tableau2[Habilitation
SST],Tableau1[],Tableau1[Validité2],0))</f>
        <v/>
      </c>
      <c r="BA3" s="93" t="s">
        <v>120</v>
      </c>
      <c r="BB3" s="93" t="s">
        <v>120</v>
      </c>
      <c r="BC3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3" s="108"/>
      <c r="BE3" s="58" t="s">
        <v>120</v>
      </c>
      <c r="BF3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3" s="14" t="s">
        <v>120</v>
      </c>
      <c r="BH3" s="14" t="s">
        <v>120</v>
      </c>
      <c r="BI3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3" s="108"/>
      <c r="BK3" s="58" t="s">
        <v>120</v>
      </c>
      <c r="BL3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3" s="14" t="s">
        <v>120</v>
      </c>
      <c r="BN3" s="14" t="s">
        <v>120</v>
      </c>
      <c r="BO3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3" s="108"/>
      <c r="BQ3" s="58" t="s">
        <v>120</v>
      </c>
      <c r="BR3" s="14" t="str">
        <f>IF(ISERROR(VLOOKUP(Tableau2[Habilitation
PERMIS PL
(PERMISPL)],Tableau1[],Tableau1[Validité2],0)),"",VLOOKUP(Tableau2[Habilitation
PERMIS PL
(PERMISPL)],Tableau1[],Tableau1[Validité2],0))</f>
        <v/>
      </c>
      <c r="BS3" s="14" t="s">
        <v>120</v>
      </c>
      <c r="BT3" s="14" t="s">
        <v>120</v>
      </c>
      <c r="BU3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3" s="108"/>
      <c r="BW3" s="58" t="s">
        <v>120</v>
      </c>
      <c r="BX3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3" s="14" t="s">
        <v>120</v>
      </c>
      <c r="BZ3" s="14" t="s">
        <v>120</v>
      </c>
      <c r="CA3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3" s="108"/>
      <c r="CC3" s="58"/>
      <c r="CD3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3" s="14"/>
      <c r="CF3" s="14"/>
      <c r="CG3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3" s="108"/>
      <c r="CI3" s="58" t="s">
        <v>120</v>
      </c>
      <c r="CJ3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3" s="14" t="s">
        <v>120</v>
      </c>
      <c r="CL3" s="14" t="s">
        <v>120</v>
      </c>
      <c r="CM3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3" s="108"/>
      <c r="CO3" s="58" t="s">
        <v>120</v>
      </c>
      <c r="CP3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3" s="14" t="s">
        <v>120</v>
      </c>
      <c r="CR3" s="14" t="s">
        <v>120</v>
      </c>
      <c r="CS3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4" spans="1:97" x14ac:dyDescent="0.3">
      <c r="A4" s="17" t="s">
        <v>250</v>
      </c>
      <c r="B4" s="12" t="s">
        <v>251</v>
      </c>
      <c r="C4" s="46" t="s">
        <v>7</v>
      </c>
      <c r="D4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4" s="44">
        <v>40078</v>
      </c>
      <c r="F4" s="44">
        <v>41411</v>
      </c>
      <c r="G4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42507</v>
      </c>
      <c r="H4" s="5"/>
      <c r="I4" s="50" t="s">
        <v>70</v>
      </c>
      <c r="J4" s="7">
        <f>IF(ISERROR(VLOOKUP(Tableau2[Habilitation
Pont-Roulant
(PONTIER)],Tableau1[],Tableau1[Validité2],0)),"",VLOOKUP(Tableau2[Habilitation
Pont-Roulant
(PONTIER)],Tableau1[],Tableau1[Validité2],0))</f>
        <v>5</v>
      </c>
      <c r="K4" s="48">
        <v>41765</v>
      </c>
      <c r="L4" s="48">
        <v>41765</v>
      </c>
      <c r="M4" s="38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>43591</v>
      </c>
      <c r="N4" s="41"/>
      <c r="O4" s="56"/>
      <c r="P4" s="7" t="str">
        <f>IF(ISERROR(VLOOKUP(Tableau2[Habilitation
Entretien Batterie
(BATENTRE)],Tableau1[],Tableau1[Validité2],0)),"",VLOOKUP(Tableau2[Habilitation
Entretien Batterie
(BATENTRE)],Tableau1[],Tableau1[Validité2],0))</f>
        <v/>
      </c>
      <c r="Q4" s="48"/>
      <c r="R4" s="48"/>
      <c r="S4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4" s="41"/>
      <c r="U4" s="56" t="s">
        <v>97</v>
      </c>
      <c r="V4" s="7">
        <f>IF(ISERROR(VLOOKUP(Tableau2[Habilitation
Tronçonnage
(TRONCONNE)],Tableau1[],Tableau1[Validité2],0)),"",VLOOKUP(Tableau2[Habilitation
Tronçonnage
(TRONCONNE)],Tableau1[],Tableau1[Validité2],0))</f>
        <v>5</v>
      </c>
      <c r="W4" s="48">
        <v>41697</v>
      </c>
      <c r="X4" s="48">
        <v>41697</v>
      </c>
      <c r="Y4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43523</v>
      </c>
      <c r="Z4" s="41"/>
      <c r="AA4" s="56"/>
      <c r="AB4" s="7" t="str">
        <f>IF(ISERROR(VLOOKUP(Tableau2[Habilitation
Prlvmt Huile
(HUILE)],Tableau1[],Tableau1[Validité2],0)),"",VLOOKUP(Tableau2[Habilitation
Prlvmt Huile
(HUILE)],Tableau1[],Tableau1[Validité2],0))</f>
        <v/>
      </c>
      <c r="AC4" s="53"/>
      <c r="AD4" s="48"/>
      <c r="AE4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4" s="40"/>
      <c r="AG4" s="56"/>
      <c r="AH4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4" s="53"/>
      <c r="AJ4" s="48"/>
      <c r="AK4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4" s="108"/>
      <c r="AM4" s="56"/>
      <c r="AN4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4" s="48"/>
      <c r="AP4" s="48"/>
      <c r="AQ4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4" s="108"/>
      <c r="AS4" s="58"/>
      <c r="AT4" s="7" t="str">
        <f>IF(ISERROR(VLOOKUP(Tableau2[Habilitation
SICOBA],Tableau1[],Tableau1[Validité2],0)),"",VLOOKUP(Tableau2[Habilitation
SICOBA],Tableau1[],Tableau1[Validité2],0))</f>
        <v/>
      </c>
      <c r="AU4" s="93"/>
      <c r="AV4" s="93"/>
      <c r="AW4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4" s="108"/>
      <c r="AY4" s="58"/>
      <c r="AZ4" s="7" t="str">
        <f>IF(ISERROR(VLOOKUP(Tableau2[Habilitation
SST],Tableau1[],Tableau1[Validité2],0)),"",VLOOKUP(Tableau2[Habilitation
SST],Tableau1[],Tableau1[Validité2],0))</f>
        <v/>
      </c>
      <c r="BA4" s="93"/>
      <c r="BB4" s="93"/>
      <c r="BC4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4" s="108"/>
      <c r="BE4" s="58"/>
      <c r="BF4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4" s="14"/>
      <c r="BH4" s="14"/>
      <c r="BI4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4" s="108"/>
      <c r="BK4" s="58"/>
      <c r="BL4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4" s="14"/>
      <c r="BN4" s="14"/>
      <c r="BO4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4" s="108"/>
      <c r="BQ4" s="58"/>
      <c r="BR4" s="14" t="str">
        <f>IF(ISERROR(VLOOKUP(Tableau2[Habilitation
PERMIS PL
(PERMISPL)],Tableau1[],Tableau1[Validité2],0)),"",VLOOKUP(Tableau2[Habilitation
PERMIS PL
(PERMISPL)],Tableau1[],Tableau1[Validité2],0))</f>
        <v/>
      </c>
      <c r="BS4" s="14"/>
      <c r="BT4" s="14"/>
      <c r="BU4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4" s="108"/>
      <c r="BW4" s="58"/>
      <c r="BX4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4" s="14"/>
      <c r="BZ4" s="14"/>
      <c r="CA4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4" s="108"/>
      <c r="CC4" s="58"/>
      <c r="CD4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4" s="14"/>
      <c r="CF4" s="14"/>
      <c r="CG4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4" s="108"/>
      <c r="CI4" s="58"/>
      <c r="CJ4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4" s="14"/>
      <c r="CL4" s="14"/>
      <c r="CM4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4" s="108"/>
      <c r="CO4" s="58"/>
      <c r="CP4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4" s="14"/>
      <c r="CR4" s="14"/>
      <c r="CS4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5" spans="1:97" x14ac:dyDescent="0.3">
      <c r="A5" s="17" t="s">
        <v>252</v>
      </c>
      <c r="B5" s="12" t="s">
        <v>253</v>
      </c>
      <c r="C5" s="46" t="s">
        <v>7</v>
      </c>
      <c r="D5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5" s="44">
        <v>40078</v>
      </c>
      <c r="F5" s="44">
        <v>41521</v>
      </c>
      <c r="G5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42617</v>
      </c>
      <c r="H5" s="5"/>
      <c r="I5" s="50" t="s">
        <v>70</v>
      </c>
      <c r="J5" s="7">
        <f>IF(ISERROR(VLOOKUP(Tableau2[Habilitation
Pont-Roulant
(PONTIER)],Tableau1[],Tableau1[Validité2],0)),"",VLOOKUP(Tableau2[Habilitation
Pont-Roulant
(PONTIER)],Tableau1[],Tableau1[Validité2],0))</f>
        <v>5</v>
      </c>
      <c r="K5" s="48">
        <v>40346</v>
      </c>
      <c r="L5" s="48">
        <v>40346</v>
      </c>
      <c r="M5" s="38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>42172</v>
      </c>
      <c r="N5" s="41"/>
      <c r="O5" s="56" t="s">
        <v>24</v>
      </c>
      <c r="P5" s="7">
        <f>IF(ISERROR(VLOOKUP(Tableau2[Habilitation
Entretien Batterie
(BATENTRE)],Tableau1[],Tableau1[Validité2],0)),"",VLOOKUP(Tableau2[Habilitation
Entretien Batterie
(BATENTRE)],Tableau1[],Tableau1[Validité2],0))</f>
        <v>3</v>
      </c>
      <c r="Q5" s="48">
        <v>40682</v>
      </c>
      <c r="R5" s="48">
        <v>41781</v>
      </c>
      <c r="S5" s="14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>42877</v>
      </c>
      <c r="T5" s="41"/>
      <c r="U5" s="56" t="s">
        <v>97</v>
      </c>
      <c r="V5" s="7">
        <f>IF(ISERROR(VLOOKUP(Tableau2[Habilitation
Tronçonnage
(TRONCONNE)],Tableau1[],Tableau1[Validité2],0)),"",VLOOKUP(Tableau2[Habilitation
Tronçonnage
(TRONCONNE)],Tableau1[],Tableau1[Validité2],0))</f>
        <v>5</v>
      </c>
      <c r="W5" s="48">
        <v>41697</v>
      </c>
      <c r="X5" s="48">
        <v>41697</v>
      </c>
      <c r="Y5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43523</v>
      </c>
      <c r="Z5" s="41"/>
      <c r="AA5" s="56"/>
      <c r="AB5" s="7" t="str">
        <f>IF(ISERROR(VLOOKUP(Tableau2[Habilitation
Prlvmt Huile
(HUILE)],Tableau1[],Tableau1[Validité2],0)),"",VLOOKUP(Tableau2[Habilitation
Prlvmt Huile
(HUILE)],Tableau1[],Tableau1[Validité2],0))</f>
        <v/>
      </c>
      <c r="AC5" s="53"/>
      <c r="AD5" s="48"/>
      <c r="AE5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5" s="40"/>
      <c r="AG5" s="56"/>
      <c r="AH5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5" s="53"/>
      <c r="AJ5" s="48"/>
      <c r="AK5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5" s="108"/>
      <c r="AM5" s="56"/>
      <c r="AN5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5" s="48"/>
      <c r="AP5" s="48"/>
      <c r="AQ5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5" s="108"/>
      <c r="AS5" s="58"/>
      <c r="AT5" s="7" t="str">
        <f>IF(ISERROR(VLOOKUP(Tableau2[Habilitation
SICOBA],Tableau1[],Tableau1[Validité2],0)),"",VLOOKUP(Tableau2[Habilitation
SICOBA],Tableau1[],Tableau1[Validité2],0))</f>
        <v/>
      </c>
      <c r="AU5" s="93"/>
      <c r="AV5" s="93"/>
      <c r="AW5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5" s="108"/>
      <c r="AY5" s="58"/>
      <c r="AZ5" s="7" t="str">
        <f>IF(ISERROR(VLOOKUP(Tableau2[Habilitation
SST],Tableau1[],Tableau1[Validité2],0)),"",VLOOKUP(Tableau2[Habilitation
SST],Tableau1[],Tableau1[Validité2],0))</f>
        <v/>
      </c>
      <c r="BA5" s="93"/>
      <c r="BB5" s="93"/>
      <c r="BC5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5" s="108"/>
      <c r="BE5" s="58"/>
      <c r="BF5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5" s="14"/>
      <c r="BH5" s="14"/>
      <c r="BI5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5" s="108"/>
      <c r="BK5" s="58"/>
      <c r="BL5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5" s="14"/>
      <c r="BN5" s="14"/>
      <c r="BO5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5" s="108"/>
      <c r="BQ5" s="58"/>
      <c r="BR5" s="14" t="str">
        <f>IF(ISERROR(VLOOKUP(Tableau2[Habilitation
PERMIS PL
(PERMISPL)],Tableau1[],Tableau1[Validité2],0)),"",VLOOKUP(Tableau2[Habilitation
PERMIS PL
(PERMISPL)],Tableau1[],Tableau1[Validité2],0))</f>
        <v/>
      </c>
      <c r="BS5" s="14"/>
      <c r="BT5" s="14"/>
      <c r="BU5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5" s="108"/>
      <c r="BW5" s="58"/>
      <c r="BX5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5" s="14"/>
      <c r="BZ5" s="14"/>
      <c r="CA5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5" s="108"/>
      <c r="CC5" s="58"/>
      <c r="CD5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5" s="14"/>
      <c r="CF5" s="14"/>
      <c r="CG5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5" s="108"/>
      <c r="CI5" s="58"/>
      <c r="CJ5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5" s="14"/>
      <c r="CL5" s="14"/>
      <c r="CM5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5" s="108"/>
      <c r="CO5" s="58"/>
      <c r="CP5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5" s="14"/>
      <c r="CR5" s="14"/>
      <c r="CS5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6" spans="1:97" x14ac:dyDescent="0.3">
      <c r="A6" s="17" t="s">
        <v>254</v>
      </c>
      <c r="B6" s="12" t="s">
        <v>255</v>
      </c>
      <c r="C6" s="46" t="s">
        <v>7</v>
      </c>
      <c r="D6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6" s="44">
        <v>40084</v>
      </c>
      <c r="F6" s="44">
        <v>41892</v>
      </c>
      <c r="G6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42988</v>
      </c>
      <c r="H6" s="5"/>
      <c r="I6" s="50" t="s">
        <v>70</v>
      </c>
      <c r="J6" s="7">
        <f>IF(ISERROR(VLOOKUP(Tableau2[Habilitation
Pont-Roulant
(PONTIER)],Tableau1[],Tableau1[Validité2],0)),"",VLOOKUP(Tableau2[Habilitation
Pont-Roulant
(PONTIER)],Tableau1[],Tableau1[Validité2],0))</f>
        <v>5</v>
      </c>
      <c r="K6" s="48">
        <v>40529</v>
      </c>
      <c r="L6" s="48">
        <v>40529</v>
      </c>
      <c r="M6" s="38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>42355</v>
      </c>
      <c r="N6" s="41"/>
      <c r="O6" s="56"/>
      <c r="P6" s="7" t="str">
        <f>IF(ISERROR(VLOOKUP(Tableau2[Habilitation
Entretien Batterie
(BATENTRE)],Tableau1[],Tableau1[Validité2],0)),"",VLOOKUP(Tableau2[Habilitation
Entretien Batterie
(BATENTRE)],Tableau1[],Tableau1[Validité2],0))</f>
        <v/>
      </c>
      <c r="Q6" s="48"/>
      <c r="R6" s="48"/>
      <c r="S6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6" s="41"/>
      <c r="U6" s="56"/>
      <c r="V6" s="7" t="str">
        <f>IF(ISERROR(VLOOKUP(Tableau2[Habilitation
Tronçonnage
(TRONCONNE)],Tableau1[],Tableau1[Validité2],0)),"",VLOOKUP(Tableau2[Habilitation
Tronçonnage
(TRONCONNE)],Tableau1[],Tableau1[Validité2],0))</f>
        <v/>
      </c>
      <c r="W6" s="48"/>
      <c r="X6" s="48"/>
      <c r="Y6" s="14" t="str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/>
      </c>
      <c r="Z6" s="41"/>
      <c r="AA6" s="56" t="s">
        <v>122</v>
      </c>
      <c r="AB6" s="7">
        <f>IF(ISERROR(VLOOKUP(Tableau2[Habilitation
Prlvmt Huile
(HUILE)],Tableau1[],Tableau1[Validité2],0)),"",VLOOKUP(Tableau2[Habilitation
Prlvmt Huile
(HUILE)],Tableau1[],Tableau1[Validité2],0))</f>
        <v>5</v>
      </c>
      <c r="AC6" s="53"/>
      <c r="AD6" s="48">
        <v>41571</v>
      </c>
      <c r="AE6" s="14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>43397</v>
      </c>
      <c r="AF6" s="40"/>
      <c r="AG6" s="56"/>
      <c r="AH6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6" s="53"/>
      <c r="AJ6" s="48"/>
      <c r="AK6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6" s="108"/>
      <c r="AM6" s="56"/>
      <c r="AN6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6" s="48"/>
      <c r="AP6" s="48"/>
      <c r="AQ6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6" s="108"/>
      <c r="AS6" s="58"/>
      <c r="AT6" s="7" t="str">
        <f>IF(ISERROR(VLOOKUP(Tableau2[Habilitation
SICOBA],Tableau1[],Tableau1[Validité2],0)),"",VLOOKUP(Tableau2[Habilitation
SICOBA],Tableau1[],Tableau1[Validité2],0))</f>
        <v/>
      </c>
      <c r="AU6" s="93"/>
      <c r="AV6" s="93"/>
      <c r="AW6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6" s="108"/>
      <c r="AY6" s="58"/>
      <c r="AZ6" s="7" t="str">
        <f>IF(ISERROR(VLOOKUP(Tableau2[Habilitation
SST],Tableau1[],Tableau1[Validité2],0)),"",VLOOKUP(Tableau2[Habilitation
SST],Tableau1[],Tableau1[Validité2],0))</f>
        <v/>
      </c>
      <c r="BA6" s="93"/>
      <c r="BB6" s="93"/>
      <c r="BC6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6" s="108"/>
      <c r="BE6" s="58"/>
      <c r="BF6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6" s="14"/>
      <c r="BH6" s="14"/>
      <c r="BI6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6" s="108"/>
      <c r="BK6" s="58"/>
      <c r="BL6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6" s="14"/>
      <c r="BN6" s="14"/>
      <c r="BO6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6" s="108"/>
      <c r="BQ6" s="58"/>
      <c r="BR6" s="14" t="str">
        <f>IF(ISERROR(VLOOKUP(Tableau2[Habilitation
PERMIS PL
(PERMISPL)],Tableau1[],Tableau1[Validité2],0)),"",VLOOKUP(Tableau2[Habilitation
PERMIS PL
(PERMISPL)],Tableau1[],Tableau1[Validité2],0))</f>
        <v/>
      </c>
      <c r="BS6" s="14"/>
      <c r="BT6" s="14"/>
      <c r="BU6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6" s="108"/>
      <c r="BW6" s="58"/>
      <c r="BX6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6" s="14"/>
      <c r="BZ6" s="14"/>
      <c r="CA6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6" s="108"/>
      <c r="CC6" s="58"/>
      <c r="CD6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6" s="14"/>
      <c r="CF6" s="14"/>
      <c r="CG6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6" s="108"/>
      <c r="CI6" s="58"/>
      <c r="CJ6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6" s="14"/>
      <c r="CL6" s="14"/>
      <c r="CM6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6" s="108"/>
      <c r="CO6" s="58"/>
      <c r="CP6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6" s="14"/>
      <c r="CR6" s="14"/>
      <c r="CS6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7" spans="1:97" x14ac:dyDescent="0.3">
      <c r="A7" s="17" t="s">
        <v>256</v>
      </c>
      <c r="B7" s="12" t="s">
        <v>257</v>
      </c>
      <c r="C7" s="46" t="s">
        <v>9</v>
      </c>
      <c r="D7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7" s="42" t="s">
        <v>120</v>
      </c>
      <c r="F7" s="43" t="s">
        <v>245</v>
      </c>
      <c r="G7" s="13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43020</v>
      </c>
      <c r="H7" s="11"/>
      <c r="I7" s="49" t="s">
        <v>70</v>
      </c>
      <c r="J7" s="9">
        <f>IF(ISERROR(VLOOKUP(Tableau2[Habilitation
Pont-Roulant
(PONTIER)],Tableau1[],Tableau1[Validité2],0)),"",VLOOKUP(Tableau2[Habilitation
Pont-Roulant
(PONTIER)],Tableau1[],Tableau1[Validité2],0))</f>
        <v>5</v>
      </c>
      <c r="K7" s="47" t="s">
        <v>120</v>
      </c>
      <c r="L7" s="47" t="s">
        <v>121</v>
      </c>
      <c r="M7" s="13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7" s="108"/>
      <c r="O7" s="55" t="s">
        <v>24</v>
      </c>
      <c r="P7" s="9">
        <f>IF(ISERROR(VLOOKUP(Tableau2[Habilitation
Entretien Batterie
(BATENTRE)],Tableau1[],Tableau1[Validité2],0)),"",VLOOKUP(Tableau2[Habilitation
Entretien Batterie
(BATENTRE)],Tableau1[],Tableau1[Validité2],0))</f>
        <v>3</v>
      </c>
      <c r="Q7" s="47" t="s">
        <v>121</v>
      </c>
      <c r="R7" s="47" t="s">
        <v>121</v>
      </c>
      <c r="S7" s="39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7" s="108"/>
      <c r="U7" s="55" t="s">
        <v>120</v>
      </c>
      <c r="V7" s="9" t="str">
        <f>IF(ISERROR(VLOOKUP(Tableau2[Habilitation
Tronçonnage
(TRONCONNE)],Tableau1[],Tableau1[Validité2],0)),"",VLOOKUP(Tableau2[Habilitation
Tronçonnage
(TRONCONNE)],Tableau1[],Tableau1[Validité2],0))</f>
        <v/>
      </c>
      <c r="W7" s="47" t="s">
        <v>120</v>
      </c>
      <c r="X7" s="47" t="s">
        <v>120</v>
      </c>
      <c r="Y7" s="39" t="str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/>
      </c>
      <c r="Z7" s="41"/>
      <c r="AA7" s="55" t="s">
        <v>122</v>
      </c>
      <c r="AB7" s="9">
        <f>IF(ISERROR(VLOOKUP(Tableau2[Habilitation
Prlvmt Huile
(HUILE)],Tableau1[],Tableau1[Validité2],0)),"",VLOOKUP(Tableau2[Habilitation
Prlvmt Huile
(HUILE)],Tableau1[],Tableau1[Validité2],0))</f>
        <v>5</v>
      </c>
      <c r="AC7" s="52" t="s">
        <v>120</v>
      </c>
      <c r="AD7" s="47" t="s">
        <v>121</v>
      </c>
      <c r="AE7" s="39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7" s="40"/>
      <c r="AG7" s="55" t="s">
        <v>120</v>
      </c>
      <c r="AH7" s="97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7" s="52" t="s">
        <v>120</v>
      </c>
      <c r="AJ7" s="47" t="s">
        <v>120</v>
      </c>
      <c r="AK7" s="92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7" s="108"/>
      <c r="AM7" s="55" t="s">
        <v>120</v>
      </c>
      <c r="AN7" s="9" t="str">
        <f>IF(ISERROR(VLOOKUP(Tableau2[Habilitation
CACES Camion GRUE
(CAMIGRUINI)],Tableau1[],Tableau1[Validité2],0)),"",VLOOKUP(Tableau2[Habilitation
CACES Camion GRUE
(CAMIGRUINI)],Tableau1[],Tableau1[Validité2],0))</f>
        <v/>
      </c>
      <c r="AO7" s="47" t="s">
        <v>120</v>
      </c>
      <c r="AP7" s="47" t="s">
        <v>120</v>
      </c>
      <c r="AQ7" s="39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7" s="108"/>
      <c r="AS7" s="59" t="s">
        <v>109</v>
      </c>
      <c r="AT7" s="9">
        <f>IF(ISERROR(VLOOKUP(Tableau2[Habilitation
SICOBA],Tableau1[],Tableau1[Validité2],0)),"",VLOOKUP(Tableau2[Habilitation
SICOBA],Tableau1[],Tableau1[Validité2],0))</f>
        <v>2</v>
      </c>
      <c r="AU7" s="92" t="s">
        <v>120</v>
      </c>
      <c r="AV7" s="92" t="s">
        <v>121</v>
      </c>
      <c r="AW7" s="39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7" s="108"/>
      <c r="AY7" s="59" t="s">
        <v>120</v>
      </c>
      <c r="AZ7" s="9" t="str">
        <f>IF(ISERROR(VLOOKUP(Tableau2[Habilitation
SST],Tableau1[],Tableau1[Validité2],0)),"",VLOOKUP(Tableau2[Habilitation
SST],Tableau1[],Tableau1[Validité2],0))</f>
        <v/>
      </c>
      <c r="BA7" s="92" t="s">
        <v>120</v>
      </c>
      <c r="BB7" s="92" t="s">
        <v>120</v>
      </c>
      <c r="BC7" s="39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7" s="108"/>
      <c r="BE7" s="59" t="s">
        <v>120</v>
      </c>
      <c r="BF7" s="39" t="str">
        <f>IF(ISERROR(VLOOKUP(Tableau2[Habilitation Encadrement Amiante
(RISQAMIATC)],Tableau1[],Tableau1[Validité2],0)),"",VLOOKUP(Tableau2[Habilitation Encadrement Amiante
(RISQAMIATC)],Tableau1[],Tableau1[Validité2],0))</f>
        <v/>
      </c>
      <c r="BG7" s="39" t="s">
        <v>120</v>
      </c>
      <c r="BH7" s="39" t="s">
        <v>120</v>
      </c>
      <c r="BI7" s="39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7" s="108"/>
      <c r="BK7" s="59" t="s">
        <v>120</v>
      </c>
      <c r="BL7" s="39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7" s="39" t="s">
        <v>120</v>
      </c>
      <c r="BN7" s="39" t="s">
        <v>120</v>
      </c>
      <c r="BO7" s="39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7" s="108"/>
      <c r="BQ7" s="59" t="s">
        <v>120</v>
      </c>
      <c r="BR7" s="39" t="str">
        <f>IF(ISERROR(VLOOKUP(Tableau2[Habilitation
PERMIS PL
(PERMISPL)],Tableau1[],Tableau1[Validité2],0)),"",VLOOKUP(Tableau2[Habilitation
PERMIS PL
(PERMISPL)],Tableau1[],Tableau1[Validité2],0))</f>
        <v/>
      </c>
      <c r="BS7" s="39" t="s">
        <v>120</v>
      </c>
      <c r="BT7" s="39" t="s">
        <v>120</v>
      </c>
      <c r="BU7" s="39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7" s="108"/>
      <c r="BW7" s="59" t="s">
        <v>120</v>
      </c>
      <c r="BX7" s="39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7" s="39" t="s">
        <v>120</v>
      </c>
      <c r="BZ7" s="39" t="s">
        <v>120</v>
      </c>
      <c r="CA7" s="39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7" s="108"/>
      <c r="CC7" s="59" t="s">
        <v>120</v>
      </c>
      <c r="CD7" s="39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7" s="39" t="s">
        <v>120</v>
      </c>
      <c r="CF7" s="39" t="s">
        <v>120</v>
      </c>
      <c r="CG7" s="39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7" s="108"/>
      <c r="CI7" s="59" t="s">
        <v>120</v>
      </c>
      <c r="CJ7" s="39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7" s="39" t="s">
        <v>120</v>
      </c>
      <c r="CL7" s="39" t="s">
        <v>120</v>
      </c>
      <c r="CM7" s="39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7" s="108"/>
      <c r="CO7" s="59" t="s">
        <v>120</v>
      </c>
      <c r="CP7" s="39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7" s="39" t="s">
        <v>120</v>
      </c>
      <c r="CR7" s="39" t="s">
        <v>120</v>
      </c>
      <c r="CS7" s="39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8" spans="1:97" x14ac:dyDescent="0.3">
      <c r="A8" s="17" t="s">
        <v>258</v>
      </c>
      <c r="B8" s="12" t="s">
        <v>259</v>
      </c>
      <c r="C8" s="46" t="s">
        <v>7</v>
      </c>
      <c r="D8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8" s="45"/>
      <c r="F8" s="44">
        <v>41439</v>
      </c>
      <c r="G8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42535</v>
      </c>
      <c r="H8" s="5"/>
      <c r="I8" s="50" t="s">
        <v>70</v>
      </c>
      <c r="J8" s="7">
        <f>IF(ISERROR(VLOOKUP(Tableau2[Habilitation
Pont-Roulant
(PONTIER)],Tableau1[],Tableau1[Validité2],0)),"",VLOOKUP(Tableau2[Habilitation
Pont-Roulant
(PONTIER)],Tableau1[],Tableau1[Validité2],0))</f>
        <v>5</v>
      </c>
      <c r="K8" s="48"/>
      <c r="L8" s="48" t="s">
        <v>121</v>
      </c>
      <c r="M8" s="38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8" s="41"/>
      <c r="O8" s="56" t="s">
        <v>24</v>
      </c>
      <c r="P8" s="7">
        <f>IF(ISERROR(VLOOKUP(Tableau2[Habilitation
Entretien Batterie
(BATENTRE)],Tableau1[],Tableau1[Validité2],0)),"",VLOOKUP(Tableau2[Habilitation
Entretien Batterie
(BATENTRE)],Tableau1[],Tableau1[Validité2],0))</f>
        <v>3</v>
      </c>
      <c r="Q8" s="48"/>
      <c r="R8" s="48" t="s">
        <v>121</v>
      </c>
      <c r="S8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8" s="41"/>
      <c r="U8" s="56" t="s">
        <v>97</v>
      </c>
      <c r="V8" s="7">
        <f>IF(ISERROR(VLOOKUP(Tableau2[Habilitation
Tronçonnage
(TRONCONNE)],Tableau1[],Tableau1[Validité2],0)),"",VLOOKUP(Tableau2[Habilitation
Tronçonnage
(TRONCONNE)],Tableau1[],Tableau1[Validité2],0))</f>
        <v>5</v>
      </c>
      <c r="W8" s="48">
        <v>41697</v>
      </c>
      <c r="X8" s="48">
        <v>41697</v>
      </c>
      <c r="Y8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43523</v>
      </c>
      <c r="Z8" s="41"/>
      <c r="AA8" s="56" t="s">
        <v>122</v>
      </c>
      <c r="AB8" s="7">
        <f>IF(ISERROR(VLOOKUP(Tableau2[Habilitation
Prlvmt Huile
(HUILE)],Tableau1[],Tableau1[Validité2],0)),"",VLOOKUP(Tableau2[Habilitation
Prlvmt Huile
(HUILE)],Tableau1[],Tableau1[Validité2],0))</f>
        <v>5</v>
      </c>
      <c r="AC8" s="53"/>
      <c r="AD8" s="48">
        <v>41459</v>
      </c>
      <c r="AE8" s="14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>43285</v>
      </c>
      <c r="AF8" s="40"/>
      <c r="AG8" s="56"/>
      <c r="AH8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8" s="53"/>
      <c r="AJ8" s="48"/>
      <c r="AK8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8" s="108"/>
      <c r="AM8" s="56" t="s">
        <v>38</v>
      </c>
      <c r="AN8" s="7">
        <f>IF(ISERROR(VLOOKUP(Tableau2[Habilitation
CACES Camion GRUE
(CAMIGRUINI)],Tableau1[],Tableau1[Validité2],0)),"",VLOOKUP(Tableau2[Habilitation
CACES Camion GRUE
(CAMIGRUINI)],Tableau1[],Tableau1[Validité2],0))</f>
        <v>5</v>
      </c>
      <c r="AO8" s="48"/>
      <c r="AP8" s="47">
        <v>41222</v>
      </c>
      <c r="AQ8" s="39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>43048</v>
      </c>
      <c r="AR8" s="108"/>
      <c r="AS8" s="59" t="s">
        <v>109</v>
      </c>
      <c r="AT8" s="9">
        <f>IF(ISERROR(VLOOKUP(Tableau2[Habilitation
SICOBA],Tableau1[],Tableau1[Validité2],0)),"",VLOOKUP(Tableau2[Habilitation
SICOBA],Tableau1[],Tableau1[Validité2],0))</f>
        <v>2</v>
      </c>
      <c r="AU8" s="92" t="s">
        <v>120</v>
      </c>
      <c r="AV8" s="92" t="s">
        <v>120</v>
      </c>
      <c r="AW8" s="39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8" s="108"/>
      <c r="AY8" s="58"/>
      <c r="AZ8" s="7" t="str">
        <f>IF(ISERROR(VLOOKUP(Tableau2[Habilitation
SST],Tableau1[],Tableau1[Validité2],0)),"",VLOOKUP(Tableau2[Habilitation
SST],Tableau1[],Tableau1[Validité2],0))</f>
        <v/>
      </c>
      <c r="BA8" s="93"/>
      <c r="BB8" s="93"/>
      <c r="BC8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8" s="108"/>
      <c r="BE8" s="58"/>
      <c r="BF8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8" s="14"/>
      <c r="BH8" s="14"/>
      <c r="BI8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8" s="108"/>
      <c r="BK8" s="58"/>
      <c r="BL8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8" s="14"/>
      <c r="BN8" s="14"/>
      <c r="BO8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8" s="108"/>
      <c r="BQ8" s="58"/>
      <c r="BR8" s="14" t="str">
        <f>IF(ISERROR(VLOOKUP(Tableau2[Habilitation
PERMIS PL
(PERMISPL)],Tableau1[],Tableau1[Validité2],0)),"",VLOOKUP(Tableau2[Habilitation
PERMIS PL
(PERMISPL)],Tableau1[],Tableau1[Validité2],0))</f>
        <v/>
      </c>
      <c r="BS8" s="14"/>
      <c r="BT8" s="14"/>
      <c r="BU8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8" s="108"/>
      <c r="BW8" s="58"/>
      <c r="BX8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8" s="14"/>
      <c r="BZ8" s="14"/>
      <c r="CA8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8" s="108"/>
      <c r="CC8" s="58"/>
      <c r="CD8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8" s="14"/>
      <c r="CF8" s="14"/>
      <c r="CG8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8" s="108"/>
      <c r="CI8" s="58"/>
      <c r="CJ8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8" s="14"/>
      <c r="CL8" s="14"/>
      <c r="CM8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8" s="108"/>
      <c r="CO8" s="58"/>
      <c r="CP8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8" s="14"/>
      <c r="CR8" s="14"/>
      <c r="CS8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9" spans="1:97" x14ac:dyDescent="0.3">
      <c r="A9" s="17" t="s">
        <v>260</v>
      </c>
      <c r="B9" s="12" t="s">
        <v>261</v>
      </c>
      <c r="C9" s="46" t="s">
        <v>7</v>
      </c>
      <c r="D9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9" s="44"/>
      <c r="F9" s="44">
        <v>41892</v>
      </c>
      <c r="G9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42988</v>
      </c>
      <c r="H9" s="5"/>
      <c r="I9" s="50" t="s">
        <v>70</v>
      </c>
      <c r="J9" s="7">
        <f>IF(ISERROR(VLOOKUP(Tableau2[Habilitation
Pont-Roulant
(PONTIER)],Tableau1[],Tableau1[Validité2],0)),"",VLOOKUP(Tableau2[Habilitation
Pont-Roulant
(PONTIER)],Tableau1[],Tableau1[Validité2],0))</f>
        <v>5</v>
      </c>
      <c r="K9" s="48"/>
      <c r="L9" s="48" t="s">
        <v>121</v>
      </c>
      <c r="M9" s="38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9" s="41"/>
      <c r="O9" s="56" t="s">
        <v>24</v>
      </c>
      <c r="P9" s="7">
        <f>IF(ISERROR(VLOOKUP(Tableau2[Habilitation
Entretien Batterie
(BATENTRE)],Tableau1[],Tableau1[Validité2],0)),"",VLOOKUP(Tableau2[Habilitation
Entretien Batterie
(BATENTRE)],Tableau1[],Tableau1[Validité2],0))</f>
        <v>3</v>
      </c>
      <c r="Q9" s="48"/>
      <c r="R9" s="48" t="s">
        <v>121</v>
      </c>
      <c r="S9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9" s="41"/>
      <c r="U9" s="56" t="s">
        <v>97</v>
      </c>
      <c r="V9" s="7">
        <f>IF(ISERROR(VLOOKUP(Tableau2[Habilitation
Tronçonnage
(TRONCONNE)],Tableau1[],Tableau1[Validité2],0)),"",VLOOKUP(Tableau2[Habilitation
Tronçonnage
(TRONCONNE)],Tableau1[],Tableau1[Validité2],0))</f>
        <v>5</v>
      </c>
      <c r="W9" s="48">
        <v>39875</v>
      </c>
      <c r="X9" s="48">
        <v>39875</v>
      </c>
      <c r="Y9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41701</v>
      </c>
      <c r="Z9" s="41"/>
      <c r="AA9" s="56" t="s">
        <v>122</v>
      </c>
      <c r="AB9" s="7">
        <f>IF(ISERROR(VLOOKUP(Tableau2[Habilitation
Prlvmt Huile
(HUILE)],Tableau1[],Tableau1[Validité2],0)),"",VLOOKUP(Tableau2[Habilitation
Prlvmt Huile
(HUILE)],Tableau1[],Tableau1[Validité2],0))</f>
        <v>5</v>
      </c>
      <c r="AC9" s="53"/>
      <c r="AD9" s="48" t="s">
        <v>121</v>
      </c>
      <c r="AE9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9" s="40"/>
      <c r="AG9" s="56"/>
      <c r="AH9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9" s="53"/>
      <c r="AJ9" s="48"/>
      <c r="AK9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9" s="108"/>
      <c r="AM9" s="56"/>
      <c r="AN9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9" s="48"/>
      <c r="AP9" s="48"/>
      <c r="AQ9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9" s="108"/>
      <c r="AS9" s="58"/>
      <c r="AT9" s="7" t="str">
        <f>IF(ISERROR(VLOOKUP(Tableau2[Habilitation
SICOBA],Tableau1[],Tableau1[Validité2],0)),"",VLOOKUP(Tableau2[Habilitation
SICOBA],Tableau1[],Tableau1[Validité2],0))</f>
        <v/>
      </c>
      <c r="AU9" s="93"/>
      <c r="AV9" s="93"/>
      <c r="AW9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9" s="108"/>
      <c r="AY9" s="58"/>
      <c r="AZ9" s="7" t="str">
        <f>IF(ISERROR(VLOOKUP(Tableau2[Habilitation
SST],Tableau1[],Tableau1[Validité2],0)),"",VLOOKUP(Tableau2[Habilitation
SST],Tableau1[],Tableau1[Validité2],0))</f>
        <v/>
      </c>
      <c r="BA9" s="93"/>
      <c r="BB9" s="93"/>
      <c r="BC9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9" s="108"/>
      <c r="BE9" s="58"/>
      <c r="BF9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9" s="14"/>
      <c r="BH9" s="14"/>
      <c r="BI9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9" s="108"/>
      <c r="BK9" s="58"/>
      <c r="BL9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9" s="14"/>
      <c r="BN9" s="14"/>
      <c r="BO9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9" s="108"/>
      <c r="BQ9" s="58"/>
      <c r="BR9" s="14" t="str">
        <f>IF(ISERROR(VLOOKUP(Tableau2[Habilitation
PERMIS PL
(PERMISPL)],Tableau1[],Tableau1[Validité2],0)),"",VLOOKUP(Tableau2[Habilitation
PERMIS PL
(PERMISPL)],Tableau1[],Tableau1[Validité2],0))</f>
        <v/>
      </c>
      <c r="BS9" s="14"/>
      <c r="BT9" s="14"/>
      <c r="BU9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9" s="108"/>
      <c r="BW9" s="58"/>
      <c r="BX9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9" s="14"/>
      <c r="BZ9" s="14"/>
      <c r="CA9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9" s="108"/>
      <c r="CC9" s="58"/>
      <c r="CD9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9" s="14"/>
      <c r="CF9" s="14"/>
      <c r="CG9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9" s="108"/>
      <c r="CI9" s="58"/>
      <c r="CJ9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9" s="14"/>
      <c r="CL9" s="14"/>
      <c r="CM9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9" s="108"/>
      <c r="CO9" s="58"/>
      <c r="CP9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9" s="14"/>
      <c r="CR9" s="14"/>
      <c r="CS9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0" spans="1:97" x14ac:dyDescent="0.3">
      <c r="A10" s="17" t="s">
        <v>262</v>
      </c>
      <c r="B10" s="12" t="s">
        <v>263</v>
      </c>
      <c r="C10" s="46" t="s">
        <v>4</v>
      </c>
      <c r="D10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0" s="44" t="s">
        <v>133</v>
      </c>
      <c r="F10" s="44" t="s">
        <v>132</v>
      </c>
      <c r="G10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41738</v>
      </c>
      <c r="H10" s="5"/>
      <c r="I10" s="50"/>
      <c r="J10" s="7" t="str">
        <f>IF(ISERROR(VLOOKUP(Tableau2[Habilitation
Pont-Roulant
(PONTIER)],Tableau1[],Tableau1[Validité2],0)),"",VLOOKUP(Tableau2[Habilitation
Pont-Roulant
(PONTIER)],Tableau1[],Tableau1[Validité2],0))</f>
        <v/>
      </c>
      <c r="K10" s="48" t="s">
        <v>120</v>
      </c>
      <c r="L10" s="48" t="s">
        <v>120</v>
      </c>
      <c r="M10" s="38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10" s="41"/>
      <c r="O10" s="56" t="s">
        <v>120</v>
      </c>
      <c r="P10" s="7" t="str">
        <f>IF(ISERROR(VLOOKUP(Tableau2[Habilitation
Entretien Batterie
(BATENTRE)],Tableau1[],Tableau1[Validité2],0)),"",VLOOKUP(Tableau2[Habilitation
Entretien Batterie
(BATENTRE)],Tableau1[],Tableau1[Validité2],0))</f>
        <v/>
      </c>
      <c r="Q10" s="48" t="s">
        <v>120</v>
      </c>
      <c r="R10" s="48" t="s">
        <v>120</v>
      </c>
      <c r="S10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10" s="41"/>
      <c r="U10" s="56" t="s">
        <v>120</v>
      </c>
      <c r="V10" s="7" t="str">
        <f>IF(ISERROR(VLOOKUP(Tableau2[Habilitation
Tronçonnage
(TRONCONNE)],Tableau1[],Tableau1[Validité2],0)),"",VLOOKUP(Tableau2[Habilitation
Tronçonnage
(TRONCONNE)],Tableau1[],Tableau1[Validité2],0))</f>
        <v/>
      </c>
      <c r="W10" s="48" t="s">
        <v>120</v>
      </c>
      <c r="X10" s="48" t="s">
        <v>120</v>
      </c>
      <c r="Y10" s="14" t="str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/>
      </c>
      <c r="Z10" s="41"/>
      <c r="AA10" s="56"/>
      <c r="AB10" s="7" t="str">
        <f>IF(ISERROR(VLOOKUP(Tableau2[Habilitation
Prlvmt Huile
(HUILE)],Tableau1[],Tableau1[Validité2],0)),"",VLOOKUP(Tableau2[Habilitation
Prlvmt Huile
(HUILE)],Tableau1[],Tableau1[Validité2],0))</f>
        <v/>
      </c>
      <c r="AC10" s="53" t="s">
        <v>120</v>
      </c>
      <c r="AD10" s="48" t="s">
        <v>120</v>
      </c>
      <c r="AE10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10" s="40"/>
      <c r="AG10" s="56" t="s">
        <v>120</v>
      </c>
      <c r="AH10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0" s="53" t="s">
        <v>120</v>
      </c>
      <c r="AJ10" s="48" t="s">
        <v>120</v>
      </c>
      <c r="AK10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0" s="108"/>
      <c r="AM10" s="56" t="s">
        <v>120</v>
      </c>
      <c r="AN10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0" s="48" t="s">
        <v>120</v>
      </c>
      <c r="AP10" s="48" t="s">
        <v>120</v>
      </c>
      <c r="AQ10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0" s="108"/>
      <c r="AS10" s="58" t="s">
        <v>120</v>
      </c>
      <c r="AT10" s="7" t="str">
        <f>IF(ISERROR(VLOOKUP(Tableau2[Habilitation
SICOBA],Tableau1[],Tableau1[Validité2],0)),"",VLOOKUP(Tableau2[Habilitation
SICOBA],Tableau1[],Tableau1[Validité2],0))</f>
        <v/>
      </c>
      <c r="AU10" s="93" t="s">
        <v>120</v>
      </c>
      <c r="AV10" s="93" t="s">
        <v>120</v>
      </c>
      <c r="AW10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0" s="108"/>
      <c r="AY10" s="58" t="s">
        <v>120</v>
      </c>
      <c r="AZ10" s="7" t="str">
        <f>IF(ISERROR(VLOOKUP(Tableau2[Habilitation
SST],Tableau1[],Tableau1[Validité2],0)),"",VLOOKUP(Tableau2[Habilitation
SST],Tableau1[],Tableau1[Validité2],0))</f>
        <v/>
      </c>
      <c r="BA10" s="93" t="s">
        <v>120</v>
      </c>
      <c r="BB10" s="93" t="s">
        <v>120</v>
      </c>
      <c r="BC10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0" s="108"/>
      <c r="BE10" s="58"/>
      <c r="BF10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0" s="14"/>
      <c r="BH10" s="14"/>
      <c r="BI10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0" s="108"/>
      <c r="BK10" s="58" t="s">
        <v>120</v>
      </c>
      <c r="BL10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0" s="14"/>
      <c r="BN10" s="14"/>
      <c r="BO10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0" s="108"/>
      <c r="BQ10" s="58" t="s">
        <v>120</v>
      </c>
      <c r="BR10" s="14" t="str">
        <f>IF(ISERROR(VLOOKUP(Tableau2[Habilitation
PERMIS PL
(PERMISPL)],Tableau1[],Tableau1[Validité2],0)),"",VLOOKUP(Tableau2[Habilitation
PERMIS PL
(PERMISPL)],Tableau1[],Tableau1[Validité2],0))</f>
        <v/>
      </c>
      <c r="BS10" s="14"/>
      <c r="BT10" s="14"/>
      <c r="BU10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0" s="108"/>
      <c r="BW10" s="58" t="s">
        <v>120</v>
      </c>
      <c r="BX10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0" s="14"/>
      <c r="BZ10" s="14"/>
      <c r="CA10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0" s="108"/>
      <c r="CC10" s="58"/>
      <c r="CD10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0" s="14"/>
      <c r="CF10" s="14"/>
      <c r="CG10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0" s="108"/>
      <c r="CI10" s="58" t="s">
        <v>120</v>
      </c>
      <c r="CJ10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0" s="14"/>
      <c r="CL10" s="14"/>
      <c r="CM10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0" s="108"/>
      <c r="CO10" s="58" t="s">
        <v>120</v>
      </c>
      <c r="CP10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0" s="14"/>
      <c r="CR10" s="14"/>
      <c r="CS10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1" spans="1:97" x14ac:dyDescent="0.3">
      <c r="A11" s="17" t="s">
        <v>264</v>
      </c>
      <c r="B11" s="12" t="s">
        <v>265</v>
      </c>
      <c r="C11" s="46" t="s">
        <v>7</v>
      </c>
      <c r="D11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1" s="45"/>
      <c r="F11" s="44">
        <v>41521</v>
      </c>
      <c r="G11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42617</v>
      </c>
      <c r="H11" s="5"/>
      <c r="I11" s="50" t="s">
        <v>70</v>
      </c>
      <c r="J11" s="7">
        <f>IF(ISERROR(VLOOKUP(Tableau2[Habilitation
Pont-Roulant
(PONTIER)],Tableau1[],Tableau1[Validité2],0)),"",VLOOKUP(Tableau2[Habilitation
Pont-Roulant
(PONTIER)],Tableau1[],Tableau1[Validité2],0))</f>
        <v>5</v>
      </c>
      <c r="K11" s="48"/>
      <c r="L11" s="48" t="s">
        <v>121</v>
      </c>
      <c r="M11" s="38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11" s="41"/>
      <c r="O11" s="56" t="s">
        <v>24</v>
      </c>
      <c r="P11" s="7">
        <f>IF(ISERROR(VLOOKUP(Tableau2[Habilitation
Entretien Batterie
(BATENTRE)],Tableau1[],Tableau1[Validité2],0)),"",VLOOKUP(Tableau2[Habilitation
Entretien Batterie
(BATENTRE)],Tableau1[],Tableau1[Validité2],0))</f>
        <v>3</v>
      </c>
      <c r="Q11" s="48"/>
      <c r="R11" s="48" t="s">
        <v>121</v>
      </c>
      <c r="S11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11" s="41"/>
      <c r="U11" s="56" t="s">
        <v>97</v>
      </c>
      <c r="V11" s="7">
        <f>IF(ISERROR(VLOOKUP(Tableau2[Habilitation
Tronçonnage
(TRONCONNE)],Tableau1[],Tableau1[Validité2],0)),"",VLOOKUP(Tableau2[Habilitation
Tronçonnage
(TRONCONNE)],Tableau1[],Tableau1[Validité2],0))</f>
        <v>5</v>
      </c>
      <c r="W11" s="48">
        <v>41296</v>
      </c>
      <c r="X11" s="48">
        <v>41296</v>
      </c>
      <c r="Y11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43122</v>
      </c>
      <c r="Z11" s="41"/>
      <c r="AA11" s="56" t="s">
        <v>122</v>
      </c>
      <c r="AB11" s="7">
        <f>IF(ISERROR(VLOOKUP(Tableau2[Habilitation
Prlvmt Huile
(HUILE)],Tableau1[],Tableau1[Validité2],0)),"",VLOOKUP(Tableau2[Habilitation
Prlvmt Huile
(HUILE)],Tableau1[],Tableau1[Validité2],0))</f>
        <v>5</v>
      </c>
      <c r="AC11" s="53"/>
      <c r="AD11" s="48" t="s">
        <v>121</v>
      </c>
      <c r="AE11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11" s="40"/>
      <c r="AG11" s="56"/>
      <c r="AH11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1" s="53"/>
      <c r="AJ11" s="48"/>
      <c r="AK11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1" s="108"/>
      <c r="AM11" s="56"/>
      <c r="AN11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1" s="48"/>
      <c r="AP11" s="48"/>
      <c r="AQ11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1" s="108"/>
      <c r="AS11" s="58"/>
      <c r="AT11" s="7" t="str">
        <f>IF(ISERROR(VLOOKUP(Tableau2[Habilitation
SICOBA],Tableau1[],Tableau1[Validité2],0)),"",VLOOKUP(Tableau2[Habilitation
SICOBA],Tableau1[],Tableau1[Validité2],0))</f>
        <v/>
      </c>
      <c r="AU11" s="93"/>
      <c r="AV11" s="93"/>
      <c r="AW11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1" s="108"/>
      <c r="AY11" s="58"/>
      <c r="AZ11" s="7" t="str">
        <f>IF(ISERROR(VLOOKUP(Tableau2[Habilitation
SST],Tableau1[],Tableau1[Validité2],0)),"",VLOOKUP(Tableau2[Habilitation
SST],Tableau1[],Tableau1[Validité2],0))</f>
        <v/>
      </c>
      <c r="BA11" s="93"/>
      <c r="BB11" s="93"/>
      <c r="BC11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1" s="108"/>
      <c r="BE11" s="58"/>
      <c r="BF11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1" s="14"/>
      <c r="BH11" s="14"/>
      <c r="BI11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1" s="108"/>
      <c r="BK11" s="58"/>
      <c r="BL11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1" s="14"/>
      <c r="BN11" s="14"/>
      <c r="BO11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1" s="108"/>
      <c r="BQ11" s="58"/>
      <c r="BR11" s="14" t="str">
        <f>IF(ISERROR(VLOOKUP(Tableau2[Habilitation
PERMIS PL
(PERMISPL)],Tableau1[],Tableau1[Validité2],0)),"",VLOOKUP(Tableau2[Habilitation
PERMIS PL
(PERMISPL)],Tableau1[],Tableau1[Validité2],0))</f>
        <v/>
      </c>
      <c r="BS11" s="14"/>
      <c r="BT11" s="14"/>
      <c r="BU11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1" s="108"/>
      <c r="BW11" s="58"/>
      <c r="BX11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1" s="14"/>
      <c r="BZ11" s="14"/>
      <c r="CA11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1" s="108"/>
      <c r="CC11" s="58"/>
      <c r="CD11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1" s="14"/>
      <c r="CF11" s="14"/>
      <c r="CG11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1" s="108"/>
      <c r="CI11" s="58"/>
      <c r="CJ11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1" s="14"/>
      <c r="CL11" s="14"/>
      <c r="CM11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1" s="108"/>
      <c r="CO11" s="58"/>
      <c r="CP11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1" s="14"/>
      <c r="CR11" s="14"/>
      <c r="CS11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2" spans="1:97" x14ac:dyDescent="0.3">
      <c r="A12" s="17" t="s">
        <v>266</v>
      </c>
      <c r="B12" s="12" t="s">
        <v>267</v>
      </c>
      <c r="C12" s="46" t="s">
        <v>4</v>
      </c>
      <c r="D12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2" s="44">
        <v>41353</v>
      </c>
      <c r="F12" s="44">
        <v>41738</v>
      </c>
      <c r="G12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42834</v>
      </c>
      <c r="H12" s="5"/>
      <c r="I12" s="50"/>
      <c r="J12" s="7" t="str">
        <f>IF(ISERROR(VLOOKUP(Tableau2[Habilitation
Pont-Roulant
(PONTIER)],Tableau1[],Tableau1[Validité2],0)),"",VLOOKUP(Tableau2[Habilitation
Pont-Roulant
(PONTIER)],Tableau1[],Tableau1[Validité2],0))</f>
        <v/>
      </c>
      <c r="K12" s="48"/>
      <c r="L12" s="48"/>
      <c r="M12" s="38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12" s="41"/>
      <c r="O12" s="56"/>
      <c r="P12" s="7" t="str">
        <f>IF(ISERROR(VLOOKUP(Tableau2[Habilitation
Entretien Batterie
(BATENTRE)],Tableau1[],Tableau1[Validité2],0)),"",VLOOKUP(Tableau2[Habilitation
Entretien Batterie
(BATENTRE)],Tableau1[],Tableau1[Validité2],0))</f>
        <v/>
      </c>
      <c r="Q12" s="48"/>
      <c r="R12" s="48"/>
      <c r="S12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12" s="41"/>
      <c r="U12" s="56"/>
      <c r="V12" s="7" t="str">
        <f>IF(ISERROR(VLOOKUP(Tableau2[Habilitation
Tronçonnage
(TRONCONNE)],Tableau1[],Tableau1[Validité2],0)),"",VLOOKUP(Tableau2[Habilitation
Tronçonnage
(TRONCONNE)],Tableau1[],Tableau1[Validité2],0))</f>
        <v/>
      </c>
      <c r="W12" s="48"/>
      <c r="X12" s="48"/>
      <c r="Y12" s="14" t="str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/>
      </c>
      <c r="Z12" s="41"/>
      <c r="AA12" s="56"/>
      <c r="AB12" s="7" t="str">
        <f>IF(ISERROR(VLOOKUP(Tableau2[Habilitation
Prlvmt Huile
(HUILE)],Tableau1[],Tableau1[Validité2],0)),"",VLOOKUP(Tableau2[Habilitation
Prlvmt Huile
(HUILE)],Tableau1[],Tableau1[Validité2],0))</f>
        <v/>
      </c>
      <c r="AC12" s="53"/>
      <c r="AD12" s="48"/>
      <c r="AE12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12" s="40"/>
      <c r="AG12" s="56"/>
      <c r="AH12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2" s="53"/>
      <c r="AJ12" s="48"/>
      <c r="AK12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2" s="108"/>
      <c r="AM12" s="56"/>
      <c r="AN12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2" s="48"/>
      <c r="AP12" s="48"/>
      <c r="AQ12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2" s="108"/>
      <c r="AS12" s="58"/>
      <c r="AT12" s="7" t="str">
        <f>IF(ISERROR(VLOOKUP(Tableau2[Habilitation
SICOBA],Tableau1[],Tableau1[Validité2],0)),"",VLOOKUP(Tableau2[Habilitation
SICOBA],Tableau1[],Tableau1[Validité2],0))</f>
        <v/>
      </c>
      <c r="AU12" s="93"/>
      <c r="AV12" s="93"/>
      <c r="AW12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2" s="108"/>
      <c r="AY12" s="58"/>
      <c r="AZ12" s="7" t="str">
        <f>IF(ISERROR(VLOOKUP(Tableau2[Habilitation
SST],Tableau1[],Tableau1[Validité2],0)),"",VLOOKUP(Tableau2[Habilitation
SST],Tableau1[],Tableau1[Validité2],0))</f>
        <v/>
      </c>
      <c r="BA12" s="93"/>
      <c r="BB12" s="93"/>
      <c r="BC12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2" s="108"/>
      <c r="BE12" s="58"/>
      <c r="BF12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2" s="14"/>
      <c r="BH12" s="14"/>
      <c r="BI12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2" s="108"/>
      <c r="BK12" s="58"/>
      <c r="BL12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2" s="14"/>
      <c r="BN12" s="14"/>
      <c r="BO12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2" s="108"/>
      <c r="BQ12" s="58"/>
      <c r="BR12" s="14" t="str">
        <f>IF(ISERROR(VLOOKUP(Tableau2[Habilitation
PERMIS PL
(PERMISPL)],Tableau1[],Tableau1[Validité2],0)),"",VLOOKUP(Tableau2[Habilitation
PERMIS PL
(PERMISPL)],Tableau1[],Tableau1[Validité2],0))</f>
        <v/>
      </c>
      <c r="BS12" s="14"/>
      <c r="BT12" s="14"/>
      <c r="BU12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2" s="108"/>
      <c r="BW12" s="58"/>
      <c r="BX12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2" s="14"/>
      <c r="BZ12" s="14"/>
      <c r="CA12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2" s="108"/>
      <c r="CC12" s="58"/>
      <c r="CD12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2" s="14"/>
      <c r="CF12" s="14"/>
      <c r="CG12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2" s="108"/>
      <c r="CI12" s="58"/>
      <c r="CJ12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2" s="14"/>
      <c r="CL12" s="14"/>
      <c r="CM12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2" s="108"/>
      <c r="CO12" s="58"/>
      <c r="CP12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2" s="14"/>
      <c r="CR12" s="14"/>
      <c r="CS12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3" spans="1:97" x14ac:dyDescent="0.3">
      <c r="A13" s="17" t="s">
        <v>268</v>
      </c>
      <c r="B13" s="12" t="s">
        <v>269</v>
      </c>
      <c r="C13" s="46" t="s">
        <v>7</v>
      </c>
      <c r="D13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3" s="44">
        <v>39961</v>
      </c>
      <c r="F13" s="44">
        <v>41219</v>
      </c>
      <c r="G13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42314</v>
      </c>
      <c r="H13" s="5"/>
      <c r="I13" s="50" t="s">
        <v>70</v>
      </c>
      <c r="J13" s="7">
        <f>IF(ISERROR(VLOOKUP(Tableau2[Habilitation
Pont-Roulant
(PONTIER)],Tableau1[],Tableau1[Validité2],0)),"",VLOOKUP(Tableau2[Habilitation
Pont-Roulant
(PONTIER)],Tableau1[],Tableau1[Validité2],0))</f>
        <v>5</v>
      </c>
      <c r="K13" s="48">
        <v>40346</v>
      </c>
      <c r="L13" s="48">
        <v>40346</v>
      </c>
      <c r="M13" s="38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>42172</v>
      </c>
      <c r="N13" s="41"/>
      <c r="O13" s="56" t="s">
        <v>24</v>
      </c>
      <c r="P13" s="7">
        <f>IF(ISERROR(VLOOKUP(Tableau2[Habilitation
Entretien Batterie
(BATENTRE)],Tableau1[],Tableau1[Validité2],0)),"",VLOOKUP(Tableau2[Habilitation
Entretien Batterie
(BATENTRE)],Tableau1[],Tableau1[Validité2],0))</f>
        <v>3</v>
      </c>
      <c r="Q13" s="48">
        <v>41774</v>
      </c>
      <c r="R13" s="48">
        <v>41774</v>
      </c>
      <c r="S13" s="14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>42870</v>
      </c>
      <c r="T13" s="41"/>
      <c r="U13" s="56" t="s">
        <v>97</v>
      </c>
      <c r="V13" s="7">
        <f>IF(ISERROR(VLOOKUP(Tableau2[Habilitation
Tronçonnage
(TRONCONNE)],Tableau1[],Tableau1[Validité2],0)),"",VLOOKUP(Tableau2[Habilitation
Tronçonnage
(TRONCONNE)],Tableau1[],Tableau1[Validité2],0))</f>
        <v>5</v>
      </c>
      <c r="W13" s="48">
        <v>41697</v>
      </c>
      <c r="X13" s="48">
        <v>41697</v>
      </c>
      <c r="Y13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43523</v>
      </c>
      <c r="Z13" s="41"/>
      <c r="AA13" s="56"/>
      <c r="AB13" s="7" t="str">
        <f>IF(ISERROR(VLOOKUP(Tableau2[Habilitation
Prlvmt Huile
(HUILE)],Tableau1[],Tableau1[Validité2],0)),"",VLOOKUP(Tableau2[Habilitation
Prlvmt Huile
(HUILE)],Tableau1[],Tableau1[Validité2],0))</f>
        <v/>
      </c>
      <c r="AC13" s="53"/>
      <c r="AD13" s="48"/>
      <c r="AE13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13" s="40"/>
      <c r="AG13" s="56"/>
      <c r="AH13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3" s="53"/>
      <c r="AJ13" s="48"/>
      <c r="AK13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3" s="108"/>
      <c r="AM13" s="56"/>
      <c r="AN13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3" s="48"/>
      <c r="AP13" s="48"/>
      <c r="AQ13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3" s="108"/>
      <c r="AS13" s="58"/>
      <c r="AT13" s="7" t="str">
        <f>IF(ISERROR(VLOOKUP(Tableau2[Habilitation
SICOBA],Tableau1[],Tableau1[Validité2],0)),"",VLOOKUP(Tableau2[Habilitation
SICOBA],Tableau1[],Tableau1[Validité2],0))</f>
        <v/>
      </c>
      <c r="AU13" s="93"/>
      <c r="AV13" s="93"/>
      <c r="AW13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3" s="108"/>
      <c r="AY13" s="58"/>
      <c r="AZ13" s="7" t="str">
        <f>IF(ISERROR(VLOOKUP(Tableau2[Habilitation
SST],Tableau1[],Tableau1[Validité2],0)),"",VLOOKUP(Tableau2[Habilitation
SST],Tableau1[],Tableau1[Validité2],0))</f>
        <v/>
      </c>
      <c r="BA13" s="93"/>
      <c r="BB13" s="93"/>
      <c r="BC13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3" s="108"/>
      <c r="BE13" s="58"/>
      <c r="BF13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3" s="14"/>
      <c r="BH13" s="14"/>
      <c r="BI13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3" s="108"/>
      <c r="BK13" s="58"/>
      <c r="BL13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3" s="14"/>
      <c r="BN13" s="14"/>
      <c r="BO13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3" s="108"/>
      <c r="BQ13" s="58"/>
      <c r="BR13" s="14" t="str">
        <f>IF(ISERROR(VLOOKUP(Tableau2[Habilitation
PERMIS PL
(PERMISPL)],Tableau1[],Tableau1[Validité2],0)),"",VLOOKUP(Tableau2[Habilitation
PERMIS PL
(PERMISPL)],Tableau1[],Tableau1[Validité2],0))</f>
        <v/>
      </c>
      <c r="BS13" s="14"/>
      <c r="BT13" s="14"/>
      <c r="BU13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3" s="108"/>
      <c r="BW13" s="58"/>
      <c r="BX13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3" s="14"/>
      <c r="BZ13" s="14"/>
      <c r="CA13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3" s="108"/>
      <c r="CC13" s="58"/>
      <c r="CD13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3" s="14"/>
      <c r="CF13" s="14"/>
      <c r="CG13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3" s="108"/>
      <c r="CI13" s="58"/>
      <c r="CJ13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3" s="14"/>
      <c r="CL13" s="14"/>
      <c r="CM13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3" s="108"/>
      <c r="CO13" s="58"/>
      <c r="CP13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3" s="14"/>
      <c r="CR13" s="14"/>
      <c r="CS13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4" spans="1:97" x14ac:dyDescent="0.3">
      <c r="A14" s="17" t="s">
        <v>270</v>
      </c>
      <c r="B14" s="12" t="s">
        <v>271</v>
      </c>
      <c r="C14" s="46" t="s">
        <v>7</v>
      </c>
      <c r="D14" s="37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4" s="44">
        <v>40144</v>
      </c>
      <c r="F14" s="44">
        <v>41219</v>
      </c>
      <c r="G14" s="99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42314</v>
      </c>
      <c r="H14" s="5"/>
      <c r="I14" s="50" t="s">
        <v>70</v>
      </c>
      <c r="J14" s="7">
        <f>IF(ISERROR(VLOOKUP(Tableau2[Habilitation
Pont-Roulant
(PONTIER)],Tableau1[],Tableau1[Validité2],0)),"",VLOOKUP(Tableau2[Habilitation
Pont-Roulant
(PONTIER)],Tableau1[],Tableau1[Validité2],0))</f>
        <v>5</v>
      </c>
      <c r="K14" s="48">
        <v>40529</v>
      </c>
      <c r="L14" s="48">
        <v>40529</v>
      </c>
      <c r="M14" s="99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>42355</v>
      </c>
      <c r="N14" s="41"/>
      <c r="O14" s="56" t="s">
        <v>24</v>
      </c>
      <c r="P14" s="7">
        <f>IF(ISERROR(VLOOKUP(Tableau2[Habilitation
Entretien Batterie
(BATENTRE)],Tableau1[],Tableau1[Validité2],0)),"",VLOOKUP(Tableau2[Habilitation
Entretien Batterie
(BATENTRE)],Tableau1[],Tableau1[Validité2],0))</f>
        <v>3</v>
      </c>
      <c r="Q14" s="48">
        <v>41774</v>
      </c>
      <c r="R14" s="48">
        <v>41774</v>
      </c>
      <c r="S14" s="14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>42870</v>
      </c>
      <c r="T14" s="41"/>
      <c r="U14" s="56" t="s">
        <v>97</v>
      </c>
      <c r="V14" s="7">
        <f>IF(ISERROR(VLOOKUP(Tableau2[Habilitation
Tronçonnage
(TRONCONNE)],Tableau1[],Tableau1[Validité2],0)),"",VLOOKUP(Tableau2[Habilitation
Tronçonnage
(TRONCONNE)],Tableau1[],Tableau1[Validité2],0))</f>
        <v>5</v>
      </c>
      <c r="W14" s="48">
        <v>40703</v>
      </c>
      <c r="X14" s="48">
        <v>40703</v>
      </c>
      <c r="Y14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42530</v>
      </c>
      <c r="Z14" s="41"/>
      <c r="AA14" s="56"/>
      <c r="AB14" s="7" t="str">
        <f>IF(ISERROR(VLOOKUP(Tableau2[Habilitation
Prlvmt Huile
(HUILE)],Tableau1[],Tableau1[Validité2],0)),"",VLOOKUP(Tableau2[Habilitation
Prlvmt Huile
(HUILE)],Tableau1[],Tableau1[Validité2],0))</f>
        <v/>
      </c>
      <c r="AC14" s="53" t="s">
        <v>120</v>
      </c>
      <c r="AD14" s="48"/>
      <c r="AE14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14" s="40"/>
      <c r="AG14" s="56" t="s">
        <v>120</v>
      </c>
      <c r="AH14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4" s="53" t="s">
        <v>120</v>
      </c>
      <c r="AJ14" s="48" t="s">
        <v>120</v>
      </c>
      <c r="AK14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4" s="108"/>
      <c r="AM14" s="56" t="s">
        <v>120</v>
      </c>
      <c r="AN14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4" s="48" t="s">
        <v>120</v>
      </c>
      <c r="AP14" s="48" t="s">
        <v>120</v>
      </c>
      <c r="AQ14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4" s="108"/>
      <c r="AS14" s="58"/>
      <c r="AT14" s="7" t="str">
        <f>IF(ISERROR(VLOOKUP(Tableau2[Habilitation
SICOBA],Tableau1[],Tableau1[Validité2],0)),"",VLOOKUP(Tableau2[Habilitation
SICOBA],Tableau1[],Tableau1[Validité2],0))</f>
        <v/>
      </c>
      <c r="AU14" s="93"/>
      <c r="AV14" s="93"/>
      <c r="AW14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4" s="108"/>
      <c r="AY14" s="58"/>
      <c r="AZ14" s="7" t="str">
        <f>IF(ISERROR(VLOOKUP(Tableau2[Habilitation
SST],Tableau1[],Tableau1[Validité2],0)),"",VLOOKUP(Tableau2[Habilitation
SST],Tableau1[],Tableau1[Validité2],0))</f>
        <v/>
      </c>
      <c r="BA14" s="93"/>
      <c r="BB14" s="93"/>
      <c r="BC14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4" s="108"/>
      <c r="BE14" s="58"/>
      <c r="BF14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4" s="14"/>
      <c r="BH14" s="14"/>
      <c r="BI14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4" s="108"/>
      <c r="BK14" s="58"/>
      <c r="BL14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4" s="14"/>
      <c r="BN14" s="14"/>
      <c r="BO14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4" s="108"/>
      <c r="BQ14" s="58"/>
      <c r="BR14" s="14" t="str">
        <f>IF(ISERROR(VLOOKUP(Tableau2[Habilitation
PERMIS PL
(PERMISPL)],Tableau1[],Tableau1[Validité2],0)),"",VLOOKUP(Tableau2[Habilitation
PERMIS PL
(PERMISPL)],Tableau1[],Tableau1[Validité2],0))</f>
        <v/>
      </c>
      <c r="BS14" s="14"/>
      <c r="BT14" s="14"/>
      <c r="BU14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4" s="108"/>
      <c r="BW14" s="58"/>
      <c r="BX14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4" s="14"/>
      <c r="BZ14" s="14"/>
      <c r="CA14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4" s="108"/>
      <c r="CC14" s="58"/>
      <c r="CD14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4" s="14"/>
      <c r="CF14" s="14"/>
      <c r="CG14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4" s="108"/>
      <c r="CI14" s="58"/>
      <c r="CJ14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4" s="14"/>
      <c r="CL14" s="14"/>
      <c r="CM14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4" s="108"/>
      <c r="CO14" s="58"/>
      <c r="CP14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4" s="14"/>
      <c r="CR14" s="14"/>
      <c r="CS14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5" spans="1:97" x14ac:dyDescent="0.3">
      <c r="A15" s="17" t="s">
        <v>272</v>
      </c>
      <c r="B15" s="12" t="s">
        <v>273</v>
      </c>
      <c r="C15" s="46" t="s">
        <v>7</v>
      </c>
      <c r="D15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5" s="44">
        <v>40136</v>
      </c>
      <c r="F15" s="44">
        <v>41004</v>
      </c>
      <c r="G15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42099</v>
      </c>
      <c r="H15" s="5"/>
      <c r="I15" s="50" t="s">
        <v>70</v>
      </c>
      <c r="J15" s="7">
        <f>IF(ISERROR(VLOOKUP(Tableau2[Habilitation
Pont-Roulant
(PONTIER)],Tableau1[],Tableau1[Validité2],0)),"",VLOOKUP(Tableau2[Habilitation
Pont-Roulant
(PONTIER)],Tableau1[],Tableau1[Validité2],0))</f>
        <v>5</v>
      </c>
      <c r="K15" s="48">
        <v>40498</v>
      </c>
      <c r="L15" s="48">
        <v>40498</v>
      </c>
      <c r="M15" s="38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>42324</v>
      </c>
      <c r="N15" s="41"/>
      <c r="O15" s="56" t="s">
        <v>24</v>
      </c>
      <c r="P15" s="7">
        <f>IF(ISERROR(VLOOKUP(Tableau2[Habilitation
Entretien Batterie
(BATENTRE)],Tableau1[],Tableau1[Validité2],0)),"",VLOOKUP(Tableau2[Habilitation
Entretien Batterie
(BATENTRE)],Tableau1[],Tableau1[Validité2],0))</f>
        <v>3</v>
      </c>
      <c r="Q15" s="48">
        <v>41774</v>
      </c>
      <c r="R15" s="48">
        <v>41774</v>
      </c>
      <c r="S15" s="14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>42870</v>
      </c>
      <c r="T15" s="41"/>
      <c r="U15" s="56" t="s">
        <v>97</v>
      </c>
      <c r="V15" s="7">
        <f>IF(ISERROR(VLOOKUP(Tableau2[Habilitation
Tronçonnage
(TRONCONNE)],Tableau1[],Tableau1[Validité2],0)),"",VLOOKUP(Tableau2[Habilitation
Tronçonnage
(TRONCONNE)],Tableau1[],Tableau1[Validité2],0))</f>
        <v>5</v>
      </c>
      <c r="W15" s="48">
        <v>41373</v>
      </c>
      <c r="X15" s="48">
        <v>41373</v>
      </c>
      <c r="Y15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43199</v>
      </c>
      <c r="Z15" s="41"/>
      <c r="AA15" s="56" t="s">
        <v>120</v>
      </c>
      <c r="AB15" s="7" t="str">
        <f>IF(ISERROR(VLOOKUP(Tableau2[Habilitation
Prlvmt Huile
(HUILE)],Tableau1[],Tableau1[Validité2],0)),"",VLOOKUP(Tableau2[Habilitation
Prlvmt Huile
(HUILE)],Tableau1[],Tableau1[Validité2],0))</f>
        <v/>
      </c>
      <c r="AC15" s="53"/>
      <c r="AD15" s="48" t="s">
        <v>120</v>
      </c>
      <c r="AE15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15" s="40"/>
      <c r="AG15" s="56"/>
      <c r="AH15" s="98"/>
      <c r="AI15" s="53"/>
      <c r="AJ15" s="48" t="s">
        <v>120</v>
      </c>
      <c r="AK15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5" s="108"/>
      <c r="AM15" s="56"/>
      <c r="AN15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5" s="48"/>
      <c r="AP15" s="48" t="s">
        <v>120</v>
      </c>
      <c r="AQ15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5" s="108"/>
      <c r="AS15" s="58" t="s">
        <v>120</v>
      </c>
      <c r="AT15" s="7" t="str">
        <f>IF(ISERROR(VLOOKUP(Tableau2[Habilitation
SICOBA],Tableau1[],Tableau1[Validité2],0)),"",VLOOKUP(Tableau2[Habilitation
SICOBA],Tableau1[],Tableau1[Validité2],0))</f>
        <v/>
      </c>
      <c r="AU15" s="93"/>
      <c r="AV15" s="93" t="s">
        <v>120</v>
      </c>
      <c r="AW15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5" s="108"/>
      <c r="AY15" s="58" t="s">
        <v>120</v>
      </c>
      <c r="AZ15" s="7" t="str">
        <f>IF(ISERROR(VLOOKUP(Tableau2[Habilitation
SST],Tableau1[],Tableau1[Validité2],0)),"",VLOOKUP(Tableau2[Habilitation
SST],Tableau1[],Tableau1[Validité2],0))</f>
        <v/>
      </c>
      <c r="BA15" s="93"/>
      <c r="BB15" s="93" t="s">
        <v>120</v>
      </c>
      <c r="BC15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5" s="108"/>
      <c r="BE15" s="58" t="s">
        <v>120</v>
      </c>
      <c r="BF15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5" s="14"/>
      <c r="BH15" s="14" t="s">
        <v>120</v>
      </c>
      <c r="BI15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5" s="108"/>
      <c r="BK15" s="58" t="s">
        <v>120</v>
      </c>
      <c r="BL15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5" s="14"/>
      <c r="BN15" s="14"/>
      <c r="BO15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5" s="108"/>
      <c r="BQ15" s="58" t="s">
        <v>120</v>
      </c>
      <c r="BR15" s="14" t="str">
        <f>IF(ISERROR(VLOOKUP(Tableau2[Habilitation
PERMIS PL
(PERMISPL)],Tableau1[],Tableau1[Validité2],0)),"",VLOOKUP(Tableau2[Habilitation
PERMIS PL
(PERMISPL)],Tableau1[],Tableau1[Validité2],0))</f>
        <v/>
      </c>
      <c r="BS15" s="14"/>
      <c r="BT15" s="14"/>
      <c r="BU15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5" s="108"/>
      <c r="BW15" s="58" t="s">
        <v>120</v>
      </c>
      <c r="BX15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5" s="14"/>
      <c r="BZ15" s="14"/>
      <c r="CA15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5" s="108"/>
      <c r="CC15" s="58"/>
      <c r="CD15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5" s="14"/>
      <c r="CF15" s="14"/>
      <c r="CG15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5" s="108"/>
      <c r="CI15" s="58" t="s">
        <v>120</v>
      </c>
      <c r="CJ15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5" s="14"/>
      <c r="CL15" s="14"/>
      <c r="CM15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5" s="108"/>
      <c r="CO15" s="58" t="s">
        <v>120</v>
      </c>
      <c r="CP15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5" s="14"/>
      <c r="CR15" s="14"/>
      <c r="CS15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6" spans="1:97" x14ac:dyDescent="0.3">
      <c r="A16" s="17" t="s">
        <v>274</v>
      </c>
      <c r="B16" s="12" t="s">
        <v>275</v>
      </c>
      <c r="C16" s="46" t="s">
        <v>7</v>
      </c>
      <c r="D16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6" s="44">
        <v>39045</v>
      </c>
      <c r="F16" s="44">
        <v>41521</v>
      </c>
      <c r="G16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42617</v>
      </c>
      <c r="H16" s="5"/>
      <c r="I16" s="50" t="s">
        <v>70</v>
      </c>
      <c r="J16" s="7">
        <f>IF(ISERROR(VLOOKUP(Tableau2[Habilitation
Pont-Roulant
(PONTIER)],Tableau1[],Tableau1[Validité2],0)),"",VLOOKUP(Tableau2[Habilitation
Pont-Roulant
(PONTIER)],Tableau1[],Tableau1[Validité2],0))</f>
        <v>5</v>
      </c>
      <c r="K16" s="48"/>
      <c r="L16" s="48" t="s">
        <v>121</v>
      </c>
      <c r="M16" s="38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16" s="41"/>
      <c r="O16" s="56" t="s">
        <v>24</v>
      </c>
      <c r="P16" s="7">
        <f>IF(ISERROR(VLOOKUP(Tableau2[Habilitation
Entretien Batterie
(BATENTRE)],Tableau1[],Tableau1[Validité2],0)),"",VLOOKUP(Tableau2[Habilitation
Entretien Batterie
(BATENTRE)],Tableau1[],Tableau1[Validité2],0))</f>
        <v>3</v>
      </c>
      <c r="Q16" s="48">
        <v>41781</v>
      </c>
      <c r="R16" s="48">
        <v>41781</v>
      </c>
      <c r="S16" s="14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>42877</v>
      </c>
      <c r="T16" s="41"/>
      <c r="U16" s="56" t="s">
        <v>97</v>
      </c>
      <c r="V16" s="7">
        <f>IF(ISERROR(VLOOKUP(Tableau2[Habilitation
Tronçonnage
(TRONCONNE)],Tableau1[],Tableau1[Validité2],0)),"",VLOOKUP(Tableau2[Habilitation
Tronçonnage
(TRONCONNE)],Tableau1[],Tableau1[Validité2],0))</f>
        <v>5</v>
      </c>
      <c r="W16" s="48">
        <v>41297</v>
      </c>
      <c r="X16" s="48">
        <v>41297</v>
      </c>
      <c r="Y16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43123</v>
      </c>
      <c r="Z16" s="41"/>
      <c r="AA16" s="56" t="s">
        <v>122</v>
      </c>
      <c r="AB16" s="7">
        <f>IF(ISERROR(VLOOKUP(Tableau2[Habilitation
Prlvmt Huile
(HUILE)],Tableau1[],Tableau1[Validité2],0)),"",VLOOKUP(Tableau2[Habilitation
Prlvmt Huile
(HUILE)],Tableau1[],Tableau1[Validité2],0))</f>
        <v>5</v>
      </c>
      <c r="AC16" s="53"/>
      <c r="AD16" s="48">
        <v>41459</v>
      </c>
      <c r="AE16" s="14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>43285</v>
      </c>
      <c r="AF16" s="40"/>
      <c r="AG16" s="56"/>
      <c r="AH16" s="98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6" s="53"/>
      <c r="AJ16" s="48"/>
      <c r="AK16" s="93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6" s="108"/>
      <c r="AM16" s="56"/>
      <c r="AN16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6" s="48"/>
      <c r="AP16" s="48"/>
      <c r="AQ16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6" s="108"/>
      <c r="AS16" s="58"/>
      <c r="AT16" s="7" t="str">
        <f>IF(ISERROR(VLOOKUP(Tableau2[Habilitation
SICOBA],Tableau1[],Tableau1[Validité2],0)),"",VLOOKUP(Tableau2[Habilitation
SICOBA],Tableau1[],Tableau1[Validité2],0))</f>
        <v/>
      </c>
      <c r="AU16" s="93"/>
      <c r="AV16" s="93"/>
      <c r="AW16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6" s="108"/>
      <c r="AY16" s="58"/>
      <c r="AZ16" s="7" t="str">
        <f>IF(ISERROR(VLOOKUP(Tableau2[Habilitation
SST],Tableau1[],Tableau1[Validité2],0)),"",VLOOKUP(Tableau2[Habilitation
SST],Tableau1[],Tableau1[Validité2],0))</f>
        <v/>
      </c>
      <c r="BA16" s="93"/>
      <c r="BB16" s="93"/>
      <c r="BC16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6" s="108"/>
      <c r="BE16" s="58"/>
      <c r="BF16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6" s="14"/>
      <c r="BH16" s="14"/>
      <c r="BI16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6" s="108"/>
      <c r="BK16" s="58"/>
      <c r="BL16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6" s="14"/>
      <c r="BN16" s="14"/>
      <c r="BO16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6" s="108"/>
      <c r="BQ16" s="58"/>
      <c r="BR16" s="14" t="str">
        <f>IF(ISERROR(VLOOKUP(Tableau2[Habilitation
PERMIS PL
(PERMISPL)],Tableau1[],Tableau1[Validité2],0)),"",VLOOKUP(Tableau2[Habilitation
PERMIS PL
(PERMISPL)],Tableau1[],Tableau1[Validité2],0))</f>
        <v/>
      </c>
      <c r="BS16" s="14"/>
      <c r="BT16" s="14"/>
      <c r="BU16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6" s="108"/>
      <c r="BW16" s="58"/>
      <c r="BX16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6" s="14"/>
      <c r="BZ16" s="14"/>
      <c r="CA16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6" s="108"/>
      <c r="CC16" s="58"/>
      <c r="CD16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6" s="14"/>
      <c r="CF16" s="14"/>
      <c r="CG16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6" s="108"/>
      <c r="CI16" s="58"/>
      <c r="CJ16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6" s="14"/>
      <c r="CL16" s="14"/>
      <c r="CM16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6" s="108"/>
      <c r="CO16" s="58"/>
      <c r="CP16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6" s="14"/>
      <c r="CR16" s="14"/>
      <c r="CS16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7" spans="1:97" x14ac:dyDescent="0.3">
      <c r="A17" s="17" t="s">
        <v>276</v>
      </c>
      <c r="B17" s="12" t="s">
        <v>277</v>
      </c>
      <c r="C17" s="46" t="s">
        <v>7</v>
      </c>
      <c r="D17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7" s="44">
        <v>39045</v>
      </c>
      <c r="F17" s="44">
        <v>41521</v>
      </c>
      <c r="G17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42617</v>
      </c>
      <c r="H17" s="5"/>
      <c r="I17" s="50" t="s">
        <v>70</v>
      </c>
      <c r="J17" s="7">
        <f>IF(ISERROR(VLOOKUP(Tableau2[Habilitation
Pont-Roulant
(PONTIER)],Tableau1[],Tableau1[Validité2],0)),"",VLOOKUP(Tableau2[Habilitation
Pont-Roulant
(PONTIER)],Tableau1[],Tableau1[Validité2],0))</f>
        <v>5</v>
      </c>
      <c r="K17" s="48">
        <v>39141</v>
      </c>
      <c r="L17" s="48">
        <v>39141</v>
      </c>
      <c r="M17" s="38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>40967</v>
      </c>
      <c r="N17" s="41"/>
      <c r="O17" s="56"/>
      <c r="P17" s="7"/>
      <c r="Q17" s="48"/>
      <c r="R17" s="48"/>
      <c r="S17" s="14"/>
      <c r="T17" s="41"/>
      <c r="U17" s="56" t="s">
        <v>97</v>
      </c>
      <c r="V17" s="7">
        <f>IF(ISERROR(VLOOKUP(Tableau2[Habilitation
Tronçonnage
(TRONCONNE)],Tableau1[],Tableau1[Validité2],0)),"",VLOOKUP(Tableau2[Habilitation
Tronçonnage
(TRONCONNE)],Tableau1[],Tableau1[Validité2],0))</f>
        <v>5</v>
      </c>
      <c r="W17" s="48">
        <v>39421</v>
      </c>
      <c r="X17" s="48">
        <v>41296</v>
      </c>
      <c r="Y17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43122</v>
      </c>
      <c r="Z17" s="41"/>
      <c r="AA17" s="56" t="s">
        <v>122</v>
      </c>
      <c r="AB17" s="7">
        <f>IF(ISERROR(VLOOKUP(Tableau2[Habilitation
Prlvmt Huile
(HUILE)],Tableau1[],Tableau1[Validité2],0)),"",VLOOKUP(Tableau2[Habilitation
Prlvmt Huile
(HUILE)],Tableau1[],Tableau1[Validité2],0))</f>
        <v>5</v>
      </c>
      <c r="AC17" s="53"/>
      <c r="AD17" s="48">
        <v>41571</v>
      </c>
      <c r="AE17" s="14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>43397</v>
      </c>
      <c r="AF17" s="40"/>
      <c r="AG17" s="85"/>
      <c r="AH17" s="95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7" s="87"/>
      <c r="AJ17" s="80"/>
      <c r="AK17" s="90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7" s="108"/>
      <c r="AM17" s="56"/>
      <c r="AN17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7" s="48"/>
      <c r="AP17" s="48"/>
      <c r="AQ17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7" s="108"/>
      <c r="AS17" s="58" t="s">
        <v>109</v>
      </c>
      <c r="AT17" s="7">
        <f>IF(ISERROR(VLOOKUP(Tableau2[Habilitation
SICOBA],Tableau1[],Tableau1[Validité2],0)),"",VLOOKUP(Tableau2[Habilitation
SICOBA],Tableau1[],Tableau1[Validité2],0))</f>
        <v>2</v>
      </c>
      <c r="AU17" s="93">
        <v>39479</v>
      </c>
      <c r="AV17" s="93">
        <v>41732</v>
      </c>
      <c r="AW17" s="14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>42463</v>
      </c>
      <c r="AX17" s="108"/>
      <c r="AY17" s="58" t="s">
        <v>100</v>
      </c>
      <c r="AZ17" s="7">
        <f>IF(ISERROR(VLOOKUP(Tableau2[Habilitation
SST],Tableau1[],Tableau1[Validité2],0)),"",VLOOKUP(Tableau2[Habilitation
SST],Tableau1[],Tableau1[Validité2],0))</f>
        <v>1.8</v>
      </c>
      <c r="BA17" s="93">
        <v>39240</v>
      </c>
      <c r="BB17" s="93">
        <v>41424</v>
      </c>
      <c r="BC17" s="14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>41789</v>
      </c>
      <c r="BD17" s="108"/>
      <c r="BE17" s="58"/>
      <c r="BF17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7" s="14"/>
      <c r="BH17" s="14"/>
      <c r="BI17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7" s="108"/>
      <c r="BK17" s="58"/>
      <c r="BL17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7" s="14"/>
      <c r="BN17" s="14"/>
      <c r="BO17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7" s="108"/>
      <c r="BQ17" s="58"/>
      <c r="BR17" s="14" t="str">
        <f>IF(ISERROR(VLOOKUP(Tableau2[Habilitation
PERMIS PL
(PERMISPL)],Tableau1[],Tableau1[Validité2],0)),"",VLOOKUP(Tableau2[Habilitation
PERMIS PL
(PERMISPL)],Tableau1[],Tableau1[Validité2],0))</f>
        <v/>
      </c>
      <c r="BS17" s="14"/>
      <c r="BT17" s="14"/>
      <c r="BU17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7" s="108"/>
      <c r="BW17" s="58"/>
      <c r="BX17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7" s="14"/>
      <c r="BZ17" s="14"/>
      <c r="CA17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7" s="108"/>
      <c r="CC17" s="58"/>
      <c r="CD17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7" s="14"/>
      <c r="CF17" s="14"/>
      <c r="CG17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7" s="108"/>
      <c r="CI17" s="58"/>
      <c r="CJ17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7" s="14"/>
      <c r="CL17" s="14"/>
      <c r="CM17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7" s="108"/>
      <c r="CO17" s="58"/>
      <c r="CP17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7" s="14"/>
      <c r="CR17" s="14"/>
      <c r="CS17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8" spans="1:97" x14ac:dyDescent="0.3">
      <c r="A18" s="17" t="s">
        <v>278</v>
      </c>
      <c r="B18" s="12" t="s">
        <v>279</v>
      </c>
      <c r="C18" s="103" t="s">
        <v>120</v>
      </c>
      <c r="D18" s="104" t="str">
        <f>+IF(ISERROR(VLOOKUP(Tableau2[[#This Row],[Habilitation électrique
(HAB0, HAB1 …)]],Tableau1[],Tableau1[Validité2],0)),"",VLOOKUP(Tableau2[[#This Row],[Habilitation électrique
(HAB0, HAB1 …)]],Tableau1[],Tableau1[Validité2],0))</f>
        <v/>
      </c>
      <c r="E18" s="105" t="s">
        <v>120</v>
      </c>
      <c r="F18" s="105" t="s">
        <v>120</v>
      </c>
      <c r="G18" s="106" t="str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/>
      </c>
      <c r="H18" s="5"/>
      <c r="I18" s="49" t="s">
        <v>120</v>
      </c>
      <c r="J18" s="9" t="str">
        <f>IF(ISERROR(VLOOKUP(Tableau2[Habilitation
Pont-Roulant
(PONTIER)],Tableau1[],Tableau1[Validité2],0)),"",VLOOKUP(Tableau2[Habilitation
Pont-Roulant
(PONTIER)],Tableau1[],Tableau1[Validité2],0))</f>
        <v/>
      </c>
      <c r="K18" s="47" t="s">
        <v>120</v>
      </c>
      <c r="L18" s="47" t="s">
        <v>120</v>
      </c>
      <c r="M18" s="106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18" s="108"/>
      <c r="O18" s="55" t="s">
        <v>120</v>
      </c>
      <c r="P18" s="9" t="str">
        <f>IF(ISERROR(VLOOKUP(Tableau2[Habilitation
Entretien Batterie
(BATENTRE)],Tableau1[],Tableau1[Validité2],0)),"",VLOOKUP(Tableau2[Habilitation
Entretien Batterie
(BATENTRE)],Tableau1[],Tableau1[Validité2],0))</f>
        <v/>
      </c>
      <c r="Q18" s="47" t="s">
        <v>120</v>
      </c>
      <c r="R18" s="47" t="s">
        <v>120</v>
      </c>
      <c r="S18" s="39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18" s="108"/>
      <c r="U18" s="52" t="s">
        <v>120</v>
      </c>
      <c r="V18" s="9" t="str">
        <f>IF(ISERROR(VLOOKUP(Tableau2[Habilitation
Tronçonnage
(TRONCONNE)],Tableau1[],Tableau1[Validité2],0)),"",VLOOKUP(Tableau2[Habilitation
Tronçonnage
(TRONCONNE)],Tableau1[],Tableau1[Validité2],0))</f>
        <v/>
      </c>
      <c r="W18" s="47" t="s">
        <v>120</v>
      </c>
      <c r="X18" s="47" t="s">
        <v>120</v>
      </c>
      <c r="Y18" s="39" t="str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/>
      </c>
      <c r="Z18" s="108"/>
      <c r="AA18" s="55" t="s">
        <v>120</v>
      </c>
      <c r="AB18" s="9" t="str">
        <f>IF(ISERROR(VLOOKUP(Tableau2[Habilitation
Prlvmt Huile
(HUILE)],Tableau1[],Tableau1[Validité2],0)),"",VLOOKUP(Tableau2[Habilitation
Prlvmt Huile
(HUILE)],Tableau1[],Tableau1[Validité2],0))</f>
        <v/>
      </c>
      <c r="AC18" s="52" t="s">
        <v>120</v>
      </c>
      <c r="AD18" s="47" t="s">
        <v>120</v>
      </c>
      <c r="AE18" s="39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18" s="40"/>
      <c r="AG18" s="55" t="s">
        <v>120</v>
      </c>
      <c r="AH18" s="107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8" s="52" t="s">
        <v>120</v>
      </c>
      <c r="AJ18" s="47" t="s">
        <v>120</v>
      </c>
      <c r="AK18" s="92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8" s="108"/>
      <c r="AM18" s="55" t="s">
        <v>120</v>
      </c>
      <c r="AN18" s="9" t="str">
        <f>IF(ISERROR(VLOOKUP(Tableau2[Habilitation
CACES Camion GRUE
(CAMIGRUINI)],Tableau1[],Tableau1[Validité2],0)),"",VLOOKUP(Tableau2[Habilitation
CACES Camion GRUE
(CAMIGRUINI)],Tableau1[],Tableau1[Validité2],0))</f>
        <v/>
      </c>
      <c r="AO18" s="47" t="s">
        <v>120</v>
      </c>
      <c r="AP18" s="47" t="s">
        <v>120</v>
      </c>
      <c r="AQ18" s="39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8" s="108"/>
      <c r="AS18" s="39" t="s">
        <v>120</v>
      </c>
      <c r="AT18" s="9" t="str">
        <f>IF(ISERROR(VLOOKUP(Tableau2[Habilitation
SICOBA],Tableau1[],Tableau1[Validité2],0)),"",VLOOKUP(Tableau2[Habilitation
SICOBA],Tableau1[],Tableau1[Validité2],0))</f>
        <v/>
      </c>
      <c r="AU18" s="92" t="s">
        <v>120</v>
      </c>
      <c r="AV18" s="92" t="s">
        <v>120</v>
      </c>
      <c r="AW18" s="39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8" s="108"/>
      <c r="AY18" s="59" t="s">
        <v>120</v>
      </c>
      <c r="AZ18" s="9" t="str">
        <f>IF(ISERROR(VLOOKUP(Tableau2[Habilitation
SST],Tableau1[],Tableau1[Validité2],0)),"",VLOOKUP(Tableau2[Habilitation
SST],Tableau1[],Tableau1[Validité2],0))</f>
        <v/>
      </c>
      <c r="BA18" s="92" t="s">
        <v>120</v>
      </c>
      <c r="BB18" s="92" t="s">
        <v>120</v>
      </c>
      <c r="BC18" s="39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8" s="108"/>
      <c r="BE18" s="59" t="s">
        <v>120</v>
      </c>
      <c r="BF18" s="39" t="str">
        <f>IF(ISERROR(VLOOKUP(Tableau2[Habilitation Encadrement Amiante
(RISQAMIATC)],Tableau1[],Tableau1[Validité2],0)),"",VLOOKUP(Tableau2[Habilitation Encadrement Amiante
(RISQAMIATC)],Tableau1[],Tableau1[Validité2],0))</f>
        <v/>
      </c>
      <c r="BG18" s="39" t="s">
        <v>120</v>
      </c>
      <c r="BH18" s="39" t="s">
        <v>120</v>
      </c>
      <c r="BI18" s="39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8" s="108"/>
      <c r="BK18" s="39" t="s">
        <v>120</v>
      </c>
      <c r="BL18" s="39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8" s="39" t="s">
        <v>120</v>
      </c>
      <c r="BN18" s="39" t="s">
        <v>120</v>
      </c>
      <c r="BO18" s="39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8" s="108"/>
      <c r="BQ18" s="39" t="s">
        <v>120</v>
      </c>
      <c r="BR18" s="39" t="str">
        <f>IF(ISERROR(VLOOKUP(Tableau2[Habilitation
PERMIS PL
(PERMISPL)],Tableau1[],Tableau1[Validité2],0)),"",VLOOKUP(Tableau2[Habilitation
PERMIS PL
(PERMISPL)],Tableau1[],Tableau1[Validité2],0))</f>
        <v/>
      </c>
      <c r="BS18" s="39" t="s">
        <v>120</v>
      </c>
      <c r="BT18" s="39" t="s">
        <v>120</v>
      </c>
      <c r="BU18" s="39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8" s="108"/>
      <c r="BW18" s="39" t="s">
        <v>120</v>
      </c>
      <c r="BX18" s="39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8" s="39" t="s">
        <v>120</v>
      </c>
      <c r="BZ18" s="39" t="s">
        <v>120</v>
      </c>
      <c r="CA18" s="39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8" s="108"/>
      <c r="CC18" s="59"/>
      <c r="CD18" s="39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8" s="39"/>
      <c r="CF18" s="39"/>
      <c r="CG18" s="39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8" s="108"/>
      <c r="CI18" s="39" t="s">
        <v>120</v>
      </c>
      <c r="CJ18" s="39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8" s="39" t="s">
        <v>120</v>
      </c>
      <c r="CL18" s="39" t="s">
        <v>120</v>
      </c>
      <c r="CM18" s="39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8" s="108"/>
      <c r="CO18" s="39" t="s">
        <v>120</v>
      </c>
      <c r="CP18" s="39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8" s="39" t="s">
        <v>120</v>
      </c>
      <c r="CR18" s="39" t="s">
        <v>120</v>
      </c>
      <c r="CS18" s="39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19" spans="1:97" x14ac:dyDescent="0.3">
      <c r="A19" s="17" t="s">
        <v>280</v>
      </c>
      <c r="B19" s="12" t="s">
        <v>281</v>
      </c>
      <c r="C19" s="46" t="s">
        <v>7</v>
      </c>
      <c r="D19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19" s="44">
        <v>39045</v>
      </c>
      <c r="F19" s="44">
        <v>41592</v>
      </c>
      <c r="G19" s="38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42688</v>
      </c>
      <c r="H19" s="5"/>
      <c r="I19" s="50" t="s">
        <v>70</v>
      </c>
      <c r="J19" s="7">
        <f>IF(ISERROR(VLOOKUP(Tableau2[Habilitation
Pont-Roulant
(PONTIER)],Tableau1[],Tableau1[Validité2],0)),"",VLOOKUP(Tableau2[Habilitation
Pont-Roulant
(PONTIER)],Tableau1[],Tableau1[Validité2],0))</f>
        <v>5</v>
      </c>
      <c r="K19" s="48"/>
      <c r="L19" s="48" t="s">
        <v>121</v>
      </c>
      <c r="M19" s="38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19" s="41"/>
      <c r="O19" s="56" t="s">
        <v>24</v>
      </c>
      <c r="P19" s="7">
        <f>IF(ISERROR(VLOOKUP(Tableau2[Habilitation
Entretien Batterie
(BATENTRE)],Tableau1[],Tableau1[Validité2],0)),"",VLOOKUP(Tableau2[Habilitation
Entretien Batterie
(BATENTRE)],Tableau1[],Tableau1[Validité2],0))</f>
        <v>3</v>
      </c>
      <c r="Q19" s="48"/>
      <c r="R19" s="48" t="s">
        <v>121</v>
      </c>
      <c r="S19" s="14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19" s="41"/>
      <c r="U19" s="56" t="s">
        <v>97</v>
      </c>
      <c r="V19" s="7">
        <f>IF(ISERROR(VLOOKUP(Tableau2[Habilitation
Tronçonnage
(TRONCONNE)],Tableau1[],Tableau1[Validité2],0)),"",VLOOKUP(Tableau2[Habilitation
Tronçonnage
(TRONCONNE)],Tableau1[],Tableau1[Validité2],0))</f>
        <v>5</v>
      </c>
      <c r="W19" s="48">
        <v>41297</v>
      </c>
      <c r="X19" s="48">
        <v>41297</v>
      </c>
      <c r="Y19" s="14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>43123</v>
      </c>
      <c r="Z19" s="41"/>
      <c r="AA19" s="56"/>
      <c r="AB19" s="7" t="str">
        <f>IF(ISERROR(VLOOKUP(Tableau2[Habilitation
Prlvmt Huile
(HUILE)],Tableau1[],Tableau1[Validité2],0)),"",VLOOKUP(Tableau2[Habilitation
Prlvmt Huile
(HUILE)],Tableau1[],Tableau1[Validité2],0))</f>
        <v/>
      </c>
      <c r="AC19" s="53"/>
      <c r="AD19" s="48"/>
      <c r="AE19" s="14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19" s="40"/>
      <c r="AG19" s="85"/>
      <c r="AH19" s="95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19" s="87"/>
      <c r="AJ19" s="80"/>
      <c r="AK19" s="90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19" s="108"/>
      <c r="AM19" s="56"/>
      <c r="AN19" s="7" t="str">
        <f>IF(ISERROR(VLOOKUP(Tableau2[Habilitation
CACES Camion GRUE
(CAMIGRUINI)],Tableau1[],Tableau1[Validité2],0)),"",VLOOKUP(Tableau2[Habilitation
CACES Camion GRUE
(CAMIGRUINI)],Tableau1[],Tableau1[Validité2],0))</f>
        <v/>
      </c>
      <c r="AO19" s="48"/>
      <c r="AP19" s="48"/>
      <c r="AQ19" s="14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19" s="108"/>
      <c r="AS19" s="58"/>
      <c r="AT19" s="7" t="str">
        <f>IF(ISERROR(VLOOKUP(Tableau2[Habilitation
SICOBA],Tableau1[],Tableau1[Validité2],0)),"",VLOOKUP(Tableau2[Habilitation
SICOBA],Tableau1[],Tableau1[Validité2],0))</f>
        <v/>
      </c>
      <c r="AU19" s="93"/>
      <c r="AV19" s="93"/>
      <c r="AW19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19" s="108"/>
      <c r="AY19" s="58"/>
      <c r="AZ19" s="7" t="str">
        <f>IF(ISERROR(VLOOKUP(Tableau2[Habilitation
SST],Tableau1[],Tableau1[Validité2],0)),"",VLOOKUP(Tableau2[Habilitation
SST],Tableau1[],Tableau1[Validité2],0))</f>
        <v/>
      </c>
      <c r="BA19" s="93"/>
      <c r="BB19" s="93"/>
      <c r="BC19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19" s="108"/>
      <c r="BE19" s="58"/>
      <c r="BF19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19" s="14"/>
      <c r="BH19" s="14"/>
      <c r="BI19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19" s="108"/>
      <c r="BK19" s="58"/>
      <c r="BL19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19" s="14"/>
      <c r="BN19" s="14"/>
      <c r="BO19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19" s="108"/>
      <c r="BQ19" s="58"/>
      <c r="BR19" s="14" t="str">
        <f>IF(ISERROR(VLOOKUP(Tableau2[Habilitation
PERMIS PL
(PERMISPL)],Tableau1[],Tableau1[Validité2],0)),"",VLOOKUP(Tableau2[Habilitation
PERMIS PL
(PERMISPL)],Tableau1[],Tableau1[Validité2],0))</f>
        <v/>
      </c>
      <c r="BS19" s="14"/>
      <c r="BT19" s="14"/>
      <c r="BU19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19" s="108"/>
      <c r="BW19" s="58"/>
      <c r="BX19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19" s="14"/>
      <c r="BZ19" s="14"/>
      <c r="CA19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19" s="108"/>
      <c r="CC19" s="58"/>
      <c r="CD19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19" s="14"/>
      <c r="CF19" s="14"/>
      <c r="CG19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19" s="108"/>
      <c r="CI19" s="58"/>
      <c r="CJ19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19" s="14"/>
      <c r="CL19" s="14"/>
      <c r="CM19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19" s="108"/>
      <c r="CO19" s="58"/>
      <c r="CP19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19" s="14"/>
      <c r="CR19" s="14"/>
      <c r="CS19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20" spans="1:97" x14ac:dyDescent="0.3">
      <c r="A20" s="17" t="s">
        <v>282</v>
      </c>
      <c r="B20" s="12" t="s">
        <v>283</v>
      </c>
      <c r="C20" s="46" t="s">
        <v>4</v>
      </c>
      <c r="D20" s="36">
        <f>+IF(ISERROR(VLOOKUP(Tableau2[[#This Row],[Habilitation électrique
(HAB0, HAB1 …)]],Tableau1[],Tableau1[Validité2],0)),"",VLOOKUP(Tableau2[[#This Row],[Habilitation électrique
(HAB0, HAB1 …)]],Tableau1[],Tableau1[Validité2],0))</f>
        <v>3</v>
      </c>
      <c r="E20" s="43">
        <v>40140</v>
      </c>
      <c r="F20" s="43">
        <v>41032</v>
      </c>
      <c r="G20" s="13">
        <f>IF(ISERROR(+DATE(YEAR(Tableau2[Dernier Recyclage
"électrique"])+Tableau2[[#This Row],[Validité
"électrique"]],MONTH(Tableau2[Dernier Recyclage
"électrique"]),DAY(Tableau2[Dernier Recyclage
"électrique"]))),"",(+DATE(YEAR(Tableau2[Dernier Recyclage
"électrique"])+Tableau2[[#This Row],[Validité
"électrique"]],MONTH(Tableau2[Dernier Recyclage
"électrique"]),DAY(Tableau2[Dernier Recyclage
"électrique"]))))</f>
        <v>42127</v>
      </c>
      <c r="H20" s="6" t="s">
        <v>120</v>
      </c>
      <c r="I20" s="49" t="s">
        <v>70</v>
      </c>
      <c r="J20" s="9">
        <f>IF(ISERROR(VLOOKUP(Tableau2[Habilitation
Pont-Roulant
(PONTIER)],Tableau1[],Tableau1[Validité2],0)),"",VLOOKUP(Tableau2[Habilitation
Pont-Roulant
(PONTIER)],Tableau1[],Tableau1[Validité2],0))</f>
        <v>5</v>
      </c>
      <c r="K20" s="47"/>
      <c r="L20" s="47" t="s">
        <v>121</v>
      </c>
      <c r="M20" s="13" t="str">
        <f>IF(ISERROR(+DATE(YEAR(Tableau2[Dernier Recyclage Pont-Roulant
]
)+Tableau2[Validité
Pont-Roulant],MONTH(Tableau2[Dernier Recyclage Pont-Roulant
]),DAY(Tableau2[Dernier Recyclage Pont-Roulant
]))),"",(+DATE(YEAR(Tableau2[Dernier Recyclage Pont-Roulant
])+Tableau2[Validité
Pont-Roulant],MONTH(Tableau2[Dernier Recyclage Pont-Roulant
]),DAY(Tableau2[Dernier Recyclage Pont-Roulant
]))))</f>
        <v/>
      </c>
      <c r="N20" s="15" t="s">
        <v>120</v>
      </c>
      <c r="O20" s="54" t="s">
        <v>120</v>
      </c>
      <c r="P20" s="8" t="str">
        <f>IF(ISERROR(VLOOKUP(Tableau2[Habilitation
Entretien Batterie
(BATENTRE)],Tableau1[],Tableau1[Validité2],0)),"",VLOOKUP(Tableau2[Habilitation
Entretien Batterie
(BATENTRE)],Tableau1[],Tableau1[Validité2],0))</f>
        <v/>
      </c>
      <c r="Q20" s="43" t="s">
        <v>120</v>
      </c>
      <c r="R20" s="43" t="s">
        <v>120</v>
      </c>
      <c r="S20" s="13" t="str">
        <f>IF(ISERROR(+DATE(YEAR(Tableau2[Dernier Recyclage Entretien Batterie])+Tableau2[Validité Entretien Batterie],MONTH(Tableau2[Dernier Recyclage Entretien Batterie]),DAY(Tableau2[Dernier Recyclage Entretien Batterie]))),"",(+DATE(YEAR(Tableau2[Dernier Recyclage Entretien Batterie])+Tableau2[Validité Entretien Batterie],MONTH(Tableau2[Dernier Recyclage Entretien Batterie]),DAY(Tableau2[Dernier Recyclage Entretien Batterie]))))</f>
        <v/>
      </c>
      <c r="T20" s="15"/>
      <c r="U20" s="54"/>
      <c r="V20" s="8" t="str">
        <f>IF(ISERROR(VLOOKUP(Tableau2[Habilitation
Tronçonnage
(TRONCONNE)],Tableau1[],Tableau1[Validité2],0)),"",VLOOKUP(Tableau2[Habilitation
Tronçonnage
(TRONCONNE)],Tableau1[],Tableau1[Validité2],0))</f>
        <v/>
      </c>
      <c r="W20" s="43"/>
      <c r="X20" s="43"/>
      <c r="Y20" s="13" t="str">
        <f>IF(ISERROR(+DATE(YEAR(Tableau2[Dernier Recyclage Tronçonnage])+Tableau2[Validité Tronçonnage],MONTH(Tableau2[Dernier Recyclage Tronçonnage]),DAY(Tableau2[Dernier Recyclage Tronçonnage]))),"",(+DATE(YEAR(Tableau2[Dernier Recyclage Tronçonnage])+Tableau2[Validité Tronçonnage],MONTH(Tableau2[Dernier Recyclage Tronçonnage]),DAY(Tableau2[Dernier Recyclage Tronçonnage]))))</f>
        <v/>
      </c>
      <c r="Z20" s="15"/>
      <c r="AA20" s="54"/>
      <c r="AB20" s="8" t="str">
        <f>IF(ISERROR(VLOOKUP(Tableau2[Habilitation
Prlvmt Huile
(HUILE)],Tableau1[],Tableau1[Validité2],0)),"",VLOOKUP(Tableau2[Habilitation
Prlvmt Huile
(HUILE)],Tableau1[],Tableau1[Validité2],0))</f>
        <v/>
      </c>
      <c r="AC20" s="51"/>
      <c r="AD20" s="43"/>
      <c r="AE20" s="13" t="str">
        <f>IF(ISERROR(+DATE(YEAR(Tableau2[Dernier Recyclage Prlvmt Huile])+Tableau2[Validité
Prlvmt Huile],MONTH(Tableau2[Dernier Recyclage Prlvmt Huile]),DAY(Tableau2[Dernier Recyclage Prlvmt Huile]))),"",(+DATE(YEAR(Tableau2[Dernier Recyclage Prlvmt Huile])+Tableau2[Validité
Prlvmt Huile],MONTH(Tableau2[Dernier Recyclage Prlvmt Huile]),DAY(Tableau2[Dernier Recyclage Prlvmt Huile]))))</f>
        <v/>
      </c>
      <c r="AF20" s="57"/>
      <c r="AG20" s="54"/>
      <c r="AH20" s="96" t="str">
        <f>IF(ISERROR(VLOOKUP(Tableau2[Habilitation Contrôle / Montage Meules sur Tourets
(MEULES)],Tableau1[],Tableau1[Validité2],0)),"",VLOOKUP(Tableau2[Habilitation Contrôle / Montage Meules sur Tourets
(MEULES)],Tableau1[],Tableau1[Validité2],0))</f>
        <v/>
      </c>
      <c r="AI20" s="51"/>
      <c r="AJ20" s="43"/>
      <c r="AK20" s="91" t="str">
        <f>IF(ISERROR(+DATE(YEAR(Tableau2[Dernier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Tourets]))),"",(+DATE(YEAR(Tableau2[Dernier Recyclage Contrôle / Montage Meules sur Tourets])+Tableau2[Validité Contrôle / Montage Meules sur Tourets],MONTH(Tableau2[Dernier Recyclage Contrôle / Montage Meules sur Tourets]),DAY(Tableau2[Dernier Recyclage Contrôle / Montage Meules sur Tourets]))))</f>
        <v/>
      </c>
      <c r="AL20" s="57"/>
      <c r="AM20" s="54"/>
      <c r="AN20" s="8" t="str">
        <f>IF(ISERROR(VLOOKUP(Tableau2[Habilitation
CACES Camion GRUE
(CAMIGRUINI)],Tableau1[],Tableau1[Validité2],0)),"",VLOOKUP(Tableau2[Habilitation
CACES Camion GRUE
(CAMIGRUINI)],Tableau1[],Tableau1[Validité2],0))</f>
        <v/>
      </c>
      <c r="AO20" s="43"/>
      <c r="AP20" s="43"/>
      <c r="AQ20" s="13" t="str">
        <f>IF(ISERROR(+DATE(YEAR(Tableau2[Dernier Recyclage CACES Camion GRUE])+Tableau2[Validité
CACES Camion GRUE],MONTH(Tableau2[Dernier Recyclage CACES Camion GRUE]),DAY(Tableau2[Dernier Recyclage CACES Camion GRUE]))),"",(+DATE(YEAR(Tableau2[Dernier Recyclage CACES Camion GRUE])+Tableau2[Validité
CACES Camion GRUE],MONTH(Tableau2[Dernier Recyclage CACES Camion GRUE]),DAY(Tableau2[Dernier Recyclage CACES Camion GRUE]))))</f>
        <v/>
      </c>
      <c r="AR20" s="108"/>
      <c r="AS20" s="58"/>
      <c r="AT20" s="7" t="str">
        <f>IF(ISERROR(VLOOKUP(Tableau2[Habilitation
SICOBA],Tableau1[],Tableau1[Validité2],0)),"",VLOOKUP(Tableau2[Habilitation
SICOBA],Tableau1[],Tableau1[Validité2],0))</f>
        <v/>
      </c>
      <c r="AU20" s="93"/>
      <c r="AV20" s="93"/>
      <c r="AW20" s="14" t="str">
        <f>IF(ISERROR(+DATE(YEAR(Tableau2[Dernier Recyclage SICOBA])+Tableau2[Validité
SICOBA],MONTH(Tableau2[Dernier Recyclage SICOBA]),DAY(Tableau2[Dernier Recyclage SICOBA]))),"",(+DATE(YEAR(Tableau2[Dernier Recyclage SICOBA])+Tableau2[Validité
SICOBA],MONTH(Tableau2[Dernier Recyclage SICOBA]),DAY(Tableau2[Dernier Recyclage SICOBA]))))</f>
        <v/>
      </c>
      <c r="AX20" s="108"/>
      <c r="AY20" s="58"/>
      <c r="AZ20" s="7" t="str">
        <f>IF(ISERROR(VLOOKUP(Tableau2[Habilitation
SST],Tableau1[],Tableau1[Validité2],0)),"",VLOOKUP(Tableau2[Habilitation
SST],Tableau1[],Tableau1[Validité2],0))</f>
        <v/>
      </c>
      <c r="BA20" s="93"/>
      <c r="BB20" s="93"/>
      <c r="BC20" s="14" t="str">
        <f>IF(ISERROR(+DATE(YEAR(Tableau2[Dernier Recyclage SST])+Tableau2[Validité
SST],MONTH(Tableau2[Dernier Recyclage SST]),DAY(Tableau2[Dernier Recyclage SST]))),"",(+DATE(YEAR(Tableau2[Dernier Recyclage SST])+Tableau2[Validité
SST],MONTH(Tableau2[Dernier Recyclage SST]),DAY(Tableau2[Dernier Recyclage SST]))))</f>
        <v/>
      </c>
      <c r="BD20" s="108"/>
      <c r="BE20" s="58"/>
      <c r="BF20" s="14" t="str">
        <f>IF(ISERROR(VLOOKUP(Tableau2[Habilitation Encadrement Amiante
(RISQAMIATC)],Tableau1[],Tableau1[Validité2],0)),"",VLOOKUP(Tableau2[Habilitation Encadrement Amiante
(RISQAMIATC)],Tableau1[],Tableau1[Validité2],0))</f>
        <v/>
      </c>
      <c r="BG20" s="14"/>
      <c r="BH20" s="14"/>
      <c r="BI20" s="14" t="str">
        <f>IF(ISERROR(+DATE(YEAR(Tableau2[Dernier Recyclage Encadrement Amiante])+Tableau2[Validité Encadrement Amiante],MONTH(Tableau2[Dernier Recyclage Encadrement Amiante]),DAY(Tableau2[Dernier Recyclage Encadrement Amiante]))),"",(+DATE(YEAR(Tableau2[Dernier Recyclage Encadrement Amiante])+Tableau2[Validité Encadrement Amiante],MONTH(Tableau2[Dernier Recyclage Encadrement Amiante]),DAY(Tableau2[Dernier Recyclage Encadrement Amiante]))))</f>
        <v/>
      </c>
      <c r="BJ20" s="108"/>
      <c r="BK20" s="58"/>
      <c r="BL20" s="14" t="str">
        <f>IF(ISERROR(VLOOKUP(Tableau2[Habilitation Connexion / Déconnexion Batterie
(BATCONDEC)],Tableau1[],Tableau1[Validité2],0)),"",VLOOKUP(Tableau2[Habilitation Connexion / Déconnexion Batterie
(BATCONDEC)],Tableau1[],Tableau1[Validité2],0))</f>
        <v/>
      </c>
      <c r="BM20" s="14"/>
      <c r="BN20" s="14"/>
      <c r="BO20" s="14" t="str">
        <f>IF(ISERROR(+DATE(YEAR(Tableau2[Dernier Recyclage Connexion / Déconnexion Batterie])+Tableau2[Validité Connexion / Déconnexion Batterie],MONTH(Tableau2[Dernier Recyclage Connexion / Déconnexion Batterie]),DAY(Tableau2[Dernier Recyclage Connexion / Déconnexion Batterie]))),"",(+DATE(YEAR(Tableau2[Dernier Recyclage Connexion / Déconnexion Batterie])+Tableau2[Validité Connexion / Déconnexion Batterie],MONTH(Tableau2[Dernier Recyclage Connexion / Déconnexion Batterie]),DAY(Tableau2[Dernier Recyclage Connexion / Déconnexion Batterie]))))</f>
        <v/>
      </c>
      <c r="BP20" s="108"/>
      <c r="BQ20" s="58"/>
      <c r="BR20" s="14" t="str">
        <f>IF(ISERROR(VLOOKUP(Tableau2[Habilitation
PERMIS PL
(PERMISPL)],Tableau1[],Tableau1[Validité2],0)),"",VLOOKUP(Tableau2[Habilitation
PERMIS PL
(PERMISPL)],Tableau1[],Tableau1[Validité2],0))</f>
        <v/>
      </c>
      <c r="BS20" s="14"/>
      <c r="BT20" s="14"/>
      <c r="BU20" s="14" t="str">
        <f>IF(ISERROR(+DATE(YEAR(Tableau2[Dernier Recyclage PERMIS PL])+Tableau2[Validité
PERMIS PL],MONTH(Tableau2[Dernier Recyclage PERMIS PL]),DAY(Tableau2[Dernier Recyclage PERMIS PL]))),"",(+DATE(YEAR(Tableau2[Dernier Recyclage PERMIS PL])+Tableau2[Validité
PERMIS PL],MONTH(Tableau2[Dernier Recyclage PERMIS PL]),DAY(Tableau2[Dernier Recyclage PERMIS PL]))))</f>
        <v/>
      </c>
      <c r="BV20" s="108"/>
      <c r="BW20" s="58"/>
      <c r="BX20" s="14" t="str">
        <f>IF(ISERROR(VLOOKUP(Tableau2[Habilitation Opérateur Chantier Amiante
(RISAMRECOC)]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Opérateur Chantier Amiante
(RISAMRECOC)],Tableau1[],Tableau1[Validité2],0))</f>
        <v/>
      </c>
      <c r="BY20" s="14"/>
      <c r="BZ20" s="14"/>
      <c r="CA20" s="14" t="str">
        <f>IF(ISERROR(+DATE(YEAR(Tableau2[Dernier Recyclage Opérateur Chantier Amiante])+Tableau2[Validité
Opérateur Chantier Amiante],MONTH(Tableau2[Dernier Recyclage Opérateur Chantier Amiante]),DAY(Tableau2[Dernier Recyclage Opérateur Chantier Amiante]))),"",(+DATE(YEAR(Tableau2[Dernier Recyclage Opérateur Chantier Amiante])+Tableau2[Validité
Opérateur Chantier Amiante],MONTH(Tableau2[Dernier Recyclage Opérateur Chantier Amiante]),DAY(Tableau2[Dernier Recyclage Opérateur Chantier Amiante]))))</f>
        <v/>
      </c>
      <c r="CB20" s="108"/>
      <c r="CC20" s="58"/>
      <c r="CD20" s="14" t="str">
        <f>IF(ISERROR(VLOOKUP(Tableau2[Habilitation Echafaudage Monteur - Superviseur
(ECHAUFAU2)]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Monteur - Superviseur
(ECHAUFAU2)],Tableau1[],Tableau1[Validité2],0))</f>
        <v/>
      </c>
      <c r="CE20" s="14"/>
      <c r="CF20" s="14"/>
      <c r="CG20" s="14" t="str">
        <f>IF(ISERROR(+DATE(YEAR(Tableau2[Dernier Recyclage Echafaudage Monteur - Superviseur])+Tableau2[Validité
Echafaudage Monteur - Superviseur],MONTH(Tableau2[Dernier Recyclage Echafaudage Monteur - Superviseur]),DAY(Tableau2[Dernier Recyclage Echafaudage Monteur - Superviseur]))),"",(+DATE(YEAR(Tableau2[Dernier Recyclage Echafaudage Monteur - Superviseur])+Tableau2[Validité
Echafaudage Monteur - Superviseur],MONTH(Tableau2[Dernier Recyclage Echafaudage Monteur - Superviseur]),DAY(Tableau2[Dernier Recyclage Echafaudage Monteur - Superviseur]))))</f>
        <v/>
      </c>
      <c r="CH20" s="108"/>
      <c r="CI20" s="58"/>
      <c r="CJ20" s="14" t="str">
        <f>IF(ISERROR(VLOOKUP(Tableau2[Habilitation Echafaudage Mobile
(ECHAFAU1)]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Echafaudage Mobile
(ECHAFAU1)],Tableau1[],Tableau1[Validité2],0))</f>
        <v/>
      </c>
      <c r="CK20" s="14"/>
      <c r="CL20" s="14"/>
      <c r="CM20" s="14" t="str">
        <f>IF(ISERROR(+DATE(YEAR(Tableau2[Dernier Recyclage Echafaudage Mobile])+Tableau2[Validité
Echafaudage Mobile],MONTH(Tableau2[Dernier Recyclage Echafaudage Mobile]),DAY(Tableau2[Dernier Recyclage Echafaudage Mobile]))),"",(+DATE(YEAR(Tableau2[Dernier Recyclage Echafaudage Mobile])+Tableau2[Validité
Echafaudage Mobile],MONTH(Tableau2[Dernier Recyclage Echafaudage Mobile]),DAY(Tableau2[Dernier Recyclage Echafaudage Mobile]))))</f>
        <v/>
      </c>
      <c r="CN20" s="108"/>
      <c r="CO20" s="58"/>
      <c r="CP20" s="14" t="str">
        <f>IF(ISERROR(VLOOKUP(Tableau2[Habilitation Permis EB
(PERMISEB)]
                                                                                                                                                                                                                                                                (PERMISPL),Tableau1[],Tableau1[Validité2],0)),"",VLOOKUP(Tableau2[Habilitation Permis EB
(PERMISEB)],Tableau1[],Tableau1[Validité2],0))</f>
        <v/>
      </c>
      <c r="CQ20" s="14"/>
      <c r="CR20" s="14"/>
      <c r="CS20" s="14" t="str">
        <f>IF(ISERROR(+DATE(YEAR(Tableau2[Dernier Recyclage Permis EB])+Tableau2[Validité
Permis EB],MONTH(Tableau2[Dernier Recyclage Permis EB]),DAY(Tableau2[Dernier Recyclage Permis EB]))),"",(+DATE(YEAR(Tableau2[Dernier Recyclage Permis EB])+Tableau2[Validité
Permis EB],MONTH(Tableau2[Dernier Recyclage Permis EB]),DAY(Tableau2[Dernier Recyclage Permis EB]))))</f>
        <v/>
      </c>
    </row>
    <row r="21" spans="1:97" x14ac:dyDescent="0.3">
      <c r="D21"/>
    </row>
    <row r="22" spans="1:97" x14ac:dyDescent="0.3">
      <c r="D22"/>
    </row>
    <row r="23" spans="1:97" x14ac:dyDescent="0.3">
      <c r="D23"/>
    </row>
    <row r="24" spans="1:97" x14ac:dyDescent="0.3">
      <c r="D24"/>
    </row>
    <row r="25" spans="1:97" x14ac:dyDescent="0.3">
      <c r="D25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A1:F70"/>
  <sheetViews>
    <sheetView workbookViewId="0">
      <pane ySplit="1" topLeftCell="A2" activePane="bottomLeft" state="frozen"/>
      <selection pane="bottomLeft" activeCell="B50" sqref="B50"/>
    </sheetView>
  </sheetViews>
  <sheetFormatPr baseColWidth="10" defaultRowHeight="16.5" x14ac:dyDescent="0.3"/>
  <cols>
    <col min="1" max="1" width="15.5" style="21" customWidth="1"/>
    <col min="2" max="2" width="72.375" style="22" customWidth="1"/>
    <col min="3" max="3" width="8.5" style="31" bestFit="1" customWidth="1"/>
    <col min="4" max="4" width="9.375" style="31" hidden="1" customWidth="1"/>
    <col min="5" max="5" width="9.375" style="35" hidden="1" customWidth="1"/>
    <col min="6" max="6" width="23.25" style="20" bestFit="1" customWidth="1"/>
    <col min="7" max="16384" width="11" style="20"/>
  </cols>
  <sheetData>
    <row r="1" spans="1:6" s="18" customFormat="1" ht="36" x14ac:dyDescent="0.3">
      <c r="A1" s="18" t="s">
        <v>80</v>
      </c>
      <c r="B1" s="18" t="s">
        <v>78</v>
      </c>
      <c r="C1" s="27" t="s">
        <v>94</v>
      </c>
      <c r="D1" s="28" t="s">
        <v>79</v>
      </c>
      <c r="E1" s="28" t="s">
        <v>113</v>
      </c>
      <c r="F1" s="32" t="s">
        <v>2</v>
      </c>
    </row>
    <row r="2" spans="1:6" x14ac:dyDescent="0.3">
      <c r="A2" s="19" t="s">
        <v>1</v>
      </c>
      <c r="B2" s="1" t="s">
        <v>10</v>
      </c>
      <c r="C2" s="29">
        <v>3</v>
      </c>
      <c r="D2" s="29">
        <f>Tableau1[[#This Row],[Validité
(Année)]]</f>
        <v>3</v>
      </c>
      <c r="E2" s="29">
        <f>Tableau1[Validité2]</f>
        <v>3</v>
      </c>
      <c r="F2" s="33" t="s">
        <v>3</v>
      </c>
    </row>
    <row r="3" spans="1:6" ht="33" x14ac:dyDescent="0.3">
      <c r="A3" s="19" t="s">
        <v>4</v>
      </c>
      <c r="B3" s="1" t="s">
        <v>5</v>
      </c>
      <c r="C3" s="29">
        <v>3</v>
      </c>
      <c r="D3" s="29">
        <f>Tableau1[[#This Row],[Validité
(Année)]]</f>
        <v>3</v>
      </c>
      <c r="E3" s="29">
        <f>Tableau1[Validité2]</f>
        <v>3</v>
      </c>
      <c r="F3" s="33" t="s">
        <v>6</v>
      </c>
    </row>
    <row r="4" spans="1:6" ht="33" x14ac:dyDescent="0.3">
      <c r="A4" s="19" t="s">
        <v>7</v>
      </c>
      <c r="B4" s="1" t="s">
        <v>8</v>
      </c>
      <c r="C4" s="29">
        <v>3</v>
      </c>
      <c r="D4" s="29">
        <f>Tableau1[[#This Row],[Validité
(Année)]]</f>
        <v>3</v>
      </c>
      <c r="E4" s="29">
        <f>Tableau1[Validité2]</f>
        <v>3</v>
      </c>
      <c r="F4" s="33" t="s">
        <v>9</v>
      </c>
    </row>
    <row r="5" spans="1:6" ht="33" x14ac:dyDescent="0.3">
      <c r="A5" s="19" t="s">
        <v>3</v>
      </c>
      <c r="B5" s="1" t="s">
        <v>11</v>
      </c>
      <c r="C5" s="29">
        <v>3</v>
      </c>
      <c r="D5" s="29">
        <f>Tableau1[[#This Row],[Validité
(Année)]]</f>
        <v>3</v>
      </c>
      <c r="E5" s="29">
        <f>Tableau1[Validité2]</f>
        <v>3</v>
      </c>
      <c r="F5" s="33" t="s">
        <v>12</v>
      </c>
    </row>
    <row r="6" spans="1:6" x14ac:dyDescent="0.3">
      <c r="A6" s="19" t="s">
        <v>6</v>
      </c>
      <c r="B6" s="1" t="s">
        <v>13</v>
      </c>
      <c r="C6" s="29">
        <v>3</v>
      </c>
      <c r="D6" s="29">
        <f>Tableau1[[#This Row],[Validité
(Année)]]</f>
        <v>3</v>
      </c>
      <c r="E6" s="29">
        <f>Tableau1[Validité2]</f>
        <v>3</v>
      </c>
      <c r="F6" s="33" t="s">
        <v>12</v>
      </c>
    </row>
    <row r="7" spans="1:6" ht="33" x14ac:dyDescent="0.3">
      <c r="A7" s="19" t="s">
        <v>9</v>
      </c>
      <c r="B7" s="1" t="s">
        <v>14</v>
      </c>
      <c r="C7" s="29">
        <v>3</v>
      </c>
      <c r="D7" s="29">
        <f>Tableau1[[#This Row],[Validité
(Année)]]</f>
        <v>3</v>
      </c>
      <c r="E7" s="29">
        <f>Tableau1[Validité2]</f>
        <v>3</v>
      </c>
      <c r="F7" s="33" t="s">
        <v>12</v>
      </c>
    </row>
    <row r="8" spans="1:6" x14ac:dyDescent="0.3">
      <c r="A8" s="19" t="s">
        <v>15</v>
      </c>
      <c r="B8" s="1" t="s">
        <v>16</v>
      </c>
      <c r="C8" s="29">
        <v>3</v>
      </c>
      <c r="D8" s="29">
        <f>Tableau1[[#This Row],[Validité
(Année)]]</f>
        <v>3</v>
      </c>
      <c r="E8" s="29">
        <f>Tableau1[Validité2]</f>
        <v>3</v>
      </c>
      <c r="F8" s="33" t="s">
        <v>12</v>
      </c>
    </row>
    <row r="9" spans="1:6" x14ac:dyDescent="0.3">
      <c r="A9" s="19" t="s">
        <v>17</v>
      </c>
      <c r="B9" s="1" t="s">
        <v>21</v>
      </c>
      <c r="C9" s="29">
        <v>3</v>
      </c>
      <c r="D9" s="29">
        <f>Tableau1[[#This Row],[Validité
(Année)]]</f>
        <v>3</v>
      </c>
      <c r="E9" s="29">
        <f>Tableau1[Validité2]</f>
        <v>3</v>
      </c>
      <c r="F9" s="33" t="s">
        <v>18</v>
      </c>
    </row>
    <row r="10" spans="1:6" x14ac:dyDescent="0.3">
      <c r="A10" s="19" t="s">
        <v>18</v>
      </c>
      <c r="B10" s="1" t="s">
        <v>19</v>
      </c>
      <c r="C10" s="29">
        <v>3</v>
      </c>
      <c r="D10" s="29">
        <f>Tableau1[[#This Row],[Validité
(Année)]]</f>
        <v>3</v>
      </c>
      <c r="E10" s="29">
        <f>Tableau1[Validité2]</f>
        <v>3</v>
      </c>
      <c r="F10" s="33" t="s">
        <v>12</v>
      </c>
    </row>
    <row r="11" spans="1:6" ht="16.5" customHeight="1" x14ac:dyDescent="0.3">
      <c r="A11" s="19" t="s">
        <v>20</v>
      </c>
      <c r="B11" s="1" t="s">
        <v>114</v>
      </c>
      <c r="C11" s="29">
        <v>3</v>
      </c>
      <c r="D11" s="29">
        <f>Tableau1[[#This Row],[Validité
(Année)]]</f>
        <v>3</v>
      </c>
      <c r="E11" s="29">
        <f>Tableau1[Validité2]</f>
        <v>3</v>
      </c>
      <c r="F11" s="33" t="s">
        <v>22</v>
      </c>
    </row>
    <row r="12" spans="1:6" ht="16.5" customHeight="1" x14ac:dyDescent="0.3">
      <c r="A12" s="19" t="s">
        <v>22</v>
      </c>
      <c r="B12" s="1" t="s">
        <v>23</v>
      </c>
      <c r="C12" s="29">
        <v>3</v>
      </c>
      <c r="D12" s="29">
        <f>Tableau1[[#This Row],[Validité
(Année)]]</f>
        <v>3</v>
      </c>
      <c r="E12" s="29">
        <f>Tableau1[Validité2]</f>
        <v>3</v>
      </c>
      <c r="F12" s="33" t="s">
        <v>12</v>
      </c>
    </row>
    <row r="13" spans="1:6" x14ac:dyDescent="0.3">
      <c r="A13" s="19" t="s">
        <v>24</v>
      </c>
      <c r="B13" s="1" t="s">
        <v>25</v>
      </c>
      <c r="C13" s="29">
        <v>3</v>
      </c>
      <c r="D13" s="29">
        <f>Tableau1[[#This Row],[Validité
(Année)]]</f>
        <v>3</v>
      </c>
      <c r="E13" s="29">
        <f>Tableau1[Validité2]</f>
        <v>3</v>
      </c>
      <c r="F13" s="33" t="s">
        <v>12</v>
      </c>
    </row>
    <row r="14" spans="1:6" x14ac:dyDescent="0.3">
      <c r="A14" s="19" t="s">
        <v>26</v>
      </c>
      <c r="B14" s="1" t="s">
        <v>27</v>
      </c>
      <c r="C14" s="29">
        <v>5</v>
      </c>
      <c r="D14" s="29">
        <f>Tableau1[[#This Row],[Validité
(Année)]]</f>
        <v>5</v>
      </c>
      <c r="E14" s="29">
        <f>Tableau1[Validité2]</f>
        <v>5</v>
      </c>
      <c r="F14" s="33" t="s">
        <v>28</v>
      </c>
    </row>
    <row r="15" spans="1:6" x14ac:dyDescent="0.3">
      <c r="A15" s="19" t="s">
        <v>29</v>
      </c>
      <c r="B15" s="1" t="s">
        <v>30</v>
      </c>
      <c r="C15" s="29">
        <v>5</v>
      </c>
      <c r="D15" s="29">
        <f>Tableau1[[#This Row],[Validité
(Année)]]</f>
        <v>5</v>
      </c>
      <c r="E15" s="29">
        <f>Tableau1[Validité2]</f>
        <v>5</v>
      </c>
      <c r="F15" s="33" t="s">
        <v>31</v>
      </c>
    </row>
    <row r="16" spans="1:6" x14ac:dyDescent="0.3">
      <c r="A16" s="19" t="s">
        <v>32</v>
      </c>
      <c r="B16" s="1" t="s">
        <v>33</v>
      </c>
      <c r="C16" s="29">
        <v>5</v>
      </c>
      <c r="D16" s="29">
        <f>Tableau1[[#This Row],[Validité
(Année)]]</f>
        <v>5</v>
      </c>
      <c r="E16" s="29">
        <f>Tableau1[Validité2]</f>
        <v>5</v>
      </c>
      <c r="F16" s="33" t="s">
        <v>34</v>
      </c>
    </row>
    <row r="17" spans="1:6" x14ac:dyDescent="0.3">
      <c r="A17" s="19" t="s">
        <v>28</v>
      </c>
      <c r="B17" s="1" t="s">
        <v>35</v>
      </c>
      <c r="C17" s="29">
        <v>5</v>
      </c>
      <c r="D17" s="29">
        <f>Tableau1[[#This Row],[Validité
(Année)]]</f>
        <v>5</v>
      </c>
      <c r="E17" s="29">
        <f>Tableau1[Validité2]</f>
        <v>5</v>
      </c>
      <c r="F17" s="33" t="s">
        <v>12</v>
      </c>
    </row>
    <row r="18" spans="1:6" x14ac:dyDescent="0.3">
      <c r="A18" s="19" t="s">
        <v>31</v>
      </c>
      <c r="B18" s="1" t="s">
        <v>36</v>
      </c>
      <c r="C18" s="29">
        <v>5</v>
      </c>
      <c r="D18" s="29">
        <f>Tableau1[[#This Row],[Validité
(Année)]]</f>
        <v>5</v>
      </c>
      <c r="E18" s="29">
        <f>Tableau1[Validité2]</f>
        <v>5</v>
      </c>
      <c r="F18" s="33" t="s">
        <v>12</v>
      </c>
    </row>
    <row r="19" spans="1:6" x14ac:dyDescent="0.3">
      <c r="A19" s="19" t="s">
        <v>34</v>
      </c>
      <c r="B19" s="1" t="s">
        <v>37</v>
      </c>
      <c r="C19" s="29">
        <v>5</v>
      </c>
      <c r="D19" s="29">
        <f>Tableau1[[#This Row],[Validité
(Année)]]</f>
        <v>5</v>
      </c>
      <c r="E19" s="29">
        <f>Tableau1[Validité2]</f>
        <v>5</v>
      </c>
      <c r="F19" s="33" t="s">
        <v>12</v>
      </c>
    </row>
    <row r="20" spans="1:6" x14ac:dyDescent="0.3">
      <c r="A20" s="19" t="s">
        <v>38</v>
      </c>
      <c r="B20" s="1" t="s">
        <v>39</v>
      </c>
      <c r="C20" s="29">
        <v>5</v>
      </c>
      <c r="D20" s="29">
        <f>Tableau1[[#This Row],[Validité
(Année)]]</f>
        <v>5</v>
      </c>
      <c r="E20" s="29">
        <f>Tableau1[Validité2]</f>
        <v>5</v>
      </c>
      <c r="F20" s="33" t="s">
        <v>40</v>
      </c>
    </row>
    <row r="21" spans="1:6" x14ac:dyDescent="0.3">
      <c r="A21" s="19" t="s">
        <v>40</v>
      </c>
      <c r="B21" s="1" t="s">
        <v>41</v>
      </c>
      <c r="C21" s="29">
        <v>5</v>
      </c>
      <c r="D21" s="29">
        <f>Tableau1[[#This Row],[Validité
(Année)]]</f>
        <v>5</v>
      </c>
      <c r="E21" s="29">
        <f>Tableau1[Validité2]</f>
        <v>5</v>
      </c>
      <c r="F21" s="33" t="s">
        <v>12</v>
      </c>
    </row>
    <row r="22" spans="1:6" x14ac:dyDescent="0.3">
      <c r="A22" s="19" t="s">
        <v>42</v>
      </c>
      <c r="B22" s="1" t="s">
        <v>45</v>
      </c>
      <c r="C22" s="29">
        <v>5</v>
      </c>
      <c r="D22" s="29">
        <f>Tableau1[[#This Row],[Validité
(Année)]]</f>
        <v>5</v>
      </c>
      <c r="E22" s="29">
        <f>Tableau1[Validité2]</f>
        <v>5</v>
      </c>
      <c r="F22" s="33" t="s">
        <v>43</v>
      </c>
    </row>
    <row r="23" spans="1:6" x14ac:dyDescent="0.3">
      <c r="A23" s="19" t="s">
        <v>44</v>
      </c>
      <c r="B23" s="1" t="s">
        <v>46</v>
      </c>
      <c r="C23" s="29">
        <v>5</v>
      </c>
      <c r="D23" s="29">
        <f>Tableau1[[#This Row],[Validité
(Année)]]</f>
        <v>5</v>
      </c>
      <c r="E23" s="29">
        <f>Tableau1[Validité2]</f>
        <v>5</v>
      </c>
      <c r="F23" s="33" t="s">
        <v>47</v>
      </c>
    </row>
    <row r="24" spans="1:6" x14ac:dyDescent="0.3">
      <c r="A24" s="19" t="s">
        <v>49</v>
      </c>
      <c r="B24" s="1" t="s">
        <v>48</v>
      </c>
      <c r="C24" s="29">
        <v>5</v>
      </c>
      <c r="D24" s="29">
        <f>Tableau1[[#This Row],[Validité
(Année)]]</f>
        <v>5</v>
      </c>
      <c r="E24" s="29">
        <f>Tableau1[Validité2]</f>
        <v>5</v>
      </c>
      <c r="F24" s="33" t="s">
        <v>50</v>
      </c>
    </row>
    <row r="25" spans="1:6" x14ac:dyDescent="0.3">
      <c r="A25" s="19" t="s">
        <v>51</v>
      </c>
      <c r="B25" s="1" t="s">
        <v>52</v>
      </c>
      <c r="C25" s="29">
        <v>5</v>
      </c>
      <c r="D25" s="29">
        <f>Tableau1[[#This Row],[Validité
(Année)]]</f>
        <v>5</v>
      </c>
      <c r="E25" s="29">
        <f>Tableau1[Validité2]</f>
        <v>5</v>
      </c>
      <c r="F25" s="33" t="s">
        <v>53</v>
      </c>
    </row>
    <row r="26" spans="1:6" x14ac:dyDescent="0.3">
      <c r="A26" s="19" t="s">
        <v>54</v>
      </c>
      <c r="B26" s="1" t="s">
        <v>55</v>
      </c>
      <c r="C26" s="29">
        <v>5</v>
      </c>
      <c r="D26" s="29">
        <f>Tableau1[[#This Row],[Validité
(Année)]]</f>
        <v>5</v>
      </c>
      <c r="E26" s="29">
        <f>Tableau1[Validité2]</f>
        <v>5</v>
      </c>
      <c r="F26" s="33" t="s">
        <v>56</v>
      </c>
    </row>
    <row r="27" spans="1:6" x14ac:dyDescent="0.3">
      <c r="A27" s="19" t="s">
        <v>57</v>
      </c>
      <c r="B27" s="1" t="s">
        <v>58</v>
      </c>
      <c r="C27" s="29">
        <v>5</v>
      </c>
      <c r="D27" s="29">
        <f>Tableau1[[#This Row],[Validité
(Année)]]</f>
        <v>5</v>
      </c>
      <c r="E27" s="29">
        <f>Tableau1[Validité2]</f>
        <v>5</v>
      </c>
      <c r="F27" s="33" t="s">
        <v>59</v>
      </c>
    </row>
    <row r="28" spans="1:6" x14ac:dyDescent="0.3">
      <c r="A28" s="19" t="s">
        <v>60</v>
      </c>
      <c r="B28" s="1" t="s">
        <v>61</v>
      </c>
      <c r="C28" s="29">
        <v>5</v>
      </c>
      <c r="D28" s="29">
        <f>Tableau1[[#This Row],[Validité
(Année)]]</f>
        <v>5</v>
      </c>
      <c r="E28" s="29">
        <f>Tableau1[Validité2]</f>
        <v>5</v>
      </c>
      <c r="F28" s="33" t="s">
        <v>62</v>
      </c>
    </row>
    <row r="29" spans="1:6" x14ac:dyDescent="0.3">
      <c r="A29" s="19" t="s">
        <v>43</v>
      </c>
      <c r="B29" s="1" t="s">
        <v>63</v>
      </c>
      <c r="C29" s="29">
        <v>5</v>
      </c>
      <c r="D29" s="29">
        <f>Tableau1[[#This Row],[Validité
(Année)]]</f>
        <v>5</v>
      </c>
      <c r="E29" s="29">
        <f>Tableau1[Validité2]</f>
        <v>5</v>
      </c>
      <c r="F29" s="33" t="s">
        <v>12</v>
      </c>
    </row>
    <row r="30" spans="1:6" x14ac:dyDescent="0.3">
      <c r="A30" s="19" t="s">
        <v>47</v>
      </c>
      <c r="B30" s="1" t="s">
        <v>64</v>
      </c>
      <c r="C30" s="29">
        <v>5</v>
      </c>
      <c r="D30" s="29">
        <f>Tableau1[[#This Row],[Validité
(Année)]]</f>
        <v>5</v>
      </c>
      <c r="E30" s="29">
        <f>Tableau1[Validité2]</f>
        <v>5</v>
      </c>
      <c r="F30" s="33" t="s">
        <v>12</v>
      </c>
    </row>
    <row r="31" spans="1:6" x14ac:dyDescent="0.3">
      <c r="A31" s="19" t="s">
        <v>50</v>
      </c>
      <c r="B31" s="1" t="s">
        <v>65</v>
      </c>
      <c r="C31" s="29">
        <v>5</v>
      </c>
      <c r="D31" s="29">
        <f>Tableau1[[#This Row],[Validité
(Année)]]</f>
        <v>5</v>
      </c>
      <c r="E31" s="29">
        <f>Tableau1[Validité2]</f>
        <v>5</v>
      </c>
      <c r="F31" s="33" t="s">
        <v>12</v>
      </c>
    </row>
    <row r="32" spans="1:6" x14ac:dyDescent="0.3">
      <c r="A32" s="19" t="s">
        <v>53</v>
      </c>
      <c r="B32" s="1" t="s">
        <v>66</v>
      </c>
      <c r="C32" s="29">
        <v>5</v>
      </c>
      <c r="D32" s="29">
        <f>Tableau1[[#This Row],[Validité
(Année)]]</f>
        <v>5</v>
      </c>
      <c r="E32" s="29">
        <f>Tableau1[Validité2]</f>
        <v>5</v>
      </c>
      <c r="F32" s="33" t="s">
        <v>12</v>
      </c>
    </row>
    <row r="33" spans="1:6" x14ac:dyDescent="0.3">
      <c r="A33" s="19" t="s">
        <v>56</v>
      </c>
      <c r="B33" s="1" t="s">
        <v>67</v>
      </c>
      <c r="C33" s="29">
        <v>5</v>
      </c>
      <c r="D33" s="29">
        <f>Tableau1[[#This Row],[Validité
(Année)]]</f>
        <v>5</v>
      </c>
      <c r="E33" s="29">
        <f>Tableau1[Validité2]</f>
        <v>5</v>
      </c>
      <c r="F33" s="33" t="s">
        <v>12</v>
      </c>
    </row>
    <row r="34" spans="1:6" x14ac:dyDescent="0.3">
      <c r="A34" s="19" t="s">
        <v>59</v>
      </c>
      <c r="B34" s="1" t="s">
        <v>68</v>
      </c>
      <c r="C34" s="29">
        <v>5</v>
      </c>
      <c r="D34" s="29">
        <f>Tableau1[[#This Row],[Validité
(Année)]]</f>
        <v>5</v>
      </c>
      <c r="E34" s="29">
        <f>Tableau1[Validité2]</f>
        <v>5</v>
      </c>
      <c r="F34" s="33" t="s">
        <v>12</v>
      </c>
    </row>
    <row r="35" spans="1:6" x14ac:dyDescent="0.3">
      <c r="A35" s="19" t="s">
        <v>62</v>
      </c>
      <c r="B35" s="1" t="s">
        <v>69</v>
      </c>
      <c r="C35" s="29">
        <v>5</v>
      </c>
      <c r="D35" s="29">
        <f>Tableau1[[#This Row],[Validité
(Année)]]</f>
        <v>5</v>
      </c>
      <c r="E35" s="29">
        <f>Tableau1[Validité2]</f>
        <v>5</v>
      </c>
      <c r="F35" s="33" t="s">
        <v>12</v>
      </c>
    </row>
    <row r="36" spans="1:6" x14ac:dyDescent="0.3">
      <c r="A36" s="19" t="s">
        <v>70</v>
      </c>
      <c r="B36" s="1" t="s">
        <v>71</v>
      </c>
      <c r="C36" s="29">
        <v>5</v>
      </c>
      <c r="D36" s="29">
        <f>Tableau1[[#This Row],[Validité
(Année)]]</f>
        <v>5</v>
      </c>
      <c r="E36" s="29">
        <f>Tableau1[Validité2]</f>
        <v>5</v>
      </c>
      <c r="F36" s="33" t="s">
        <v>72</v>
      </c>
    </row>
    <row r="37" spans="1:6" x14ac:dyDescent="0.3">
      <c r="A37" s="19" t="s">
        <v>72</v>
      </c>
      <c r="B37" s="1" t="s">
        <v>73</v>
      </c>
      <c r="C37" s="29">
        <v>5</v>
      </c>
      <c r="D37" s="29">
        <f>Tableau1[[#This Row],[Validité
(Année)]]</f>
        <v>5</v>
      </c>
      <c r="E37" s="29">
        <f>Tableau1[Validité2]</f>
        <v>5</v>
      </c>
      <c r="F37" s="33" t="s">
        <v>12</v>
      </c>
    </row>
    <row r="38" spans="1:6" x14ac:dyDescent="0.3">
      <c r="A38" s="19" t="s">
        <v>74</v>
      </c>
      <c r="B38" s="1" t="s">
        <v>75</v>
      </c>
      <c r="C38" s="29">
        <v>5</v>
      </c>
      <c r="D38" s="29">
        <f>Tableau1[[#This Row],[Validité
(Année)]]</f>
        <v>5</v>
      </c>
      <c r="E38" s="29">
        <f>Tableau1[Validité2]</f>
        <v>5</v>
      </c>
      <c r="F38" s="33" t="s">
        <v>76</v>
      </c>
    </row>
    <row r="39" spans="1:6" x14ac:dyDescent="0.3">
      <c r="A39" s="19" t="s">
        <v>76</v>
      </c>
      <c r="B39" s="1" t="s">
        <v>77</v>
      </c>
      <c r="C39" s="29">
        <v>5</v>
      </c>
      <c r="D39" s="29">
        <f>Tableau1[[#This Row],[Validité
(Année)]]</f>
        <v>5</v>
      </c>
      <c r="E39" s="29">
        <f>Tableau1[Validité2]</f>
        <v>5</v>
      </c>
      <c r="F39" s="33" t="s">
        <v>12</v>
      </c>
    </row>
    <row r="40" spans="1:6" x14ac:dyDescent="0.3">
      <c r="A40" s="19" t="s">
        <v>179</v>
      </c>
      <c r="B40" s="1" t="s">
        <v>180</v>
      </c>
      <c r="C40" s="29">
        <v>5</v>
      </c>
      <c r="D40" s="29">
        <v>5</v>
      </c>
      <c r="E40" s="29">
        <f t="shared" ref="E40:E49" si="0">D40:D106</f>
        <v>5</v>
      </c>
      <c r="F40" s="33" t="s">
        <v>181</v>
      </c>
    </row>
    <row r="41" spans="1:6" x14ac:dyDescent="0.3">
      <c r="A41" s="19" t="s">
        <v>182</v>
      </c>
      <c r="B41" s="1" t="s">
        <v>183</v>
      </c>
      <c r="C41" s="29">
        <v>5</v>
      </c>
      <c r="D41" s="29">
        <v>5</v>
      </c>
      <c r="E41" s="29">
        <f t="shared" si="0"/>
        <v>5</v>
      </c>
      <c r="F41" s="33" t="s">
        <v>184</v>
      </c>
    </row>
    <row r="42" spans="1:6" x14ac:dyDescent="0.3">
      <c r="A42" s="19" t="s">
        <v>185</v>
      </c>
      <c r="B42" s="1" t="s">
        <v>186</v>
      </c>
      <c r="C42" s="29">
        <v>5</v>
      </c>
      <c r="D42" s="29">
        <v>5</v>
      </c>
      <c r="E42" s="29">
        <f t="shared" si="0"/>
        <v>5</v>
      </c>
      <c r="F42" s="33" t="s">
        <v>187</v>
      </c>
    </row>
    <row r="43" spans="1:6" x14ac:dyDescent="0.3">
      <c r="A43" s="19" t="s">
        <v>188</v>
      </c>
      <c r="B43" s="1" t="s">
        <v>189</v>
      </c>
      <c r="C43" s="29">
        <v>5</v>
      </c>
      <c r="D43" s="29">
        <v>5</v>
      </c>
      <c r="E43" s="29">
        <f t="shared" si="0"/>
        <v>5</v>
      </c>
      <c r="F43" s="33" t="s">
        <v>190</v>
      </c>
    </row>
    <row r="44" spans="1:6" x14ac:dyDescent="0.3">
      <c r="A44" s="19" t="s">
        <v>191</v>
      </c>
      <c r="B44" s="1" t="s">
        <v>192</v>
      </c>
      <c r="C44" s="29">
        <v>5</v>
      </c>
      <c r="D44" s="29">
        <v>5</v>
      </c>
      <c r="E44" s="29">
        <f t="shared" si="0"/>
        <v>5</v>
      </c>
      <c r="F44" s="33" t="s">
        <v>193</v>
      </c>
    </row>
    <row r="45" spans="1:6" x14ac:dyDescent="0.3">
      <c r="A45" s="19" t="s">
        <v>181</v>
      </c>
      <c r="B45" s="1" t="s">
        <v>194</v>
      </c>
      <c r="C45" s="29">
        <v>5</v>
      </c>
      <c r="D45" s="29">
        <v>5</v>
      </c>
      <c r="E45" s="29">
        <f t="shared" si="0"/>
        <v>5</v>
      </c>
      <c r="F45" s="33" t="s">
        <v>12</v>
      </c>
    </row>
    <row r="46" spans="1:6" x14ac:dyDescent="0.3">
      <c r="A46" s="19" t="s">
        <v>195</v>
      </c>
      <c r="B46" s="1" t="s">
        <v>196</v>
      </c>
      <c r="C46" s="29">
        <v>5</v>
      </c>
      <c r="D46" s="29">
        <v>5</v>
      </c>
      <c r="E46" s="29">
        <f t="shared" si="0"/>
        <v>5</v>
      </c>
      <c r="F46" s="33" t="s">
        <v>12</v>
      </c>
    </row>
    <row r="47" spans="1:6" x14ac:dyDescent="0.3">
      <c r="A47" s="19" t="s">
        <v>187</v>
      </c>
      <c r="B47" s="1" t="s">
        <v>197</v>
      </c>
      <c r="C47" s="29">
        <v>5</v>
      </c>
      <c r="D47" s="29">
        <v>5</v>
      </c>
      <c r="E47" s="29">
        <f t="shared" si="0"/>
        <v>5</v>
      </c>
      <c r="F47" s="33" t="s">
        <v>12</v>
      </c>
    </row>
    <row r="48" spans="1:6" x14ac:dyDescent="0.3">
      <c r="A48" s="19" t="s">
        <v>190</v>
      </c>
      <c r="B48" s="1" t="s">
        <v>189</v>
      </c>
      <c r="C48" s="29">
        <v>5</v>
      </c>
      <c r="D48" s="29">
        <v>5</v>
      </c>
      <c r="E48" s="29">
        <f t="shared" si="0"/>
        <v>5</v>
      </c>
      <c r="F48" s="33" t="s">
        <v>12</v>
      </c>
    </row>
    <row r="49" spans="1:6" x14ac:dyDescent="0.3">
      <c r="A49" s="19" t="s">
        <v>198</v>
      </c>
      <c r="B49" s="1" t="s">
        <v>192</v>
      </c>
      <c r="C49" s="29">
        <v>5</v>
      </c>
      <c r="D49" s="29">
        <v>5</v>
      </c>
      <c r="E49" s="29">
        <f t="shared" si="0"/>
        <v>5</v>
      </c>
      <c r="F49" s="33" t="s">
        <v>12</v>
      </c>
    </row>
    <row r="50" spans="1:6" x14ac:dyDescent="0.3">
      <c r="A50" s="19" t="s">
        <v>81</v>
      </c>
      <c r="B50" s="1" t="s">
        <v>82</v>
      </c>
      <c r="C50" s="29">
        <v>5</v>
      </c>
      <c r="D50" s="29">
        <f>Tableau1[[#This Row],[Validité
(Année)]]</f>
        <v>5</v>
      </c>
      <c r="E50" s="29">
        <f>Tableau1[Validité2]</f>
        <v>5</v>
      </c>
      <c r="F50" s="33" t="s">
        <v>83</v>
      </c>
    </row>
    <row r="51" spans="1:6" x14ac:dyDescent="0.3">
      <c r="A51" s="19" t="s">
        <v>84</v>
      </c>
      <c r="B51" s="1" t="s">
        <v>85</v>
      </c>
      <c r="C51" s="29">
        <v>5</v>
      </c>
      <c r="D51" s="29">
        <f>Tableau1[[#This Row],[Validité
(Année)]]</f>
        <v>5</v>
      </c>
      <c r="E51" s="29">
        <f>Tableau1[Validité2]</f>
        <v>5</v>
      </c>
      <c r="F51" s="33" t="s">
        <v>83</v>
      </c>
    </row>
    <row r="52" spans="1:6" x14ac:dyDescent="0.3">
      <c r="A52" s="19" t="s">
        <v>86</v>
      </c>
      <c r="B52" s="1" t="s">
        <v>90</v>
      </c>
      <c r="C52" s="29">
        <v>3</v>
      </c>
      <c r="D52" s="29">
        <f>Tableau1[[#This Row],[Validité
(Année)]]</f>
        <v>3</v>
      </c>
      <c r="E52" s="29">
        <f>Tableau1[Validité2]</f>
        <v>3</v>
      </c>
      <c r="F52" s="33" t="s">
        <v>87</v>
      </c>
    </row>
    <row r="53" spans="1:6" x14ac:dyDescent="0.3">
      <c r="A53" s="19" t="s">
        <v>87</v>
      </c>
      <c r="B53" s="1" t="s">
        <v>88</v>
      </c>
      <c r="C53" s="29">
        <v>3</v>
      </c>
      <c r="D53" s="29">
        <f>Tableau1[[#This Row],[Validité
(Année)]]</f>
        <v>3</v>
      </c>
      <c r="E53" s="29">
        <f>Tableau1[Validité2]</f>
        <v>3</v>
      </c>
      <c r="F53" s="33" t="s">
        <v>12</v>
      </c>
    </row>
    <row r="54" spans="1:6" x14ac:dyDescent="0.3">
      <c r="A54" s="19" t="s">
        <v>89</v>
      </c>
      <c r="B54" s="1" t="s">
        <v>91</v>
      </c>
      <c r="C54" s="29">
        <v>3</v>
      </c>
      <c r="D54" s="29">
        <f>Tableau1[[#This Row],[Validité
(Année)]]</f>
        <v>3</v>
      </c>
      <c r="E54" s="29">
        <f>Tableau1[Validité2]</f>
        <v>3</v>
      </c>
      <c r="F54" s="33" t="s">
        <v>93</v>
      </c>
    </row>
    <row r="55" spans="1:6" x14ac:dyDescent="0.3">
      <c r="A55" s="19" t="s">
        <v>93</v>
      </c>
      <c r="B55" s="1" t="s">
        <v>92</v>
      </c>
      <c r="C55" s="29">
        <v>3</v>
      </c>
      <c r="D55" s="29">
        <f>Tableau1[[#This Row],[Validité
(Année)]]</f>
        <v>3</v>
      </c>
      <c r="E55" s="29">
        <f>Tableau1[Validité2]</f>
        <v>3</v>
      </c>
      <c r="F55" s="33" t="s">
        <v>12</v>
      </c>
    </row>
    <row r="56" spans="1:6" x14ac:dyDescent="0.3">
      <c r="A56" s="19" t="s">
        <v>95</v>
      </c>
      <c r="B56" s="1" t="s">
        <v>102</v>
      </c>
      <c r="C56" s="29">
        <v>3</v>
      </c>
      <c r="D56" s="29">
        <f>Tableau1[[#This Row],[Validité
(Année)]]</f>
        <v>3</v>
      </c>
      <c r="E56" s="29">
        <f>Tableau1[Validité2]</f>
        <v>3</v>
      </c>
      <c r="F56" s="33" t="s">
        <v>96</v>
      </c>
    </row>
    <row r="57" spans="1:6" x14ac:dyDescent="0.3">
      <c r="A57" s="19" t="s">
        <v>96</v>
      </c>
      <c r="B57" s="1" t="s">
        <v>103</v>
      </c>
      <c r="C57" s="29">
        <v>3</v>
      </c>
      <c r="D57" s="29">
        <f>Tableau1[[#This Row],[Validité
(Année)]]</f>
        <v>3</v>
      </c>
      <c r="E57" s="29">
        <f>Tableau1[Validité2]</f>
        <v>3</v>
      </c>
      <c r="F57" s="33" t="s">
        <v>12</v>
      </c>
    </row>
    <row r="58" spans="1:6" x14ac:dyDescent="0.3">
      <c r="A58" s="19" t="s">
        <v>97</v>
      </c>
      <c r="B58" s="1" t="s">
        <v>104</v>
      </c>
      <c r="C58" s="29">
        <v>5</v>
      </c>
      <c r="D58" s="29">
        <f>Tableau1[[#This Row],[Validité
(Année)]]</f>
        <v>5</v>
      </c>
      <c r="E58" s="29">
        <f>Tableau1[Validité2]</f>
        <v>5</v>
      </c>
      <c r="F58" s="33" t="s">
        <v>12</v>
      </c>
    </row>
    <row r="59" spans="1:6" x14ac:dyDescent="0.3">
      <c r="A59" s="19" t="s">
        <v>98</v>
      </c>
      <c r="B59" s="1" t="s">
        <v>105</v>
      </c>
      <c r="C59" s="29">
        <v>3</v>
      </c>
      <c r="D59" s="29">
        <f>Tableau1[[#This Row],[Validité
(Année)]]</f>
        <v>3</v>
      </c>
      <c r="E59" s="29">
        <f>Tableau1[Validité2]</f>
        <v>3</v>
      </c>
      <c r="F59" s="33" t="s">
        <v>99</v>
      </c>
    </row>
    <row r="60" spans="1:6" x14ac:dyDescent="0.3">
      <c r="A60" s="19" t="s">
        <v>99</v>
      </c>
      <c r="B60" s="1" t="s">
        <v>106</v>
      </c>
      <c r="C60" s="29">
        <v>3</v>
      </c>
      <c r="D60" s="29">
        <f>Tableau1[[#This Row],[Validité
(Année)]]</f>
        <v>3</v>
      </c>
      <c r="E60" s="29">
        <f>Tableau1[Validité2]</f>
        <v>3</v>
      </c>
      <c r="F60" s="33" t="s">
        <v>12</v>
      </c>
    </row>
    <row r="61" spans="1:6" x14ac:dyDescent="0.3">
      <c r="A61" s="19" t="s">
        <v>100</v>
      </c>
      <c r="B61" s="1" t="s">
        <v>107</v>
      </c>
      <c r="C61" s="26">
        <v>1.8</v>
      </c>
      <c r="D61" s="26">
        <f>Tableau1[[#This Row],[Validité
(Année)]]</f>
        <v>1.8</v>
      </c>
      <c r="E61" s="26">
        <f>Tableau1[Validité2]</f>
        <v>1.8</v>
      </c>
      <c r="F61" s="33" t="s">
        <v>101</v>
      </c>
    </row>
    <row r="62" spans="1:6" x14ac:dyDescent="0.3">
      <c r="A62" s="19" t="s">
        <v>101</v>
      </c>
      <c r="B62" s="1" t="s">
        <v>108</v>
      </c>
      <c r="C62" s="26">
        <v>1.8</v>
      </c>
      <c r="D62" s="26">
        <f>Tableau1[[#This Row],[Validité
(Année)]]</f>
        <v>1.8</v>
      </c>
      <c r="E62" s="26">
        <f>Tableau1[Validité2]</f>
        <v>1.8</v>
      </c>
      <c r="F62" s="33" t="s">
        <v>12</v>
      </c>
    </row>
    <row r="63" spans="1:6" x14ac:dyDescent="0.3">
      <c r="A63" s="19" t="s">
        <v>109</v>
      </c>
      <c r="B63" s="1" t="s">
        <v>109</v>
      </c>
      <c r="C63" s="29">
        <v>2</v>
      </c>
      <c r="D63" s="29">
        <f>Tableau1[[#This Row],[Validité
(Année)]]</f>
        <v>2</v>
      </c>
      <c r="E63" s="29">
        <f>Tableau1[Validité2]</f>
        <v>2</v>
      </c>
      <c r="F63" s="33" t="s">
        <v>110</v>
      </c>
    </row>
    <row r="64" spans="1:6" x14ac:dyDescent="0.3">
      <c r="A64" s="19" t="s">
        <v>110</v>
      </c>
      <c r="B64" s="1" t="s">
        <v>111</v>
      </c>
      <c r="C64" s="29">
        <v>2</v>
      </c>
      <c r="D64" s="29">
        <f>Tableau1[[#This Row],[Validité
(Année)]]</f>
        <v>2</v>
      </c>
      <c r="E64" s="29">
        <f>Tableau1[Validité2]</f>
        <v>2</v>
      </c>
      <c r="F64" s="33" t="s">
        <v>12</v>
      </c>
    </row>
    <row r="65" spans="1:6" x14ac:dyDescent="0.3">
      <c r="A65" s="19" t="s">
        <v>122</v>
      </c>
      <c r="B65" s="1" t="s">
        <v>126</v>
      </c>
      <c r="C65" s="94">
        <v>5</v>
      </c>
      <c r="D65" s="29">
        <f>Tableau1[[#This Row],[Validité
(Année)]]</f>
        <v>5</v>
      </c>
      <c r="E65" s="29">
        <f>Tableau1[Validité2]</f>
        <v>5</v>
      </c>
      <c r="F65" s="33"/>
    </row>
    <row r="66" spans="1:6" x14ac:dyDescent="0.3">
      <c r="A66" s="19" t="s">
        <v>127</v>
      </c>
      <c r="B66" s="1" t="s">
        <v>128</v>
      </c>
      <c r="C66" s="94">
        <v>5</v>
      </c>
      <c r="D66" s="29">
        <f>Tableau1[[#This Row],[Validité
(Année)]]</f>
        <v>5</v>
      </c>
      <c r="E66" s="29">
        <f>Tableau1[Validité2]</f>
        <v>5</v>
      </c>
      <c r="F66" s="33"/>
    </row>
    <row r="67" spans="1:6" x14ac:dyDescent="0.3">
      <c r="A67" s="20"/>
      <c r="B67" s="20"/>
      <c r="C67" s="30"/>
      <c r="D67" s="30"/>
      <c r="E67" s="34"/>
    </row>
    <row r="68" spans="1:6" x14ac:dyDescent="0.3">
      <c r="A68" s="20"/>
      <c r="B68" s="20"/>
      <c r="C68" s="30"/>
      <c r="D68" s="30"/>
      <c r="E68" s="34"/>
    </row>
    <row r="69" spans="1:6" x14ac:dyDescent="0.3">
      <c r="A69" s="20"/>
      <c r="B69" s="20"/>
      <c r="C69" s="30"/>
      <c r="D69" s="30"/>
      <c r="E69" s="34"/>
    </row>
    <row r="70" spans="1:6" x14ac:dyDescent="0.3">
      <c r="A70" s="20"/>
      <c r="B70" s="20"/>
      <c r="C70" s="30"/>
      <c r="D70" s="30"/>
      <c r="E70" s="34"/>
    </row>
  </sheetData>
  <pageMargins left="0.23622047244094491" right="0.23622047244094491" top="0.74803149606299213" bottom="0.74803149606299213" header="0.31496062992125984" footer="0.31496062992125984"/>
  <pageSetup paperSize="9" scale="80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I1:I67"/>
  <sheetViews>
    <sheetView workbookViewId="0">
      <selection activeCell="D9" sqref="D9"/>
    </sheetView>
  </sheetViews>
  <sheetFormatPr baseColWidth="10" defaultRowHeight="16.5" x14ac:dyDescent="0.3"/>
  <sheetData>
    <row r="1" spans="9:9" x14ac:dyDescent="0.3">
      <c r="I1" s="23">
        <v>1</v>
      </c>
    </row>
    <row r="2" spans="9:9" x14ac:dyDescent="0.3">
      <c r="I2" s="24">
        <v>3</v>
      </c>
    </row>
    <row r="3" spans="9:9" x14ac:dyDescent="0.3">
      <c r="I3" s="23">
        <v>4</v>
      </c>
    </row>
    <row r="4" spans="9:9" x14ac:dyDescent="0.3">
      <c r="I4" s="24">
        <v>1</v>
      </c>
    </row>
    <row r="5" spans="9:9" x14ac:dyDescent="0.3">
      <c r="I5" s="23">
        <v>2</v>
      </c>
    </row>
    <row r="6" spans="9:9" x14ac:dyDescent="0.3">
      <c r="I6" s="24">
        <v>2.5</v>
      </c>
    </row>
    <row r="7" spans="9:9" x14ac:dyDescent="0.3">
      <c r="I7" s="23">
        <v>0.5</v>
      </c>
    </row>
    <row r="8" spans="9:9" x14ac:dyDescent="0.3">
      <c r="I8" s="24">
        <v>3</v>
      </c>
    </row>
    <row r="9" spans="9:9" x14ac:dyDescent="0.3">
      <c r="I9" s="23">
        <v>2</v>
      </c>
    </row>
    <row r="10" spans="9:9" x14ac:dyDescent="0.3">
      <c r="I10" s="24">
        <v>3</v>
      </c>
    </row>
    <row r="11" spans="9:9" x14ac:dyDescent="0.3">
      <c r="I11" s="23">
        <v>2</v>
      </c>
    </row>
    <row r="12" spans="9:9" x14ac:dyDescent="0.3">
      <c r="I12" s="24">
        <v>1</v>
      </c>
    </row>
    <row r="13" spans="9:9" x14ac:dyDescent="0.3">
      <c r="I13" s="23">
        <v>3</v>
      </c>
    </row>
    <row r="14" spans="9:9" x14ac:dyDescent="0.3">
      <c r="I14" s="24">
        <v>3</v>
      </c>
    </row>
    <row r="15" spans="9:9" x14ac:dyDescent="0.3">
      <c r="I15" s="23">
        <v>4</v>
      </c>
    </row>
    <row r="16" spans="9:9" x14ac:dyDescent="0.3">
      <c r="I16" s="24">
        <v>2</v>
      </c>
    </row>
    <row r="17" spans="9:9" x14ac:dyDescent="0.3">
      <c r="I17" s="23">
        <v>2</v>
      </c>
    </row>
    <row r="18" spans="9:9" x14ac:dyDescent="0.3">
      <c r="I18" s="24">
        <v>3</v>
      </c>
    </row>
    <row r="19" spans="9:9" x14ac:dyDescent="0.3">
      <c r="I19" s="23">
        <v>3</v>
      </c>
    </row>
    <row r="20" spans="9:9" x14ac:dyDescent="0.3">
      <c r="I20" s="24">
        <v>2</v>
      </c>
    </row>
    <row r="21" spans="9:9" x14ac:dyDescent="0.3">
      <c r="I21" s="23">
        <v>3</v>
      </c>
    </row>
    <row r="22" spans="9:9" x14ac:dyDescent="0.3">
      <c r="I22" s="24">
        <v>3</v>
      </c>
    </row>
    <row r="23" spans="9:9" x14ac:dyDescent="0.3">
      <c r="I23" s="23">
        <v>4</v>
      </c>
    </row>
    <row r="24" spans="9:9" x14ac:dyDescent="0.3">
      <c r="I24" s="24">
        <v>3</v>
      </c>
    </row>
    <row r="25" spans="9:9" x14ac:dyDescent="0.3">
      <c r="I25" s="23">
        <v>3</v>
      </c>
    </row>
    <row r="26" spans="9:9" x14ac:dyDescent="0.3">
      <c r="I26" s="24">
        <v>4</v>
      </c>
    </row>
    <row r="27" spans="9:9" x14ac:dyDescent="0.3">
      <c r="I27" s="23">
        <v>4</v>
      </c>
    </row>
    <row r="28" spans="9:9" x14ac:dyDescent="0.3">
      <c r="I28" s="24">
        <v>2</v>
      </c>
    </row>
    <row r="29" spans="9:9" x14ac:dyDescent="0.3">
      <c r="I29" s="23">
        <v>2</v>
      </c>
    </row>
    <row r="30" spans="9:9" x14ac:dyDescent="0.3">
      <c r="I30" s="24">
        <v>3</v>
      </c>
    </row>
    <row r="31" spans="9:9" x14ac:dyDescent="0.3">
      <c r="I31" s="23">
        <v>2</v>
      </c>
    </row>
    <row r="32" spans="9:9" x14ac:dyDescent="0.3">
      <c r="I32" s="24">
        <v>2</v>
      </c>
    </row>
    <row r="33" spans="9:9" x14ac:dyDescent="0.3">
      <c r="I33" s="23">
        <v>3</v>
      </c>
    </row>
    <row r="34" spans="9:9" x14ac:dyDescent="0.3">
      <c r="I34" s="24">
        <v>3</v>
      </c>
    </row>
    <row r="35" spans="9:9" x14ac:dyDescent="0.3">
      <c r="I35" s="23">
        <v>2</v>
      </c>
    </row>
    <row r="36" spans="9:9" x14ac:dyDescent="0.3">
      <c r="I36" s="24">
        <v>1</v>
      </c>
    </row>
    <row r="37" spans="9:9" x14ac:dyDescent="0.3">
      <c r="I37" s="23">
        <v>1</v>
      </c>
    </row>
    <row r="38" spans="9:9" x14ac:dyDescent="0.3">
      <c r="I38" s="24">
        <v>1</v>
      </c>
    </row>
    <row r="39" spans="9:9" x14ac:dyDescent="0.3">
      <c r="I39" s="23">
        <v>1</v>
      </c>
    </row>
    <row r="40" spans="9:9" x14ac:dyDescent="0.3">
      <c r="I40" s="24">
        <v>2</v>
      </c>
    </row>
    <row r="41" spans="9:9" x14ac:dyDescent="0.3">
      <c r="I41" s="23">
        <v>2</v>
      </c>
    </row>
    <row r="42" spans="9:9" x14ac:dyDescent="0.3">
      <c r="I42" s="24">
        <v>1</v>
      </c>
    </row>
    <row r="43" spans="9:9" x14ac:dyDescent="0.3">
      <c r="I43" s="23">
        <v>3</v>
      </c>
    </row>
    <row r="44" spans="9:9" x14ac:dyDescent="0.3">
      <c r="I44" s="24">
        <v>1</v>
      </c>
    </row>
    <row r="45" spans="9:9" x14ac:dyDescent="0.3">
      <c r="I45" s="23">
        <v>2</v>
      </c>
    </row>
    <row r="46" spans="9:9" x14ac:dyDescent="0.3">
      <c r="I46" s="24">
        <v>1</v>
      </c>
    </row>
    <row r="47" spans="9:9" x14ac:dyDescent="0.3">
      <c r="I47" s="23">
        <v>1</v>
      </c>
    </row>
    <row r="48" spans="9:9" x14ac:dyDescent="0.3">
      <c r="I48" s="24">
        <v>2</v>
      </c>
    </row>
    <row r="49" spans="9:9" x14ac:dyDescent="0.3">
      <c r="I49" s="23">
        <v>3</v>
      </c>
    </row>
    <row r="50" spans="9:9" x14ac:dyDescent="0.3">
      <c r="I50" s="24"/>
    </row>
    <row r="51" spans="9:9" x14ac:dyDescent="0.3">
      <c r="I51" s="23">
        <v>2</v>
      </c>
    </row>
    <row r="52" spans="9:9" x14ac:dyDescent="0.3">
      <c r="I52" s="24">
        <v>1</v>
      </c>
    </row>
    <row r="53" spans="9:9" x14ac:dyDescent="0.3">
      <c r="I53" s="23">
        <v>5</v>
      </c>
    </row>
    <row r="54" spans="9:9" x14ac:dyDescent="0.3">
      <c r="I54" s="24">
        <v>1</v>
      </c>
    </row>
    <row r="55" spans="9:9" x14ac:dyDescent="0.3">
      <c r="I55" s="23">
        <v>0.5</v>
      </c>
    </row>
    <row r="56" spans="9:9" x14ac:dyDescent="0.3">
      <c r="I56" s="24">
        <v>0.5</v>
      </c>
    </row>
    <row r="57" spans="9:9" x14ac:dyDescent="0.3">
      <c r="I57" s="23">
        <v>1</v>
      </c>
    </row>
    <row r="58" spans="9:9" x14ac:dyDescent="0.3">
      <c r="I58" s="24">
        <v>3</v>
      </c>
    </row>
    <row r="59" spans="9:9" x14ac:dyDescent="0.3">
      <c r="I59" s="23">
        <v>1.5</v>
      </c>
    </row>
    <row r="60" spans="9:9" x14ac:dyDescent="0.3">
      <c r="I60" s="24">
        <v>3</v>
      </c>
    </row>
    <row r="61" spans="9:9" x14ac:dyDescent="0.3">
      <c r="I61" s="23">
        <v>1</v>
      </c>
    </row>
    <row r="62" spans="9:9" x14ac:dyDescent="0.3">
      <c r="I62" s="24">
        <v>10</v>
      </c>
    </row>
    <row r="63" spans="9:9" x14ac:dyDescent="0.3">
      <c r="I63" s="23">
        <v>3</v>
      </c>
    </row>
    <row r="64" spans="9:9" x14ac:dyDescent="0.3">
      <c r="I64" s="24">
        <v>3</v>
      </c>
    </row>
    <row r="65" spans="9:9" x14ac:dyDescent="0.3">
      <c r="I65" s="23">
        <v>1</v>
      </c>
    </row>
    <row r="66" spans="9:9" x14ac:dyDescent="0.3">
      <c r="I66" s="24">
        <v>4.5</v>
      </c>
    </row>
    <row r="67" spans="9:9" x14ac:dyDescent="0.3">
      <c r="I67" s="25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/>
  </sheetPr>
  <dimension ref="A1:D306"/>
  <sheetViews>
    <sheetView workbookViewId="0">
      <selection activeCell="D26" sqref="D26"/>
    </sheetView>
  </sheetViews>
  <sheetFormatPr baseColWidth="10" defaultRowHeight="16.5" x14ac:dyDescent="0.3"/>
  <cols>
    <col min="1" max="1" width="10.5" style="65" bestFit="1" customWidth="1"/>
    <col min="2" max="2" width="9.5" style="20" bestFit="1" customWidth="1"/>
    <col min="3" max="3" width="12.375" style="70" customWidth="1"/>
    <col min="4" max="4" width="18.625" style="68" customWidth="1"/>
    <col min="5" max="16384" width="11" style="20"/>
  </cols>
  <sheetData>
    <row r="1" spans="1:4" x14ac:dyDescent="0.3">
      <c r="A1" s="65" t="s">
        <v>125</v>
      </c>
      <c r="B1" s="20" t="s">
        <v>0</v>
      </c>
      <c r="C1" s="70" t="s">
        <v>78</v>
      </c>
      <c r="D1" s="68" t="s">
        <v>124</v>
      </c>
    </row>
    <row r="2" spans="1:4" x14ac:dyDescent="0.3">
      <c r="A2" s="69" t="str">
        <f>'Habilitation Agent'!A19</f>
        <v>DURAND17</v>
      </c>
      <c r="B2" s="34" t="str">
        <f>'Habilitation Agent'!B19</f>
        <v>Charles17</v>
      </c>
      <c r="C2" s="111" t="str">
        <f>'Habilitation Agent'!C19</f>
        <v>HAB2</v>
      </c>
      <c r="D2" s="68">
        <f>'Habilitation Agent'!G19</f>
        <v>42688</v>
      </c>
    </row>
    <row r="3" spans="1:4" x14ac:dyDescent="0.3">
      <c r="A3" s="69" t="str">
        <f>'Habilitation Agent'!A19</f>
        <v>DURAND17</v>
      </c>
      <c r="B3" s="34" t="str">
        <f>'Habilitation Agent'!B19</f>
        <v>Charles17</v>
      </c>
      <c r="C3" s="111" t="str">
        <f>'Habilitation Agent'!I19</f>
        <v>PONTIER</v>
      </c>
      <c r="D3" s="68" t="str">
        <f>'Habilitation Agent'!M19</f>
        <v/>
      </c>
    </row>
    <row r="4" spans="1:4" x14ac:dyDescent="0.3">
      <c r="A4" s="69" t="str">
        <f>'Habilitation Agent'!A19</f>
        <v>DURAND17</v>
      </c>
      <c r="B4" s="34" t="str">
        <f>'Habilitation Agent'!B19</f>
        <v>Charles17</v>
      </c>
      <c r="C4" s="111" t="str">
        <f>'Habilitation Agent'!O19</f>
        <v>BATENTRE</v>
      </c>
      <c r="D4" s="68" t="str">
        <f>'Habilitation Agent'!S19</f>
        <v/>
      </c>
    </row>
    <row r="5" spans="1:4" x14ac:dyDescent="0.3">
      <c r="A5" s="69" t="str">
        <f>'Habilitation Agent'!A19</f>
        <v>DURAND17</v>
      </c>
      <c r="B5" s="34" t="str">
        <f>'Habilitation Agent'!B19</f>
        <v>Charles17</v>
      </c>
      <c r="C5" s="111" t="str">
        <f>'Habilitation Agent'!O19</f>
        <v>BATENTRE</v>
      </c>
      <c r="D5" s="68" t="str">
        <f>'Habilitation Agent'!S19</f>
        <v/>
      </c>
    </row>
    <row r="6" spans="1:4" x14ac:dyDescent="0.3">
      <c r="A6" s="69" t="str">
        <f>'Habilitation Agent'!A19</f>
        <v>DURAND17</v>
      </c>
      <c r="B6" s="34" t="str">
        <f>'Habilitation Agent'!B19</f>
        <v>Charles17</v>
      </c>
      <c r="C6" s="111" t="str">
        <f>'Habilitation Agent'!U19</f>
        <v>TRONCONNE</v>
      </c>
      <c r="D6" s="68">
        <f>'Habilitation Agent'!Y19</f>
        <v>43123</v>
      </c>
    </row>
    <row r="7" spans="1:4" x14ac:dyDescent="0.3">
      <c r="A7" s="69" t="str">
        <f>'Habilitation Agent'!A19</f>
        <v>DURAND17</v>
      </c>
      <c r="B7" s="34" t="str">
        <f>'Habilitation Agent'!B19</f>
        <v>Charles17</v>
      </c>
      <c r="C7" s="112">
        <f>'Habilitation Agent'!AA19</f>
        <v>0</v>
      </c>
      <c r="D7" s="68" t="str">
        <f>'Habilitation Agent'!AE19</f>
        <v/>
      </c>
    </row>
    <row r="8" spans="1:4" x14ac:dyDescent="0.3">
      <c r="A8" s="69" t="str">
        <f>'Habilitation Agent'!A19</f>
        <v>DURAND17</v>
      </c>
      <c r="B8" s="34" t="str">
        <f>'Habilitation Agent'!B19</f>
        <v>Charles17</v>
      </c>
      <c r="C8" s="112">
        <f>'Habilitation Agent'!AG19</f>
        <v>0</v>
      </c>
      <c r="D8" s="68" t="str">
        <f>'Habilitation Agent'!AK19</f>
        <v/>
      </c>
    </row>
    <row r="9" spans="1:4" x14ac:dyDescent="0.3">
      <c r="A9" s="69" t="str">
        <f>'Habilitation Agent'!A19</f>
        <v>DURAND17</v>
      </c>
      <c r="B9" s="34" t="str">
        <f>'Habilitation Agent'!B19</f>
        <v>Charles17</v>
      </c>
      <c r="C9" s="112">
        <f>'Habilitation Agent'!AM19</f>
        <v>0</v>
      </c>
      <c r="D9" s="68" t="str">
        <f>'Habilitation Agent'!AQ19</f>
        <v/>
      </c>
    </row>
    <row r="10" spans="1:4" x14ac:dyDescent="0.3">
      <c r="A10" s="69" t="str">
        <f>'Habilitation Agent'!A19</f>
        <v>DURAND17</v>
      </c>
      <c r="B10" s="34" t="str">
        <f>'Habilitation Agent'!B19</f>
        <v>Charles17</v>
      </c>
      <c r="C10" s="112">
        <f>'Habilitation Agent'!AS19</f>
        <v>0</v>
      </c>
      <c r="D10" s="68" t="str">
        <f>'Habilitation Agent'!AW19</f>
        <v/>
      </c>
    </row>
    <row r="11" spans="1:4" x14ac:dyDescent="0.3">
      <c r="A11" s="69" t="str">
        <f>'Habilitation Agent'!A19</f>
        <v>DURAND17</v>
      </c>
      <c r="B11" s="34" t="str">
        <f>'Habilitation Agent'!B19</f>
        <v>Charles17</v>
      </c>
      <c r="C11" s="112">
        <f>'Habilitation Agent'!AY19</f>
        <v>0</v>
      </c>
      <c r="D11" s="68" t="str">
        <f>'Habilitation Agent'!BC19</f>
        <v/>
      </c>
    </row>
    <row r="12" spans="1:4" x14ac:dyDescent="0.3">
      <c r="A12" s="69" t="str">
        <f>'Habilitation Agent'!A19</f>
        <v>DURAND17</v>
      </c>
      <c r="B12" s="34" t="str">
        <f>'Habilitation Agent'!B19</f>
        <v>Charles17</v>
      </c>
      <c r="C12" s="112">
        <f>'Habilitation Agent'!BE19</f>
        <v>0</v>
      </c>
      <c r="D12" s="68" t="str">
        <f>'Habilitation Agent'!BI19</f>
        <v/>
      </c>
    </row>
    <row r="13" spans="1:4" x14ac:dyDescent="0.3">
      <c r="A13" s="69" t="str">
        <f>'Habilitation Agent'!A19</f>
        <v>DURAND17</v>
      </c>
      <c r="B13" s="34" t="str">
        <f>'Habilitation Agent'!B19</f>
        <v>Charles17</v>
      </c>
      <c r="C13" s="112">
        <f>'Habilitation Agent'!BK19</f>
        <v>0</v>
      </c>
      <c r="D13" s="68" t="str">
        <f>'Habilitation Agent'!BO19</f>
        <v/>
      </c>
    </row>
    <row r="14" spans="1:4" x14ac:dyDescent="0.3">
      <c r="A14" s="69" t="str">
        <f>'Habilitation Agent'!A19</f>
        <v>DURAND17</v>
      </c>
      <c r="B14" s="34" t="str">
        <f>'Habilitation Agent'!B19</f>
        <v>Charles17</v>
      </c>
      <c r="C14" s="112">
        <f>'Habilitation Agent'!BQ19</f>
        <v>0</v>
      </c>
      <c r="D14" s="68" t="str">
        <f>'Habilitation Agent'!BU19</f>
        <v/>
      </c>
    </row>
    <row r="15" spans="1:4" x14ac:dyDescent="0.3">
      <c r="A15" s="69" t="str">
        <f>'Habilitation Agent'!A19</f>
        <v>DURAND17</v>
      </c>
      <c r="B15" s="34" t="str">
        <f>'Habilitation Agent'!B19</f>
        <v>Charles17</v>
      </c>
      <c r="C15" s="112">
        <f>'Habilitation Agent'!BW19</f>
        <v>0</v>
      </c>
      <c r="D15" s="68" t="str">
        <f>'Habilitation Agent'!CA19</f>
        <v/>
      </c>
    </row>
    <row r="16" spans="1:4" x14ac:dyDescent="0.3">
      <c r="A16" s="69" t="str">
        <f>'Habilitation Agent'!A19</f>
        <v>DURAND17</v>
      </c>
      <c r="B16" s="34" t="str">
        <f>'Habilitation Agent'!B19</f>
        <v>Charles17</v>
      </c>
      <c r="C16" s="112">
        <f>'Habilitation Agent'!CC19</f>
        <v>0</v>
      </c>
      <c r="D16" s="68" t="str">
        <f>'Habilitation Agent'!CG19</f>
        <v/>
      </c>
    </row>
    <row r="17" spans="1:4" x14ac:dyDescent="0.3">
      <c r="A17" s="69" t="str">
        <f>'Habilitation Agent'!A19</f>
        <v>DURAND17</v>
      </c>
      <c r="B17" s="34" t="str">
        <f>'Habilitation Agent'!B19</f>
        <v>Charles17</v>
      </c>
      <c r="C17" s="112">
        <f>'Habilitation Agent'!CI19</f>
        <v>0</v>
      </c>
      <c r="D17" s="68" t="str">
        <f>'Habilitation Agent'!CM19</f>
        <v/>
      </c>
    </row>
    <row r="18" spans="1:4" x14ac:dyDescent="0.3">
      <c r="A18" s="69" t="str">
        <f>'Habilitation Agent'!A19</f>
        <v>DURAND17</v>
      </c>
      <c r="B18" s="34" t="str">
        <f>'Habilitation Agent'!B19</f>
        <v>Charles17</v>
      </c>
      <c r="C18" s="112">
        <f>'Habilitation Agent'!CO19</f>
        <v>0</v>
      </c>
      <c r="D18" s="68" t="str">
        <f>'Habilitation Agent'!CS19</f>
        <v/>
      </c>
    </row>
    <row r="19" spans="1:4" x14ac:dyDescent="0.3">
      <c r="A19" s="69" t="str">
        <f>'Habilitation Agent'!A16</f>
        <v>DURAND14</v>
      </c>
      <c r="B19" s="34" t="str">
        <f>'Habilitation Agent'!B16</f>
        <v>Charles14</v>
      </c>
      <c r="C19" s="111" t="str">
        <f>'Habilitation Agent'!C16</f>
        <v>HAB2</v>
      </c>
      <c r="D19" s="68">
        <f>'Habilitation Agent'!G16</f>
        <v>42617</v>
      </c>
    </row>
    <row r="20" spans="1:4" x14ac:dyDescent="0.3">
      <c r="A20" s="69" t="str">
        <f>'Habilitation Agent'!A16</f>
        <v>DURAND14</v>
      </c>
      <c r="B20" s="34" t="str">
        <f>'Habilitation Agent'!B16</f>
        <v>Charles14</v>
      </c>
      <c r="C20" s="111" t="str">
        <f>'Habilitation Agent'!I16</f>
        <v>PONTIER</v>
      </c>
      <c r="D20" s="68" t="str">
        <f>'Habilitation Agent'!M16</f>
        <v/>
      </c>
    </row>
    <row r="21" spans="1:4" x14ac:dyDescent="0.3">
      <c r="A21" s="69" t="str">
        <f>'Habilitation Agent'!A16</f>
        <v>DURAND14</v>
      </c>
      <c r="B21" s="34" t="str">
        <f>'Habilitation Agent'!B16</f>
        <v>Charles14</v>
      </c>
      <c r="C21" s="111" t="str">
        <f>'Habilitation Agent'!O16</f>
        <v>BATENTRE</v>
      </c>
      <c r="D21" s="68">
        <f>'Habilitation Agent'!S16</f>
        <v>42877</v>
      </c>
    </row>
    <row r="22" spans="1:4" x14ac:dyDescent="0.3">
      <c r="A22" s="69" t="str">
        <f>'Habilitation Agent'!A16</f>
        <v>DURAND14</v>
      </c>
      <c r="B22" s="34" t="str">
        <f>'Habilitation Agent'!B16</f>
        <v>Charles14</v>
      </c>
      <c r="C22" s="111" t="str">
        <f>'Habilitation Agent'!O16</f>
        <v>BATENTRE</v>
      </c>
      <c r="D22" s="68">
        <f>'Habilitation Agent'!S16</f>
        <v>42877</v>
      </c>
    </row>
    <row r="23" spans="1:4" x14ac:dyDescent="0.3">
      <c r="A23" s="69" t="str">
        <f>'Habilitation Agent'!A16</f>
        <v>DURAND14</v>
      </c>
      <c r="B23" s="34" t="str">
        <f>'Habilitation Agent'!B16</f>
        <v>Charles14</v>
      </c>
      <c r="C23" s="111" t="str">
        <f>'Habilitation Agent'!U16</f>
        <v>TRONCONNE</v>
      </c>
      <c r="D23" s="68">
        <f>'Habilitation Agent'!Y16</f>
        <v>43123</v>
      </c>
    </row>
    <row r="24" spans="1:4" x14ac:dyDescent="0.3">
      <c r="A24" s="69" t="str">
        <f>'Habilitation Agent'!A16</f>
        <v>DURAND14</v>
      </c>
      <c r="B24" s="34" t="str">
        <f>'Habilitation Agent'!B16</f>
        <v>Charles14</v>
      </c>
      <c r="C24" s="111" t="str">
        <f>'Habilitation Agent'!AA16</f>
        <v>HUILE</v>
      </c>
      <c r="D24" s="68">
        <f>'Habilitation Agent'!AE16</f>
        <v>43285</v>
      </c>
    </row>
    <row r="25" spans="1:4" x14ac:dyDescent="0.3">
      <c r="A25" s="69" t="str">
        <f>'Habilitation Agent'!A16</f>
        <v>DURAND14</v>
      </c>
      <c r="B25" s="34" t="str">
        <f>'Habilitation Agent'!B16</f>
        <v>Charles14</v>
      </c>
      <c r="C25" s="111">
        <f>'Habilitation Agent'!AG16</f>
        <v>0</v>
      </c>
      <c r="D25" s="68" t="str">
        <f>'Habilitation Agent'!AK16</f>
        <v/>
      </c>
    </row>
    <row r="26" spans="1:4" x14ac:dyDescent="0.3">
      <c r="A26" s="69" t="str">
        <f>'Habilitation Agent'!A16</f>
        <v>DURAND14</v>
      </c>
      <c r="B26" s="34" t="str">
        <f>'Habilitation Agent'!B16</f>
        <v>Charles14</v>
      </c>
      <c r="C26" s="111">
        <f>'Habilitation Agent'!AM16</f>
        <v>0</v>
      </c>
      <c r="D26" s="68" t="str">
        <f>'Habilitation Agent'!AQ16</f>
        <v/>
      </c>
    </row>
    <row r="27" spans="1:4" x14ac:dyDescent="0.3">
      <c r="A27" s="69" t="str">
        <f>'Habilitation Agent'!A16</f>
        <v>DURAND14</v>
      </c>
      <c r="B27" s="34" t="str">
        <f>'Habilitation Agent'!B16</f>
        <v>Charles14</v>
      </c>
      <c r="C27" s="111">
        <f>'Habilitation Agent'!AS16</f>
        <v>0</v>
      </c>
      <c r="D27" s="68" t="str">
        <f>'Habilitation Agent'!AW16</f>
        <v/>
      </c>
    </row>
    <row r="28" spans="1:4" x14ac:dyDescent="0.3">
      <c r="A28" s="69" t="str">
        <f>'Habilitation Agent'!A16</f>
        <v>DURAND14</v>
      </c>
      <c r="B28" s="34" t="str">
        <f>'Habilitation Agent'!B16</f>
        <v>Charles14</v>
      </c>
      <c r="C28" s="111">
        <f>'Habilitation Agent'!AY16</f>
        <v>0</v>
      </c>
      <c r="D28" s="68" t="str">
        <f>'Habilitation Agent'!BC16</f>
        <v/>
      </c>
    </row>
    <row r="29" spans="1:4" x14ac:dyDescent="0.3">
      <c r="A29" s="69" t="str">
        <f>'Habilitation Agent'!A16</f>
        <v>DURAND14</v>
      </c>
      <c r="B29" s="34" t="str">
        <f>'Habilitation Agent'!B16</f>
        <v>Charles14</v>
      </c>
      <c r="C29" s="111">
        <f>'Habilitation Agent'!BE16</f>
        <v>0</v>
      </c>
      <c r="D29" s="68" t="str">
        <f>'Habilitation Agent'!BI16</f>
        <v/>
      </c>
    </row>
    <row r="30" spans="1:4" x14ac:dyDescent="0.3">
      <c r="A30" s="69" t="str">
        <f>'Habilitation Agent'!A16</f>
        <v>DURAND14</v>
      </c>
      <c r="B30" s="34" t="str">
        <f>'Habilitation Agent'!B16</f>
        <v>Charles14</v>
      </c>
      <c r="C30" s="111">
        <f>'Habilitation Agent'!BK16</f>
        <v>0</v>
      </c>
      <c r="D30" s="68" t="str">
        <f>'Habilitation Agent'!BO16</f>
        <v/>
      </c>
    </row>
    <row r="31" spans="1:4" x14ac:dyDescent="0.3">
      <c r="A31" s="69" t="str">
        <f>'Habilitation Agent'!A16</f>
        <v>DURAND14</v>
      </c>
      <c r="B31" s="34" t="str">
        <f>'Habilitation Agent'!B16</f>
        <v>Charles14</v>
      </c>
      <c r="C31" s="111">
        <f>'Habilitation Agent'!BQ16</f>
        <v>0</v>
      </c>
      <c r="D31" s="68" t="str">
        <f>'Habilitation Agent'!BU16</f>
        <v/>
      </c>
    </row>
    <row r="32" spans="1:4" x14ac:dyDescent="0.3">
      <c r="A32" s="69" t="str">
        <f>'Habilitation Agent'!A16</f>
        <v>DURAND14</v>
      </c>
      <c r="B32" s="34" t="str">
        <f>'Habilitation Agent'!B16</f>
        <v>Charles14</v>
      </c>
      <c r="C32" s="111">
        <f>'Habilitation Agent'!BW16</f>
        <v>0</v>
      </c>
      <c r="D32" s="68" t="str">
        <f>'Habilitation Agent'!CA16</f>
        <v/>
      </c>
    </row>
    <row r="33" spans="1:4" x14ac:dyDescent="0.3">
      <c r="A33" s="69" t="str">
        <f>'Habilitation Agent'!A16</f>
        <v>DURAND14</v>
      </c>
      <c r="B33" s="34" t="str">
        <f>'Habilitation Agent'!B16</f>
        <v>Charles14</v>
      </c>
      <c r="C33" s="111">
        <f>'Habilitation Agent'!CC16</f>
        <v>0</v>
      </c>
      <c r="D33" s="68" t="str">
        <f>'Habilitation Agent'!CG16</f>
        <v/>
      </c>
    </row>
    <row r="34" spans="1:4" x14ac:dyDescent="0.3">
      <c r="A34" s="69" t="str">
        <f>'Habilitation Agent'!A16</f>
        <v>DURAND14</v>
      </c>
      <c r="B34" s="34" t="str">
        <f>'Habilitation Agent'!B16</f>
        <v>Charles14</v>
      </c>
      <c r="C34" s="111">
        <f>'Habilitation Agent'!CI16</f>
        <v>0</v>
      </c>
      <c r="D34" s="68" t="str">
        <f>'Habilitation Agent'!CM16</f>
        <v/>
      </c>
    </row>
    <row r="35" spans="1:4" x14ac:dyDescent="0.3">
      <c r="A35" s="69" t="str">
        <f>'Habilitation Agent'!A16</f>
        <v>DURAND14</v>
      </c>
      <c r="B35" s="34" t="str">
        <f>'Habilitation Agent'!B16</f>
        <v>Charles14</v>
      </c>
      <c r="C35" s="111">
        <f>'Habilitation Agent'!CO16</f>
        <v>0</v>
      </c>
      <c r="D35" s="68" t="str">
        <f>'Habilitation Agent'!CS16</f>
        <v/>
      </c>
    </row>
    <row r="36" spans="1:4" x14ac:dyDescent="0.3">
      <c r="A36" s="69" t="str">
        <f>'Habilitation Agent'!A13</f>
        <v>DURAND11</v>
      </c>
      <c r="B36" s="34" t="str">
        <f>'Habilitation Agent'!B13</f>
        <v>Charles11</v>
      </c>
      <c r="C36" s="111" t="str">
        <f>'Habilitation Agent'!C13</f>
        <v>HAB2</v>
      </c>
      <c r="D36" s="68">
        <f>'Habilitation Agent'!G13</f>
        <v>42314</v>
      </c>
    </row>
    <row r="37" spans="1:4" x14ac:dyDescent="0.3">
      <c r="A37" s="69" t="str">
        <f>'Habilitation Agent'!A13</f>
        <v>DURAND11</v>
      </c>
      <c r="B37" s="34" t="str">
        <f>'Habilitation Agent'!B13</f>
        <v>Charles11</v>
      </c>
      <c r="C37" s="111" t="str">
        <f>'Habilitation Agent'!I13</f>
        <v>PONTIER</v>
      </c>
      <c r="D37" s="68">
        <f>'Habilitation Agent'!M13</f>
        <v>42172</v>
      </c>
    </row>
    <row r="38" spans="1:4" x14ac:dyDescent="0.3">
      <c r="A38" s="69" t="str">
        <f>'Habilitation Agent'!A13</f>
        <v>DURAND11</v>
      </c>
      <c r="B38" s="34" t="str">
        <f>'Habilitation Agent'!B13</f>
        <v>Charles11</v>
      </c>
      <c r="C38" s="111" t="str">
        <f>'Habilitation Agent'!O13</f>
        <v>BATENTRE</v>
      </c>
      <c r="D38" s="68">
        <f>'Habilitation Agent'!S13</f>
        <v>42870</v>
      </c>
    </row>
    <row r="39" spans="1:4" x14ac:dyDescent="0.3">
      <c r="A39" s="69" t="str">
        <f>'Habilitation Agent'!A13</f>
        <v>DURAND11</v>
      </c>
      <c r="B39" s="34" t="str">
        <f>'Habilitation Agent'!B13</f>
        <v>Charles11</v>
      </c>
      <c r="C39" s="111" t="str">
        <f>'Habilitation Agent'!O13</f>
        <v>BATENTRE</v>
      </c>
      <c r="D39" s="68">
        <f>'Habilitation Agent'!S13</f>
        <v>42870</v>
      </c>
    </row>
    <row r="40" spans="1:4" x14ac:dyDescent="0.3">
      <c r="A40" s="69" t="str">
        <f>'Habilitation Agent'!A13</f>
        <v>DURAND11</v>
      </c>
      <c r="B40" s="34" t="str">
        <f>'Habilitation Agent'!B13</f>
        <v>Charles11</v>
      </c>
      <c r="C40" s="111" t="str">
        <f>'Habilitation Agent'!U13</f>
        <v>TRONCONNE</v>
      </c>
      <c r="D40" s="68">
        <f>'Habilitation Agent'!Y13</f>
        <v>43523</v>
      </c>
    </row>
    <row r="41" spans="1:4" x14ac:dyDescent="0.3">
      <c r="A41" s="69" t="str">
        <f>'Habilitation Agent'!A13</f>
        <v>DURAND11</v>
      </c>
      <c r="B41" s="34" t="str">
        <f>'Habilitation Agent'!B13</f>
        <v>Charles11</v>
      </c>
      <c r="C41" s="111">
        <f>'Habilitation Agent'!AA13</f>
        <v>0</v>
      </c>
      <c r="D41" s="68" t="str">
        <f>'Habilitation Agent'!AE13</f>
        <v/>
      </c>
    </row>
    <row r="42" spans="1:4" x14ac:dyDescent="0.3">
      <c r="A42" s="69" t="str">
        <f>'Habilitation Agent'!A13</f>
        <v>DURAND11</v>
      </c>
      <c r="B42" s="34" t="str">
        <f>'Habilitation Agent'!B13</f>
        <v>Charles11</v>
      </c>
      <c r="C42" s="111">
        <f>'Habilitation Agent'!AG13</f>
        <v>0</v>
      </c>
      <c r="D42" s="68" t="str">
        <f>'Habilitation Agent'!AK13</f>
        <v/>
      </c>
    </row>
    <row r="43" spans="1:4" x14ac:dyDescent="0.3">
      <c r="A43" s="69" t="str">
        <f>'Habilitation Agent'!A13</f>
        <v>DURAND11</v>
      </c>
      <c r="B43" s="34" t="str">
        <f>'Habilitation Agent'!B13</f>
        <v>Charles11</v>
      </c>
      <c r="C43" s="111">
        <f>'Habilitation Agent'!AM13</f>
        <v>0</v>
      </c>
      <c r="D43" s="68" t="str">
        <f>'Habilitation Agent'!AQ13</f>
        <v/>
      </c>
    </row>
    <row r="44" spans="1:4" x14ac:dyDescent="0.3">
      <c r="A44" s="69" t="str">
        <f>'Habilitation Agent'!A13</f>
        <v>DURAND11</v>
      </c>
      <c r="B44" s="34" t="str">
        <f>'Habilitation Agent'!B13</f>
        <v>Charles11</v>
      </c>
      <c r="C44" s="111">
        <f>'Habilitation Agent'!AS13</f>
        <v>0</v>
      </c>
      <c r="D44" s="68" t="str">
        <f>'Habilitation Agent'!AW13</f>
        <v/>
      </c>
    </row>
    <row r="45" spans="1:4" x14ac:dyDescent="0.3">
      <c r="A45" s="69" t="str">
        <f>'Habilitation Agent'!A13</f>
        <v>DURAND11</v>
      </c>
      <c r="B45" s="34" t="str">
        <f>'Habilitation Agent'!B13</f>
        <v>Charles11</v>
      </c>
      <c r="C45" s="111">
        <f>'Habilitation Agent'!AY13</f>
        <v>0</v>
      </c>
      <c r="D45" s="68" t="str">
        <f>'Habilitation Agent'!BC13</f>
        <v/>
      </c>
    </row>
    <row r="46" spans="1:4" x14ac:dyDescent="0.3">
      <c r="A46" s="69" t="str">
        <f>'Habilitation Agent'!A13</f>
        <v>DURAND11</v>
      </c>
      <c r="B46" s="34" t="str">
        <f>'Habilitation Agent'!B13</f>
        <v>Charles11</v>
      </c>
      <c r="C46" s="111">
        <f>'Habilitation Agent'!BE13</f>
        <v>0</v>
      </c>
      <c r="D46" s="68" t="str">
        <f>'Habilitation Agent'!BI13</f>
        <v/>
      </c>
    </row>
    <row r="47" spans="1:4" x14ac:dyDescent="0.3">
      <c r="A47" s="69" t="str">
        <f>'Habilitation Agent'!A13</f>
        <v>DURAND11</v>
      </c>
      <c r="B47" s="34" t="str">
        <f>'Habilitation Agent'!B13</f>
        <v>Charles11</v>
      </c>
      <c r="C47" s="111">
        <f>'Habilitation Agent'!BK13</f>
        <v>0</v>
      </c>
      <c r="D47" s="68" t="str">
        <f>'Habilitation Agent'!BO13</f>
        <v/>
      </c>
    </row>
    <row r="48" spans="1:4" x14ac:dyDescent="0.3">
      <c r="A48" s="69" t="str">
        <f>'Habilitation Agent'!A13</f>
        <v>DURAND11</v>
      </c>
      <c r="B48" s="34" t="str">
        <f>'Habilitation Agent'!B13</f>
        <v>Charles11</v>
      </c>
      <c r="C48" s="111">
        <f>'Habilitation Agent'!BQ13</f>
        <v>0</v>
      </c>
      <c r="D48" s="68" t="str">
        <f>'Habilitation Agent'!BU13</f>
        <v/>
      </c>
    </row>
    <row r="49" spans="1:4" x14ac:dyDescent="0.3">
      <c r="A49" s="69" t="str">
        <f>'Habilitation Agent'!A13</f>
        <v>DURAND11</v>
      </c>
      <c r="B49" s="34" t="str">
        <f>'Habilitation Agent'!B13</f>
        <v>Charles11</v>
      </c>
      <c r="C49" s="111">
        <f>'Habilitation Agent'!BW13</f>
        <v>0</v>
      </c>
      <c r="D49" s="68" t="str">
        <f>'Habilitation Agent'!CA13</f>
        <v/>
      </c>
    </row>
    <row r="50" spans="1:4" x14ac:dyDescent="0.3">
      <c r="A50" s="69" t="str">
        <f>'Habilitation Agent'!A13</f>
        <v>DURAND11</v>
      </c>
      <c r="B50" s="34" t="str">
        <f>'Habilitation Agent'!B13</f>
        <v>Charles11</v>
      </c>
      <c r="C50" s="111">
        <f>'Habilitation Agent'!CC13</f>
        <v>0</v>
      </c>
      <c r="D50" s="68" t="str">
        <f>'Habilitation Agent'!CG13</f>
        <v/>
      </c>
    </row>
    <row r="51" spans="1:4" x14ac:dyDescent="0.3">
      <c r="A51" s="69" t="str">
        <f>'Habilitation Agent'!A13</f>
        <v>DURAND11</v>
      </c>
      <c r="B51" s="34" t="str">
        <f>'Habilitation Agent'!B13</f>
        <v>Charles11</v>
      </c>
      <c r="C51" s="111">
        <f>'Habilitation Agent'!CI13</f>
        <v>0</v>
      </c>
      <c r="D51" s="68" t="str">
        <f>'Habilitation Agent'!CM13</f>
        <v/>
      </c>
    </row>
    <row r="52" spans="1:4" x14ac:dyDescent="0.3">
      <c r="A52" s="69" t="str">
        <f>'Habilitation Agent'!A13</f>
        <v>DURAND11</v>
      </c>
      <c r="B52" s="34" t="str">
        <f>'Habilitation Agent'!B13</f>
        <v>Charles11</v>
      </c>
      <c r="C52" s="111">
        <f>'Habilitation Agent'!CO13</f>
        <v>0</v>
      </c>
      <c r="D52" s="68" t="str">
        <f>'Habilitation Agent'!CS13</f>
        <v/>
      </c>
    </row>
    <row r="53" spans="1:4" x14ac:dyDescent="0.3">
      <c r="A53" s="69" t="str">
        <f>'Habilitation Agent'!A8</f>
        <v>DURAND6</v>
      </c>
      <c r="B53" s="34" t="str">
        <f>'Habilitation Agent'!B8</f>
        <v>Charles6</v>
      </c>
      <c r="C53" s="111" t="str">
        <f>'Habilitation Agent'!C8</f>
        <v>HAB2</v>
      </c>
      <c r="D53" s="68">
        <f>'Habilitation Agent'!G8</f>
        <v>42535</v>
      </c>
    </row>
    <row r="54" spans="1:4" x14ac:dyDescent="0.3">
      <c r="A54" s="69" t="str">
        <f>'Habilitation Agent'!A8</f>
        <v>DURAND6</v>
      </c>
      <c r="B54" s="34" t="str">
        <f>'Habilitation Agent'!B8</f>
        <v>Charles6</v>
      </c>
      <c r="C54" s="111" t="str">
        <f>'Habilitation Agent'!I8</f>
        <v>PONTIER</v>
      </c>
      <c r="D54" s="68" t="str">
        <f>'Habilitation Agent'!M8</f>
        <v/>
      </c>
    </row>
    <row r="55" spans="1:4" x14ac:dyDescent="0.3">
      <c r="A55" s="69" t="str">
        <f>'Habilitation Agent'!A8</f>
        <v>DURAND6</v>
      </c>
      <c r="B55" s="34" t="str">
        <f>'Habilitation Agent'!B8</f>
        <v>Charles6</v>
      </c>
      <c r="C55" s="111" t="str">
        <f>'Habilitation Agent'!O8</f>
        <v>BATENTRE</v>
      </c>
      <c r="D55" s="68" t="str">
        <f>'Habilitation Agent'!S8</f>
        <v/>
      </c>
    </row>
    <row r="56" spans="1:4" x14ac:dyDescent="0.3">
      <c r="A56" s="69" t="str">
        <f>'Habilitation Agent'!A8</f>
        <v>DURAND6</v>
      </c>
      <c r="B56" s="34" t="str">
        <f>'Habilitation Agent'!B8</f>
        <v>Charles6</v>
      </c>
      <c r="C56" s="111" t="str">
        <f>'Habilitation Agent'!O8</f>
        <v>BATENTRE</v>
      </c>
      <c r="D56" s="68" t="str">
        <f>'Habilitation Agent'!S8</f>
        <v/>
      </c>
    </row>
    <row r="57" spans="1:4" x14ac:dyDescent="0.3">
      <c r="A57" s="69" t="str">
        <f>'Habilitation Agent'!A8</f>
        <v>DURAND6</v>
      </c>
      <c r="B57" s="34" t="str">
        <f>'Habilitation Agent'!B8</f>
        <v>Charles6</v>
      </c>
      <c r="C57" s="111" t="str">
        <f>'Habilitation Agent'!U8</f>
        <v>TRONCONNE</v>
      </c>
      <c r="D57" s="68">
        <f>'Habilitation Agent'!Y8</f>
        <v>43523</v>
      </c>
    </row>
    <row r="58" spans="1:4" x14ac:dyDescent="0.3">
      <c r="A58" s="69" t="str">
        <f>'Habilitation Agent'!A8</f>
        <v>DURAND6</v>
      </c>
      <c r="B58" s="34" t="str">
        <f>'Habilitation Agent'!B8</f>
        <v>Charles6</v>
      </c>
      <c r="C58" s="111" t="str">
        <f>'Habilitation Agent'!AA8</f>
        <v>HUILE</v>
      </c>
      <c r="D58" s="68">
        <f>'Habilitation Agent'!AE8</f>
        <v>43285</v>
      </c>
    </row>
    <row r="59" spans="1:4" x14ac:dyDescent="0.3">
      <c r="A59" s="69" t="str">
        <f>'Habilitation Agent'!A8</f>
        <v>DURAND6</v>
      </c>
      <c r="B59" s="34" t="str">
        <f>'Habilitation Agent'!B8</f>
        <v>Charles6</v>
      </c>
      <c r="C59" s="111">
        <f>'Habilitation Agent'!AG8</f>
        <v>0</v>
      </c>
      <c r="D59" s="68" t="str">
        <f>'Habilitation Agent'!AK8</f>
        <v/>
      </c>
    </row>
    <row r="60" spans="1:4" x14ac:dyDescent="0.3">
      <c r="A60" s="69" t="str">
        <f>'Habilitation Agent'!A8</f>
        <v>DURAND6</v>
      </c>
      <c r="B60" s="34" t="str">
        <f>'Habilitation Agent'!B8</f>
        <v>Charles6</v>
      </c>
      <c r="C60" s="111" t="str">
        <f>'Habilitation Agent'!AM8</f>
        <v>CAMIGRUINI</v>
      </c>
      <c r="D60" s="68">
        <f>'Habilitation Agent'!AQ8</f>
        <v>43048</v>
      </c>
    </row>
    <row r="61" spans="1:4" x14ac:dyDescent="0.3">
      <c r="A61" s="69" t="str">
        <f>'Habilitation Agent'!A8</f>
        <v>DURAND6</v>
      </c>
      <c r="B61" s="34" t="str">
        <f>'Habilitation Agent'!B8</f>
        <v>Charles6</v>
      </c>
      <c r="C61" s="111" t="str">
        <f>'Habilitation Agent'!AS8</f>
        <v>SICOBA</v>
      </c>
      <c r="D61" s="68" t="str">
        <f>'Habilitation Agent'!AW8</f>
        <v/>
      </c>
    </row>
    <row r="62" spans="1:4" x14ac:dyDescent="0.3">
      <c r="A62" s="69" t="str">
        <f>'Habilitation Agent'!A8</f>
        <v>DURAND6</v>
      </c>
      <c r="B62" s="34" t="str">
        <f>'Habilitation Agent'!B8</f>
        <v>Charles6</v>
      </c>
      <c r="C62" s="111">
        <f>'Habilitation Agent'!AY8</f>
        <v>0</v>
      </c>
      <c r="D62" s="68" t="str">
        <f>'Habilitation Agent'!BC8</f>
        <v/>
      </c>
    </row>
    <row r="63" spans="1:4" x14ac:dyDescent="0.3">
      <c r="A63" s="69" t="str">
        <f>'Habilitation Agent'!A8</f>
        <v>DURAND6</v>
      </c>
      <c r="B63" s="34" t="str">
        <f>'Habilitation Agent'!B8</f>
        <v>Charles6</v>
      </c>
      <c r="C63" s="111">
        <f>'Habilitation Agent'!BE8</f>
        <v>0</v>
      </c>
      <c r="D63" s="68" t="str">
        <f>'Habilitation Agent'!BI8</f>
        <v/>
      </c>
    </row>
    <row r="64" spans="1:4" x14ac:dyDescent="0.3">
      <c r="A64" s="69" t="str">
        <f>'Habilitation Agent'!A8</f>
        <v>DURAND6</v>
      </c>
      <c r="B64" s="34" t="str">
        <f>'Habilitation Agent'!B8</f>
        <v>Charles6</v>
      </c>
      <c r="C64" s="111">
        <f>'Habilitation Agent'!BK8</f>
        <v>0</v>
      </c>
      <c r="D64" s="68" t="str">
        <f>'Habilitation Agent'!BO8</f>
        <v/>
      </c>
    </row>
    <row r="65" spans="1:4" x14ac:dyDescent="0.3">
      <c r="A65" s="69" t="str">
        <f>'Habilitation Agent'!A8</f>
        <v>DURAND6</v>
      </c>
      <c r="B65" s="34" t="str">
        <f>'Habilitation Agent'!B8</f>
        <v>Charles6</v>
      </c>
      <c r="C65" s="111">
        <f>'Habilitation Agent'!BQ8</f>
        <v>0</v>
      </c>
      <c r="D65" s="68" t="str">
        <f>'Habilitation Agent'!BU8</f>
        <v/>
      </c>
    </row>
    <row r="66" spans="1:4" x14ac:dyDescent="0.3">
      <c r="A66" s="69" t="str">
        <f>'Habilitation Agent'!A8</f>
        <v>DURAND6</v>
      </c>
      <c r="B66" s="34" t="str">
        <f>'Habilitation Agent'!B8</f>
        <v>Charles6</v>
      </c>
      <c r="C66" s="111">
        <f>'Habilitation Agent'!BW8</f>
        <v>0</v>
      </c>
      <c r="D66" s="68" t="str">
        <f>'Habilitation Agent'!CA8</f>
        <v/>
      </c>
    </row>
    <row r="67" spans="1:4" x14ac:dyDescent="0.3">
      <c r="A67" s="69" t="str">
        <f>'Habilitation Agent'!A8</f>
        <v>DURAND6</v>
      </c>
      <c r="B67" s="34" t="str">
        <f>'Habilitation Agent'!B8</f>
        <v>Charles6</v>
      </c>
      <c r="C67" s="111">
        <f>'Habilitation Agent'!CC8</f>
        <v>0</v>
      </c>
      <c r="D67" s="68" t="str">
        <f>'Habilitation Agent'!CG8</f>
        <v/>
      </c>
    </row>
    <row r="68" spans="1:4" x14ac:dyDescent="0.3">
      <c r="A68" s="69" t="str">
        <f>'Habilitation Agent'!A8</f>
        <v>DURAND6</v>
      </c>
      <c r="B68" s="34" t="str">
        <f>'Habilitation Agent'!B8</f>
        <v>Charles6</v>
      </c>
      <c r="C68" s="111">
        <f>'Habilitation Agent'!CI8</f>
        <v>0</v>
      </c>
      <c r="D68" s="68" t="str">
        <f>'Habilitation Agent'!CM8</f>
        <v/>
      </c>
    </row>
    <row r="69" spans="1:4" x14ac:dyDescent="0.3">
      <c r="A69" s="69" t="str">
        <f>'Habilitation Agent'!A8</f>
        <v>DURAND6</v>
      </c>
      <c r="B69" s="34" t="str">
        <f>'Habilitation Agent'!B8</f>
        <v>Charles6</v>
      </c>
      <c r="C69" s="111">
        <f>'Habilitation Agent'!CO8</f>
        <v>0</v>
      </c>
      <c r="D69" s="68" t="str">
        <f>'Habilitation Agent'!CS8</f>
        <v/>
      </c>
    </row>
    <row r="70" spans="1:4" x14ac:dyDescent="0.3">
      <c r="A70" s="69" t="str">
        <f>'Habilitation Agent'!A4</f>
        <v>DURAND2</v>
      </c>
      <c r="B70" s="34" t="str">
        <f>'Habilitation Agent'!B4</f>
        <v>Charles2</v>
      </c>
      <c r="C70" s="111" t="str">
        <f>'Habilitation Agent'!C4</f>
        <v>HAB2</v>
      </c>
      <c r="D70" s="68">
        <f>'Habilitation Agent'!G4</f>
        <v>42507</v>
      </c>
    </row>
    <row r="71" spans="1:4" x14ac:dyDescent="0.3">
      <c r="A71" s="69" t="str">
        <f>'Habilitation Agent'!A4</f>
        <v>DURAND2</v>
      </c>
      <c r="B71" s="34" t="str">
        <f>'Habilitation Agent'!B4</f>
        <v>Charles2</v>
      </c>
      <c r="C71" s="111" t="str">
        <f>'Habilitation Agent'!I4</f>
        <v>PONTIER</v>
      </c>
      <c r="D71" s="68">
        <f>'Habilitation Agent'!M4</f>
        <v>43591</v>
      </c>
    </row>
    <row r="72" spans="1:4" x14ac:dyDescent="0.3">
      <c r="A72" s="69" t="str">
        <f>'Habilitation Agent'!A4</f>
        <v>DURAND2</v>
      </c>
      <c r="B72" s="34" t="str">
        <f>'Habilitation Agent'!B4</f>
        <v>Charles2</v>
      </c>
      <c r="C72" s="111">
        <f>'Habilitation Agent'!O4</f>
        <v>0</v>
      </c>
      <c r="D72" s="68" t="str">
        <f>'Habilitation Agent'!S4</f>
        <v/>
      </c>
    </row>
    <row r="73" spans="1:4" x14ac:dyDescent="0.3">
      <c r="A73" s="69" t="str">
        <f>'Habilitation Agent'!A4</f>
        <v>DURAND2</v>
      </c>
      <c r="B73" s="34" t="str">
        <f>'Habilitation Agent'!B4</f>
        <v>Charles2</v>
      </c>
      <c r="C73" s="111">
        <f>'Habilitation Agent'!O4</f>
        <v>0</v>
      </c>
      <c r="D73" s="68" t="str">
        <f>'Habilitation Agent'!S4</f>
        <v/>
      </c>
    </row>
    <row r="74" spans="1:4" x14ac:dyDescent="0.3">
      <c r="A74" s="69" t="str">
        <f>'Habilitation Agent'!A4</f>
        <v>DURAND2</v>
      </c>
      <c r="B74" s="34" t="str">
        <f>'Habilitation Agent'!B4</f>
        <v>Charles2</v>
      </c>
      <c r="C74" s="111" t="str">
        <f>'Habilitation Agent'!U4</f>
        <v>TRONCONNE</v>
      </c>
      <c r="D74" s="68">
        <f>'Habilitation Agent'!Y4</f>
        <v>43523</v>
      </c>
    </row>
    <row r="75" spans="1:4" x14ac:dyDescent="0.3">
      <c r="A75" s="69" t="str">
        <f>'Habilitation Agent'!A4</f>
        <v>DURAND2</v>
      </c>
      <c r="B75" s="34" t="str">
        <f>'Habilitation Agent'!B4</f>
        <v>Charles2</v>
      </c>
      <c r="C75" s="111">
        <f>'Habilitation Agent'!AA4</f>
        <v>0</v>
      </c>
      <c r="D75" s="68" t="str">
        <f>'Habilitation Agent'!AE4</f>
        <v/>
      </c>
    </row>
    <row r="76" spans="1:4" x14ac:dyDescent="0.3">
      <c r="A76" s="69" t="str">
        <f>'Habilitation Agent'!A4</f>
        <v>DURAND2</v>
      </c>
      <c r="B76" s="34" t="str">
        <f>'Habilitation Agent'!B4</f>
        <v>Charles2</v>
      </c>
      <c r="C76" s="111">
        <f>'Habilitation Agent'!AG4</f>
        <v>0</v>
      </c>
      <c r="D76" s="68" t="str">
        <f>'Habilitation Agent'!AK4</f>
        <v/>
      </c>
    </row>
    <row r="77" spans="1:4" x14ac:dyDescent="0.3">
      <c r="A77" s="69" t="str">
        <f>'Habilitation Agent'!A4</f>
        <v>DURAND2</v>
      </c>
      <c r="B77" s="34" t="str">
        <f>'Habilitation Agent'!B4</f>
        <v>Charles2</v>
      </c>
      <c r="C77" s="111">
        <f>'Habilitation Agent'!AM4</f>
        <v>0</v>
      </c>
      <c r="D77" s="68" t="str">
        <f>'Habilitation Agent'!AQ4</f>
        <v/>
      </c>
    </row>
    <row r="78" spans="1:4" x14ac:dyDescent="0.3">
      <c r="A78" s="69" t="str">
        <f>'Habilitation Agent'!A4</f>
        <v>DURAND2</v>
      </c>
      <c r="B78" s="34" t="str">
        <f>'Habilitation Agent'!B4</f>
        <v>Charles2</v>
      </c>
      <c r="C78" s="111">
        <f>'Habilitation Agent'!AS4</f>
        <v>0</v>
      </c>
      <c r="D78" s="68" t="str">
        <f>'Habilitation Agent'!AW4</f>
        <v/>
      </c>
    </row>
    <row r="79" spans="1:4" x14ac:dyDescent="0.3">
      <c r="A79" s="69" t="str">
        <f>'Habilitation Agent'!A4</f>
        <v>DURAND2</v>
      </c>
      <c r="B79" s="34" t="str">
        <f>'Habilitation Agent'!B4</f>
        <v>Charles2</v>
      </c>
      <c r="C79" s="111">
        <f>'Habilitation Agent'!AY4</f>
        <v>0</v>
      </c>
      <c r="D79" s="68" t="str">
        <f>'Habilitation Agent'!BC4</f>
        <v/>
      </c>
    </row>
    <row r="80" spans="1:4" x14ac:dyDescent="0.3">
      <c r="A80" s="69" t="str">
        <f>'Habilitation Agent'!A4</f>
        <v>DURAND2</v>
      </c>
      <c r="B80" s="34" t="str">
        <f>'Habilitation Agent'!B4</f>
        <v>Charles2</v>
      </c>
      <c r="C80" s="111">
        <f>'Habilitation Agent'!BE4</f>
        <v>0</v>
      </c>
      <c r="D80" s="68" t="str">
        <f>'Habilitation Agent'!BI4</f>
        <v/>
      </c>
    </row>
    <row r="81" spans="1:4" x14ac:dyDescent="0.3">
      <c r="A81" s="69" t="str">
        <f>'Habilitation Agent'!A4</f>
        <v>DURAND2</v>
      </c>
      <c r="B81" s="34" t="str">
        <f>'Habilitation Agent'!B4</f>
        <v>Charles2</v>
      </c>
      <c r="C81" s="111">
        <f>'Habilitation Agent'!BK4</f>
        <v>0</v>
      </c>
      <c r="D81" s="68" t="str">
        <f>'Habilitation Agent'!BO4</f>
        <v/>
      </c>
    </row>
    <row r="82" spans="1:4" x14ac:dyDescent="0.3">
      <c r="A82" s="69" t="str">
        <f>'Habilitation Agent'!A4</f>
        <v>DURAND2</v>
      </c>
      <c r="B82" s="34" t="str">
        <f>'Habilitation Agent'!B4</f>
        <v>Charles2</v>
      </c>
      <c r="C82" s="111">
        <f>'Habilitation Agent'!BQ4</f>
        <v>0</v>
      </c>
      <c r="D82" s="68" t="str">
        <f>'Habilitation Agent'!BU4</f>
        <v/>
      </c>
    </row>
    <row r="83" spans="1:4" x14ac:dyDescent="0.3">
      <c r="A83" s="69" t="str">
        <f>'Habilitation Agent'!A4</f>
        <v>DURAND2</v>
      </c>
      <c r="B83" s="34" t="str">
        <f>'Habilitation Agent'!B4</f>
        <v>Charles2</v>
      </c>
      <c r="C83" s="111">
        <f>'Habilitation Agent'!BW4</f>
        <v>0</v>
      </c>
      <c r="D83" s="68" t="str">
        <f>'Habilitation Agent'!CA4</f>
        <v/>
      </c>
    </row>
    <row r="84" spans="1:4" x14ac:dyDescent="0.3">
      <c r="A84" s="69" t="str">
        <f>'Habilitation Agent'!A4</f>
        <v>DURAND2</v>
      </c>
      <c r="B84" s="34" t="str">
        <f>'Habilitation Agent'!B4</f>
        <v>Charles2</v>
      </c>
      <c r="C84" s="111">
        <f>'Habilitation Agent'!CC4</f>
        <v>0</v>
      </c>
      <c r="D84" s="68" t="str">
        <f>'Habilitation Agent'!CG4</f>
        <v/>
      </c>
    </row>
    <row r="85" spans="1:4" x14ac:dyDescent="0.3">
      <c r="A85" s="69" t="str">
        <f>'Habilitation Agent'!A4</f>
        <v>DURAND2</v>
      </c>
      <c r="B85" s="34" t="str">
        <f>'Habilitation Agent'!B4</f>
        <v>Charles2</v>
      </c>
      <c r="C85" s="111">
        <f>'Habilitation Agent'!CI4</f>
        <v>0</v>
      </c>
      <c r="D85" s="68" t="str">
        <f>'Habilitation Agent'!CM4</f>
        <v/>
      </c>
    </row>
    <row r="86" spans="1:4" x14ac:dyDescent="0.3">
      <c r="A86" s="69" t="str">
        <f>'Habilitation Agent'!A4</f>
        <v>DURAND2</v>
      </c>
      <c r="B86" s="34" t="str">
        <f>'Habilitation Agent'!B4</f>
        <v>Charles2</v>
      </c>
      <c r="C86" s="111">
        <f>'Habilitation Agent'!CO4</f>
        <v>0</v>
      </c>
      <c r="D86" s="68" t="str">
        <f>'Habilitation Agent'!CS4</f>
        <v/>
      </c>
    </row>
    <row r="87" spans="1:4" x14ac:dyDescent="0.3">
      <c r="A87" s="69" t="str">
        <f>'Habilitation Agent'!A12</f>
        <v>DURAND10</v>
      </c>
      <c r="B87" s="34" t="str">
        <f>'Habilitation Agent'!B12</f>
        <v>Charles10</v>
      </c>
      <c r="C87" s="111" t="str">
        <f>'Habilitation Agent'!C12</f>
        <v>HAB1</v>
      </c>
      <c r="D87" s="68">
        <f>'Habilitation Agent'!G12</f>
        <v>42834</v>
      </c>
    </row>
    <row r="88" spans="1:4" x14ac:dyDescent="0.3">
      <c r="A88" s="69" t="str">
        <f>'Habilitation Agent'!A12</f>
        <v>DURAND10</v>
      </c>
      <c r="B88" s="34" t="str">
        <f>'Habilitation Agent'!B12</f>
        <v>Charles10</v>
      </c>
      <c r="C88" s="111">
        <f>'Habilitation Agent'!I12</f>
        <v>0</v>
      </c>
      <c r="D88" s="68" t="str">
        <f>'Habilitation Agent'!M12</f>
        <v/>
      </c>
    </row>
    <row r="89" spans="1:4" x14ac:dyDescent="0.3">
      <c r="A89" s="69" t="str">
        <f>'Habilitation Agent'!A12</f>
        <v>DURAND10</v>
      </c>
      <c r="B89" s="34" t="str">
        <f>'Habilitation Agent'!B12</f>
        <v>Charles10</v>
      </c>
      <c r="C89" s="111">
        <f>'Habilitation Agent'!O12</f>
        <v>0</v>
      </c>
      <c r="D89" s="68" t="str">
        <f>'Habilitation Agent'!S12</f>
        <v/>
      </c>
    </row>
    <row r="90" spans="1:4" x14ac:dyDescent="0.3">
      <c r="A90" s="69" t="str">
        <f>'Habilitation Agent'!A12</f>
        <v>DURAND10</v>
      </c>
      <c r="B90" s="34" t="str">
        <f>'Habilitation Agent'!B12</f>
        <v>Charles10</v>
      </c>
      <c r="C90" s="111">
        <f>'Habilitation Agent'!O12</f>
        <v>0</v>
      </c>
      <c r="D90" s="68" t="str">
        <f>'Habilitation Agent'!S12</f>
        <v/>
      </c>
    </row>
    <row r="91" spans="1:4" x14ac:dyDescent="0.3">
      <c r="A91" s="69" t="str">
        <f>'Habilitation Agent'!A12</f>
        <v>DURAND10</v>
      </c>
      <c r="B91" s="34" t="str">
        <f>'Habilitation Agent'!B12</f>
        <v>Charles10</v>
      </c>
      <c r="C91" s="111">
        <f>'Habilitation Agent'!U12</f>
        <v>0</v>
      </c>
      <c r="D91" s="68" t="str">
        <f>'Habilitation Agent'!Y12</f>
        <v/>
      </c>
    </row>
    <row r="92" spans="1:4" x14ac:dyDescent="0.3">
      <c r="A92" s="69" t="str">
        <f>'Habilitation Agent'!A12</f>
        <v>DURAND10</v>
      </c>
      <c r="B92" s="34" t="str">
        <f>'Habilitation Agent'!B12</f>
        <v>Charles10</v>
      </c>
      <c r="C92" s="111">
        <f>'Habilitation Agent'!AA12</f>
        <v>0</v>
      </c>
      <c r="D92" s="68" t="str">
        <f>'Habilitation Agent'!AE12</f>
        <v/>
      </c>
    </row>
    <row r="93" spans="1:4" x14ac:dyDescent="0.3">
      <c r="A93" s="69" t="str">
        <f>'Habilitation Agent'!A12</f>
        <v>DURAND10</v>
      </c>
      <c r="B93" s="34" t="str">
        <f>'Habilitation Agent'!B12</f>
        <v>Charles10</v>
      </c>
      <c r="C93" s="111">
        <f>'Habilitation Agent'!AG12</f>
        <v>0</v>
      </c>
      <c r="D93" s="68" t="str">
        <f>'Habilitation Agent'!AK12</f>
        <v/>
      </c>
    </row>
    <row r="94" spans="1:4" x14ac:dyDescent="0.3">
      <c r="A94" s="69" t="str">
        <f>'Habilitation Agent'!A12</f>
        <v>DURAND10</v>
      </c>
      <c r="B94" s="34" t="str">
        <f>'Habilitation Agent'!B12</f>
        <v>Charles10</v>
      </c>
      <c r="C94" s="111">
        <f>'Habilitation Agent'!AM12</f>
        <v>0</v>
      </c>
      <c r="D94" s="68" t="str">
        <f>'Habilitation Agent'!AQ12</f>
        <v/>
      </c>
    </row>
    <row r="95" spans="1:4" x14ac:dyDescent="0.3">
      <c r="A95" s="69" t="str">
        <f>'Habilitation Agent'!A12</f>
        <v>DURAND10</v>
      </c>
      <c r="B95" s="34" t="str">
        <f>'Habilitation Agent'!B12</f>
        <v>Charles10</v>
      </c>
      <c r="C95" s="111">
        <f>'Habilitation Agent'!AS12</f>
        <v>0</v>
      </c>
      <c r="D95" s="68" t="str">
        <f>'Habilitation Agent'!AW12</f>
        <v/>
      </c>
    </row>
    <row r="96" spans="1:4" x14ac:dyDescent="0.3">
      <c r="A96" s="69" t="str">
        <f>'Habilitation Agent'!A12</f>
        <v>DURAND10</v>
      </c>
      <c r="B96" s="34" t="str">
        <f>'Habilitation Agent'!B12</f>
        <v>Charles10</v>
      </c>
      <c r="C96" s="111">
        <f>'Habilitation Agent'!AY12</f>
        <v>0</v>
      </c>
      <c r="D96" s="68" t="str">
        <f>'Habilitation Agent'!BC12</f>
        <v/>
      </c>
    </row>
    <row r="97" spans="1:4" x14ac:dyDescent="0.3">
      <c r="A97" s="69" t="str">
        <f>'Habilitation Agent'!A12</f>
        <v>DURAND10</v>
      </c>
      <c r="B97" s="34" t="str">
        <f>'Habilitation Agent'!B12</f>
        <v>Charles10</v>
      </c>
      <c r="C97" s="111">
        <f>'Habilitation Agent'!BE12</f>
        <v>0</v>
      </c>
      <c r="D97" s="68" t="str">
        <f>'Habilitation Agent'!BI12</f>
        <v/>
      </c>
    </row>
    <row r="98" spans="1:4" x14ac:dyDescent="0.3">
      <c r="A98" s="69" t="str">
        <f>'Habilitation Agent'!A12</f>
        <v>DURAND10</v>
      </c>
      <c r="B98" s="34" t="str">
        <f>'Habilitation Agent'!B12</f>
        <v>Charles10</v>
      </c>
      <c r="C98" s="111">
        <f>'Habilitation Agent'!BK12</f>
        <v>0</v>
      </c>
      <c r="D98" s="68" t="str">
        <f>'Habilitation Agent'!BO12</f>
        <v/>
      </c>
    </row>
    <row r="99" spans="1:4" x14ac:dyDescent="0.3">
      <c r="A99" s="69" t="str">
        <f>'Habilitation Agent'!A12</f>
        <v>DURAND10</v>
      </c>
      <c r="B99" s="34" t="str">
        <f>'Habilitation Agent'!B12</f>
        <v>Charles10</v>
      </c>
      <c r="C99" s="111">
        <f>'Habilitation Agent'!BQ12</f>
        <v>0</v>
      </c>
      <c r="D99" s="68" t="str">
        <f>'Habilitation Agent'!BU12</f>
        <v/>
      </c>
    </row>
    <row r="100" spans="1:4" x14ac:dyDescent="0.3">
      <c r="A100" s="69" t="str">
        <f>'Habilitation Agent'!A12</f>
        <v>DURAND10</v>
      </c>
      <c r="B100" s="34" t="str">
        <f>'Habilitation Agent'!B12</f>
        <v>Charles10</v>
      </c>
      <c r="C100" s="111">
        <f>'Habilitation Agent'!BW12</f>
        <v>0</v>
      </c>
      <c r="D100" s="68" t="str">
        <f>'Habilitation Agent'!CA12</f>
        <v/>
      </c>
    </row>
    <row r="101" spans="1:4" x14ac:dyDescent="0.3">
      <c r="A101" s="69" t="str">
        <f>'Habilitation Agent'!A12</f>
        <v>DURAND10</v>
      </c>
      <c r="B101" s="34" t="str">
        <f>'Habilitation Agent'!B12</f>
        <v>Charles10</v>
      </c>
      <c r="C101" s="111">
        <f>'Habilitation Agent'!CC12</f>
        <v>0</v>
      </c>
      <c r="D101" s="68" t="str">
        <f>'Habilitation Agent'!CG12</f>
        <v/>
      </c>
    </row>
    <row r="102" spans="1:4" x14ac:dyDescent="0.3">
      <c r="A102" s="69" t="str">
        <f>'Habilitation Agent'!A12</f>
        <v>DURAND10</v>
      </c>
      <c r="B102" s="34" t="str">
        <f>'Habilitation Agent'!B12</f>
        <v>Charles10</v>
      </c>
      <c r="C102" s="111">
        <f>'Habilitation Agent'!CI12</f>
        <v>0</v>
      </c>
      <c r="D102" s="68" t="str">
        <f>'Habilitation Agent'!CM12</f>
        <v/>
      </c>
    </row>
    <row r="103" spans="1:4" x14ac:dyDescent="0.3">
      <c r="A103" s="69" t="str">
        <f>'Habilitation Agent'!A12</f>
        <v>DURAND10</v>
      </c>
      <c r="B103" s="34" t="str">
        <f>'Habilitation Agent'!B12</f>
        <v>Charles10</v>
      </c>
      <c r="C103" s="111">
        <f>'Habilitation Agent'!CO12</f>
        <v>0</v>
      </c>
      <c r="D103" s="68" t="str">
        <f>'Habilitation Agent'!CS12</f>
        <v/>
      </c>
    </row>
    <row r="104" spans="1:4" x14ac:dyDescent="0.3">
      <c r="A104" s="69" t="str">
        <f>'Habilitation Agent'!A15</f>
        <v>DURAND13</v>
      </c>
      <c r="B104" s="34" t="str">
        <f>'Habilitation Agent'!B15</f>
        <v>Charles13</v>
      </c>
      <c r="C104" s="111" t="str">
        <f>'Habilitation Agent'!C15</f>
        <v>HAB2</v>
      </c>
      <c r="D104" s="68">
        <f>'Habilitation Agent'!G15</f>
        <v>42099</v>
      </c>
    </row>
    <row r="105" spans="1:4" x14ac:dyDescent="0.3">
      <c r="A105" s="69" t="str">
        <f>'Habilitation Agent'!A15</f>
        <v>DURAND13</v>
      </c>
      <c r="B105" s="34" t="str">
        <f>'Habilitation Agent'!B15</f>
        <v>Charles13</v>
      </c>
      <c r="C105" s="111" t="str">
        <f>'Habilitation Agent'!I15</f>
        <v>PONTIER</v>
      </c>
      <c r="D105" s="68">
        <f>'Habilitation Agent'!M15</f>
        <v>42324</v>
      </c>
    </row>
    <row r="106" spans="1:4" x14ac:dyDescent="0.3">
      <c r="A106" s="69" t="str">
        <f>'Habilitation Agent'!A15</f>
        <v>DURAND13</v>
      </c>
      <c r="B106" s="34" t="str">
        <f>'Habilitation Agent'!B15</f>
        <v>Charles13</v>
      </c>
      <c r="C106" s="111" t="str">
        <f>'Habilitation Agent'!O15</f>
        <v>BATENTRE</v>
      </c>
      <c r="D106" s="68">
        <f>'Habilitation Agent'!S15</f>
        <v>42870</v>
      </c>
    </row>
    <row r="107" spans="1:4" x14ac:dyDescent="0.3">
      <c r="A107" s="69" t="str">
        <f>'Habilitation Agent'!A15</f>
        <v>DURAND13</v>
      </c>
      <c r="B107" s="34" t="str">
        <f>'Habilitation Agent'!B15</f>
        <v>Charles13</v>
      </c>
      <c r="C107" s="111" t="str">
        <f>'Habilitation Agent'!O15</f>
        <v>BATENTRE</v>
      </c>
      <c r="D107" s="68">
        <f>'Habilitation Agent'!S15</f>
        <v>42870</v>
      </c>
    </row>
    <row r="108" spans="1:4" x14ac:dyDescent="0.3">
      <c r="A108" s="69" t="str">
        <f>'Habilitation Agent'!A15</f>
        <v>DURAND13</v>
      </c>
      <c r="B108" s="34" t="str">
        <f>'Habilitation Agent'!B15</f>
        <v>Charles13</v>
      </c>
      <c r="C108" s="111" t="str">
        <f>'Habilitation Agent'!U15</f>
        <v>TRONCONNE</v>
      </c>
      <c r="D108" s="68">
        <f>'Habilitation Agent'!Y15</f>
        <v>43199</v>
      </c>
    </row>
    <row r="109" spans="1:4" x14ac:dyDescent="0.3">
      <c r="A109" s="69" t="str">
        <f>'Habilitation Agent'!A15</f>
        <v>DURAND13</v>
      </c>
      <c r="B109" s="34" t="str">
        <f>'Habilitation Agent'!B15</f>
        <v>Charles13</v>
      </c>
      <c r="C109" s="111" t="str">
        <f>'Habilitation Agent'!AA15</f>
        <v/>
      </c>
      <c r="D109" s="68" t="str">
        <f>'Habilitation Agent'!AE15</f>
        <v/>
      </c>
    </row>
    <row r="110" spans="1:4" x14ac:dyDescent="0.3">
      <c r="A110" s="69" t="str">
        <f>'Habilitation Agent'!A15</f>
        <v>DURAND13</v>
      </c>
      <c r="B110" s="34" t="str">
        <f>'Habilitation Agent'!B15</f>
        <v>Charles13</v>
      </c>
      <c r="C110" s="111">
        <f>'Habilitation Agent'!AG15</f>
        <v>0</v>
      </c>
      <c r="D110" s="68" t="str">
        <f>'Habilitation Agent'!AK15</f>
        <v/>
      </c>
    </row>
    <row r="111" spans="1:4" x14ac:dyDescent="0.3">
      <c r="A111" s="69" t="str">
        <f>'Habilitation Agent'!A15</f>
        <v>DURAND13</v>
      </c>
      <c r="B111" s="34" t="str">
        <f>'Habilitation Agent'!B15</f>
        <v>Charles13</v>
      </c>
      <c r="C111" s="111">
        <f>'Habilitation Agent'!AM15</f>
        <v>0</v>
      </c>
      <c r="D111" s="68" t="str">
        <f>'Habilitation Agent'!AQ15</f>
        <v/>
      </c>
    </row>
    <row r="112" spans="1:4" x14ac:dyDescent="0.3">
      <c r="A112" s="69" t="str">
        <f>'Habilitation Agent'!A15</f>
        <v>DURAND13</v>
      </c>
      <c r="B112" s="34" t="str">
        <f>'Habilitation Agent'!B15</f>
        <v>Charles13</v>
      </c>
      <c r="C112" s="111" t="str">
        <f>'Habilitation Agent'!AS15</f>
        <v/>
      </c>
      <c r="D112" s="68" t="str">
        <f>'Habilitation Agent'!AW15</f>
        <v/>
      </c>
    </row>
    <row r="113" spans="1:4" x14ac:dyDescent="0.3">
      <c r="A113" s="69" t="str">
        <f>'Habilitation Agent'!A15</f>
        <v>DURAND13</v>
      </c>
      <c r="B113" s="34" t="str">
        <f>'Habilitation Agent'!B15</f>
        <v>Charles13</v>
      </c>
      <c r="C113" s="111" t="str">
        <f>'Habilitation Agent'!AY15</f>
        <v/>
      </c>
      <c r="D113" s="68" t="str">
        <f>'Habilitation Agent'!BC15</f>
        <v/>
      </c>
    </row>
    <row r="114" spans="1:4" x14ac:dyDescent="0.3">
      <c r="A114" s="69" t="str">
        <f>'Habilitation Agent'!A15</f>
        <v>DURAND13</v>
      </c>
      <c r="B114" s="34" t="str">
        <f>'Habilitation Agent'!B15</f>
        <v>Charles13</v>
      </c>
      <c r="C114" s="111" t="str">
        <f>'Habilitation Agent'!BE15</f>
        <v/>
      </c>
      <c r="D114" s="68" t="str">
        <f>'Habilitation Agent'!BI15</f>
        <v/>
      </c>
    </row>
    <row r="115" spans="1:4" x14ac:dyDescent="0.3">
      <c r="A115" s="69" t="str">
        <f>'Habilitation Agent'!A15</f>
        <v>DURAND13</v>
      </c>
      <c r="B115" s="34" t="str">
        <f>'Habilitation Agent'!B15</f>
        <v>Charles13</v>
      </c>
      <c r="C115" s="111" t="str">
        <f>'Habilitation Agent'!BK15</f>
        <v/>
      </c>
      <c r="D115" s="68" t="str">
        <f>'Habilitation Agent'!BO15</f>
        <v/>
      </c>
    </row>
    <row r="116" spans="1:4" x14ac:dyDescent="0.3">
      <c r="A116" s="69" t="str">
        <f>'Habilitation Agent'!A15</f>
        <v>DURAND13</v>
      </c>
      <c r="B116" s="34" t="str">
        <f>'Habilitation Agent'!B15</f>
        <v>Charles13</v>
      </c>
      <c r="C116" s="111" t="str">
        <f>'Habilitation Agent'!BQ15</f>
        <v/>
      </c>
      <c r="D116" s="68" t="str">
        <f>'Habilitation Agent'!BU15</f>
        <v/>
      </c>
    </row>
    <row r="117" spans="1:4" x14ac:dyDescent="0.3">
      <c r="A117" s="69" t="str">
        <f>'Habilitation Agent'!A15</f>
        <v>DURAND13</v>
      </c>
      <c r="B117" s="34" t="str">
        <f>'Habilitation Agent'!B15</f>
        <v>Charles13</v>
      </c>
      <c r="C117" s="111" t="str">
        <f>'Habilitation Agent'!BW15</f>
        <v/>
      </c>
      <c r="D117" s="68" t="str">
        <f>'Habilitation Agent'!CA15</f>
        <v/>
      </c>
    </row>
    <row r="118" spans="1:4" x14ac:dyDescent="0.3">
      <c r="A118" s="69" t="str">
        <f>'Habilitation Agent'!A15</f>
        <v>DURAND13</v>
      </c>
      <c r="B118" s="34" t="str">
        <f>'Habilitation Agent'!B15</f>
        <v>Charles13</v>
      </c>
      <c r="C118" s="111">
        <f>'Habilitation Agent'!CC15</f>
        <v>0</v>
      </c>
      <c r="D118" s="68" t="str">
        <f>'Habilitation Agent'!CG15</f>
        <v/>
      </c>
    </row>
    <row r="119" spans="1:4" x14ac:dyDescent="0.3">
      <c r="A119" s="69" t="str">
        <f>'Habilitation Agent'!A15</f>
        <v>DURAND13</v>
      </c>
      <c r="B119" s="34" t="str">
        <f>'Habilitation Agent'!B15</f>
        <v>Charles13</v>
      </c>
      <c r="C119" s="111" t="str">
        <f>'Habilitation Agent'!CI15</f>
        <v/>
      </c>
      <c r="D119" s="68" t="str">
        <f>'Habilitation Agent'!CM15</f>
        <v/>
      </c>
    </row>
    <row r="120" spans="1:4" x14ac:dyDescent="0.3">
      <c r="A120" s="69" t="str">
        <f>'Habilitation Agent'!A15</f>
        <v>DURAND13</v>
      </c>
      <c r="B120" s="34" t="str">
        <f>'Habilitation Agent'!B15</f>
        <v>Charles13</v>
      </c>
      <c r="C120" s="111" t="str">
        <f>'Habilitation Agent'!CO15</f>
        <v/>
      </c>
      <c r="D120" s="68" t="str">
        <f>'Habilitation Agent'!CS15</f>
        <v/>
      </c>
    </row>
    <row r="121" spans="1:4" x14ac:dyDescent="0.3">
      <c r="A121" s="69" t="str">
        <f>'Habilitation Agent'!A17</f>
        <v>DURAND15</v>
      </c>
      <c r="B121" s="34" t="str">
        <f>'Habilitation Agent'!B17</f>
        <v>Charles15</v>
      </c>
      <c r="C121" s="111" t="str">
        <f>'Habilitation Agent'!C17</f>
        <v>HAB2</v>
      </c>
      <c r="D121" s="68">
        <f>'Habilitation Agent'!G17</f>
        <v>42617</v>
      </c>
    </row>
    <row r="122" spans="1:4" x14ac:dyDescent="0.3">
      <c r="A122" s="69" t="str">
        <f>'Habilitation Agent'!A17</f>
        <v>DURAND15</v>
      </c>
      <c r="B122" s="34" t="str">
        <f>'Habilitation Agent'!B17</f>
        <v>Charles15</v>
      </c>
      <c r="C122" s="111" t="str">
        <f>'Habilitation Agent'!I17</f>
        <v>PONTIER</v>
      </c>
      <c r="D122" s="68">
        <f>'Habilitation Agent'!M17</f>
        <v>40967</v>
      </c>
    </row>
    <row r="123" spans="1:4" x14ac:dyDescent="0.3">
      <c r="A123" s="69" t="str">
        <f>'Habilitation Agent'!A17</f>
        <v>DURAND15</v>
      </c>
      <c r="B123" s="34" t="str">
        <f>'Habilitation Agent'!B17</f>
        <v>Charles15</v>
      </c>
      <c r="C123" s="111">
        <f>'Habilitation Agent'!O17</f>
        <v>0</v>
      </c>
      <c r="D123" s="68">
        <f>'Habilitation Agent'!S17</f>
        <v>0</v>
      </c>
    </row>
    <row r="124" spans="1:4" x14ac:dyDescent="0.3">
      <c r="A124" s="69" t="str">
        <f>'Habilitation Agent'!A17</f>
        <v>DURAND15</v>
      </c>
      <c r="B124" s="34" t="str">
        <f>'Habilitation Agent'!B17</f>
        <v>Charles15</v>
      </c>
      <c r="C124" s="111">
        <f>'Habilitation Agent'!O17</f>
        <v>0</v>
      </c>
      <c r="D124" s="68">
        <f>'Habilitation Agent'!S17</f>
        <v>0</v>
      </c>
    </row>
    <row r="125" spans="1:4" x14ac:dyDescent="0.3">
      <c r="A125" s="69" t="str">
        <f>'Habilitation Agent'!A17</f>
        <v>DURAND15</v>
      </c>
      <c r="B125" s="34" t="str">
        <f>'Habilitation Agent'!B17</f>
        <v>Charles15</v>
      </c>
      <c r="C125" s="111" t="str">
        <f>'Habilitation Agent'!U17</f>
        <v>TRONCONNE</v>
      </c>
      <c r="D125" s="68">
        <f>'Habilitation Agent'!Y17</f>
        <v>43122</v>
      </c>
    </row>
    <row r="126" spans="1:4" x14ac:dyDescent="0.3">
      <c r="A126" s="69" t="str">
        <f>'Habilitation Agent'!A17</f>
        <v>DURAND15</v>
      </c>
      <c r="B126" s="34" t="str">
        <f>'Habilitation Agent'!B17</f>
        <v>Charles15</v>
      </c>
      <c r="C126" s="111" t="str">
        <f>'Habilitation Agent'!AA17</f>
        <v>HUILE</v>
      </c>
      <c r="D126" s="68">
        <f>'Habilitation Agent'!AE17</f>
        <v>43397</v>
      </c>
    </row>
    <row r="127" spans="1:4" x14ac:dyDescent="0.3">
      <c r="A127" s="69" t="str">
        <f>'Habilitation Agent'!A17</f>
        <v>DURAND15</v>
      </c>
      <c r="B127" s="34" t="str">
        <f>'Habilitation Agent'!B17</f>
        <v>Charles15</v>
      </c>
      <c r="C127" s="111">
        <f>'Habilitation Agent'!AG17</f>
        <v>0</v>
      </c>
      <c r="D127" s="68" t="str">
        <f>'Habilitation Agent'!AK17</f>
        <v/>
      </c>
    </row>
    <row r="128" spans="1:4" x14ac:dyDescent="0.3">
      <c r="A128" s="69" t="str">
        <f>'Habilitation Agent'!A17</f>
        <v>DURAND15</v>
      </c>
      <c r="B128" s="34" t="str">
        <f>'Habilitation Agent'!B17</f>
        <v>Charles15</v>
      </c>
      <c r="C128" s="111">
        <f>'Habilitation Agent'!AM17</f>
        <v>0</v>
      </c>
      <c r="D128" s="68" t="str">
        <f>'Habilitation Agent'!AQ17</f>
        <v/>
      </c>
    </row>
    <row r="129" spans="1:4" x14ac:dyDescent="0.3">
      <c r="A129" s="69" t="str">
        <f>'Habilitation Agent'!A17</f>
        <v>DURAND15</v>
      </c>
      <c r="B129" s="34" t="str">
        <f>'Habilitation Agent'!B17</f>
        <v>Charles15</v>
      </c>
      <c r="C129" s="111" t="str">
        <f>'Habilitation Agent'!AS17</f>
        <v>SICOBA</v>
      </c>
      <c r="D129" s="68">
        <f>'Habilitation Agent'!AW17</f>
        <v>42463</v>
      </c>
    </row>
    <row r="130" spans="1:4" x14ac:dyDescent="0.3">
      <c r="A130" s="69" t="str">
        <f>'Habilitation Agent'!A17</f>
        <v>DURAND15</v>
      </c>
      <c r="B130" s="34" t="str">
        <f>'Habilitation Agent'!B17</f>
        <v>Charles15</v>
      </c>
      <c r="C130" s="111" t="str">
        <f>'Habilitation Agent'!AY17</f>
        <v>SECOUINIT</v>
      </c>
      <c r="D130" s="68">
        <f>'Habilitation Agent'!BC17</f>
        <v>41789</v>
      </c>
    </row>
    <row r="131" spans="1:4" x14ac:dyDescent="0.3">
      <c r="A131" s="69" t="str">
        <f>'Habilitation Agent'!A17</f>
        <v>DURAND15</v>
      </c>
      <c r="B131" s="34" t="str">
        <f>'Habilitation Agent'!B17</f>
        <v>Charles15</v>
      </c>
      <c r="C131" s="111">
        <f>'Habilitation Agent'!BE17</f>
        <v>0</v>
      </c>
      <c r="D131" s="68" t="str">
        <f>'Habilitation Agent'!BI17</f>
        <v/>
      </c>
    </row>
    <row r="132" spans="1:4" x14ac:dyDescent="0.3">
      <c r="A132" s="69" t="str">
        <f>'Habilitation Agent'!A17</f>
        <v>DURAND15</v>
      </c>
      <c r="B132" s="34" t="str">
        <f>'Habilitation Agent'!B17</f>
        <v>Charles15</v>
      </c>
      <c r="C132" s="111">
        <f>'Habilitation Agent'!BK17</f>
        <v>0</v>
      </c>
      <c r="D132" s="68" t="str">
        <f>'Habilitation Agent'!BO17</f>
        <v/>
      </c>
    </row>
    <row r="133" spans="1:4" x14ac:dyDescent="0.3">
      <c r="A133" s="69" t="str">
        <f>'Habilitation Agent'!A17</f>
        <v>DURAND15</v>
      </c>
      <c r="B133" s="34" t="str">
        <f>'Habilitation Agent'!B17</f>
        <v>Charles15</v>
      </c>
      <c r="C133" s="111">
        <f>'Habilitation Agent'!BQ17</f>
        <v>0</v>
      </c>
      <c r="D133" s="68" t="str">
        <f>'Habilitation Agent'!BU17</f>
        <v/>
      </c>
    </row>
    <row r="134" spans="1:4" x14ac:dyDescent="0.3">
      <c r="A134" s="69" t="str">
        <f>'Habilitation Agent'!A17</f>
        <v>DURAND15</v>
      </c>
      <c r="B134" s="34" t="str">
        <f>'Habilitation Agent'!B17</f>
        <v>Charles15</v>
      </c>
      <c r="C134" s="111">
        <f>'Habilitation Agent'!BW17</f>
        <v>0</v>
      </c>
      <c r="D134" s="68" t="str">
        <f>'Habilitation Agent'!CA17</f>
        <v/>
      </c>
    </row>
    <row r="135" spans="1:4" x14ac:dyDescent="0.3">
      <c r="A135" s="69" t="str">
        <f>'Habilitation Agent'!A17</f>
        <v>DURAND15</v>
      </c>
      <c r="B135" s="34" t="str">
        <f>'Habilitation Agent'!B17</f>
        <v>Charles15</v>
      </c>
      <c r="C135" s="111">
        <f>'Habilitation Agent'!CC17</f>
        <v>0</v>
      </c>
      <c r="D135" s="68" t="str">
        <f>'Habilitation Agent'!CG17</f>
        <v/>
      </c>
    </row>
    <row r="136" spans="1:4" x14ac:dyDescent="0.3">
      <c r="A136" s="69" t="str">
        <f>'Habilitation Agent'!A17</f>
        <v>DURAND15</v>
      </c>
      <c r="B136" s="34" t="str">
        <f>'Habilitation Agent'!B17</f>
        <v>Charles15</v>
      </c>
      <c r="C136" s="111">
        <f>'Habilitation Agent'!CI17</f>
        <v>0</v>
      </c>
      <c r="D136" s="68" t="str">
        <f>'Habilitation Agent'!CM17</f>
        <v/>
      </c>
    </row>
    <row r="137" spans="1:4" x14ac:dyDescent="0.3">
      <c r="A137" s="69" t="str">
        <f>'Habilitation Agent'!A17</f>
        <v>DURAND15</v>
      </c>
      <c r="B137" s="34" t="str">
        <f>'Habilitation Agent'!B17</f>
        <v>Charles15</v>
      </c>
      <c r="C137" s="111">
        <f>'Habilitation Agent'!CO17</f>
        <v>0</v>
      </c>
      <c r="D137" s="68" t="str">
        <f>'Habilitation Agent'!CS17</f>
        <v/>
      </c>
    </row>
    <row r="138" spans="1:4" x14ac:dyDescent="0.3">
      <c r="A138" s="69" t="str">
        <f>'Habilitation Agent'!A7</f>
        <v>DURAND5</v>
      </c>
      <c r="B138" s="34" t="str">
        <f>'Habilitation Agent'!B7</f>
        <v>Charles5</v>
      </c>
      <c r="C138" s="111" t="str">
        <f>'Habilitation Agent'!C7</f>
        <v>HAB2R</v>
      </c>
      <c r="D138" s="68">
        <f>'Habilitation Agent'!G7</f>
        <v>43020</v>
      </c>
    </row>
    <row r="139" spans="1:4" x14ac:dyDescent="0.3">
      <c r="A139" s="69" t="str">
        <f>'Habilitation Agent'!A7</f>
        <v>DURAND5</v>
      </c>
      <c r="B139" s="34" t="str">
        <f>'Habilitation Agent'!B7</f>
        <v>Charles5</v>
      </c>
      <c r="C139" s="111" t="str">
        <f>'Habilitation Agent'!I7</f>
        <v>PONTIER</v>
      </c>
      <c r="D139" s="68" t="str">
        <f>'Habilitation Agent'!M7</f>
        <v/>
      </c>
    </row>
    <row r="140" spans="1:4" x14ac:dyDescent="0.3">
      <c r="A140" s="69" t="str">
        <f>'Habilitation Agent'!A7</f>
        <v>DURAND5</v>
      </c>
      <c r="B140" s="34" t="str">
        <f>'Habilitation Agent'!B7</f>
        <v>Charles5</v>
      </c>
      <c r="C140" s="111" t="str">
        <f>'Habilitation Agent'!O7</f>
        <v>BATENTRE</v>
      </c>
      <c r="D140" s="68" t="str">
        <f>'Habilitation Agent'!S7</f>
        <v/>
      </c>
    </row>
    <row r="141" spans="1:4" x14ac:dyDescent="0.3">
      <c r="A141" s="69" t="str">
        <f>'Habilitation Agent'!A7</f>
        <v>DURAND5</v>
      </c>
      <c r="B141" s="34" t="str">
        <f>'Habilitation Agent'!B7</f>
        <v>Charles5</v>
      </c>
      <c r="C141" s="111" t="str">
        <f>'Habilitation Agent'!O7</f>
        <v>BATENTRE</v>
      </c>
      <c r="D141" s="68" t="str">
        <f>'Habilitation Agent'!S7</f>
        <v/>
      </c>
    </row>
    <row r="142" spans="1:4" x14ac:dyDescent="0.3">
      <c r="A142" s="69" t="str">
        <f>'Habilitation Agent'!A7</f>
        <v>DURAND5</v>
      </c>
      <c r="B142" s="34" t="str">
        <f>'Habilitation Agent'!B7</f>
        <v>Charles5</v>
      </c>
      <c r="C142" s="111" t="str">
        <f>'Habilitation Agent'!U7</f>
        <v/>
      </c>
      <c r="D142" s="68" t="str">
        <f>'Habilitation Agent'!Y7</f>
        <v/>
      </c>
    </row>
    <row r="143" spans="1:4" x14ac:dyDescent="0.3">
      <c r="A143" s="69" t="str">
        <f>'Habilitation Agent'!A7</f>
        <v>DURAND5</v>
      </c>
      <c r="B143" s="34" t="str">
        <f>'Habilitation Agent'!B7</f>
        <v>Charles5</v>
      </c>
      <c r="C143" s="111" t="str">
        <f>'Habilitation Agent'!AA7</f>
        <v>HUILE</v>
      </c>
      <c r="D143" s="68" t="str">
        <f>'Habilitation Agent'!AE7</f>
        <v/>
      </c>
    </row>
    <row r="144" spans="1:4" x14ac:dyDescent="0.3">
      <c r="A144" s="69" t="str">
        <f>'Habilitation Agent'!A7</f>
        <v>DURAND5</v>
      </c>
      <c r="B144" s="34" t="str">
        <f>'Habilitation Agent'!B7</f>
        <v>Charles5</v>
      </c>
      <c r="C144" s="111" t="str">
        <f>'Habilitation Agent'!AG7</f>
        <v/>
      </c>
      <c r="D144" s="68" t="str">
        <f>'Habilitation Agent'!AK7</f>
        <v/>
      </c>
    </row>
    <row r="145" spans="1:4" x14ac:dyDescent="0.3">
      <c r="A145" s="69" t="str">
        <f>'Habilitation Agent'!A7</f>
        <v>DURAND5</v>
      </c>
      <c r="B145" s="34" t="str">
        <f>'Habilitation Agent'!B7</f>
        <v>Charles5</v>
      </c>
      <c r="C145" s="111" t="str">
        <f>'Habilitation Agent'!AM7</f>
        <v/>
      </c>
      <c r="D145" s="68" t="str">
        <f>'Habilitation Agent'!AQ7</f>
        <v/>
      </c>
    </row>
    <row r="146" spans="1:4" x14ac:dyDescent="0.3">
      <c r="A146" s="69" t="str">
        <f>'Habilitation Agent'!A7</f>
        <v>DURAND5</v>
      </c>
      <c r="B146" s="34" t="str">
        <f>'Habilitation Agent'!B7</f>
        <v>Charles5</v>
      </c>
      <c r="C146" s="111" t="str">
        <f>'Habilitation Agent'!AS7</f>
        <v>SICOBA</v>
      </c>
      <c r="D146" s="68" t="str">
        <f>'Habilitation Agent'!AW7</f>
        <v/>
      </c>
    </row>
    <row r="147" spans="1:4" x14ac:dyDescent="0.3">
      <c r="A147" s="69" t="str">
        <f>'Habilitation Agent'!A7</f>
        <v>DURAND5</v>
      </c>
      <c r="B147" s="34" t="str">
        <f>'Habilitation Agent'!B7</f>
        <v>Charles5</v>
      </c>
      <c r="C147" s="111" t="str">
        <f>'Habilitation Agent'!AY7</f>
        <v/>
      </c>
      <c r="D147" s="68" t="str">
        <f>'Habilitation Agent'!BC7</f>
        <v/>
      </c>
    </row>
    <row r="148" spans="1:4" x14ac:dyDescent="0.3">
      <c r="A148" s="69" t="str">
        <f>'Habilitation Agent'!A7</f>
        <v>DURAND5</v>
      </c>
      <c r="B148" s="34" t="str">
        <f>'Habilitation Agent'!B7</f>
        <v>Charles5</v>
      </c>
      <c r="C148" s="111" t="str">
        <f>'Habilitation Agent'!BE7</f>
        <v/>
      </c>
      <c r="D148" s="68" t="str">
        <f>'Habilitation Agent'!BI7</f>
        <v/>
      </c>
    </row>
    <row r="149" spans="1:4" x14ac:dyDescent="0.3">
      <c r="A149" s="69" t="str">
        <f>'Habilitation Agent'!A7</f>
        <v>DURAND5</v>
      </c>
      <c r="B149" s="34" t="str">
        <f>'Habilitation Agent'!B7</f>
        <v>Charles5</v>
      </c>
      <c r="C149" s="111" t="str">
        <f>'Habilitation Agent'!BK7</f>
        <v/>
      </c>
      <c r="D149" s="68" t="str">
        <f>'Habilitation Agent'!BO7</f>
        <v/>
      </c>
    </row>
    <row r="150" spans="1:4" x14ac:dyDescent="0.3">
      <c r="A150" s="69" t="str">
        <f>'Habilitation Agent'!A7</f>
        <v>DURAND5</v>
      </c>
      <c r="B150" s="34" t="str">
        <f>'Habilitation Agent'!B7</f>
        <v>Charles5</v>
      </c>
      <c r="C150" s="111" t="str">
        <f>'Habilitation Agent'!BQ7</f>
        <v/>
      </c>
      <c r="D150" s="68" t="str">
        <f>'Habilitation Agent'!BU7</f>
        <v/>
      </c>
    </row>
    <row r="151" spans="1:4" x14ac:dyDescent="0.3">
      <c r="A151" s="69" t="str">
        <f>'Habilitation Agent'!A7</f>
        <v>DURAND5</v>
      </c>
      <c r="B151" s="34" t="str">
        <f>'Habilitation Agent'!B7</f>
        <v>Charles5</v>
      </c>
      <c r="C151" s="111" t="str">
        <f>'Habilitation Agent'!BW7</f>
        <v/>
      </c>
      <c r="D151" s="68" t="str">
        <f>'Habilitation Agent'!CA7</f>
        <v/>
      </c>
    </row>
    <row r="152" spans="1:4" x14ac:dyDescent="0.3">
      <c r="A152" s="69" t="str">
        <f>'Habilitation Agent'!A7</f>
        <v>DURAND5</v>
      </c>
      <c r="B152" s="34" t="str">
        <f>'Habilitation Agent'!B7</f>
        <v>Charles5</v>
      </c>
      <c r="C152" s="111" t="str">
        <f>'Habilitation Agent'!CC7</f>
        <v/>
      </c>
      <c r="D152" s="68" t="str">
        <f>'Habilitation Agent'!CG7</f>
        <v/>
      </c>
    </row>
    <row r="153" spans="1:4" x14ac:dyDescent="0.3">
      <c r="A153" s="69" t="str">
        <f>'Habilitation Agent'!A7</f>
        <v>DURAND5</v>
      </c>
      <c r="B153" s="34" t="str">
        <f>'Habilitation Agent'!B7</f>
        <v>Charles5</v>
      </c>
      <c r="C153" s="111" t="str">
        <f>'Habilitation Agent'!CI7</f>
        <v/>
      </c>
      <c r="D153" s="68" t="str">
        <f>'Habilitation Agent'!CM7</f>
        <v/>
      </c>
    </row>
    <row r="154" spans="1:4" x14ac:dyDescent="0.3">
      <c r="A154" s="69" t="str">
        <f>'Habilitation Agent'!A7</f>
        <v>DURAND5</v>
      </c>
      <c r="B154" s="34" t="str">
        <f>'Habilitation Agent'!B7</f>
        <v>Charles5</v>
      </c>
      <c r="C154" s="111" t="str">
        <f>'Habilitation Agent'!CO7</f>
        <v/>
      </c>
      <c r="D154" s="68" t="str">
        <f>'Habilitation Agent'!CS7</f>
        <v/>
      </c>
    </row>
    <row r="155" spans="1:4" x14ac:dyDescent="0.3">
      <c r="A155" s="69" t="str">
        <f>'Habilitation Agent'!A18</f>
        <v>DURAND16</v>
      </c>
      <c r="B155" s="34" t="str">
        <f>'Habilitation Agent'!B18</f>
        <v>Charles16</v>
      </c>
      <c r="C155" s="111" t="str">
        <f>'Habilitation Agent'!C18</f>
        <v/>
      </c>
      <c r="D155" s="68" t="str">
        <f>'Habilitation Agent'!G18</f>
        <v/>
      </c>
    </row>
    <row r="156" spans="1:4" x14ac:dyDescent="0.3">
      <c r="A156" s="69" t="str">
        <f>'Habilitation Agent'!A18</f>
        <v>DURAND16</v>
      </c>
      <c r="B156" s="34" t="str">
        <f>'Habilitation Agent'!B18</f>
        <v>Charles16</v>
      </c>
      <c r="C156" s="111" t="str">
        <f>'Habilitation Agent'!I18</f>
        <v/>
      </c>
      <c r="D156" s="68" t="str">
        <f>'Habilitation Agent'!M18</f>
        <v/>
      </c>
    </row>
    <row r="157" spans="1:4" x14ac:dyDescent="0.3">
      <c r="A157" s="69" t="str">
        <f>'Habilitation Agent'!A18</f>
        <v>DURAND16</v>
      </c>
      <c r="B157" s="34" t="str">
        <f>'Habilitation Agent'!B18</f>
        <v>Charles16</v>
      </c>
      <c r="C157" s="111" t="str">
        <f>'Habilitation Agent'!O18</f>
        <v/>
      </c>
      <c r="D157" s="68" t="str">
        <f>'Habilitation Agent'!S18</f>
        <v/>
      </c>
    </row>
    <row r="158" spans="1:4" x14ac:dyDescent="0.3">
      <c r="A158" s="69" t="str">
        <f>'Habilitation Agent'!A18</f>
        <v>DURAND16</v>
      </c>
      <c r="B158" s="34" t="str">
        <f>'Habilitation Agent'!B18</f>
        <v>Charles16</v>
      </c>
      <c r="C158" s="111" t="str">
        <f>'Habilitation Agent'!O18</f>
        <v/>
      </c>
      <c r="D158" s="68" t="str">
        <f>'Habilitation Agent'!S18</f>
        <v/>
      </c>
    </row>
    <row r="159" spans="1:4" x14ac:dyDescent="0.3">
      <c r="A159" s="69" t="str">
        <f>'Habilitation Agent'!A18</f>
        <v>DURAND16</v>
      </c>
      <c r="B159" s="34" t="str">
        <f>'Habilitation Agent'!B18</f>
        <v>Charles16</v>
      </c>
      <c r="C159" s="111" t="str">
        <f>'Habilitation Agent'!U18</f>
        <v/>
      </c>
      <c r="D159" s="68" t="str">
        <f>'Habilitation Agent'!Y18</f>
        <v/>
      </c>
    </row>
    <row r="160" spans="1:4" x14ac:dyDescent="0.3">
      <c r="A160" s="69" t="str">
        <f>'Habilitation Agent'!A18</f>
        <v>DURAND16</v>
      </c>
      <c r="B160" s="34" t="str">
        <f>'Habilitation Agent'!B18</f>
        <v>Charles16</v>
      </c>
      <c r="C160" s="111" t="str">
        <f>'Habilitation Agent'!AA18</f>
        <v/>
      </c>
      <c r="D160" s="68" t="str">
        <f>'Habilitation Agent'!AE18</f>
        <v/>
      </c>
    </row>
    <row r="161" spans="1:4" x14ac:dyDescent="0.3">
      <c r="A161" s="69" t="str">
        <f>'Habilitation Agent'!A18</f>
        <v>DURAND16</v>
      </c>
      <c r="B161" s="34" t="str">
        <f>'Habilitation Agent'!B18</f>
        <v>Charles16</v>
      </c>
      <c r="C161" s="111" t="str">
        <f>'Habilitation Agent'!AG18</f>
        <v/>
      </c>
      <c r="D161" s="68" t="str">
        <f>'Habilitation Agent'!AK18</f>
        <v/>
      </c>
    </row>
    <row r="162" spans="1:4" x14ac:dyDescent="0.3">
      <c r="A162" s="69" t="str">
        <f>'Habilitation Agent'!A18</f>
        <v>DURAND16</v>
      </c>
      <c r="B162" s="34" t="str">
        <f>'Habilitation Agent'!B18</f>
        <v>Charles16</v>
      </c>
      <c r="C162" s="111" t="str">
        <f>'Habilitation Agent'!AM18</f>
        <v/>
      </c>
      <c r="D162" s="68" t="str">
        <f>'Habilitation Agent'!AQ18</f>
        <v/>
      </c>
    </row>
    <row r="163" spans="1:4" x14ac:dyDescent="0.3">
      <c r="A163" s="69" t="str">
        <f>'Habilitation Agent'!A18</f>
        <v>DURAND16</v>
      </c>
      <c r="B163" s="34" t="str">
        <f>'Habilitation Agent'!B18</f>
        <v>Charles16</v>
      </c>
      <c r="C163" s="111" t="str">
        <f>'Habilitation Agent'!AS18</f>
        <v/>
      </c>
      <c r="D163" s="68" t="str">
        <f>'Habilitation Agent'!AW18</f>
        <v/>
      </c>
    </row>
    <row r="164" spans="1:4" x14ac:dyDescent="0.3">
      <c r="A164" s="69" t="str">
        <f>'Habilitation Agent'!A18</f>
        <v>DURAND16</v>
      </c>
      <c r="B164" s="34" t="str">
        <f>'Habilitation Agent'!B18</f>
        <v>Charles16</v>
      </c>
      <c r="C164" s="111" t="str">
        <f>'Habilitation Agent'!AY18</f>
        <v/>
      </c>
      <c r="D164" s="68" t="str">
        <f>'Habilitation Agent'!BC18</f>
        <v/>
      </c>
    </row>
    <row r="165" spans="1:4" x14ac:dyDescent="0.3">
      <c r="A165" s="69" t="str">
        <f>'Habilitation Agent'!A18</f>
        <v>DURAND16</v>
      </c>
      <c r="B165" s="34" t="str">
        <f>'Habilitation Agent'!B18</f>
        <v>Charles16</v>
      </c>
      <c r="C165" s="111" t="str">
        <f>'Habilitation Agent'!BE18</f>
        <v/>
      </c>
      <c r="D165" s="68" t="str">
        <f>'Habilitation Agent'!BI18</f>
        <v/>
      </c>
    </row>
    <row r="166" spans="1:4" x14ac:dyDescent="0.3">
      <c r="A166" s="69" t="str">
        <f>'Habilitation Agent'!A18</f>
        <v>DURAND16</v>
      </c>
      <c r="B166" s="34" t="str">
        <f>'Habilitation Agent'!B18</f>
        <v>Charles16</v>
      </c>
      <c r="C166" s="111" t="str">
        <f>'Habilitation Agent'!BK18</f>
        <v/>
      </c>
      <c r="D166" s="68" t="str">
        <f>'Habilitation Agent'!BO18</f>
        <v/>
      </c>
    </row>
    <row r="167" spans="1:4" x14ac:dyDescent="0.3">
      <c r="A167" s="69" t="str">
        <f>'Habilitation Agent'!A18</f>
        <v>DURAND16</v>
      </c>
      <c r="B167" s="34" t="str">
        <f>'Habilitation Agent'!B18</f>
        <v>Charles16</v>
      </c>
      <c r="C167" s="111" t="str">
        <f>'Habilitation Agent'!BQ18</f>
        <v/>
      </c>
      <c r="D167" s="68" t="str">
        <f>'Habilitation Agent'!BU18</f>
        <v/>
      </c>
    </row>
    <row r="168" spans="1:4" x14ac:dyDescent="0.3">
      <c r="A168" s="69" t="str">
        <f>'Habilitation Agent'!A18</f>
        <v>DURAND16</v>
      </c>
      <c r="B168" s="34" t="str">
        <f>'Habilitation Agent'!B18</f>
        <v>Charles16</v>
      </c>
      <c r="C168" s="111" t="str">
        <f>'Habilitation Agent'!BW18</f>
        <v/>
      </c>
      <c r="D168" s="68" t="str">
        <f>'Habilitation Agent'!CA18</f>
        <v/>
      </c>
    </row>
    <row r="169" spans="1:4" x14ac:dyDescent="0.3">
      <c r="A169" s="69" t="str">
        <f>'Habilitation Agent'!A18</f>
        <v>DURAND16</v>
      </c>
      <c r="B169" s="34" t="str">
        <f>'Habilitation Agent'!B18</f>
        <v>Charles16</v>
      </c>
      <c r="C169" s="111">
        <f>'Habilitation Agent'!CC18</f>
        <v>0</v>
      </c>
      <c r="D169" s="68" t="str">
        <f>'Habilitation Agent'!CG18</f>
        <v/>
      </c>
    </row>
    <row r="170" spans="1:4" x14ac:dyDescent="0.3">
      <c r="A170" s="69" t="str">
        <f>'Habilitation Agent'!A18</f>
        <v>DURAND16</v>
      </c>
      <c r="B170" s="34" t="str">
        <f>'Habilitation Agent'!B18</f>
        <v>Charles16</v>
      </c>
      <c r="C170" s="111" t="str">
        <f>'Habilitation Agent'!CI18</f>
        <v/>
      </c>
      <c r="D170" s="68" t="str">
        <f>'Habilitation Agent'!CM18</f>
        <v/>
      </c>
    </row>
    <row r="171" spans="1:4" x14ac:dyDescent="0.3">
      <c r="A171" s="69" t="str">
        <f>'Habilitation Agent'!A18</f>
        <v>DURAND16</v>
      </c>
      <c r="B171" s="34" t="str">
        <f>'Habilitation Agent'!B18</f>
        <v>Charles16</v>
      </c>
      <c r="C171" s="111" t="str">
        <f>'Habilitation Agent'!CO18</f>
        <v/>
      </c>
      <c r="D171" s="68" t="str">
        <f>'Habilitation Agent'!CS18</f>
        <v/>
      </c>
    </row>
    <row r="172" spans="1:4" x14ac:dyDescent="0.3">
      <c r="A172" s="69" t="str">
        <f>'Habilitation Agent'!A14</f>
        <v>DURAND12</v>
      </c>
      <c r="B172" s="34" t="str">
        <f>'Habilitation Agent'!B14</f>
        <v>Charles12</v>
      </c>
      <c r="C172" s="111" t="str">
        <f>'Habilitation Agent'!C14</f>
        <v>HAB2</v>
      </c>
      <c r="D172" s="68">
        <f>'Habilitation Agent'!G14</f>
        <v>42314</v>
      </c>
    </row>
    <row r="173" spans="1:4" x14ac:dyDescent="0.3">
      <c r="A173" s="69" t="str">
        <f>'Habilitation Agent'!A14</f>
        <v>DURAND12</v>
      </c>
      <c r="B173" s="34" t="str">
        <f>'Habilitation Agent'!B14</f>
        <v>Charles12</v>
      </c>
      <c r="C173" s="111" t="str">
        <f>'Habilitation Agent'!I14</f>
        <v>PONTIER</v>
      </c>
      <c r="D173" s="68">
        <f>'Habilitation Agent'!M14</f>
        <v>42355</v>
      </c>
    </row>
    <row r="174" spans="1:4" x14ac:dyDescent="0.3">
      <c r="A174" s="69" t="str">
        <f>'Habilitation Agent'!A14</f>
        <v>DURAND12</v>
      </c>
      <c r="B174" s="34" t="str">
        <f>'Habilitation Agent'!B14</f>
        <v>Charles12</v>
      </c>
      <c r="C174" s="111" t="str">
        <f>'Habilitation Agent'!O14</f>
        <v>BATENTRE</v>
      </c>
      <c r="D174" s="68">
        <f>'Habilitation Agent'!S14</f>
        <v>42870</v>
      </c>
    </row>
    <row r="175" spans="1:4" x14ac:dyDescent="0.3">
      <c r="A175" s="69" t="str">
        <f>'Habilitation Agent'!A14</f>
        <v>DURAND12</v>
      </c>
      <c r="B175" s="34" t="str">
        <f>'Habilitation Agent'!B14</f>
        <v>Charles12</v>
      </c>
      <c r="C175" s="111" t="str">
        <f>'Habilitation Agent'!O14</f>
        <v>BATENTRE</v>
      </c>
      <c r="D175" s="68">
        <f>'Habilitation Agent'!S14</f>
        <v>42870</v>
      </c>
    </row>
    <row r="176" spans="1:4" x14ac:dyDescent="0.3">
      <c r="A176" s="69" t="str">
        <f>'Habilitation Agent'!A14</f>
        <v>DURAND12</v>
      </c>
      <c r="B176" s="34" t="str">
        <f>'Habilitation Agent'!B14</f>
        <v>Charles12</v>
      </c>
      <c r="C176" s="111" t="str">
        <f>'Habilitation Agent'!U14</f>
        <v>TRONCONNE</v>
      </c>
      <c r="D176" s="68">
        <f>'Habilitation Agent'!Y14</f>
        <v>42530</v>
      </c>
    </row>
    <row r="177" spans="1:4" x14ac:dyDescent="0.3">
      <c r="A177" s="69" t="str">
        <f>'Habilitation Agent'!A14</f>
        <v>DURAND12</v>
      </c>
      <c r="B177" s="34" t="str">
        <f>'Habilitation Agent'!B14</f>
        <v>Charles12</v>
      </c>
      <c r="C177" s="111">
        <f>'Habilitation Agent'!AA14</f>
        <v>0</v>
      </c>
      <c r="D177" s="68" t="str">
        <f>'Habilitation Agent'!AE14</f>
        <v/>
      </c>
    </row>
    <row r="178" spans="1:4" x14ac:dyDescent="0.3">
      <c r="A178" s="69" t="str">
        <f>'Habilitation Agent'!A14</f>
        <v>DURAND12</v>
      </c>
      <c r="B178" s="34" t="str">
        <f>'Habilitation Agent'!B14</f>
        <v>Charles12</v>
      </c>
      <c r="C178" s="111" t="str">
        <f>'Habilitation Agent'!AG14</f>
        <v/>
      </c>
      <c r="D178" s="68" t="str">
        <f>'Habilitation Agent'!AK14</f>
        <v/>
      </c>
    </row>
    <row r="179" spans="1:4" x14ac:dyDescent="0.3">
      <c r="A179" s="69" t="str">
        <f>'Habilitation Agent'!A14</f>
        <v>DURAND12</v>
      </c>
      <c r="B179" s="34" t="str">
        <f>'Habilitation Agent'!B14</f>
        <v>Charles12</v>
      </c>
      <c r="C179" s="111" t="str">
        <f>'Habilitation Agent'!AM14</f>
        <v/>
      </c>
      <c r="D179" s="68" t="str">
        <f>'Habilitation Agent'!AQ14</f>
        <v/>
      </c>
    </row>
    <row r="180" spans="1:4" x14ac:dyDescent="0.3">
      <c r="A180" s="69" t="str">
        <f>'Habilitation Agent'!A14</f>
        <v>DURAND12</v>
      </c>
      <c r="B180" s="34" t="str">
        <f>'Habilitation Agent'!B14</f>
        <v>Charles12</v>
      </c>
      <c r="C180" s="111">
        <f>'Habilitation Agent'!AS14</f>
        <v>0</v>
      </c>
      <c r="D180" s="68" t="str">
        <f>'Habilitation Agent'!AW14</f>
        <v/>
      </c>
    </row>
    <row r="181" spans="1:4" x14ac:dyDescent="0.3">
      <c r="A181" s="69" t="str">
        <f>'Habilitation Agent'!A14</f>
        <v>DURAND12</v>
      </c>
      <c r="B181" s="34" t="str">
        <f>'Habilitation Agent'!B14</f>
        <v>Charles12</v>
      </c>
      <c r="C181" s="111">
        <f>'Habilitation Agent'!AY14</f>
        <v>0</v>
      </c>
      <c r="D181" s="68" t="str">
        <f>'Habilitation Agent'!BC14</f>
        <v/>
      </c>
    </row>
    <row r="182" spans="1:4" x14ac:dyDescent="0.3">
      <c r="A182" s="69" t="str">
        <f>'Habilitation Agent'!A14</f>
        <v>DURAND12</v>
      </c>
      <c r="B182" s="34" t="str">
        <f>'Habilitation Agent'!B14</f>
        <v>Charles12</v>
      </c>
      <c r="C182" s="111">
        <f>'Habilitation Agent'!BE14</f>
        <v>0</v>
      </c>
      <c r="D182" s="68" t="str">
        <f>'Habilitation Agent'!BI14</f>
        <v/>
      </c>
    </row>
    <row r="183" spans="1:4" x14ac:dyDescent="0.3">
      <c r="A183" s="69" t="str">
        <f>'Habilitation Agent'!A14</f>
        <v>DURAND12</v>
      </c>
      <c r="B183" s="34" t="str">
        <f>'Habilitation Agent'!B14</f>
        <v>Charles12</v>
      </c>
      <c r="C183" s="111">
        <f>'Habilitation Agent'!BK14</f>
        <v>0</v>
      </c>
      <c r="D183" s="68" t="str">
        <f>'Habilitation Agent'!BO14</f>
        <v/>
      </c>
    </row>
    <row r="184" spans="1:4" x14ac:dyDescent="0.3">
      <c r="A184" s="69" t="str">
        <f>'Habilitation Agent'!A14</f>
        <v>DURAND12</v>
      </c>
      <c r="B184" s="34" t="str">
        <f>'Habilitation Agent'!B14</f>
        <v>Charles12</v>
      </c>
      <c r="C184" s="111">
        <f>'Habilitation Agent'!BQ14</f>
        <v>0</v>
      </c>
      <c r="D184" s="68" t="str">
        <f>'Habilitation Agent'!BU14</f>
        <v/>
      </c>
    </row>
    <row r="185" spans="1:4" x14ac:dyDescent="0.3">
      <c r="A185" s="69" t="str">
        <f>'Habilitation Agent'!A14</f>
        <v>DURAND12</v>
      </c>
      <c r="B185" s="34" t="str">
        <f>'Habilitation Agent'!B14</f>
        <v>Charles12</v>
      </c>
      <c r="C185" s="111">
        <f>'Habilitation Agent'!BW14</f>
        <v>0</v>
      </c>
      <c r="D185" s="68" t="str">
        <f>'Habilitation Agent'!CA14</f>
        <v/>
      </c>
    </row>
    <row r="186" spans="1:4" x14ac:dyDescent="0.3">
      <c r="A186" s="69" t="str">
        <f>'Habilitation Agent'!A14</f>
        <v>DURAND12</v>
      </c>
      <c r="B186" s="34" t="str">
        <f>'Habilitation Agent'!B14</f>
        <v>Charles12</v>
      </c>
      <c r="C186" s="111">
        <f>'Habilitation Agent'!CC14</f>
        <v>0</v>
      </c>
      <c r="D186" s="68" t="str">
        <f>'Habilitation Agent'!CG14</f>
        <v/>
      </c>
    </row>
    <row r="187" spans="1:4" x14ac:dyDescent="0.3">
      <c r="A187" s="69" t="str">
        <f>'Habilitation Agent'!A14</f>
        <v>DURAND12</v>
      </c>
      <c r="B187" s="34" t="str">
        <f>'Habilitation Agent'!B14</f>
        <v>Charles12</v>
      </c>
      <c r="C187" s="111">
        <f>'Habilitation Agent'!CI14</f>
        <v>0</v>
      </c>
      <c r="D187" s="68" t="str">
        <f>'Habilitation Agent'!CM14</f>
        <v/>
      </c>
    </row>
    <row r="188" spans="1:4" x14ac:dyDescent="0.3">
      <c r="A188" s="69" t="str">
        <f>'Habilitation Agent'!A14</f>
        <v>DURAND12</v>
      </c>
      <c r="B188" s="34" t="str">
        <f>'Habilitation Agent'!B14</f>
        <v>Charles12</v>
      </c>
      <c r="C188" s="111">
        <f>'Habilitation Agent'!CO14</f>
        <v>0</v>
      </c>
      <c r="D188" s="68" t="str">
        <f>'Habilitation Agent'!CS14</f>
        <v/>
      </c>
    </row>
    <row r="189" spans="1:4" x14ac:dyDescent="0.3">
      <c r="A189" s="69" t="str">
        <f>'Habilitation Agent'!A5</f>
        <v>DURAND3</v>
      </c>
      <c r="B189" s="34" t="str">
        <f>'Habilitation Agent'!B5</f>
        <v>Charles3</v>
      </c>
      <c r="C189" s="111" t="str">
        <f>'Habilitation Agent'!C5</f>
        <v>HAB2</v>
      </c>
      <c r="D189" s="68">
        <f>'Habilitation Agent'!G5</f>
        <v>42617</v>
      </c>
    </row>
    <row r="190" spans="1:4" x14ac:dyDescent="0.3">
      <c r="A190" s="69" t="str">
        <f>'Habilitation Agent'!A5</f>
        <v>DURAND3</v>
      </c>
      <c r="B190" s="34" t="str">
        <f>'Habilitation Agent'!B5</f>
        <v>Charles3</v>
      </c>
      <c r="C190" s="111" t="str">
        <f>'Habilitation Agent'!I5</f>
        <v>PONTIER</v>
      </c>
      <c r="D190" s="68">
        <f>'Habilitation Agent'!M5</f>
        <v>42172</v>
      </c>
    </row>
    <row r="191" spans="1:4" x14ac:dyDescent="0.3">
      <c r="A191" s="69" t="str">
        <f>'Habilitation Agent'!A5</f>
        <v>DURAND3</v>
      </c>
      <c r="B191" s="34" t="str">
        <f>'Habilitation Agent'!B5</f>
        <v>Charles3</v>
      </c>
      <c r="C191" s="111" t="str">
        <f>'Habilitation Agent'!O5</f>
        <v>BATENTRE</v>
      </c>
      <c r="D191" s="68">
        <f>'Habilitation Agent'!S5</f>
        <v>42877</v>
      </c>
    </row>
    <row r="192" spans="1:4" x14ac:dyDescent="0.3">
      <c r="A192" s="69" t="str">
        <f>'Habilitation Agent'!A5</f>
        <v>DURAND3</v>
      </c>
      <c r="B192" s="34" t="str">
        <f>'Habilitation Agent'!B5</f>
        <v>Charles3</v>
      </c>
      <c r="C192" s="111" t="str">
        <f>'Habilitation Agent'!O5</f>
        <v>BATENTRE</v>
      </c>
      <c r="D192" s="68">
        <f>'Habilitation Agent'!S5</f>
        <v>42877</v>
      </c>
    </row>
    <row r="193" spans="1:4" x14ac:dyDescent="0.3">
      <c r="A193" s="69" t="str">
        <f>'Habilitation Agent'!A5</f>
        <v>DURAND3</v>
      </c>
      <c r="B193" s="34" t="str">
        <f>'Habilitation Agent'!B5</f>
        <v>Charles3</v>
      </c>
      <c r="C193" s="111" t="str">
        <f>'Habilitation Agent'!U5</f>
        <v>TRONCONNE</v>
      </c>
      <c r="D193" s="68">
        <f>'Habilitation Agent'!Y5</f>
        <v>43523</v>
      </c>
    </row>
    <row r="194" spans="1:4" x14ac:dyDescent="0.3">
      <c r="A194" s="69" t="str">
        <f>'Habilitation Agent'!A5</f>
        <v>DURAND3</v>
      </c>
      <c r="B194" s="34" t="str">
        <f>'Habilitation Agent'!B5</f>
        <v>Charles3</v>
      </c>
      <c r="C194" s="111">
        <f>'Habilitation Agent'!AA5</f>
        <v>0</v>
      </c>
      <c r="D194" s="68" t="str">
        <f>'Habilitation Agent'!AE5</f>
        <v/>
      </c>
    </row>
    <row r="195" spans="1:4" x14ac:dyDescent="0.3">
      <c r="A195" s="69" t="str">
        <f>'Habilitation Agent'!A5</f>
        <v>DURAND3</v>
      </c>
      <c r="B195" s="34" t="str">
        <f>'Habilitation Agent'!B5</f>
        <v>Charles3</v>
      </c>
      <c r="C195" s="111">
        <f>'Habilitation Agent'!AG5</f>
        <v>0</v>
      </c>
      <c r="D195" s="68" t="str">
        <f>'Habilitation Agent'!AK5</f>
        <v/>
      </c>
    </row>
    <row r="196" spans="1:4" x14ac:dyDescent="0.3">
      <c r="A196" s="69" t="str">
        <f>'Habilitation Agent'!A5</f>
        <v>DURAND3</v>
      </c>
      <c r="B196" s="34" t="str">
        <f>'Habilitation Agent'!B5</f>
        <v>Charles3</v>
      </c>
      <c r="C196" s="111">
        <f>'Habilitation Agent'!AM5</f>
        <v>0</v>
      </c>
      <c r="D196" s="68" t="str">
        <f>'Habilitation Agent'!AQ5</f>
        <v/>
      </c>
    </row>
    <row r="197" spans="1:4" x14ac:dyDescent="0.3">
      <c r="A197" s="69" t="str">
        <f>'Habilitation Agent'!A5</f>
        <v>DURAND3</v>
      </c>
      <c r="B197" s="34" t="str">
        <f>'Habilitation Agent'!B5</f>
        <v>Charles3</v>
      </c>
      <c r="C197" s="111">
        <f>'Habilitation Agent'!AS5</f>
        <v>0</v>
      </c>
      <c r="D197" s="68" t="str">
        <f>'Habilitation Agent'!AW5</f>
        <v/>
      </c>
    </row>
    <row r="198" spans="1:4" x14ac:dyDescent="0.3">
      <c r="A198" s="69" t="str">
        <f>'Habilitation Agent'!A5</f>
        <v>DURAND3</v>
      </c>
      <c r="B198" s="34" t="str">
        <f>'Habilitation Agent'!B5</f>
        <v>Charles3</v>
      </c>
      <c r="C198" s="111">
        <f>'Habilitation Agent'!AY5</f>
        <v>0</v>
      </c>
      <c r="D198" s="68" t="str">
        <f>'Habilitation Agent'!BC5</f>
        <v/>
      </c>
    </row>
    <row r="199" spans="1:4" x14ac:dyDescent="0.3">
      <c r="A199" s="69" t="str">
        <f>'Habilitation Agent'!A5</f>
        <v>DURAND3</v>
      </c>
      <c r="B199" s="34" t="str">
        <f>'Habilitation Agent'!B5</f>
        <v>Charles3</v>
      </c>
      <c r="C199" s="111">
        <f>'Habilitation Agent'!BE5</f>
        <v>0</v>
      </c>
      <c r="D199" s="68" t="str">
        <f>'Habilitation Agent'!BI5</f>
        <v/>
      </c>
    </row>
    <row r="200" spans="1:4" x14ac:dyDescent="0.3">
      <c r="A200" s="69" t="str">
        <f>'Habilitation Agent'!A5</f>
        <v>DURAND3</v>
      </c>
      <c r="B200" s="34" t="str">
        <f>'Habilitation Agent'!B5</f>
        <v>Charles3</v>
      </c>
      <c r="C200" s="111">
        <f>'Habilitation Agent'!BK5</f>
        <v>0</v>
      </c>
      <c r="D200" s="68" t="str">
        <f>'Habilitation Agent'!BO5</f>
        <v/>
      </c>
    </row>
    <row r="201" spans="1:4" x14ac:dyDescent="0.3">
      <c r="A201" s="69" t="str">
        <f>'Habilitation Agent'!A5</f>
        <v>DURAND3</v>
      </c>
      <c r="B201" s="34" t="str">
        <f>'Habilitation Agent'!B5</f>
        <v>Charles3</v>
      </c>
      <c r="C201" s="111">
        <f>'Habilitation Agent'!BQ5</f>
        <v>0</v>
      </c>
      <c r="D201" s="68" t="str">
        <f>'Habilitation Agent'!BU5</f>
        <v/>
      </c>
    </row>
    <row r="202" spans="1:4" x14ac:dyDescent="0.3">
      <c r="A202" s="69" t="str">
        <f>'Habilitation Agent'!A5</f>
        <v>DURAND3</v>
      </c>
      <c r="B202" s="34" t="str">
        <f>'Habilitation Agent'!B5</f>
        <v>Charles3</v>
      </c>
      <c r="C202" s="111">
        <f>'Habilitation Agent'!BW5</f>
        <v>0</v>
      </c>
      <c r="D202" s="68" t="str">
        <f>'Habilitation Agent'!CA5</f>
        <v/>
      </c>
    </row>
    <row r="203" spans="1:4" x14ac:dyDescent="0.3">
      <c r="A203" s="69" t="str">
        <f>'Habilitation Agent'!A5</f>
        <v>DURAND3</v>
      </c>
      <c r="B203" s="34" t="str">
        <f>'Habilitation Agent'!B5</f>
        <v>Charles3</v>
      </c>
      <c r="C203" s="111">
        <f>'Habilitation Agent'!CC5</f>
        <v>0</v>
      </c>
      <c r="D203" s="68" t="str">
        <f>'Habilitation Agent'!CG5</f>
        <v/>
      </c>
    </row>
    <row r="204" spans="1:4" x14ac:dyDescent="0.3">
      <c r="A204" s="69" t="str">
        <f>'Habilitation Agent'!A5</f>
        <v>DURAND3</v>
      </c>
      <c r="B204" s="34" t="str">
        <f>'Habilitation Agent'!B5</f>
        <v>Charles3</v>
      </c>
      <c r="C204" s="111">
        <f>'Habilitation Agent'!CI5</f>
        <v>0</v>
      </c>
      <c r="D204" s="68" t="str">
        <f>'Habilitation Agent'!CM5</f>
        <v/>
      </c>
    </row>
    <row r="205" spans="1:4" x14ac:dyDescent="0.3">
      <c r="A205" s="69" t="str">
        <f>'Habilitation Agent'!A5</f>
        <v>DURAND3</v>
      </c>
      <c r="B205" s="34" t="str">
        <f>'Habilitation Agent'!B5</f>
        <v>Charles3</v>
      </c>
      <c r="C205" s="111">
        <f>'Habilitation Agent'!CO5</f>
        <v>0</v>
      </c>
      <c r="D205" s="68" t="str">
        <f>'Habilitation Agent'!CS5</f>
        <v/>
      </c>
    </row>
    <row r="206" spans="1:4" x14ac:dyDescent="0.3">
      <c r="A206" s="69" t="str">
        <f>'Habilitation Agent'!A10</f>
        <v>DURAND8</v>
      </c>
      <c r="B206" s="34" t="str">
        <f>'Habilitation Agent'!B10</f>
        <v>Charles8</v>
      </c>
      <c r="C206" s="111" t="str">
        <f>'Habilitation Agent'!C10</f>
        <v>HAB1</v>
      </c>
      <c r="D206" s="68">
        <f>'Habilitation Agent'!G10</f>
        <v>41738</v>
      </c>
    </row>
    <row r="207" spans="1:4" x14ac:dyDescent="0.3">
      <c r="A207" s="69" t="str">
        <f>'Habilitation Agent'!A10</f>
        <v>DURAND8</v>
      </c>
      <c r="B207" s="34" t="str">
        <f>'Habilitation Agent'!B10</f>
        <v>Charles8</v>
      </c>
      <c r="C207" s="111">
        <f>'Habilitation Agent'!I10</f>
        <v>0</v>
      </c>
      <c r="D207" s="68" t="str">
        <f>'Habilitation Agent'!M10</f>
        <v/>
      </c>
    </row>
    <row r="208" spans="1:4" x14ac:dyDescent="0.3">
      <c r="A208" s="69" t="str">
        <f>'Habilitation Agent'!A10</f>
        <v>DURAND8</v>
      </c>
      <c r="B208" s="34" t="str">
        <f>'Habilitation Agent'!B10</f>
        <v>Charles8</v>
      </c>
      <c r="C208" s="111" t="str">
        <f>'Habilitation Agent'!O10</f>
        <v/>
      </c>
      <c r="D208" s="68" t="str">
        <f>'Habilitation Agent'!S10</f>
        <v/>
      </c>
    </row>
    <row r="209" spans="1:4" x14ac:dyDescent="0.3">
      <c r="A209" s="69" t="str">
        <f>'Habilitation Agent'!A10</f>
        <v>DURAND8</v>
      </c>
      <c r="B209" s="34" t="str">
        <f>'Habilitation Agent'!B10</f>
        <v>Charles8</v>
      </c>
      <c r="C209" s="111" t="str">
        <f>'Habilitation Agent'!O10</f>
        <v/>
      </c>
      <c r="D209" s="68" t="str">
        <f>'Habilitation Agent'!S10</f>
        <v/>
      </c>
    </row>
    <row r="210" spans="1:4" x14ac:dyDescent="0.3">
      <c r="A210" s="69" t="str">
        <f>'Habilitation Agent'!A10</f>
        <v>DURAND8</v>
      </c>
      <c r="B210" s="34" t="str">
        <f>'Habilitation Agent'!B10</f>
        <v>Charles8</v>
      </c>
      <c r="C210" s="111" t="str">
        <f>'Habilitation Agent'!U10</f>
        <v/>
      </c>
      <c r="D210" s="68" t="str">
        <f>'Habilitation Agent'!Y10</f>
        <v/>
      </c>
    </row>
    <row r="211" spans="1:4" x14ac:dyDescent="0.3">
      <c r="A211" s="69" t="str">
        <f>'Habilitation Agent'!A10</f>
        <v>DURAND8</v>
      </c>
      <c r="B211" s="34" t="str">
        <f>'Habilitation Agent'!B10</f>
        <v>Charles8</v>
      </c>
      <c r="C211" s="111">
        <f>'Habilitation Agent'!AA10</f>
        <v>0</v>
      </c>
      <c r="D211" s="68" t="str">
        <f>'Habilitation Agent'!AE10</f>
        <v/>
      </c>
    </row>
    <row r="212" spans="1:4" x14ac:dyDescent="0.3">
      <c r="A212" s="69" t="str">
        <f>'Habilitation Agent'!A10</f>
        <v>DURAND8</v>
      </c>
      <c r="B212" s="34" t="str">
        <f>'Habilitation Agent'!B10</f>
        <v>Charles8</v>
      </c>
      <c r="C212" s="111" t="str">
        <f>'Habilitation Agent'!AG10</f>
        <v/>
      </c>
      <c r="D212" s="68" t="str">
        <f>'Habilitation Agent'!AK10</f>
        <v/>
      </c>
    </row>
    <row r="213" spans="1:4" x14ac:dyDescent="0.3">
      <c r="A213" s="69" t="str">
        <f>'Habilitation Agent'!A10</f>
        <v>DURAND8</v>
      </c>
      <c r="B213" s="34" t="str">
        <f>'Habilitation Agent'!B10</f>
        <v>Charles8</v>
      </c>
      <c r="C213" s="111" t="str">
        <f>'Habilitation Agent'!AM10</f>
        <v/>
      </c>
      <c r="D213" s="68" t="str">
        <f>'Habilitation Agent'!AQ10</f>
        <v/>
      </c>
    </row>
    <row r="214" spans="1:4" x14ac:dyDescent="0.3">
      <c r="A214" s="69" t="str">
        <f>'Habilitation Agent'!A10</f>
        <v>DURAND8</v>
      </c>
      <c r="B214" s="34" t="str">
        <f>'Habilitation Agent'!B10</f>
        <v>Charles8</v>
      </c>
      <c r="C214" s="111" t="str">
        <f>'Habilitation Agent'!AS10</f>
        <v/>
      </c>
      <c r="D214" s="68" t="str">
        <f>'Habilitation Agent'!AW10</f>
        <v/>
      </c>
    </row>
    <row r="215" spans="1:4" x14ac:dyDescent="0.3">
      <c r="A215" s="69" t="str">
        <f>'Habilitation Agent'!A10</f>
        <v>DURAND8</v>
      </c>
      <c r="B215" s="34" t="str">
        <f>'Habilitation Agent'!B10</f>
        <v>Charles8</v>
      </c>
      <c r="C215" s="111" t="str">
        <f>'Habilitation Agent'!AY10</f>
        <v/>
      </c>
      <c r="D215" s="68" t="str">
        <f>'Habilitation Agent'!BC10</f>
        <v/>
      </c>
    </row>
    <row r="216" spans="1:4" x14ac:dyDescent="0.3">
      <c r="A216" s="69" t="str">
        <f>'Habilitation Agent'!A10</f>
        <v>DURAND8</v>
      </c>
      <c r="B216" s="34" t="str">
        <f>'Habilitation Agent'!B10</f>
        <v>Charles8</v>
      </c>
      <c r="C216" s="111">
        <f>'Habilitation Agent'!BE10</f>
        <v>0</v>
      </c>
      <c r="D216" s="68" t="str">
        <f>'Habilitation Agent'!BI10</f>
        <v/>
      </c>
    </row>
    <row r="217" spans="1:4" x14ac:dyDescent="0.3">
      <c r="A217" s="69" t="str">
        <f>'Habilitation Agent'!A10</f>
        <v>DURAND8</v>
      </c>
      <c r="B217" s="34" t="str">
        <f>'Habilitation Agent'!B10</f>
        <v>Charles8</v>
      </c>
      <c r="C217" s="111" t="str">
        <f>'Habilitation Agent'!BK10</f>
        <v/>
      </c>
      <c r="D217" s="68" t="str">
        <f>'Habilitation Agent'!BO10</f>
        <v/>
      </c>
    </row>
    <row r="218" spans="1:4" x14ac:dyDescent="0.3">
      <c r="A218" s="69" t="str">
        <f>'Habilitation Agent'!A10</f>
        <v>DURAND8</v>
      </c>
      <c r="B218" s="34" t="str">
        <f>'Habilitation Agent'!B10</f>
        <v>Charles8</v>
      </c>
      <c r="C218" s="111" t="str">
        <f>'Habilitation Agent'!BQ10</f>
        <v/>
      </c>
      <c r="D218" s="68" t="str">
        <f>'Habilitation Agent'!BU10</f>
        <v/>
      </c>
    </row>
    <row r="219" spans="1:4" x14ac:dyDescent="0.3">
      <c r="A219" s="69" t="str">
        <f>'Habilitation Agent'!A10</f>
        <v>DURAND8</v>
      </c>
      <c r="B219" s="34" t="str">
        <f>'Habilitation Agent'!B10</f>
        <v>Charles8</v>
      </c>
      <c r="C219" s="111" t="str">
        <f>'Habilitation Agent'!BW10</f>
        <v/>
      </c>
      <c r="D219" s="68" t="str">
        <f>'Habilitation Agent'!CA10</f>
        <v/>
      </c>
    </row>
    <row r="220" spans="1:4" x14ac:dyDescent="0.3">
      <c r="A220" s="69" t="str">
        <f>'Habilitation Agent'!A10</f>
        <v>DURAND8</v>
      </c>
      <c r="B220" s="34" t="str">
        <f>'Habilitation Agent'!B10</f>
        <v>Charles8</v>
      </c>
      <c r="C220" s="111">
        <f>'Habilitation Agent'!CC10</f>
        <v>0</v>
      </c>
      <c r="D220" s="68" t="str">
        <f>'Habilitation Agent'!CG10</f>
        <v/>
      </c>
    </row>
    <row r="221" spans="1:4" x14ac:dyDescent="0.3">
      <c r="A221" s="69" t="str">
        <f>'Habilitation Agent'!A10</f>
        <v>DURAND8</v>
      </c>
      <c r="B221" s="34" t="str">
        <f>'Habilitation Agent'!B10</f>
        <v>Charles8</v>
      </c>
      <c r="C221" s="111" t="str">
        <f>'Habilitation Agent'!CI10</f>
        <v/>
      </c>
      <c r="D221" s="68" t="str">
        <f>'Habilitation Agent'!CM10</f>
        <v/>
      </c>
    </row>
    <row r="222" spans="1:4" x14ac:dyDescent="0.3">
      <c r="A222" s="69" t="str">
        <f>'Habilitation Agent'!A10</f>
        <v>DURAND8</v>
      </c>
      <c r="B222" s="34" t="str">
        <f>'Habilitation Agent'!B10</f>
        <v>Charles8</v>
      </c>
      <c r="C222" s="111" t="str">
        <f>'Habilitation Agent'!CO10</f>
        <v/>
      </c>
      <c r="D222" s="68" t="str">
        <f>'Habilitation Agent'!CS10</f>
        <v/>
      </c>
    </row>
    <row r="223" spans="1:4" x14ac:dyDescent="0.3">
      <c r="A223" s="69" t="str">
        <f>'Habilitation Agent'!A6</f>
        <v>DURAND4</v>
      </c>
      <c r="B223" s="34" t="str">
        <f>'Habilitation Agent'!B6</f>
        <v>Charles4</v>
      </c>
      <c r="C223" s="111" t="str">
        <f>'Habilitation Agent'!C6</f>
        <v>HAB2</v>
      </c>
      <c r="D223" s="68">
        <f>'Habilitation Agent'!G6</f>
        <v>42988</v>
      </c>
    </row>
    <row r="224" spans="1:4" x14ac:dyDescent="0.3">
      <c r="A224" s="69" t="str">
        <f>'Habilitation Agent'!A6</f>
        <v>DURAND4</v>
      </c>
      <c r="B224" s="34" t="str">
        <f>'Habilitation Agent'!B6</f>
        <v>Charles4</v>
      </c>
      <c r="C224" s="111" t="str">
        <f>'Habilitation Agent'!I6</f>
        <v>PONTIER</v>
      </c>
      <c r="D224" s="68">
        <f>'Habilitation Agent'!M6</f>
        <v>42355</v>
      </c>
    </row>
    <row r="225" spans="1:4" x14ac:dyDescent="0.3">
      <c r="A225" s="69" t="str">
        <f>'Habilitation Agent'!A6</f>
        <v>DURAND4</v>
      </c>
      <c r="B225" s="34" t="str">
        <f>'Habilitation Agent'!B6</f>
        <v>Charles4</v>
      </c>
      <c r="C225" s="111">
        <f>'Habilitation Agent'!O6</f>
        <v>0</v>
      </c>
      <c r="D225" s="68" t="str">
        <f>'Habilitation Agent'!S6</f>
        <v/>
      </c>
    </row>
    <row r="226" spans="1:4" x14ac:dyDescent="0.3">
      <c r="A226" s="69" t="str">
        <f>'Habilitation Agent'!A6</f>
        <v>DURAND4</v>
      </c>
      <c r="B226" s="34" t="str">
        <f>'Habilitation Agent'!B6</f>
        <v>Charles4</v>
      </c>
      <c r="C226" s="111">
        <f>'Habilitation Agent'!O6</f>
        <v>0</v>
      </c>
      <c r="D226" s="68" t="str">
        <f>'Habilitation Agent'!S6</f>
        <v/>
      </c>
    </row>
    <row r="227" spans="1:4" x14ac:dyDescent="0.3">
      <c r="A227" s="69" t="str">
        <f>'Habilitation Agent'!A6</f>
        <v>DURAND4</v>
      </c>
      <c r="B227" s="34" t="str">
        <f>'Habilitation Agent'!B6</f>
        <v>Charles4</v>
      </c>
      <c r="C227" s="111">
        <f>'Habilitation Agent'!U6</f>
        <v>0</v>
      </c>
      <c r="D227" s="68" t="str">
        <f>'Habilitation Agent'!Y6</f>
        <v/>
      </c>
    </row>
    <row r="228" spans="1:4" x14ac:dyDescent="0.3">
      <c r="A228" s="69" t="str">
        <f>'Habilitation Agent'!A6</f>
        <v>DURAND4</v>
      </c>
      <c r="B228" s="34" t="str">
        <f>'Habilitation Agent'!B6</f>
        <v>Charles4</v>
      </c>
      <c r="C228" s="111" t="str">
        <f>'Habilitation Agent'!AA6</f>
        <v>HUILE</v>
      </c>
      <c r="D228" s="68">
        <f>'Habilitation Agent'!AE6</f>
        <v>43397</v>
      </c>
    </row>
    <row r="229" spans="1:4" x14ac:dyDescent="0.3">
      <c r="A229" s="69" t="str">
        <f>'Habilitation Agent'!A6</f>
        <v>DURAND4</v>
      </c>
      <c r="B229" s="34" t="str">
        <f>'Habilitation Agent'!B6</f>
        <v>Charles4</v>
      </c>
      <c r="C229" s="111">
        <f>'Habilitation Agent'!AG6</f>
        <v>0</v>
      </c>
      <c r="D229" s="68" t="str">
        <f>'Habilitation Agent'!AK6</f>
        <v/>
      </c>
    </row>
    <row r="230" spans="1:4" x14ac:dyDescent="0.3">
      <c r="A230" s="69" t="str">
        <f>'Habilitation Agent'!A6</f>
        <v>DURAND4</v>
      </c>
      <c r="B230" s="34" t="str">
        <f>'Habilitation Agent'!B6</f>
        <v>Charles4</v>
      </c>
      <c r="C230" s="111">
        <f>'Habilitation Agent'!AM6</f>
        <v>0</v>
      </c>
      <c r="D230" s="68" t="str">
        <f>'Habilitation Agent'!AQ6</f>
        <v/>
      </c>
    </row>
    <row r="231" spans="1:4" x14ac:dyDescent="0.3">
      <c r="A231" s="69" t="str">
        <f>'Habilitation Agent'!A6</f>
        <v>DURAND4</v>
      </c>
      <c r="B231" s="34" t="str">
        <f>'Habilitation Agent'!B6</f>
        <v>Charles4</v>
      </c>
      <c r="C231" s="111">
        <f>'Habilitation Agent'!AS6</f>
        <v>0</v>
      </c>
      <c r="D231" s="68" t="str">
        <f>'Habilitation Agent'!AW6</f>
        <v/>
      </c>
    </row>
    <row r="232" spans="1:4" x14ac:dyDescent="0.3">
      <c r="A232" s="69" t="str">
        <f>'Habilitation Agent'!A6</f>
        <v>DURAND4</v>
      </c>
      <c r="B232" s="34" t="str">
        <f>'Habilitation Agent'!B6</f>
        <v>Charles4</v>
      </c>
      <c r="C232" s="111">
        <f>'Habilitation Agent'!AY6</f>
        <v>0</v>
      </c>
      <c r="D232" s="68" t="str">
        <f>'Habilitation Agent'!BC6</f>
        <v/>
      </c>
    </row>
    <row r="233" spans="1:4" x14ac:dyDescent="0.3">
      <c r="A233" s="69" t="str">
        <f>'Habilitation Agent'!A6</f>
        <v>DURAND4</v>
      </c>
      <c r="B233" s="34" t="str">
        <f>'Habilitation Agent'!B6</f>
        <v>Charles4</v>
      </c>
      <c r="C233" s="111">
        <f>'Habilitation Agent'!BE6</f>
        <v>0</v>
      </c>
      <c r="D233" s="68" t="str">
        <f>'Habilitation Agent'!BI6</f>
        <v/>
      </c>
    </row>
    <row r="234" spans="1:4" x14ac:dyDescent="0.3">
      <c r="A234" s="69" t="str">
        <f>'Habilitation Agent'!A6</f>
        <v>DURAND4</v>
      </c>
      <c r="B234" s="34" t="str">
        <f>'Habilitation Agent'!B6</f>
        <v>Charles4</v>
      </c>
      <c r="C234" s="111">
        <f>'Habilitation Agent'!BK6</f>
        <v>0</v>
      </c>
      <c r="D234" s="68" t="str">
        <f>'Habilitation Agent'!BO6</f>
        <v/>
      </c>
    </row>
    <row r="235" spans="1:4" x14ac:dyDescent="0.3">
      <c r="A235" s="69" t="str">
        <f>'Habilitation Agent'!A6</f>
        <v>DURAND4</v>
      </c>
      <c r="B235" s="34" t="str">
        <f>'Habilitation Agent'!B6</f>
        <v>Charles4</v>
      </c>
      <c r="C235" s="111">
        <f>'Habilitation Agent'!BQ6</f>
        <v>0</v>
      </c>
      <c r="D235" s="68" t="str">
        <f>'Habilitation Agent'!BU6</f>
        <v/>
      </c>
    </row>
    <row r="236" spans="1:4" x14ac:dyDescent="0.3">
      <c r="A236" s="69" t="str">
        <f>'Habilitation Agent'!A6</f>
        <v>DURAND4</v>
      </c>
      <c r="B236" s="34" t="str">
        <f>'Habilitation Agent'!B6</f>
        <v>Charles4</v>
      </c>
      <c r="C236" s="111">
        <f>'Habilitation Agent'!BW6</f>
        <v>0</v>
      </c>
      <c r="D236" s="68" t="str">
        <f>'Habilitation Agent'!CA6</f>
        <v/>
      </c>
    </row>
    <row r="237" spans="1:4" x14ac:dyDescent="0.3">
      <c r="A237" s="69" t="str">
        <f>'Habilitation Agent'!A6</f>
        <v>DURAND4</v>
      </c>
      <c r="B237" s="34" t="str">
        <f>'Habilitation Agent'!B6</f>
        <v>Charles4</v>
      </c>
      <c r="C237" s="111">
        <f>'Habilitation Agent'!CC6</f>
        <v>0</v>
      </c>
      <c r="D237" s="68" t="str">
        <f>'Habilitation Agent'!CG6</f>
        <v/>
      </c>
    </row>
    <row r="238" spans="1:4" x14ac:dyDescent="0.3">
      <c r="A238" s="69" t="str">
        <f>'Habilitation Agent'!A6</f>
        <v>DURAND4</v>
      </c>
      <c r="B238" s="34" t="str">
        <f>'Habilitation Agent'!B6</f>
        <v>Charles4</v>
      </c>
      <c r="C238" s="111">
        <f>'Habilitation Agent'!CI6</f>
        <v>0</v>
      </c>
      <c r="D238" s="68" t="str">
        <f>'Habilitation Agent'!CM6</f>
        <v/>
      </c>
    </row>
    <row r="239" spans="1:4" x14ac:dyDescent="0.3">
      <c r="A239" s="69" t="str">
        <f>'Habilitation Agent'!A6</f>
        <v>DURAND4</v>
      </c>
      <c r="B239" s="34" t="str">
        <f>'Habilitation Agent'!B6</f>
        <v>Charles4</v>
      </c>
      <c r="C239" s="111">
        <f>'Habilitation Agent'!CO6</f>
        <v>0</v>
      </c>
      <c r="D239" s="68" t="str">
        <f>'Habilitation Agent'!CS6</f>
        <v/>
      </c>
    </row>
    <row r="240" spans="1:4" x14ac:dyDescent="0.3">
      <c r="A240" s="69" t="str">
        <f>'Habilitation Agent'!A9</f>
        <v>DURAND7</v>
      </c>
      <c r="B240" s="34" t="str">
        <f>'Habilitation Agent'!B9</f>
        <v>Charles7</v>
      </c>
      <c r="C240" s="111" t="str">
        <f>'Habilitation Agent'!C9</f>
        <v>HAB2</v>
      </c>
      <c r="D240" s="68">
        <f>'Habilitation Agent'!G9</f>
        <v>42988</v>
      </c>
    </row>
    <row r="241" spans="1:4" x14ac:dyDescent="0.3">
      <c r="A241" s="69" t="str">
        <f>'Habilitation Agent'!A9</f>
        <v>DURAND7</v>
      </c>
      <c r="B241" s="34" t="str">
        <f>'Habilitation Agent'!B9</f>
        <v>Charles7</v>
      </c>
      <c r="C241" s="111" t="str">
        <f>'Habilitation Agent'!I9</f>
        <v>PONTIER</v>
      </c>
      <c r="D241" s="68" t="str">
        <f>'Habilitation Agent'!M9</f>
        <v/>
      </c>
    </row>
    <row r="242" spans="1:4" x14ac:dyDescent="0.3">
      <c r="A242" s="69" t="str">
        <f>'Habilitation Agent'!A9</f>
        <v>DURAND7</v>
      </c>
      <c r="B242" s="34" t="str">
        <f>'Habilitation Agent'!B9</f>
        <v>Charles7</v>
      </c>
      <c r="C242" s="111" t="str">
        <f>'Habilitation Agent'!O9</f>
        <v>BATENTRE</v>
      </c>
      <c r="D242" s="68" t="str">
        <f>'Habilitation Agent'!S9</f>
        <v/>
      </c>
    </row>
    <row r="243" spans="1:4" x14ac:dyDescent="0.3">
      <c r="A243" s="69" t="str">
        <f>'Habilitation Agent'!A9</f>
        <v>DURAND7</v>
      </c>
      <c r="B243" s="34" t="str">
        <f>'Habilitation Agent'!B9</f>
        <v>Charles7</v>
      </c>
      <c r="C243" s="111" t="str">
        <f>'Habilitation Agent'!O9</f>
        <v>BATENTRE</v>
      </c>
      <c r="D243" s="68" t="str">
        <f>'Habilitation Agent'!S9</f>
        <v/>
      </c>
    </row>
    <row r="244" spans="1:4" x14ac:dyDescent="0.3">
      <c r="A244" s="69" t="str">
        <f>'Habilitation Agent'!A9</f>
        <v>DURAND7</v>
      </c>
      <c r="B244" s="34" t="str">
        <f>'Habilitation Agent'!B9</f>
        <v>Charles7</v>
      </c>
      <c r="C244" s="111" t="str">
        <f>'Habilitation Agent'!U9</f>
        <v>TRONCONNE</v>
      </c>
      <c r="D244" s="68">
        <f>'Habilitation Agent'!Y9</f>
        <v>41701</v>
      </c>
    </row>
    <row r="245" spans="1:4" x14ac:dyDescent="0.3">
      <c r="A245" s="69" t="str">
        <f>'Habilitation Agent'!A9</f>
        <v>DURAND7</v>
      </c>
      <c r="B245" s="34" t="str">
        <f>'Habilitation Agent'!B9</f>
        <v>Charles7</v>
      </c>
      <c r="C245" s="111" t="str">
        <f>'Habilitation Agent'!AA9</f>
        <v>HUILE</v>
      </c>
      <c r="D245" s="68" t="str">
        <f>'Habilitation Agent'!AE9</f>
        <v/>
      </c>
    </row>
    <row r="246" spans="1:4" x14ac:dyDescent="0.3">
      <c r="A246" s="69" t="str">
        <f>'Habilitation Agent'!A9</f>
        <v>DURAND7</v>
      </c>
      <c r="B246" s="34" t="str">
        <f>'Habilitation Agent'!B9</f>
        <v>Charles7</v>
      </c>
      <c r="C246" s="111">
        <f>'Habilitation Agent'!AG9</f>
        <v>0</v>
      </c>
      <c r="D246" s="68" t="str">
        <f>'Habilitation Agent'!AK9</f>
        <v/>
      </c>
    </row>
    <row r="247" spans="1:4" x14ac:dyDescent="0.3">
      <c r="A247" s="69" t="str">
        <f>'Habilitation Agent'!A9</f>
        <v>DURAND7</v>
      </c>
      <c r="B247" s="34" t="str">
        <f>'Habilitation Agent'!B9</f>
        <v>Charles7</v>
      </c>
      <c r="C247" s="111">
        <f>'Habilitation Agent'!AM9</f>
        <v>0</v>
      </c>
      <c r="D247" s="68" t="str">
        <f>'Habilitation Agent'!AQ9</f>
        <v/>
      </c>
    </row>
    <row r="248" spans="1:4" x14ac:dyDescent="0.3">
      <c r="A248" s="69" t="str">
        <f>'Habilitation Agent'!A9</f>
        <v>DURAND7</v>
      </c>
      <c r="B248" s="34" t="str">
        <f>'Habilitation Agent'!B9</f>
        <v>Charles7</v>
      </c>
      <c r="C248" s="111">
        <f>'Habilitation Agent'!AS9</f>
        <v>0</v>
      </c>
      <c r="D248" s="68" t="str">
        <f>'Habilitation Agent'!AW9</f>
        <v/>
      </c>
    </row>
    <row r="249" spans="1:4" x14ac:dyDescent="0.3">
      <c r="A249" s="69" t="str">
        <f>'Habilitation Agent'!A9</f>
        <v>DURAND7</v>
      </c>
      <c r="B249" s="34" t="str">
        <f>'Habilitation Agent'!B9</f>
        <v>Charles7</v>
      </c>
      <c r="C249" s="111">
        <f>'Habilitation Agent'!AY9</f>
        <v>0</v>
      </c>
      <c r="D249" s="68" t="str">
        <f>'Habilitation Agent'!BC9</f>
        <v/>
      </c>
    </row>
    <row r="250" spans="1:4" x14ac:dyDescent="0.3">
      <c r="A250" s="69" t="str">
        <f>'Habilitation Agent'!A9</f>
        <v>DURAND7</v>
      </c>
      <c r="B250" s="34" t="str">
        <f>'Habilitation Agent'!B9</f>
        <v>Charles7</v>
      </c>
      <c r="C250" s="111">
        <f>'Habilitation Agent'!BE9</f>
        <v>0</v>
      </c>
      <c r="D250" s="68" t="str">
        <f>'Habilitation Agent'!BI9</f>
        <v/>
      </c>
    </row>
    <row r="251" spans="1:4" x14ac:dyDescent="0.3">
      <c r="A251" s="69" t="str">
        <f>'Habilitation Agent'!A9</f>
        <v>DURAND7</v>
      </c>
      <c r="B251" s="34" t="str">
        <f>'Habilitation Agent'!B9</f>
        <v>Charles7</v>
      </c>
      <c r="C251" s="111">
        <f>'Habilitation Agent'!BK9</f>
        <v>0</v>
      </c>
      <c r="D251" s="68" t="str">
        <f>'Habilitation Agent'!BO9</f>
        <v/>
      </c>
    </row>
    <row r="252" spans="1:4" x14ac:dyDescent="0.3">
      <c r="A252" s="69" t="str">
        <f>'Habilitation Agent'!A9</f>
        <v>DURAND7</v>
      </c>
      <c r="B252" s="34" t="str">
        <f>'Habilitation Agent'!B9</f>
        <v>Charles7</v>
      </c>
      <c r="C252" s="111">
        <f>'Habilitation Agent'!BQ9</f>
        <v>0</v>
      </c>
      <c r="D252" s="68" t="str">
        <f>'Habilitation Agent'!BU9</f>
        <v/>
      </c>
    </row>
    <row r="253" spans="1:4" x14ac:dyDescent="0.3">
      <c r="A253" s="69" t="str">
        <f>'Habilitation Agent'!A9</f>
        <v>DURAND7</v>
      </c>
      <c r="B253" s="34" t="str">
        <f>'Habilitation Agent'!B9</f>
        <v>Charles7</v>
      </c>
      <c r="C253" s="111">
        <f>'Habilitation Agent'!BW9</f>
        <v>0</v>
      </c>
      <c r="D253" s="68" t="str">
        <f>'Habilitation Agent'!CA9</f>
        <v/>
      </c>
    </row>
    <row r="254" spans="1:4" x14ac:dyDescent="0.3">
      <c r="A254" s="69" t="str">
        <f>'Habilitation Agent'!A9</f>
        <v>DURAND7</v>
      </c>
      <c r="B254" s="34" t="str">
        <f>'Habilitation Agent'!B9</f>
        <v>Charles7</v>
      </c>
      <c r="C254" s="111">
        <f>'Habilitation Agent'!CC9</f>
        <v>0</v>
      </c>
      <c r="D254" s="68" t="str">
        <f>'Habilitation Agent'!CG9</f>
        <v/>
      </c>
    </row>
    <row r="255" spans="1:4" x14ac:dyDescent="0.3">
      <c r="A255" s="69" t="str">
        <f>'Habilitation Agent'!A9</f>
        <v>DURAND7</v>
      </c>
      <c r="B255" s="34" t="str">
        <f>'Habilitation Agent'!B9</f>
        <v>Charles7</v>
      </c>
      <c r="C255" s="111">
        <f>'Habilitation Agent'!CI9</f>
        <v>0</v>
      </c>
      <c r="D255" s="68" t="str">
        <f>'Habilitation Agent'!CM9</f>
        <v/>
      </c>
    </row>
    <row r="256" spans="1:4" x14ac:dyDescent="0.3">
      <c r="A256" s="69" t="str">
        <f>'Habilitation Agent'!A9</f>
        <v>DURAND7</v>
      </c>
      <c r="B256" s="34" t="str">
        <f>'Habilitation Agent'!B9</f>
        <v>Charles7</v>
      </c>
      <c r="C256" s="111">
        <f>'Habilitation Agent'!CO9</f>
        <v>0</v>
      </c>
      <c r="D256" s="68" t="str">
        <f>'Habilitation Agent'!CS9</f>
        <v/>
      </c>
    </row>
    <row r="257" spans="1:4" x14ac:dyDescent="0.3">
      <c r="A257" s="69" t="str">
        <f>'Habilitation Agent'!A20</f>
        <v>DURAND18</v>
      </c>
      <c r="B257" s="34" t="str">
        <f>'Habilitation Agent'!B20</f>
        <v>Charles18</v>
      </c>
      <c r="C257" s="111" t="str">
        <f>'Habilitation Agent'!C20</f>
        <v>HAB1</v>
      </c>
      <c r="D257" s="68">
        <f>'Habilitation Agent'!G20</f>
        <v>42127</v>
      </c>
    </row>
    <row r="258" spans="1:4" x14ac:dyDescent="0.3">
      <c r="A258" s="69" t="str">
        <f>'Habilitation Agent'!A20</f>
        <v>DURAND18</v>
      </c>
      <c r="B258" s="34" t="str">
        <f>'Habilitation Agent'!B20</f>
        <v>Charles18</v>
      </c>
      <c r="C258" s="111" t="str">
        <f>'Habilitation Agent'!I20</f>
        <v>PONTIER</v>
      </c>
      <c r="D258" s="68" t="str">
        <f>'Habilitation Agent'!M20</f>
        <v/>
      </c>
    </row>
    <row r="259" spans="1:4" x14ac:dyDescent="0.3">
      <c r="A259" s="69" t="str">
        <f>'Habilitation Agent'!A20</f>
        <v>DURAND18</v>
      </c>
      <c r="B259" s="34" t="str">
        <f>'Habilitation Agent'!B20</f>
        <v>Charles18</v>
      </c>
      <c r="C259" s="111" t="str">
        <f>'Habilitation Agent'!O20</f>
        <v/>
      </c>
      <c r="D259" s="68" t="str">
        <f>'Habilitation Agent'!S20</f>
        <v/>
      </c>
    </row>
    <row r="260" spans="1:4" x14ac:dyDescent="0.3">
      <c r="A260" s="69" t="str">
        <f>'Habilitation Agent'!A20</f>
        <v>DURAND18</v>
      </c>
      <c r="B260" s="34" t="str">
        <f>'Habilitation Agent'!B20</f>
        <v>Charles18</v>
      </c>
      <c r="C260" s="111">
        <f>'Habilitation Agent'!U20</f>
        <v>0</v>
      </c>
      <c r="D260" s="68" t="str">
        <f>'Habilitation Agent'!Y20</f>
        <v/>
      </c>
    </row>
    <row r="261" spans="1:4" x14ac:dyDescent="0.3">
      <c r="A261" s="69" t="str">
        <f>'Habilitation Agent'!A20</f>
        <v>DURAND18</v>
      </c>
      <c r="B261" s="34" t="str">
        <f>'Habilitation Agent'!B20</f>
        <v>Charles18</v>
      </c>
      <c r="C261" s="111">
        <f>'Habilitation Agent'!AA20</f>
        <v>0</v>
      </c>
      <c r="D261" s="68" t="str">
        <f>'Habilitation Agent'!AE20</f>
        <v/>
      </c>
    </row>
    <row r="262" spans="1:4" x14ac:dyDescent="0.3">
      <c r="A262" s="69" t="str">
        <f>'Habilitation Agent'!A20</f>
        <v>DURAND18</v>
      </c>
      <c r="B262" s="34" t="str">
        <f>'Habilitation Agent'!B20</f>
        <v>Charles18</v>
      </c>
      <c r="C262" s="111">
        <f>'Habilitation Agent'!AG20</f>
        <v>0</v>
      </c>
      <c r="D262" s="68" t="str">
        <f>'Habilitation Agent'!AK20</f>
        <v/>
      </c>
    </row>
    <row r="263" spans="1:4" x14ac:dyDescent="0.3">
      <c r="A263" s="69" t="str">
        <f>'Habilitation Agent'!A20</f>
        <v>DURAND18</v>
      </c>
      <c r="B263" s="34" t="str">
        <f>'Habilitation Agent'!B20</f>
        <v>Charles18</v>
      </c>
      <c r="C263" s="111">
        <f>'Habilitation Agent'!AM20</f>
        <v>0</v>
      </c>
      <c r="D263" s="68" t="str">
        <f>'Habilitation Agent'!AQ20</f>
        <v/>
      </c>
    </row>
    <row r="264" spans="1:4" x14ac:dyDescent="0.3">
      <c r="A264" s="69" t="str">
        <f>'Habilitation Agent'!A20</f>
        <v>DURAND18</v>
      </c>
      <c r="B264" s="34" t="str">
        <f>'Habilitation Agent'!B20</f>
        <v>Charles18</v>
      </c>
      <c r="C264" s="111">
        <f>'Habilitation Agent'!AS20</f>
        <v>0</v>
      </c>
      <c r="D264" s="68" t="str">
        <f>'Habilitation Agent'!AW20</f>
        <v/>
      </c>
    </row>
    <row r="265" spans="1:4" x14ac:dyDescent="0.3">
      <c r="A265" s="69" t="str">
        <f>'Habilitation Agent'!A20</f>
        <v>DURAND18</v>
      </c>
      <c r="B265" s="34" t="str">
        <f>'Habilitation Agent'!B20</f>
        <v>Charles18</v>
      </c>
      <c r="C265" s="111">
        <f>'Habilitation Agent'!AY20</f>
        <v>0</v>
      </c>
      <c r="D265" s="68" t="str">
        <f>'Habilitation Agent'!BC20</f>
        <v/>
      </c>
    </row>
    <row r="266" spans="1:4" x14ac:dyDescent="0.3">
      <c r="A266" s="69" t="str">
        <f>'Habilitation Agent'!A20</f>
        <v>DURAND18</v>
      </c>
      <c r="B266" s="34" t="str">
        <f>'Habilitation Agent'!B20</f>
        <v>Charles18</v>
      </c>
      <c r="C266" s="111">
        <f>'Habilitation Agent'!BE20</f>
        <v>0</v>
      </c>
      <c r="D266" s="68" t="str">
        <f>'Habilitation Agent'!BI20</f>
        <v/>
      </c>
    </row>
    <row r="267" spans="1:4" x14ac:dyDescent="0.3">
      <c r="A267" s="69" t="str">
        <f>'Habilitation Agent'!A20</f>
        <v>DURAND18</v>
      </c>
      <c r="B267" s="34" t="str">
        <f>'Habilitation Agent'!B20</f>
        <v>Charles18</v>
      </c>
      <c r="C267" s="111">
        <f>'Habilitation Agent'!BK20</f>
        <v>0</v>
      </c>
      <c r="D267" s="68" t="str">
        <f>'Habilitation Agent'!BO20</f>
        <v/>
      </c>
    </row>
    <row r="268" spans="1:4" x14ac:dyDescent="0.3">
      <c r="A268" s="69" t="str">
        <f>'Habilitation Agent'!A20</f>
        <v>DURAND18</v>
      </c>
      <c r="B268" s="34" t="str">
        <f>'Habilitation Agent'!B20</f>
        <v>Charles18</v>
      </c>
      <c r="C268" s="111">
        <f>'Habilitation Agent'!BQ20</f>
        <v>0</v>
      </c>
      <c r="D268" s="68" t="str">
        <f>'Habilitation Agent'!BU20</f>
        <v/>
      </c>
    </row>
    <row r="269" spans="1:4" x14ac:dyDescent="0.3">
      <c r="A269" s="69" t="str">
        <f>'Habilitation Agent'!A20</f>
        <v>DURAND18</v>
      </c>
      <c r="B269" s="34" t="str">
        <f>'Habilitation Agent'!B20</f>
        <v>Charles18</v>
      </c>
      <c r="C269" s="111">
        <f>'Habilitation Agent'!BW20</f>
        <v>0</v>
      </c>
      <c r="D269" s="68" t="str">
        <f>'Habilitation Agent'!CA20</f>
        <v/>
      </c>
    </row>
    <row r="270" spans="1:4" x14ac:dyDescent="0.3">
      <c r="A270" s="69" t="str">
        <f>'Habilitation Agent'!A20</f>
        <v>DURAND18</v>
      </c>
      <c r="B270" s="34" t="str">
        <f>'Habilitation Agent'!B20</f>
        <v>Charles18</v>
      </c>
      <c r="C270" s="111">
        <f>'Habilitation Agent'!CC20</f>
        <v>0</v>
      </c>
      <c r="D270" s="68" t="str">
        <f>'Habilitation Agent'!CG20</f>
        <v/>
      </c>
    </row>
    <row r="271" spans="1:4" x14ac:dyDescent="0.3">
      <c r="A271" s="69" t="str">
        <f>'Habilitation Agent'!A20</f>
        <v>DURAND18</v>
      </c>
      <c r="B271" s="34" t="str">
        <f>'Habilitation Agent'!B20</f>
        <v>Charles18</v>
      </c>
      <c r="C271" s="111">
        <f>'Habilitation Agent'!CI20</f>
        <v>0</v>
      </c>
      <c r="D271" s="68" t="str">
        <f>'Habilitation Agent'!CM20</f>
        <v/>
      </c>
    </row>
    <row r="272" spans="1:4" x14ac:dyDescent="0.3">
      <c r="A272" s="69" t="str">
        <f>'Habilitation Agent'!A20</f>
        <v>DURAND18</v>
      </c>
      <c r="B272" s="34" t="str">
        <f>'Habilitation Agent'!B20</f>
        <v>Charles18</v>
      </c>
      <c r="C272" s="111">
        <f>'Habilitation Agent'!CO20</f>
        <v>0</v>
      </c>
      <c r="D272" s="68" t="str">
        <f>'Habilitation Agent'!CS20</f>
        <v/>
      </c>
    </row>
    <row r="273" spans="1:4" x14ac:dyDescent="0.3">
      <c r="A273" s="69" t="str">
        <f>'Habilitation Agent'!A11</f>
        <v>DURAND9</v>
      </c>
      <c r="B273" s="34" t="str">
        <f>'Habilitation Agent'!B11</f>
        <v>Charles9</v>
      </c>
      <c r="C273" s="111" t="str">
        <f>'Habilitation Agent'!C11</f>
        <v>HAB2</v>
      </c>
      <c r="D273" s="68">
        <f>'Habilitation Agent'!G11</f>
        <v>42617</v>
      </c>
    </row>
    <row r="274" spans="1:4" x14ac:dyDescent="0.3">
      <c r="A274" s="69" t="str">
        <f>'Habilitation Agent'!A11</f>
        <v>DURAND9</v>
      </c>
      <c r="B274" s="34" t="str">
        <f>'Habilitation Agent'!B11</f>
        <v>Charles9</v>
      </c>
      <c r="C274" s="111" t="str">
        <f>'Habilitation Agent'!I11</f>
        <v>PONTIER</v>
      </c>
      <c r="D274" s="68" t="str">
        <f>'Habilitation Agent'!M11</f>
        <v/>
      </c>
    </row>
    <row r="275" spans="1:4" x14ac:dyDescent="0.3">
      <c r="A275" s="69" t="str">
        <f>'Habilitation Agent'!A11</f>
        <v>DURAND9</v>
      </c>
      <c r="B275" s="34" t="str">
        <f>'Habilitation Agent'!B11</f>
        <v>Charles9</v>
      </c>
      <c r="C275" s="111" t="str">
        <f>'Habilitation Agent'!O11</f>
        <v>BATENTRE</v>
      </c>
      <c r="D275" s="68" t="str">
        <f>'Habilitation Agent'!S11</f>
        <v/>
      </c>
    </row>
    <row r="276" spans="1:4" x14ac:dyDescent="0.3">
      <c r="A276" s="69" t="str">
        <f>'Habilitation Agent'!A11</f>
        <v>DURAND9</v>
      </c>
      <c r="B276" s="34" t="str">
        <f>'Habilitation Agent'!B11</f>
        <v>Charles9</v>
      </c>
      <c r="C276" s="111" t="str">
        <f>'Habilitation Agent'!O11</f>
        <v>BATENTRE</v>
      </c>
      <c r="D276" s="68" t="str">
        <f>'Habilitation Agent'!S11</f>
        <v/>
      </c>
    </row>
    <row r="277" spans="1:4" x14ac:dyDescent="0.3">
      <c r="A277" s="69" t="str">
        <f>'Habilitation Agent'!A11</f>
        <v>DURAND9</v>
      </c>
      <c r="B277" s="34" t="str">
        <f>'Habilitation Agent'!B11</f>
        <v>Charles9</v>
      </c>
      <c r="C277" s="111" t="str">
        <f>'Habilitation Agent'!U11</f>
        <v>TRONCONNE</v>
      </c>
      <c r="D277" s="68">
        <f>'Habilitation Agent'!Y11</f>
        <v>43122</v>
      </c>
    </row>
    <row r="278" spans="1:4" x14ac:dyDescent="0.3">
      <c r="A278" s="69" t="str">
        <f>'Habilitation Agent'!A11</f>
        <v>DURAND9</v>
      </c>
      <c r="B278" s="34" t="str">
        <f>'Habilitation Agent'!B11</f>
        <v>Charles9</v>
      </c>
      <c r="C278" s="111" t="str">
        <f>'Habilitation Agent'!AA11</f>
        <v>HUILE</v>
      </c>
      <c r="D278" s="68" t="str">
        <f>'Habilitation Agent'!AE11</f>
        <v/>
      </c>
    </row>
    <row r="279" spans="1:4" x14ac:dyDescent="0.3">
      <c r="A279" s="69" t="str">
        <f>'Habilitation Agent'!A11</f>
        <v>DURAND9</v>
      </c>
      <c r="B279" s="34" t="str">
        <f>'Habilitation Agent'!B11</f>
        <v>Charles9</v>
      </c>
      <c r="C279" s="111">
        <f>'Habilitation Agent'!AG11</f>
        <v>0</v>
      </c>
      <c r="D279" s="68" t="str">
        <f>'Habilitation Agent'!AK11</f>
        <v/>
      </c>
    </row>
    <row r="280" spans="1:4" x14ac:dyDescent="0.3">
      <c r="A280" s="69" t="str">
        <f>'Habilitation Agent'!A11</f>
        <v>DURAND9</v>
      </c>
      <c r="B280" s="34" t="str">
        <f>'Habilitation Agent'!B11</f>
        <v>Charles9</v>
      </c>
      <c r="C280" s="111">
        <f>'Habilitation Agent'!AM11</f>
        <v>0</v>
      </c>
      <c r="D280" s="68" t="str">
        <f>'Habilitation Agent'!AQ11</f>
        <v/>
      </c>
    </row>
    <row r="281" spans="1:4" x14ac:dyDescent="0.3">
      <c r="A281" s="69" t="str">
        <f>'Habilitation Agent'!A11</f>
        <v>DURAND9</v>
      </c>
      <c r="B281" s="34" t="str">
        <f>'Habilitation Agent'!B11</f>
        <v>Charles9</v>
      </c>
      <c r="C281" s="111">
        <f>'Habilitation Agent'!AS11</f>
        <v>0</v>
      </c>
      <c r="D281" s="68" t="str">
        <f>'Habilitation Agent'!AW11</f>
        <v/>
      </c>
    </row>
    <row r="282" spans="1:4" x14ac:dyDescent="0.3">
      <c r="A282" s="69" t="str">
        <f>'Habilitation Agent'!A11</f>
        <v>DURAND9</v>
      </c>
      <c r="B282" s="34" t="str">
        <f>'Habilitation Agent'!B11</f>
        <v>Charles9</v>
      </c>
      <c r="C282" s="111">
        <f>'Habilitation Agent'!AY11</f>
        <v>0</v>
      </c>
      <c r="D282" s="68" t="str">
        <f>'Habilitation Agent'!BC11</f>
        <v/>
      </c>
    </row>
    <row r="283" spans="1:4" x14ac:dyDescent="0.3">
      <c r="A283" s="69" t="str">
        <f>'Habilitation Agent'!A11</f>
        <v>DURAND9</v>
      </c>
      <c r="B283" s="34" t="str">
        <f>'Habilitation Agent'!B11</f>
        <v>Charles9</v>
      </c>
      <c r="C283" s="111">
        <f>'Habilitation Agent'!BE11</f>
        <v>0</v>
      </c>
      <c r="D283" s="68" t="str">
        <f>'Habilitation Agent'!BI11</f>
        <v/>
      </c>
    </row>
    <row r="284" spans="1:4" x14ac:dyDescent="0.3">
      <c r="A284" s="69" t="str">
        <f>'Habilitation Agent'!A11</f>
        <v>DURAND9</v>
      </c>
      <c r="B284" s="34" t="str">
        <f>'Habilitation Agent'!B11</f>
        <v>Charles9</v>
      </c>
      <c r="C284" s="111">
        <f>'Habilitation Agent'!BK11</f>
        <v>0</v>
      </c>
      <c r="D284" s="68" t="str">
        <f>'Habilitation Agent'!BO11</f>
        <v/>
      </c>
    </row>
    <row r="285" spans="1:4" x14ac:dyDescent="0.3">
      <c r="A285" s="69" t="str">
        <f>'Habilitation Agent'!A11</f>
        <v>DURAND9</v>
      </c>
      <c r="B285" s="34" t="str">
        <f>'Habilitation Agent'!B11</f>
        <v>Charles9</v>
      </c>
      <c r="C285" s="111">
        <f>'Habilitation Agent'!BQ11</f>
        <v>0</v>
      </c>
      <c r="D285" s="68" t="str">
        <f>'Habilitation Agent'!BU11</f>
        <v/>
      </c>
    </row>
    <row r="286" spans="1:4" x14ac:dyDescent="0.3">
      <c r="A286" s="69" t="str">
        <f>'Habilitation Agent'!A11</f>
        <v>DURAND9</v>
      </c>
      <c r="B286" s="34" t="str">
        <f>'Habilitation Agent'!B11</f>
        <v>Charles9</v>
      </c>
      <c r="C286" s="111">
        <f>'Habilitation Agent'!BW11</f>
        <v>0</v>
      </c>
      <c r="D286" s="68" t="str">
        <f>'Habilitation Agent'!CA11</f>
        <v/>
      </c>
    </row>
    <row r="287" spans="1:4" x14ac:dyDescent="0.3">
      <c r="A287" s="69" t="str">
        <f>'Habilitation Agent'!A11</f>
        <v>DURAND9</v>
      </c>
      <c r="B287" s="34" t="str">
        <f>'Habilitation Agent'!B11</f>
        <v>Charles9</v>
      </c>
      <c r="C287" s="111">
        <f>'Habilitation Agent'!CC11</f>
        <v>0</v>
      </c>
      <c r="D287" s="68" t="str">
        <f>'Habilitation Agent'!CG11</f>
        <v/>
      </c>
    </row>
    <row r="288" spans="1:4" x14ac:dyDescent="0.3">
      <c r="A288" s="69" t="str">
        <f>'Habilitation Agent'!A11</f>
        <v>DURAND9</v>
      </c>
      <c r="B288" s="34" t="str">
        <f>'Habilitation Agent'!B11</f>
        <v>Charles9</v>
      </c>
      <c r="C288" s="111">
        <f>'Habilitation Agent'!CI11</f>
        <v>0</v>
      </c>
      <c r="D288" s="68" t="str">
        <f>'Habilitation Agent'!CM11</f>
        <v/>
      </c>
    </row>
    <row r="289" spans="1:4" x14ac:dyDescent="0.3">
      <c r="A289" s="69" t="str">
        <f>'Habilitation Agent'!A11</f>
        <v>DURAND9</v>
      </c>
      <c r="B289" s="34" t="str">
        <f>'Habilitation Agent'!B11</f>
        <v>Charles9</v>
      </c>
      <c r="C289" s="111">
        <f>'Habilitation Agent'!CO11</f>
        <v>0</v>
      </c>
      <c r="D289" s="68" t="str">
        <f>'Habilitation Agent'!CS11</f>
        <v/>
      </c>
    </row>
    <row r="290" spans="1:4" x14ac:dyDescent="0.3">
      <c r="A290" s="69" t="str">
        <f>'Habilitation Agent'!A3</f>
        <v>DURAND1</v>
      </c>
      <c r="B290" s="34" t="str">
        <f>'Habilitation Agent'!B3</f>
        <v>Charles1</v>
      </c>
      <c r="C290" s="111" t="str">
        <f>'Habilitation Agent'!C3</f>
        <v>HAB1</v>
      </c>
      <c r="D290" s="68">
        <f>'Habilitation Agent'!G3</f>
        <v>42820</v>
      </c>
    </row>
    <row r="291" spans="1:4" x14ac:dyDescent="0.3">
      <c r="A291" s="69" t="str">
        <f>'Habilitation Agent'!A3</f>
        <v>DURAND1</v>
      </c>
      <c r="B291" s="34" t="str">
        <f>'Habilitation Agent'!B3</f>
        <v>Charles1</v>
      </c>
      <c r="C291" s="111" t="str">
        <f>'Habilitation Agent'!I3</f>
        <v/>
      </c>
      <c r="D291" s="68" t="str">
        <f>'Habilitation Agent'!M3</f>
        <v/>
      </c>
    </row>
    <row r="292" spans="1:4" x14ac:dyDescent="0.3">
      <c r="A292" s="69" t="str">
        <f>'Habilitation Agent'!A3</f>
        <v>DURAND1</v>
      </c>
      <c r="B292" s="34" t="str">
        <f>'Habilitation Agent'!B3</f>
        <v>Charles1</v>
      </c>
      <c r="C292" s="111" t="str">
        <f>'Habilitation Agent'!O3</f>
        <v/>
      </c>
      <c r="D292" s="68" t="str">
        <f>'Habilitation Agent'!S3</f>
        <v/>
      </c>
    </row>
    <row r="293" spans="1:4" x14ac:dyDescent="0.3">
      <c r="A293" s="69" t="str">
        <f>'Habilitation Agent'!A3</f>
        <v>DURAND1</v>
      </c>
      <c r="B293" s="34" t="str">
        <f>'Habilitation Agent'!B3</f>
        <v>Charles1</v>
      </c>
      <c r="C293" s="111" t="str">
        <f>'Habilitation Agent'!O3</f>
        <v/>
      </c>
      <c r="D293" s="68" t="str">
        <f>'Habilitation Agent'!S3</f>
        <v/>
      </c>
    </row>
    <row r="294" spans="1:4" x14ac:dyDescent="0.3">
      <c r="A294" s="69" t="str">
        <f>'Habilitation Agent'!A3</f>
        <v>DURAND1</v>
      </c>
      <c r="B294" s="34" t="str">
        <f>'Habilitation Agent'!B3</f>
        <v>Charles1</v>
      </c>
      <c r="C294" s="111" t="str">
        <f>'Habilitation Agent'!U3</f>
        <v/>
      </c>
      <c r="D294" s="68" t="str">
        <f>'Habilitation Agent'!Y3</f>
        <v/>
      </c>
    </row>
    <row r="295" spans="1:4" x14ac:dyDescent="0.3">
      <c r="A295" s="69" t="str">
        <f>'Habilitation Agent'!A3</f>
        <v>DURAND1</v>
      </c>
      <c r="B295" s="34" t="str">
        <f>'Habilitation Agent'!B3</f>
        <v>Charles1</v>
      </c>
      <c r="C295" s="111" t="str">
        <f>'Habilitation Agent'!AA3</f>
        <v/>
      </c>
      <c r="D295" s="68" t="str">
        <f>'Habilitation Agent'!AE3</f>
        <v/>
      </c>
    </row>
    <row r="296" spans="1:4" x14ac:dyDescent="0.3">
      <c r="A296" s="69" t="str">
        <f>'Habilitation Agent'!A3</f>
        <v>DURAND1</v>
      </c>
      <c r="B296" s="34" t="str">
        <f>'Habilitation Agent'!B3</f>
        <v>Charles1</v>
      </c>
      <c r="C296" s="111" t="str">
        <f>'Habilitation Agent'!AG3</f>
        <v/>
      </c>
      <c r="D296" s="68" t="str">
        <f>'Habilitation Agent'!AK3</f>
        <v/>
      </c>
    </row>
    <row r="297" spans="1:4" x14ac:dyDescent="0.3">
      <c r="A297" s="69" t="str">
        <f>'Habilitation Agent'!A3</f>
        <v>DURAND1</v>
      </c>
      <c r="B297" s="34" t="str">
        <f>'Habilitation Agent'!B3</f>
        <v>Charles1</v>
      </c>
      <c r="C297" s="111" t="str">
        <f>'Habilitation Agent'!AM3</f>
        <v/>
      </c>
      <c r="D297" s="68" t="str">
        <f>'Habilitation Agent'!AQ3</f>
        <v/>
      </c>
    </row>
    <row r="298" spans="1:4" x14ac:dyDescent="0.3">
      <c r="A298" s="69" t="str">
        <f>'Habilitation Agent'!A3</f>
        <v>DURAND1</v>
      </c>
      <c r="B298" s="34" t="str">
        <f>'Habilitation Agent'!B3</f>
        <v>Charles1</v>
      </c>
      <c r="C298" s="111" t="str">
        <f>'Habilitation Agent'!AS3</f>
        <v/>
      </c>
      <c r="D298" s="68" t="str">
        <f>'Habilitation Agent'!AW3</f>
        <v/>
      </c>
    </row>
    <row r="299" spans="1:4" x14ac:dyDescent="0.3">
      <c r="A299" s="69" t="str">
        <f>'Habilitation Agent'!A3</f>
        <v>DURAND1</v>
      </c>
      <c r="B299" s="34" t="str">
        <f>'Habilitation Agent'!B3</f>
        <v>Charles1</v>
      </c>
      <c r="C299" s="111" t="str">
        <f>'Habilitation Agent'!AY3</f>
        <v/>
      </c>
      <c r="D299" s="68" t="str">
        <f>'Habilitation Agent'!BC3</f>
        <v/>
      </c>
    </row>
    <row r="300" spans="1:4" x14ac:dyDescent="0.3">
      <c r="A300" s="69" t="str">
        <f>'Habilitation Agent'!A3</f>
        <v>DURAND1</v>
      </c>
      <c r="B300" s="34" t="str">
        <f>'Habilitation Agent'!B3</f>
        <v>Charles1</v>
      </c>
      <c r="C300" s="111" t="str">
        <f>'Habilitation Agent'!BE3</f>
        <v/>
      </c>
      <c r="D300" s="68" t="str">
        <f>'Habilitation Agent'!BI3</f>
        <v/>
      </c>
    </row>
    <row r="301" spans="1:4" x14ac:dyDescent="0.3">
      <c r="A301" s="69" t="str">
        <f>'Habilitation Agent'!A3</f>
        <v>DURAND1</v>
      </c>
      <c r="B301" s="34" t="str">
        <f>'Habilitation Agent'!B3</f>
        <v>Charles1</v>
      </c>
      <c r="C301" s="111" t="str">
        <f>'Habilitation Agent'!BK3</f>
        <v/>
      </c>
      <c r="D301" s="68" t="str">
        <f>'Habilitation Agent'!BO3</f>
        <v/>
      </c>
    </row>
    <row r="302" spans="1:4" x14ac:dyDescent="0.3">
      <c r="A302" s="69" t="str">
        <f>'Habilitation Agent'!A3</f>
        <v>DURAND1</v>
      </c>
      <c r="B302" s="34" t="str">
        <f>'Habilitation Agent'!B3</f>
        <v>Charles1</v>
      </c>
      <c r="C302" s="111" t="str">
        <f>'Habilitation Agent'!BQ3</f>
        <v/>
      </c>
      <c r="D302" s="68" t="str">
        <f>'Habilitation Agent'!BU3</f>
        <v/>
      </c>
    </row>
    <row r="303" spans="1:4" x14ac:dyDescent="0.3">
      <c r="A303" s="69" t="str">
        <f>'Habilitation Agent'!A3</f>
        <v>DURAND1</v>
      </c>
      <c r="B303" s="34" t="str">
        <f>'Habilitation Agent'!B3</f>
        <v>Charles1</v>
      </c>
      <c r="C303" s="111" t="str">
        <f>'Habilitation Agent'!BW3</f>
        <v/>
      </c>
      <c r="D303" s="68" t="str">
        <f>'Habilitation Agent'!CA3</f>
        <v/>
      </c>
    </row>
    <row r="304" spans="1:4" x14ac:dyDescent="0.3">
      <c r="A304" s="69" t="str">
        <f>'Habilitation Agent'!A3</f>
        <v>DURAND1</v>
      </c>
      <c r="B304" s="34" t="str">
        <f>'Habilitation Agent'!B3</f>
        <v>Charles1</v>
      </c>
      <c r="C304" s="111">
        <f>'Habilitation Agent'!CC3</f>
        <v>0</v>
      </c>
      <c r="D304" s="68" t="str">
        <f>'Habilitation Agent'!CG3</f>
        <v/>
      </c>
    </row>
    <row r="305" spans="1:4" x14ac:dyDescent="0.3">
      <c r="A305" s="69" t="str">
        <f>'Habilitation Agent'!A3</f>
        <v>DURAND1</v>
      </c>
      <c r="B305" s="34" t="str">
        <f>'Habilitation Agent'!B3</f>
        <v>Charles1</v>
      </c>
      <c r="C305" s="111" t="str">
        <f>'Habilitation Agent'!CI3</f>
        <v/>
      </c>
      <c r="D305" s="68" t="str">
        <f>'Habilitation Agent'!CM3</f>
        <v/>
      </c>
    </row>
    <row r="306" spans="1:4" x14ac:dyDescent="0.3">
      <c r="A306" s="69" t="str">
        <f>'Habilitation Agent'!A3</f>
        <v>DURAND1</v>
      </c>
      <c r="B306" s="34" t="str">
        <f>'Habilitation Agent'!B3</f>
        <v>Charles1</v>
      </c>
      <c r="C306" s="111" t="str">
        <f>'Habilitation Agent'!CO3</f>
        <v/>
      </c>
      <c r="D306" s="68" t="str">
        <f>'Habilitation Agent'!CS3</f>
        <v/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D5"/>
  <sheetViews>
    <sheetView zoomScaleNormal="100" workbookViewId="0">
      <selection activeCell="C27" sqref="C27"/>
    </sheetView>
  </sheetViews>
  <sheetFormatPr baseColWidth="10" defaultRowHeight="16.5" x14ac:dyDescent="0.3"/>
  <cols>
    <col min="1" max="3" width="16.875" customWidth="1"/>
    <col min="4" max="4" width="18.625" customWidth="1"/>
  </cols>
  <sheetData>
    <row r="1" spans="1:4" ht="23.25" x14ac:dyDescent="0.35">
      <c r="A1" s="113" t="s">
        <v>246</v>
      </c>
    </row>
    <row r="3" spans="1:4" ht="18.75" x14ac:dyDescent="0.3">
      <c r="A3" s="114" t="s">
        <v>247</v>
      </c>
      <c r="B3" s="115"/>
    </row>
    <row r="5" spans="1:4" x14ac:dyDescent="0.3">
      <c r="A5" t="s">
        <v>125</v>
      </c>
      <c r="B5" t="s">
        <v>0</v>
      </c>
      <c r="C5" t="s">
        <v>78</v>
      </c>
      <c r="D5" t="s">
        <v>124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Habilitation Agent</vt:lpstr>
      <vt:lpstr>Habilitation et validité</vt:lpstr>
      <vt:lpstr>Feuil5</vt:lpstr>
      <vt:lpstr>Année</vt:lpstr>
      <vt:lpstr>Impression</vt:lpstr>
      <vt:lpstr>'Habilitation et validité'!Impression_des_titres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Coco</dc:creator>
  <cp:lastModifiedBy>CRETIN Coralie-externe (CNR)</cp:lastModifiedBy>
  <cp:lastPrinted>2014-12-09T13:31:48Z</cp:lastPrinted>
  <dcterms:created xsi:type="dcterms:W3CDTF">2014-11-26T16:26:51Z</dcterms:created>
  <dcterms:modified xsi:type="dcterms:W3CDTF">2014-12-09T13:49:12Z</dcterms:modified>
</cp:coreProperties>
</file>