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date1904="1" codeName="ThisWorkbook" defaultThemeVersion="124226"/>
  <workbookProtection lockStructure="1"/>
  <bookViews>
    <workbookView xWindow="3075" yWindow="1200" windowWidth="15240" windowHeight="7650" tabRatio="609"/>
  </bookViews>
  <sheets>
    <sheet name="Devis 1" sheetId="1" r:id="rId1"/>
  </sheets>
  <definedNames>
    <definedName name="_xlnm.Print_Area" localSheetId="0">'Devis 1'!$A$1:$AM$68</definedName>
  </definedNames>
  <calcPr calcId="145621"/>
</workbook>
</file>

<file path=xl/calcChain.xml><?xml version="1.0" encoding="utf-8"?>
<calcChain xmlns="http://schemas.openxmlformats.org/spreadsheetml/2006/main">
  <c r="G8" i="1" l="1"/>
  <c r="AL55" i="1" l="1"/>
  <c r="AL54" i="1"/>
  <c r="AL53" i="1"/>
  <c r="AL52" i="1"/>
  <c r="AL51" i="1"/>
  <c r="AL50" i="1"/>
  <c r="AL49" i="1"/>
  <c r="AL48" i="1"/>
  <c r="AL47" i="1"/>
  <c r="AL46" i="1"/>
  <c r="AL45" i="1"/>
  <c r="AL44" i="1"/>
  <c r="AL43" i="1"/>
  <c r="AL42" i="1"/>
  <c r="AL41" i="1"/>
  <c r="AL40" i="1"/>
  <c r="AL18" i="1"/>
  <c r="AH40" i="1"/>
  <c r="AH41" i="1"/>
  <c r="AH42" i="1"/>
  <c r="AH43" i="1"/>
  <c r="AH44" i="1"/>
  <c r="AH45" i="1"/>
  <c r="AH46" i="1"/>
  <c r="AH47" i="1"/>
  <c r="AH48" i="1"/>
  <c r="AH49" i="1"/>
  <c r="AH50" i="1"/>
  <c r="AH51" i="1"/>
  <c r="AH52" i="1"/>
  <c r="AH53" i="1"/>
  <c r="AH54" i="1"/>
  <c r="AH55" i="1"/>
  <c r="AH18" i="1"/>
  <c r="BM39" i="1" l="1"/>
  <c r="BL39" i="1"/>
  <c r="BN39" i="1" s="1"/>
  <c r="BG39" i="1"/>
  <c r="BH39" i="1" s="1"/>
  <c r="BI39" i="1" s="1"/>
  <c r="BJ39" i="1" s="1"/>
  <c r="BA39" i="1"/>
  <c r="AZ39" i="1"/>
  <c r="BC39" i="1" s="1"/>
  <c r="BQ39" i="1" s="1"/>
  <c r="AH39" i="1" s="1"/>
  <c r="AL39" i="1" s="1"/>
  <c r="BM38" i="1"/>
  <c r="BL38" i="1"/>
  <c r="BN38" i="1" s="1"/>
  <c r="BG38" i="1"/>
  <c r="BH38" i="1" s="1"/>
  <c r="BI38" i="1" s="1"/>
  <c r="BJ38" i="1" s="1"/>
  <c r="BA38" i="1"/>
  <c r="AZ38" i="1"/>
  <c r="BC38" i="1" s="1"/>
  <c r="BP38" i="1" s="1"/>
  <c r="BM37" i="1"/>
  <c r="BL37" i="1"/>
  <c r="BN37" i="1" s="1"/>
  <c r="BG37" i="1"/>
  <c r="BH37" i="1" s="1"/>
  <c r="BI37" i="1" s="1"/>
  <c r="BJ37" i="1" s="1"/>
  <c r="BA37" i="1"/>
  <c r="AZ37" i="1"/>
  <c r="BC37" i="1" s="1"/>
  <c r="BQ37" i="1" s="1"/>
  <c r="AH37" i="1" s="1"/>
  <c r="AL37" i="1" s="1"/>
  <c r="BM36" i="1"/>
  <c r="BL36" i="1"/>
  <c r="BN36" i="1" s="1"/>
  <c r="BG36" i="1"/>
  <c r="BH36" i="1" s="1"/>
  <c r="BI36" i="1" s="1"/>
  <c r="BJ36" i="1" s="1"/>
  <c r="BA36" i="1"/>
  <c r="AZ36" i="1"/>
  <c r="BC36" i="1" s="1"/>
  <c r="BQ36" i="1" s="1"/>
  <c r="AH36" i="1" s="1"/>
  <c r="AL36" i="1" s="1"/>
  <c r="X36" i="1"/>
  <c r="BM35" i="1"/>
  <c r="BL35" i="1"/>
  <c r="BN35" i="1" s="1"/>
  <c r="BG35" i="1"/>
  <c r="BH35" i="1" s="1"/>
  <c r="BI35" i="1" s="1"/>
  <c r="BJ35" i="1" s="1"/>
  <c r="BA35" i="1"/>
  <c r="AZ35" i="1"/>
  <c r="BC35" i="1" s="1"/>
  <c r="BQ35" i="1" s="1"/>
  <c r="AH35" i="1" s="1"/>
  <c r="AL35" i="1" s="1"/>
  <c r="BM34" i="1"/>
  <c r="BL34" i="1"/>
  <c r="BN34" i="1" s="1"/>
  <c r="BG34" i="1"/>
  <c r="BH34" i="1" s="1"/>
  <c r="BI34" i="1" s="1"/>
  <c r="BJ34" i="1" s="1"/>
  <c r="BA34" i="1"/>
  <c r="AZ34" i="1"/>
  <c r="BM33" i="1"/>
  <c r="BL33" i="1"/>
  <c r="BN33" i="1" s="1"/>
  <c r="BG33" i="1"/>
  <c r="BH33" i="1" s="1"/>
  <c r="BI33" i="1" s="1"/>
  <c r="BJ33" i="1" s="1"/>
  <c r="BA33" i="1"/>
  <c r="AZ33" i="1"/>
  <c r="BM32" i="1"/>
  <c r="BL32" i="1"/>
  <c r="BN32" i="1" s="1"/>
  <c r="BG32" i="1"/>
  <c r="BH32" i="1" s="1"/>
  <c r="BI32" i="1" s="1"/>
  <c r="BJ32" i="1" s="1"/>
  <c r="BA32" i="1"/>
  <c r="AZ32" i="1"/>
  <c r="X32" i="1"/>
  <c r="BM31" i="1"/>
  <c r="BL31" i="1"/>
  <c r="BN31" i="1" s="1"/>
  <c r="BG31" i="1"/>
  <c r="BH31" i="1" s="1"/>
  <c r="BI31" i="1" s="1"/>
  <c r="BJ31" i="1" s="1"/>
  <c r="BA31" i="1"/>
  <c r="AZ31" i="1"/>
  <c r="BB31" i="1" s="1"/>
  <c r="BM30" i="1"/>
  <c r="BL30" i="1"/>
  <c r="BN30" i="1" s="1"/>
  <c r="BJ30" i="1"/>
  <c r="BG30" i="1"/>
  <c r="BH30" i="1" s="1"/>
  <c r="BI30" i="1" s="1"/>
  <c r="BA30" i="1"/>
  <c r="AZ30" i="1"/>
  <c r="BB36" i="1" l="1"/>
  <c r="X39" i="1"/>
  <c r="BB39" i="1"/>
  <c r="BP39" i="1"/>
  <c r="BR38" i="1"/>
  <c r="AG38" i="1"/>
  <c r="BE38" i="1" s="1"/>
  <c r="BQ38" i="1"/>
  <c r="AH38" i="1" s="1"/>
  <c r="AL38" i="1" s="1"/>
  <c r="X38" i="1"/>
  <c r="BB38" i="1"/>
  <c r="BP37" i="1"/>
  <c r="X37" i="1"/>
  <c r="BB37" i="1"/>
  <c r="BP36" i="1"/>
  <c r="X35" i="1"/>
  <c r="BB35" i="1"/>
  <c r="BP35" i="1"/>
  <c r="BD34" i="1"/>
  <c r="BD33" i="1"/>
  <c r="BD32" i="1"/>
  <c r="BB32" i="1"/>
  <c r="X34" i="1"/>
  <c r="BB34" i="1"/>
  <c r="X33" i="1"/>
  <c r="BB33" i="1"/>
  <c r="BD30" i="1"/>
  <c r="X31" i="1"/>
  <c r="X30" i="1"/>
  <c r="BB30" i="1"/>
  <c r="BD31" i="1"/>
  <c r="BC32" i="1"/>
  <c r="BC34" i="1"/>
  <c r="BC31" i="1"/>
  <c r="BC30" i="1"/>
  <c r="BC33" i="1"/>
  <c r="BD35" i="1"/>
  <c r="BD37" i="1"/>
  <c r="BD38" i="1"/>
  <c r="BD39" i="1"/>
  <c r="BD36" i="1"/>
  <c r="BR39" i="1" l="1"/>
  <c r="AG39" i="1"/>
  <c r="BE39" i="1" s="1"/>
  <c r="BR37" i="1"/>
  <c r="AG37" i="1"/>
  <c r="BE37" i="1" s="1"/>
  <c r="BR36" i="1"/>
  <c r="AG36" i="1"/>
  <c r="BE36" i="1" s="1"/>
  <c r="BR35" i="1"/>
  <c r="AG35" i="1"/>
  <c r="BE35" i="1" s="1"/>
  <c r="BP34" i="1"/>
  <c r="BQ34" i="1"/>
  <c r="AH34" i="1" s="1"/>
  <c r="AL34" i="1" s="1"/>
  <c r="BQ33" i="1"/>
  <c r="AH33" i="1" s="1"/>
  <c r="AL33" i="1" s="1"/>
  <c r="BP33" i="1"/>
  <c r="BQ32" i="1"/>
  <c r="AH32" i="1" s="1"/>
  <c r="AL32" i="1" s="1"/>
  <c r="BP32" i="1"/>
  <c r="BQ31" i="1"/>
  <c r="AH31" i="1" s="1"/>
  <c r="AL31" i="1" s="1"/>
  <c r="BP31" i="1"/>
  <c r="BP30" i="1"/>
  <c r="BQ30" i="1"/>
  <c r="AH30" i="1" s="1"/>
  <c r="AL30" i="1" s="1"/>
  <c r="BB40" i="1"/>
  <c r="BB41" i="1"/>
  <c r="BB42" i="1"/>
  <c r="BB43" i="1"/>
  <c r="BB45" i="1"/>
  <c r="BB46" i="1"/>
  <c r="BB47" i="1"/>
  <c r="BB48" i="1"/>
  <c r="BB49" i="1"/>
  <c r="BB50" i="1"/>
  <c r="BB51" i="1"/>
  <c r="BB52" i="1"/>
  <c r="BB53" i="1"/>
  <c r="BB54" i="1"/>
  <c r="BB55" i="1"/>
  <c r="BB18" i="1"/>
  <c r="BE40" i="1"/>
  <c r="BE41" i="1"/>
  <c r="BE42" i="1"/>
  <c r="BE43" i="1"/>
  <c r="BE45" i="1"/>
  <c r="BE46" i="1"/>
  <c r="BE47" i="1"/>
  <c r="BE48" i="1"/>
  <c r="BE49" i="1"/>
  <c r="BE50" i="1"/>
  <c r="BE51" i="1"/>
  <c r="BE52" i="1"/>
  <c r="BE53" i="1"/>
  <c r="BE54" i="1"/>
  <c r="BE55" i="1"/>
  <c r="AG40" i="1"/>
  <c r="AG41" i="1"/>
  <c r="AG42" i="1"/>
  <c r="AG43" i="1"/>
  <c r="AG45" i="1"/>
  <c r="AG46" i="1"/>
  <c r="AG47" i="1"/>
  <c r="AG48" i="1"/>
  <c r="AG49" i="1"/>
  <c r="AG50" i="1"/>
  <c r="AG51" i="1"/>
  <c r="AG52" i="1"/>
  <c r="AG53" i="1"/>
  <c r="AG54" i="1"/>
  <c r="AG55" i="1"/>
  <c r="BP40" i="1"/>
  <c r="BR40" i="1" s="1"/>
  <c r="BQ40" i="1"/>
  <c r="BP41" i="1"/>
  <c r="BR41" i="1" s="1"/>
  <c r="BQ41" i="1"/>
  <c r="BP42" i="1"/>
  <c r="BR42" i="1" s="1"/>
  <c r="BQ42" i="1"/>
  <c r="BP43" i="1"/>
  <c r="BR43" i="1" s="1"/>
  <c r="BQ43" i="1"/>
  <c r="BP45" i="1"/>
  <c r="BR45" i="1" s="1"/>
  <c r="BQ45" i="1"/>
  <c r="BP46" i="1"/>
  <c r="BR46" i="1" s="1"/>
  <c r="BQ46" i="1"/>
  <c r="BP47" i="1"/>
  <c r="BR47" i="1" s="1"/>
  <c r="BQ47" i="1"/>
  <c r="BP48" i="1"/>
  <c r="BR48" i="1" s="1"/>
  <c r="BQ48" i="1"/>
  <c r="BP49" i="1"/>
  <c r="BR49" i="1" s="1"/>
  <c r="BQ49" i="1"/>
  <c r="BP50" i="1"/>
  <c r="BR50" i="1" s="1"/>
  <c r="BQ50" i="1"/>
  <c r="BP51" i="1"/>
  <c r="BR51" i="1" s="1"/>
  <c r="BQ51" i="1"/>
  <c r="BP52" i="1"/>
  <c r="BR52" i="1" s="1"/>
  <c r="BQ52" i="1"/>
  <c r="BP53" i="1"/>
  <c r="BR53" i="1" s="1"/>
  <c r="BQ53" i="1"/>
  <c r="BP54" i="1"/>
  <c r="BR54" i="1" s="1"/>
  <c r="BQ54" i="1"/>
  <c r="BP55" i="1"/>
  <c r="BR55" i="1" s="1"/>
  <c r="BQ55" i="1"/>
  <c r="BL19" i="1"/>
  <c r="BN19" i="1" s="1"/>
  <c r="BM19" i="1"/>
  <c r="BL20" i="1"/>
  <c r="BN20" i="1" s="1"/>
  <c r="BM20" i="1"/>
  <c r="BL21" i="1"/>
  <c r="BN21" i="1" s="1"/>
  <c r="BM21" i="1"/>
  <c r="BL22" i="1"/>
  <c r="BN22" i="1" s="1"/>
  <c r="BM22" i="1"/>
  <c r="BL23" i="1"/>
  <c r="BN23" i="1" s="1"/>
  <c r="BM23" i="1"/>
  <c r="BL24" i="1"/>
  <c r="BN24" i="1" s="1"/>
  <c r="BM24" i="1"/>
  <c r="BL25" i="1"/>
  <c r="BN25" i="1" s="1"/>
  <c r="BM25" i="1"/>
  <c r="BL26" i="1"/>
  <c r="BN26" i="1" s="1"/>
  <c r="BM26" i="1"/>
  <c r="BL27" i="1"/>
  <c r="BN27" i="1" s="1"/>
  <c r="BM27" i="1"/>
  <c r="BL28" i="1"/>
  <c r="BN28" i="1" s="1"/>
  <c r="BM28" i="1"/>
  <c r="BL29" i="1"/>
  <c r="BN29" i="1" s="1"/>
  <c r="BM29" i="1"/>
  <c r="BL40" i="1"/>
  <c r="BN40" i="1" s="1"/>
  <c r="BM40" i="1"/>
  <c r="BL41" i="1"/>
  <c r="BN41" i="1" s="1"/>
  <c r="BM41" i="1"/>
  <c r="BL42" i="1"/>
  <c r="BN42" i="1" s="1"/>
  <c r="BM42" i="1"/>
  <c r="BL43" i="1"/>
  <c r="BN43" i="1" s="1"/>
  <c r="BM43" i="1"/>
  <c r="BL44" i="1"/>
  <c r="BN44" i="1" s="1"/>
  <c r="BM44" i="1"/>
  <c r="BL45" i="1"/>
  <c r="BN45" i="1" s="1"/>
  <c r="BM45" i="1"/>
  <c r="BL46" i="1"/>
  <c r="BN46" i="1" s="1"/>
  <c r="BM46" i="1"/>
  <c r="BL47" i="1"/>
  <c r="BN47" i="1" s="1"/>
  <c r="BM47" i="1"/>
  <c r="BL48" i="1"/>
  <c r="BN48" i="1" s="1"/>
  <c r="BM48" i="1"/>
  <c r="BL49" i="1"/>
  <c r="BN49" i="1" s="1"/>
  <c r="BM49" i="1"/>
  <c r="BL50" i="1"/>
  <c r="BN50" i="1" s="1"/>
  <c r="BM50" i="1"/>
  <c r="BL51" i="1"/>
  <c r="BN51" i="1" s="1"/>
  <c r="BM51" i="1"/>
  <c r="BL52" i="1"/>
  <c r="BN52" i="1" s="1"/>
  <c r="BM52" i="1"/>
  <c r="BL53" i="1"/>
  <c r="BN53" i="1" s="1"/>
  <c r="BM53" i="1"/>
  <c r="BL54" i="1"/>
  <c r="BN54" i="1" s="1"/>
  <c r="BM54" i="1"/>
  <c r="BL55" i="1"/>
  <c r="BN55" i="1" s="1"/>
  <c r="BM55" i="1"/>
  <c r="BG19" i="1"/>
  <c r="BH19" i="1" s="1"/>
  <c r="BI19" i="1" s="1"/>
  <c r="BJ19" i="1" s="1"/>
  <c r="BG20" i="1"/>
  <c r="BH20" i="1" s="1"/>
  <c r="BI20" i="1" s="1"/>
  <c r="BJ20" i="1" s="1"/>
  <c r="BG21" i="1"/>
  <c r="BH21" i="1" s="1"/>
  <c r="BI21" i="1" s="1"/>
  <c r="BJ21" i="1" s="1"/>
  <c r="BG22" i="1"/>
  <c r="BH22" i="1" s="1"/>
  <c r="BI22" i="1" s="1"/>
  <c r="BJ22" i="1" s="1"/>
  <c r="BG23" i="1"/>
  <c r="BH23" i="1" s="1"/>
  <c r="BI23" i="1" s="1"/>
  <c r="BJ23" i="1" s="1"/>
  <c r="BG24" i="1"/>
  <c r="BH24" i="1" s="1"/>
  <c r="BI24" i="1" s="1"/>
  <c r="BJ24" i="1" s="1"/>
  <c r="BG25" i="1"/>
  <c r="BH25" i="1" s="1"/>
  <c r="BI25" i="1" s="1"/>
  <c r="BJ25" i="1" s="1"/>
  <c r="BG26" i="1"/>
  <c r="BH26" i="1" s="1"/>
  <c r="BI26" i="1" s="1"/>
  <c r="BJ26" i="1" s="1"/>
  <c r="BG27" i="1"/>
  <c r="BH27" i="1" s="1"/>
  <c r="BI27" i="1" s="1"/>
  <c r="BJ27" i="1" s="1"/>
  <c r="BG28" i="1"/>
  <c r="BH28" i="1" s="1"/>
  <c r="BI28" i="1" s="1"/>
  <c r="BJ28" i="1" s="1"/>
  <c r="BG29" i="1"/>
  <c r="BH29" i="1" s="1"/>
  <c r="BI29" i="1" s="1"/>
  <c r="BJ29" i="1" s="1"/>
  <c r="BG40" i="1"/>
  <c r="BH40" i="1" s="1"/>
  <c r="BI40" i="1" s="1"/>
  <c r="BJ40" i="1"/>
  <c r="BG41" i="1"/>
  <c r="BH41" i="1" s="1"/>
  <c r="BI41" i="1" s="1"/>
  <c r="BJ41" i="1"/>
  <c r="BG42" i="1"/>
  <c r="BH42" i="1" s="1"/>
  <c r="BI42" i="1" s="1"/>
  <c r="BJ42" i="1"/>
  <c r="BG43" i="1"/>
  <c r="BH43" i="1" s="1"/>
  <c r="BI43" i="1" s="1"/>
  <c r="BJ43" i="1"/>
  <c r="BG44" i="1"/>
  <c r="BH44" i="1" s="1"/>
  <c r="BI44" i="1" s="1"/>
  <c r="BJ44" i="1"/>
  <c r="BG45" i="1"/>
  <c r="BH45" i="1" s="1"/>
  <c r="BI45" i="1" s="1"/>
  <c r="BJ45" i="1"/>
  <c r="BG46" i="1"/>
  <c r="BH46" i="1" s="1"/>
  <c r="BI46" i="1" s="1"/>
  <c r="BJ46" i="1"/>
  <c r="BG47" i="1"/>
  <c r="BH47" i="1" s="1"/>
  <c r="BI47" i="1" s="1"/>
  <c r="BJ47" i="1"/>
  <c r="BG48" i="1"/>
  <c r="BH48" i="1" s="1"/>
  <c r="BI48" i="1" s="1"/>
  <c r="BJ48" i="1"/>
  <c r="BG49" i="1"/>
  <c r="BH49" i="1" s="1"/>
  <c r="BI49" i="1" s="1"/>
  <c r="BJ49" i="1"/>
  <c r="BG50" i="1"/>
  <c r="BH50" i="1" s="1"/>
  <c r="BI50" i="1" s="1"/>
  <c r="BJ50" i="1"/>
  <c r="BG51" i="1"/>
  <c r="BH51" i="1" s="1"/>
  <c r="BI51" i="1" s="1"/>
  <c r="BJ51" i="1"/>
  <c r="BG52" i="1"/>
  <c r="BH52" i="1" s="1"/>
  <c r="BI52" i="1" s="1"/>
  <c r="BJ52" i="1"/>
  <c r="BG53" i="1"/>
  <c r="BH53" i="1" s="1"/>
  <c r="BI53" i="1" s="1"/>
  <c r="BJ53" i="1"/>
  <c r="BG54" i="1"/>
  <c r="BH54" i="1" s="1"/>
  <c r="BI54" i="1" s="1"/>
  <c r="BJ54" i="1"/>
  <c r="BG55" i="1"/>
  <c r="BH55" i="1" s="1"/>
  <c r="BI55" i="1" s="1"/>
  <c r="BJ55" i="1"/>
  <c r="AZ19" i="1"/>
  <c r="BC19" i="1" s="1"/>
  <c r="BA19" i="1"/>
  <c r="AZ20" i="1"/>
  <c r="BC20" i="1" s="1"/>
  <c r="BA20" i="1"/>
  <c r="AZ21" i="1"/>
  <c r="BC21" i="1" s="1"/>
  <c r="BQ21" i="1" s="1"/>
  <c r="AH21" i="1" s="1"/>
  <c r="AL21" i="1" s="1"/>
  <c r="BA21" i="1"/>
  <c r="AZ22" i="1"/>
  <c r="BC22" i="1" s="1"/>
  <c r="BA22" i="1"/>
  <c r="AZ23" i="1"/>
  <c r="BC23" i="1" s="1"/>
  <c r="BA23" i="1"/>
  <c r="AZ24" i="1"/>
  <c r="BC24" i="1" s="1"/>
  <c r="BA24" i="1"/>
  <c r="AZ25" i="1"/>
  <c r="BC25" i="1" s="1"/>
  <c r="BA25" i="1"/>
  <c r="AZ26" i="1"/>
  <c r="BC26" i="1" s="1"/>
  <c r="BP26" i="1" s="1"/>
  <c r="BA26" i="1"/>
  <c r="AZ27" i="1"/>
  <c r="BC27" i="1" s="1"/>
  <c r="BP27" i="1" s="1"/>
  <c r="BA27" i="1"/>
  <c r="AZ28" i="1"/>
  <c r="BC28" i="1" s="1"/>
  <c r="BP28" i="1" s="1"/>
  <c r="BA28" i="1"/>
  <c r="AZ29" i="1"/>
  <c r="BC29" i="1" s="1"/>
  <c r="BA29" i="1"/>
  <c r="AZ40" i="1"/>
  <c r="BC40" i="1" s="1"/>
  <c r="BA40" i="1"/>
  <c r="AZ41" i="1"/>
  <c r="BC41" i="1" s="1"/>
  <c r="BA41" i="1"/>
  <c r="AZ42" i="1"/>
  <c r="BC42" i="1" s="1"/>
  <c r="BA42" i="1"/>
  <c r="AZ43" i="1"/>
  <c r="BC43" i="1" s="1"/>
  <c r="BA43" i="1"/>
  <c r="AZ44" i="1"/>
  <c r="BC44" i="1" s="1"/>
  <c r="BP44" i="1" s="1"/>
  <c r="BA44" i="1"/>
  <c r="AZ45" i="1"/>
  <c r="BC45" i="1" s="1"/>
  <c r="BA45" i="1"/>
  <c r="AZ46" i="1"/>
  <c r="BC46" i="1" s="1"/>
  <c r="BA46" i="1"/>
  <c r="AZ47" i="1"/>
  <c r="BC47" i="1" s="1"/>
  <c r="BA47" i="1"/>
  <c r="AZ48" i="1"/>
  <c r="BC48" i="1" s="1"/>
  <c r="BA48" i="1"/>
  <c r="AZ49" i="1"/>
  <c r="BC49" i="1" s="1"/>
  <c r="BA49" i="1"/>
  <c r="AZ50" i="1"/>
  <c r="BC50" i="1" s="1"/>
  <c r="BA50" i="1"/>
  <c r="AZ51" i="1"/>
  <c r="BC51" i="1" s="1"/>
  <c r="BA51" i="1"/>
  <c r="AZ52" i="1"/>
  <c r="BC52" i="1" s="1"/>
  <c r="BA52" i="1"/>
  <c r="AZ53" i="1"/>
  <c r="BC53" i="1" s="1"/>
  <c r="BA53" i="1"/>
  <c r="AZ54" i="1"/>
  <c r="BC54" i="1" s="1"/>
  <c r="BA54" i="1"/>
  <c r="AZ55" i="1"/>
  <c r="BC55" i="1" s="1"/>
  <c r="BA55" i="1"/>
  <c r="BM18" i="1"/>
  <c r="BG18" i="1"/>
  <c r="BH18" i="1" s="1"/>
  <c r="BI18" i="1" s="1"/>
  <c r="BP19" i="1" l="1"/>
  <c r="AG19" i="1" s="1"/>
  <c r="BE19" i="1" s="1"/>
  <c r="BQ26" i="1"/>
  <c r="AH26" i="1" s="1"/>
  <c r="AL26" i="1" s="1"/>
  <c r="BR34" i="1"/>
  <c r="AG34" i="1"/>
  <c r="BE34" i="1" s="1"/>
  <c r="BR33" i="1"/>
  <c r="AG33" i="1"/>
  <c r="BE33" i="1" s="1"/>
  <c r="BR32" i="1"/>
  <c r="AG32" i="1"/>
  <c r="BE32" i="1" s="1"/>
  <c r="BP29" i="1"/>
  <c r="BR29" i="1" s="1"/>
  <c r="BB29" i="1"/>
  <c r="BQ28" i="1"/>
  <c r="AH28" i="1" s="1"/>
  <c r="AL28" i="1" s="1"/>
  <c r="BR26" i="1"/>
  <c r="AG26" i="1"/>
  <c r="BE26" i="1" s="1"/>
  <c r="BR27" i="1"/>
  <c r="AG27" i="1"/>
  <c r="BE27" i="1" s="1"/>
  <c r="BR28" i="1"/>
  <c r="AG28" i="1"/>
  <c r="BE28" i="1" s="1"/>
  <c r="BB28" i="1"/>
  <c r="BR30" i="1"/>
  <c r="AG30" i="1"/>
  <c r="BE30" i="1" s="1"/>
  <c r="BQ29" i="1"/>
  <c r="AH29" i="1" s="1"/>
  <c r="AL29" i="1" s="1"/>
  <c r="BQ27" i="1"/>
  <c r="AH27" i="1" s="1"/>
  <c r="AL27" i="1" s="1"/>
  <c r="BB27" i="1"/>
  <c r="BR31" i="1"/>
  <c r="AG31" i="1"/>
  <c r="BE31" i="1" s="1"/>
  <c r="BB26" i="1"/>
  <c r="BP24" i="1"/>
  <c r="BR24" i="1" s="1"/>
  <c r="BB24" i="1"/>
  <c r="BR19" i="1"/>
  <c r="BQ19" i="1"/>
  <c r="AH19" i="1" s="1"/>
  <c r="AL19" i="1" s="1"/>
  <c r="BB19" i="1"/>
  <c r="BP20" i="1"/>
  <c r="AG20" i="1" s="1"/>
  <c r="BE20" i="1" s="1"/>
  <c r="BP23" i="1"/>
  <c r="BR23" i="1" s="1"/>
  <c r="BR44" i="1"/>
  <c r="AG44" i="1"/>
  <c r="BE44" i="1"/>
  <c r="BB44" i="1"/>
  <c r="BQ44" i="1"/>
  <c r="BQ23" i="1"/>
  <c r="AH23" i="1" s="1"/>
  <c r="AL23" i="1" s="1"/>
  <c r="BB23" i="1"/>
  <c r="BB20" i="1"/>
  <c r="BP25" i="1"/>
  <c r="BR25" i="1" s="1"/>
  <c r="BQ25" i="1"/>
  <c r="AH25" i="1" s="1"/>
  <c r="AL25" i="1" s="1"/>
  <c r="BB25" i="1"/>
  <c r="BD54" i="1"/>
  <c r="BD52" i="1"/>
  <c r="BD50" i="1"/>
  <c r="BD47" i="1"/>
  <c r="BD43" i="1"/>
  <c r="BD29" i="1"/>
  <c r="BD55" i="1"/>
  <c r="BD53" i="1"/>
  <c r="BD51" i="1"/>
  <c r="BD49" i="1"/>
  <c r="BD48" i="1"/>
  <c r="BD46" i="1"/>
  <c r="BD45" i="1"/>
  <c r="BD44" i="1"/>
  <c r="BD42" i="1"/>
  <c r="BD41" i="1"/>
  <c r="BD40" i="1"/>
  <c r="BD28" i="1"/>
  <c r="BD27" i="1"/>
  <c r="BD26" i="1"/>
  <c r="BD25" i="1"/>
  <c r="BP21" i="1"/>
  <c r="BR21" i="1" s="1"/>
  <c r="AG21" i="1"/>
  <c r="BE21" i="1" s="1"/>
  <c r="BB21" i="1"/>
  <c r="BD21" i="1"/>
  <c r="BD19" i="1"/>
  <c r="BB22" i="1"/>
  <c r="AG24" i="1"/>
  <c r="BE24" i="1" s="1"/>
  <c r="BQ24" i="1"/>
  <c r="AH24" i="1" s="1"/>
  <c r="AL24" i="1" s="1"/>
  <c r="BD24" i="1"/>
  <c r="BD20" i="1"/>
  <c r="BQ20" i="1" s="1"/>
  <c r="AH20" i="1" s="1"/>
  <c r="AL20" i="1" s="1"/>
  <c r="BD23" i="1"/>
  <c r="BD22" i="1"/>
  <c r="BP22" i="1"/>
  <c r="BQ22" i="1"/>
  <c r="AH22" i="1" s="1"/>
  <c r="AL22" i="1" s="1"/>
  <c r="BL18" i="1"/>
  <c r="AG29" i="1" l="1"/>
  <c r="BE29" i="1" s="1"/>
  <c r="BR20" i="1"/>
  <c r="AG23" i="1"/>
  <c r="BE23" i="1" s="1"/>
  <c r="AG25" i="1"/>
  <c r="BE25" i="1" s="1"/>
  <c r="BR22" i="1"/>
  <c r="AG22" i="1"/>
  <c r="BE22" i="1" s="1"/>
  <c r="X19" i="1"/>
  <c r="X21" i="1"/>
  <c r="X22" i="1"/>
  <c r="X23" i="1"/>
  <c r="X24" i="1"/>
  <c r="X25" i="1"/>
  <c r="X26" i="1"/>
  <c r="X27" i="1"/>
  <c r="X28" i="1"/>
  <c r="X29" i="1"/>
  <c r="X40" i="1"/>
  <c r="X41" i="1"/>
  <c r="X42" i="1"/>
  <c r="X43" i="1"/>
  <c r="X44" i="1"/>
  <c r="X45" i="1"/>
  <c r="X46" i="1"/>
  <c r="X47" i="1"/>
  <c r="X48" i="1"/>
  <c r="X49" i="1"/>
  <c r="X50" i="1"/>
  <c r="X51" i="1"/>
  <c r="X52" i="1"/>
  <c r="X53" i="1"/>
  <c r="X54" i="1"/>
  <c r="X55" i="1"/>
  <c r="BN18" i="1"/>
  <c r="BA18" i="1"/>
  <c r="AZ18" i="1"/>
  <c r="BD18" i="1" l="1"/>
  <c r="BC18" i="1"/>
  <c r="BB56" i="1"/>
  <c r="I56" i="1" s="1"/>
  <c r="BP18" i="1" l="1"/>
  <c r="AG18" i="1" s="1"/>
  <c r="BE18" i="1" s="1"/>
  <c r="BQ18" i="1"/>
  <c r="X18" i="1" l="1"/>
  <c r="G9" i="1"/>
  <c r="BJ18" i="1" l="1"/>
  <c r="X20" i="1"/>
  <c r="BN56" i="1" l="1"/>
  <c r="BJ56" i="1" l="1"/>
  <c r="BR18" i="1" l="1"/>
  <c r="BR56" i="1" s="1"/>
  <c r="BE56" i="1"/>
  <c r="AH56" i="1" s="1"/>
</calcChain>
</file>

<file path=xl/comments1.xml><?xml version="1.0" encoding="utf-8"?>
<comments xmlns="http://schemas.openxmlformats.org/spreadsheetml/2006/main">
  <authors>
    <author>Mathieu Frédéric</author>
  </authors>
  <commentList>
    <comment ref="AO9" authorId="0">
      <text>
        <r>
          <rPr>
            <b/>
            <sz val="9"/>
            <color indexed="81"/>
            <rFont val="Tahoma"/>
            <family val="2"/>
          </rPr>
          <t>Mettre un "x" si  le resultat e doit pas etre ajouté au montant</t>
        </r>
      </text>
    </comment>
  </commentList>
</comments>
</file>

<file path=xl/sharedStrings.xml><?xml version="1.0" encoding="utf-8"?>
<sst xmlns="http://schemas.openxmlformats.org/spreadsheetml/2006/main" count="96" uniqueCount="87">
  <si>
    <t>AGC Mirest</t>
  </si>
  <si>
    <t>DEVIS</t>
  </si>
  <si>
    <t>DESIGNATION</t>
  </si>
  <si>
    <t>QTE</t>
  </si>
  <si>
    <t>Livraison franco non déchargée:</t>
  </si>
  <si>
    <t>en vos ateliers</t>
  </si>
  <si>
    <t>X</t>
  </si>
  <si>
    <t>sur chantier</t>
  </si>
  <si>
    <t xml:space="preserve">Forfait livraison chantier: </t>
  </si>
  <si>
    <t>Grue</t>
  </si>
  <si>
    <t>L
mm</t>
  </si>
  <si>
    <t>H
mm</t>
  </si>
  <si>
    <t>Semi-remorque</t>
  </si>
  <si>
    <t>Référence :</t>
  </si>
  <si>
    <t>Date :</t>
  </si>
  <si>
    <t>Devis n° :</t>
  </si>
  <si>
    <t>Nous vous prions d'agréer nos salutations distinguées.</t>
  </si>
  <si>
    <t>Vous trouverez les informations techniques sur notre site www.yourglass.com. N'oubliez pas de vous inscrire pour accéder à toutes les informations.</t>
  </si>
  <si>
    <t>m²</t>
  </si>
  <si>
    <t>m² Tot</t>
  </si>
  <si>
    <t>Px m²</t>
  </si>
  <si>
    <t>Px piece</t>
  </si>
  <si>
    <t>Prix Tot</t>
  </si>
  <si>
    <t>Peri Piece</t>
  </si>
  <si>
    <t>Prix Peri</t>
  </si>
  <si>
    <t>Px peri piece</t>
  </si>
  <si>
    <t>prix péri tot</t>
  </si>
  <si>
    <t xml:space="preserve">Conditions de règlement habituelles. Voir notre tarif général pour les minimum de surface facturée et les majorations de formes et surfaces.
Offre valable pour les quantités et les dimensions identiques à notre devis en une seule commande et une seule livraison.
Le coefficient Ug théorique est donné suivant la norme EN 673 avec 100% d'argon.Nous n'avons pas vérifié la statique.
Notre responsabilité ne saurait être engagée en cas de non conformité de votre commande au CCTP du marché de votre client.
Nos conditions générales de ventes :  http://www.agc-mirest-nancy.fr/pdf/Conditions-Generales-Vente-fr.pdf </t>
  </si>
  <si>
    <t>De :</t>
  </si>
  <si>
    <t>Frédéric MATHIEU</t>
  </si>
  <si>
    <t>Repere</t>
  </si>
  <si>
    <t>Verre</t>
  </si>
  <si>
    <t>% forme</t>
  </si>
  <si>
    <t>Façonnage</t>
  </si>
  <si>
    <t>Total</t>
  </si>
  <si>
    <t>¹ TOTAL ESTIMATIF:</t>
  </si>
  <si>
    <t>Prix piece</t>
  </si>
  <si>
    <t>Prix total</t>
  </si>
  <si>
    <t>SE comprise</t>
  </si>
  <si>
    <t>Camion :</t>
  </si>
  <si>
    <t>Contact:</t>
  </si>
  <si>
    <t>Société:</t>
  </si>
  <si>
    <t>Nous vous remercions de votre consultation et nous vous prions de trouver ci-dessous notre meilleure offre.</t>
  </si>
  <si>
    <t>Nous restons à votre disposition pour tous renseignements complémentaires.</t>
  </si>
  <si>
    <t>Prix valables 60 jours pour une commande et une livraison suivant quantitatif</t>
  </si>
  <si>
    <t>Veuillez joindre ce devis à votre commande à :</t>
  </si>
  <si>
    <r>
      <rPr>
        <i/>
        <vertAlign val="superscript"/>
        <sz val="11"/>
        <rFont val="Arial"/>
        <family val="2"/>
      </rPr>
      <t>2</t>
    </r>
    <r>
      <rPr>
        <i/>
        <sz val="11"/>
        <rFont val="Arial"/>
        <family val="2"/>
      </rPr>
      <t xml:space="preserve">Y compris minima de facturation 0,45m² et/ou Majorations de surface : 3,5m²&lt;S&lt;4,5m² +20% ; 4,5m²&lt;S&lt;6,0m² +40% ; 6,0m²&lt;S&lt;7,0m² +80% ; &gt;7,0m² sur devis. </t>
    </r>
    <r>
      <rPr>
        <b/>
        <sz val="11"/>
        <rFont val="Arial"/>
        <family val="2"/>
      </rPr>
      <t>¹</t>
    </r>
    <r>
      <rPr>
        <i/>
        <sz val="11"/>
        <rFont val="Arial"/>
        <family val="2"/>
      </rPr>
      <t>Montant indicatif suivant arrondis et conditions générales de ventes</t>
    </r>
  </si>
  <si>
    <t>%</t>
  </si>
  <si>
    <t>Variante mettre X</t>
  </si>
  <si>
    <t>2h</t>
  </si>
  <si>
    <t>2l</t>
  </si>
  <si>
    <t>2xh / 2xl</t>
  </si>
  <si>
    <t>Piece (croisillons, transport,,,)</t>
  </si>
  <si>
    <t>Delais</t>
  </si>
  <si>
    <t>&gt;1 semenaine</t>
  </si>
  <si>
    <t>&gt;10 jours</t>
  </si>
  <si>
    <t>&gt;2 semaines</t>
  </si>
  <si>
    <t>2 à 5 semaines</t>
  </si>
  <si>
    <t>4 à 6 semaines</t>
  </si>
  <si>
    <t>6 à 8 semaines</t>
  </si>
  <si>
    <t>&gt; 8 semaines</t>
  </si>
  <si>
    <t>¹SURFACE ESTIMATIVE:</t>
  </si>
  <si>
    <r>
      <rPr>
        <vertAlign val="superscript"/>
        <sz val="8"/>
        <rFont val="Arial"/>
        <family val="2"/>
      </rPr>
      <t>3</t>
    </r>
    <r>
      <rPr>
        <sz val="10"/>
        <rFont val="Arial"/>
        <family val="2"/>
      </rPr>
      <t>Délais de livraison estimatif à partir de la commande et définit sur a confirmation de commande et en fonction du planning de nos tournées.</t>
    </r>
  </si>
  <si>
    <t>m² arrondi</t>
  </si>
  <si>
    <t xml:space="preserve">m² </t>
  </si>
  <si>
    <t>Px piece arrondi</t>
  </si>
  <si>
    <t>Prix piece total piece</t>
  </si>
  <si>
    <t>Prix total piece arrondi</t>
  </si>
  <si>
    <t>€uros 
/m²</t>
  </si>
  <si>
    <t>VERRE</t>
  </si>
  <si>
    <t>contact entreprise</t>
  </si>
  <si>
    <t>Interlocuteur</t>
  </si>
  <si>
    <r>
      <rPr>
        <u/>
        <sz val="10"/>
        <rFont val="Arial"/>
        <family val="2"/>
      </rPr>
      <t>Florence Audureau :</t>
    </r>
    <r>
      <rPr>
        <sz val="10"/>
        <rFont val="Arial"/>
        <family val="2"/>
      </rPr>
      <t xml:space="preserve"> </t>
    </r>
    <r>
      <rPr>
        <sz val="10"/>
        <color rgb="FF00B0F0"/>
        <rFont val="Arial"/>
        <family val="2"/>
      </rPr>
      <t>Florence.Audureau@eu.agc.com</t>
    </r>
  </si>
  <si>
    <r>
      <rPr>
        <u/>
        <sz val="10"/>
        <rFont val="Arial"/>
        <family val="2"/>
      </rPr>
      <t>Annick Gietzen :</t>
    </r>
    <r>
      <rPr>
        <sz val="10"/>
        <rFont val="Arial"/>
        <family val="2"/>
      </rPr>
      <t xml:space="preserve"> </t>
    </r>
    <r>
      <rPr>
        <sz val="10"/>
        <color rgb="FF00B0F0"/>
        <rFont val="Arial"/>
        <family val="2"/>
      </rPr>
      <t>Annick.Gietzen@eu.agc.com</t>
    </r>
  </si>
  <si>
    <r>
      <rPr>
        <u/>
        <sz val="10"/>
        <rFont val="Arial"/>
        <family val="2"/>
      </rPr>
      <t>Beatrice Kleine :</t>
    </r>
    <r>
      <rPr>
        <sz val="10"/>
        <color rgb="FF00B0F0"/>
        <rFont val="Arial"/>
        <family val="2"/>
      </rPr>
      <t xml:space="preserve"> Beatrice.Kleine@eu.agc.com</t>
    </r>
  </si>
  <si>
    <t xml:space="preserve">¹Montant estimatif
 € H.T. </t>
  </si>
  <si>
    <r>
      <rPr>
        <u/>
        <vertAlign val="superscript"/>
        <sz val="10"/>
        <rFont val="Arial"/>
        <family val="2"/>
      </rPr>
      <t>3</t>
    </r>
    <r>
      <rPr>
        <u/>
        <sz val="11"/>
        <rFont val="Arial"/>
        <family val="2"/>
      </rPr>
      <t>DELAIS:</t>
    </r>
  </si>
  <si>
    <t>SARL CLIMENT</t>
  </si>
  <si>
    <t>9, route d'Audincourt</t>
  </si>
  <si>
    <t>25403 AUDINCOURT CEDEX</t>
  </si>
  <si>
    <t>03,81,36,35,94</t>
  </si>
  <si>
    <t>nathalie</t>
  </si>
  <si>
    <t>ODP</t>
  </si>
  <si>
    <t>Pierre</t>
  </si>
  <si>
    <t>David</t>
  </si>
  <si>
    <t>Paul</t>
  </si>
  <si>
    <t>Jacques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</si>
</sst>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0.00_);_(&quot;€&quot;* \(#,##0.00\);_(&quot;€&quot;* &quot;-&quot;??_);_(@_)"/>
    <numFmt numFmtId="165" formatCode="#,##0\ &quot;€&quot;"/>
    <numFmt numFmtId="166" formatCode="#,##0.0"/>
    <numFmt numFmtId="167" formatCode="_-* #,##0.00\ [$€-40C]_-;\-* #,##0.00\ [$€-40C]_-;_-* &quot;-&quot;??\ [$€-40C]_-;_-@_-"/>
    <numFmt numFmtId="168" formatCode="_-* #,##0.0\ [$€-40C]_-;\-* #,##0.0\ [$€-40C]_-;_-* &quot;-&quot;??\ [$€-40C]_-;_-@_-"/>
    <numFmt numFmtId="169" formatCode="_-* #,##0\ [$€-40C]_-;\-* #,##0\ [$€-40C]_-;_-* &quot;-&quot;??\ [$€-40C]_-;_-@_-"/>
    <numFmt numFmtId="170" formatCode="ddmmyyyy\ hhmm"/>
    <numFmt numFmtId="171" formatCode="0.0000"/>
    <numFmt numFmtId="172" formatCode="_-* #,##0.000\ [$€-40C]_-;\-* #,##0.000\ [$€-40C]_-;_-* &quot;-&quot;??\ [$€-40C]_-;_-@_-"/>
    <numFmt numFmtId="173" formatCode="0.000"/>
    <numFmt numFmtId="174" formatCode="_-* #,##0.0000\ [$€-40C]_-;\-* #,##0.0000\ [$€-40C]_-;_-* &quot;-&quot;??\ [$€-40C]_-;_-@_-"/>
  </numFmts>
  <fonts count="35" x14ac:knownFonts="1">
    <font>
      <sz val="11"/>
      <color theme="1"/>
      <name val="Calibri"/>
      <family val="2"/>
      <scheme val="minor"/>
    </font>
    <font>
      <sz val="11"/>
      <color theme="1"/>
      <name val="Calibri"/>
      <family val="2"/>
      <scheme val="minor"/>
    </font>
    <font>
      <b/>
      <sz val="10"/>
      <name val="Arial"/>
      <family val="2"/>
    </font>
    <font>
      <sz val="10"/>
      <name val="Arial"/>
      <family val="2"/>
    </font>
    <font>
      <i/>
      <sz val="10"/>
      <name val="Arial"/>
      <family val="2"/>
    </font>
    <font>
      <u/>
      <sz val="10"/>
      <color indexed="12"/>
      <name val="Arial"/>
      <family val="2"/>
    </font>
    <font>
      <b/>
      <sz val="11"/>
      <name val="Arial"/>
      <family val="2"/>
    </font>
    <font>
      <sz val="12"/>
      <name val="Arial"/>
      <family val="2"/>
    </font>
    <font>
      <u/>
      <sz val="12"/>
      <name val="Arial"/>
      <family val="2"/>
    </font>
    <font>
      <sz val="11"/>
      <name val="Arial"/>
      <family val="2"/>
    </font>
    <font>
      <u/>
      <sz val="10"/>
      <name val="Arial"/>
      <family val="2"/>
    </font>
    <font>
      <sz val="9"/>
      <name val="Arial"/>
      <family val="2"/>
    </font>
    <font>
      <b/>
      <sz val="8"/>
      <name val="Arial"/>
      <family val="2"/>
    </font>
    <font>
      <b/>
      <i/>
      <sz val="16"/>
      <name val="Arial"/>
      <family val="2"/>
    </font>
    <font>
      <b/>
      <i/>
      <sz val="10"/>
      <name val="Arial"/>
      <family val="2"/>
    </font>
    <font>
      <b/>
      <sz val="12"/>
      <name val="Arial"/>
      <family val="2"/>
    </font>
    <font>
      <i/>
      <sz val="11"/>
      <name val="Arial"/>
      <family val="2"/>
    </font>
    <font>
      <u/>
      <sz val="11"/>
      <name val="Arial"/>
      <family val="2"/>
    </font>
    <font>
      <b/>
      <sz val="16"/>
      <color rgb="FF232389"/>
      <name val="Arial"/>
      <family val="2"/>
    </font>
    <font>
      <b/>
      <sz val="26"/>
      <name val="Arial"/>
      <family val="2"/>
    </font>
    <font>
      <b/>
      <u/>
      <sz val="11"/>
      <name val="Arial"/>
      <family val="2"/>
    </font>
    <font>
      <sz val="10"/>
      <color rgb="FF00B0F0"/>
      <name val="Arial"/>
      <family val="2"/>
    </font>
    <font>
      <vertAlign val="superscript"/>
      <sz val="11"/>
      <name val="Arial"/>
      <family val="2"/>
    </font>
    <font>
      <i/>
      <vertAlign val="superscript"/>
      <sz val="11"/>
      <name val="Arial"/>
      <family val="2"/>
    </font>
    <font>
      <b/>
      <sz val="9"/>
      <color indexed="81"/>
      <name val="Tahoma"/>
      <family val="2"/>
    </font>
    <font>
      <b/>
      <u/>
      <sz val="12"/>
      <color rgb="FFFF0000"/>
      <name val="Calibri"/>
      <family val="2"/>
    </font>
    <font>
      <vertAlign val="superscript"/>
      <sz val="8"/>
      <name val="Arial"/>
      <family val="2"/>
    </font>
    <font>
      <sz val="11"/>
      <color rgb="FF00B0F0"/>
      <name val="Arial"/>
      <family val="2"/>
    </font>
    <font>
      <u/>
      <vertAlign val="superscript"/>
      <sz val="10"/>
      <name val="Arial"/>
      <family val="2"/>
    </font>
    <font>
      <sz val="11"/>
      <name val="Times New Roman"/>
      <family val="1"/>
    </font>
    <font>
      <i/>
      <sz val="10"/>
      <name val="Times New Roman"/>
      <family val="1"/>
    </font>
    <font>
      <sz val="10"/>
      <name val="Times New Roman"/>
      <family val="1"/>
    </font>
    <font>
      <b/>
      <sz val="11"/>
      <color rgb="FF000000"/>
      <name val="Calibri"/>
      <family val="2"/>
    </font>
    <font>
      <b/>
      <sz val="11"/>
      <color rgb="FF0000FF"/>
      <name val="Calibri"/>
      <family val="2"/>
    </font>
    <font>
      <sz val="11"/>
      <color rgb="FF000000"/>
      <name val="Calibri"/>
      <family val="2"/>
    </font>
  </fonts>
  <fills count="7">
    <fill>
      <patternFill patternType="none"/>
    </fill>
    <fill>
      <patternFill patternType="gray125"/>
    </fill>
    <fill>
      <patternFill patternType="solid">
        <fgColor rgb="FFFFC000"/>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FFFF00"/>
        <bgColor indexed="64"/>
      </patternFill>
    </fill>
  </fills>
  <borders count="17">
    <border>
      <left/>
      <right/>
      <top/>
      <bottom/>
      <diagonal/>
    </border>
    <border>
      <left/>
      <right/>
      <top style="thin">
        <color indexed="64"/>
      </top>
      <bottom style="thin">
        <color indexed="64"/>
      </bottom>
      <diagonal/>
    </border>
    <border>
      <left/>
      <right/>
      <top/>
      <bottom style="double">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4">
    <xf numFmtId="0" fontId="0" fillId="0" borderId="0"/>
    <xf numFmtId="164" fontId="1" fillId="0" borderId="0" applyFont="0" applyFill="0" applyBorder="0" applyAlignment="0" applyProtection="0"/>
    <xf numFmtId="0" fontId="5" fillId="0" borderId="0" applyNumberFormat="0" applyFill="0" applyBorder="0" applyAlignment="0" applyProtection="0">
      <alignment vertical="top"/>
      <protection locked="0"/>
    </xf>
    <xf numFmtId="9" fontId="1" fillId="0" borderId="0" applyFont="0" applyFill="0" applyBorder="0" applyAlignment="0" applyProtection="0"/>
  </cellStyleXfs>
  <cellXfs count="232">
    <xf numFmtId="0" fontId="0" fillId="0" borderId="0" xfId="0"/>
    <xf numFmtId="0" fontId="3" fillId="0" borderId="0" xfId="0" applyFont="1"/>
    <xf numFmtId="0" fontId="4" fillId="0" borderId="0" xfId="0" applyFont="1"/>
    <xf numFmtId="0" fontId="7" fillId="0" borderId="0" xfId="0" applyFont="1"/>
    <xf numFmtId="0" fontId="10"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center"/>
    </xf>
    <xf numFmtId="0" fontId="3" fillId="0" borderId="0" xfId="0" applyFont="1" applyBorder="1" applyAlignment="1"/>
    <xf numFmtId="0" fontId="3" fillId="0" borderId="0" xfId="0" applyFont="1" applyBorder="1" applyAlignment="1">
      <alignment horizontal="center"/>
    </xf>
    <xf numFmtId="0" fontId="2" fillId="0" borderId="0" xfId="0" applyFont="1" applyBorder="1" applyAlignment="1"/>
    <xf numFmtId="0" fontId="3" fillId="0" borderId="0" xfId="0" applyFont="1" applyBorder="1"/>
    <xf numFmtId="0" fontId="3" fillId="0" borderId="0" xfId="0" applyFont="1" applyBorder="1" applyAlignment="1">
      <alignment horizontal="left"/>
    </xf>
    <xf numFmtId="0" fontId="11" fillId="0" borderId="0" xfId="0" applyFont="1"/>
    <xf numFmtId="0" fontId="12" fillId="0" borderId="0" xfId="0" applyFont="1" applyBorder="1" applyAlignment="1">
      <alignment horizontal="left"/>
    </xf>
    <xf numFmtId="0" fontId="8" fillId="0" borderId="0" xfId="0" applyFont="1" applyBorder="1" applyAlignment="1">
      <alignment horizontal="left"/>
    </xf>
    <xf numFmtId="0" fontId="7" fillId="0" borderId="0" xfId="0" applyFont="1" applyBorder="1"/>
    <xf numFmtId="0" fontId="11" fillId="0" borderId="0" xfId="0" applyFont="1" applyBorder="1"/>
    <xf numFmtId="0" fontId="7" fillId="0" borderId="0" xfId="0" applyFont="1" applyBorder="1" applyAlignment="1">
      <alignment horizontal="center" vertical="center"/>
    </xf>
    <xf numFmtId="0" fontId="7" fillId="0" borderId="0" xfId="0" applyFont="1" applyBorder="1" applyAlignment="1">
      <alignment horizontal="center" vertical="center"/>
    </xf>
    <xf numFmtId="0" fontId="2" fillId="0" borderId="0" xfId="0" applyFont="1" applyBorder="1"/>
    <xf numFmtId="0" fontId="4" fillId="0" borderId="0" xfId="0" applyFont="1" applyBorder="1" applyAlignment="1">
      <alignment horizontal="left"/>
    </xf>
    <xf numFmtId="0" fontId="4" fillId="0" borderId="0" xfId="0" applyFont="1" applyBorder="1"/>
    <xf numFmtId="0" fontId="6" fillId="0" borderId="0" xfId="0" applyFont="1" applyBorder="1" applyAlignment="1">
      <alignment horizontal="center"/>
    </xf>
    <xf numFmtId="0" fontId="9" fillId="0" borderId="0" xfId="0" applyFont="1" applyBorder="1" applyAlignment="1">
      <alignment horizontal="left"/>
    </xf>
    <xf numFmtId="0" fontId="11" fillId="0" borderId="0" xfId="0" applyFont="1" applyBorder="1" applyAlignment="1">
      <alignment horizontal="left"/>
    </xf>
    <xf numFmtId="49" fontId="11" fillId="0" borderId="0" xfId="0" applyNumberFormat="1" applyFont="1" applyBorder="1" applyAlignment="1">
      <alignment horizontal="left"/>
    </xf>
    <xf numFmtId="0" fontId="3" fillId="0" borderId="0" xfId="0" applyFont="1" applyAlignment="1">
      <alignment vertical="center"/>
    </xf>
    <xf numFmtId="0" fontId="9" fillId="0" borderId="0" xfId="0" applyFont="1" applyBorder="1"/>
    <xf numFmtId="16" fontId="9" fillId="0" borderId="0" xfId="0" applyNumberFormat="1" applyFont="1" applyBorder="1" applyAlignment="1">
      <alignment horizontal="left"/>
    </xf>
    <xf numFmtId="0" fontId="9" fillId="0" borderId="0" xfId="0" applyFont="1" applyBorder="1" applyAlignment="1">
      <alignment horizontal="left" vertical="center"/>
    </xf>
    <xf numFmtId="0" fontId="7" fillId="0" borderId="0" xfId="0" applyFont="1" applyAlignment="1">
      <alignment vertical="center"/>
    </xf>
    <xf numFmtId="0" fontId="6" fillId="0" borderId="0" xfId="0" applyFont="1" applyBorder="1" applyAlignment="1">
      <alignment horizontal="left" vertical="center"/>
    </xf>
    <xf numFmtId="49" fontId="6" fillId="0" borderId="0" xfId="0" applyNumberFormat="1" applyFont="1" applyBorder="1" applyAlignment="1">
      <alignment horizontal="left" vertical="center"/>
    </xf>
    <xf numFmtId="0" fontId="3" fillId="0" borderId="0" xfId="0" applyFont="1" applyAlignment="1">
      <alignment wrapText="1"/>
    </xf>
    <xf numFmtId="2" fontId="9" fillId="0" borderId="0" xfId="0" applyNumberFormat="1" applyFont="1" applyBorder="1" applyAlignment="1">
      <alignment horizontal="right"/>
    </xf>
    <xf numFmtId="165" fontId="2" fillId="0" borderId="0" xfId="1" applyNumberFormat="1" applyFont="1" applyBorder="1" applyAlignment="1">
      <alignment horizontal="right"/>
    </xf>
    <xf numFmtId="0" fontId="6" fillId="0" borderId="0" xfId="0" applyFont="1" applyBorder="1"/>
    <xf numFmtId="2" fontId="3" fillId="0" borderId="0" xfId="0" applyNumberFormat="1" applyFont="1"/>
    <xf numFmtId="2" fontId="7" fillId="0" borderId="0" xfId="0" applyNumberFormat="1" applyFont="1"/>
    <xf numFmtId="2" fontId="7" fillId="0" borderId="0" xfId="0" applyNumberFormat="1" applyFont="1" applyAlignment="1">
      <alignment vertical="center"/>
    </xf>
    <xf numFmtId="2" fontId="3" fillId="0" borderId="0" xfId="0" applyNumberFormat="1" applyFont="1" applyAlignment="1">
      <alignment vertical="center"/>
    </xf>
    <xf numFmtId="2" fontId="3" fillId="0" borderId="0" xfId="0" applyNumberFormat="1" applyFont="1" applyAlignment="1">
      <alignment wrapText="1"/>
    </xf>
    <xf numFmtId="2" fontId="11" fillId="0" borderId="0" xfId="0" applyNumberFormat="1" applyFont="1"/>
    <xf numFmtId="165" fontId="3" fillId="0" borderId="0" xfId="0" applyNumberFormat="1" applyFont="1"/>
    <xf numFmtId="165" fontId="3" fillId="0" borderId="0" xfId="0" applyNumberFormat="1" applyFont="1" applyAlignment="1">
      <alignment wrapText="1"/>
    </xf>
    <xf numFmtId="165" fontId="11" fillId="0" borderId="0" xfId="0" applyNumberFormat="1" applyFont="1"/>
    <xf numFmtId="0" fontId="2" fillId="0" borderId="0" xfId="0" applyFont="1"/>
    <xf numFmtId="165" fontId="2" fillId="0" borderId="0" xfId="0" applyNumberFormat="1" applyFont="1"/>
    <xf numFmtId="0" fontId="3" fillId="0" borderId="0" xfId="0" applyFont="1" applyAlignment="1">
      <alignment vertical="center" wrapText="1"/>
    </xf>
    <xf numFmtId="2" fontId="3" fillId="0" borderId="0" xfId="0" applyNumberFormat="1" applyFont="1" applyAlignment="1">
      <alignment vertical="center" wrapText="1"/>
    </xf>
    <xf numFmtId="165" fontId="3" fillId="0" borderId="0" xfId="0" applyNumberFormat="1" applyFont="1" applyAlignment="1">
      <alignment vertical="center" wrapText="1"/>
    </xf>
    <xf numFmtId="0" fontId="9" fillId="0" borderId="0" xfId="0" applyFont="1" applyBorder="1" applyAlignment="1">
      <alignment horizontal="left" vertical="center"/>
    </xf>
    <xf numFmtId="0" fontId="9" fillId="0" borderId="0" xfId="0" applyFont="1" applyBorder="1" applyAlignment="1">
      <alignment horizontal="left"/>
    </xf>
    <xf numFmtId="0" fontId="9" fillId="0" borderId="0" xfId="0" applyFont="1" applyBorder="1" applyAlignment="1">
      <alignment horizontal="center" vertical="center"/>
    </xf>
    <xf numFmtId="0" fontId="17" fillId="0" borderId="0" xfId="0" applyFont="1" applyBorder="1" applyAlignment="1">
      <alignment horizontal="left"/>
    </xf>
    <xf numFmtId="0" fontId="9" fillId="0" borderId="0" xfId="0" applyFont="1"/>
    <xf numFmtId="2" fontId="9" fillId="0" borderId="0" xfId="0" applyNumberFormat="1" applyFont="1"/>
    <xf numFmtId="165" fontId="9" fillId="0" borderId="0" xfId="0" applyNumberFormat="1" applyFont="1"/>
    <xf numFmtId="2" fontId="3" fillId="0" borderId="0" xfId="0" applyNumberFormat="1" applyFont="1" applyAlignment="1">
      <alignment horizontal="center"/>
    </xf>
    <xf numFmtId="167" fontId="3" fillId="0" borderId="0" xfId="0" applyNumberFormat="1" applyFont="1" applyAlignment="1">
      <alignment horizontal="center"/>
    </xf>
    <xf numFmtId="169" fontId="3" fillId="0" borderId="0" xfId="0" applyNumberFormat="1" applyFont="1"/>
    <xf numFmtId="0" fontId="10" fillId="0" borderId="0" xfId="2" applyFont="1" applyBorder="1" applyAlignment="1" applyProtection="1">
      <alignment horizontal="center" vertical="center"/>
    </xf>
    <xf numFmtId="0" fontId="10" fillId="0" borderId="0" xfId="2" applyFont="1" applyBorder="1" applyAlignment="1" applyProtection="1">
      <alignment horizontal="center"/>
    </xf>
    <xf numFmtId="0" fontId="3" fillId="0" borderId="0" xfId="0" applyFont="1" applyAlignment="1">
      <alignment horizontal="center"/>
    </xf>
    <xf numFmtId="0" fontId="9" fillId="0" borderId="0" xfId="0" applyFont="1" applyBorder="1" applyAlignment="1"/>
    <xf numFmtId="0" fontId="9" fillId="0" borderId="0" xfId="0" applyFont="1" applyBorder="1" applyAlignment="1">
      <alignment horizontal="left" vertical="center"/>
    </xf>
    <xf numFmtId="0" fontId="9" fillId="0" borderId="0" xfId="0" applyFont="1" applyBorder="1" applyAlignment="1">
      <alignment horizontal="left"/>
    </xf>
    <xf numFmtId="0" fontId="2" fillId="0" borderId="0" xfId="0" applyFont="1" applyBorder="1" applyAlignment="1">
      <alignment horizontal="center"/>
    </xf>
    <xf numFmtId="0" fontId="3" fillId="0" borderId="0" xfId="0" applyFont="1" applyBorder="1" applyAlignment="1">
      <alignment horizontal="left"/>
    </xf>
    <xf numFmtId="0" fontId="3" fillId="0" borderId="0" xfId="0" applyFont="1" applyBorder="1" applyAlignment="1"/>
    <xf numFmtId="0" fontId="6" fillId="0" borderId="0" xfId="0" applyFont="1" applyBorder="1" applyAlignment="1">
      <alignment horizontal="center"/>
    </xf>
    <xf numFmtId="3" fontId="3" fillId="0" borderId="4" xfId="0" applyNumberFormat="1"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2" fontId="2" fillId="0" borderId="0" xfId="0" applyNumberFormat="1" applyFont="1" applyBorder="1" applyAlignment="1">
      <alignment horizontal="center"/>
    </xf>
    <xf numFmtId="0" fontId="3" fillId="0" borderId="4" xfId="0" applyFont="1" applyBorder="1" applyAlignment="1">
      <alignment horizontal="center"/>
    </xf>
    <xf numFmtId="0" fontId="3" fillId="0" borderId="0" xfId="0" applyFont="1" applyFill="1" applyAlignment="1">
      <alignment horizontal="center"/>
    </xf>
    <xf numFmtId="0" fontId="3" fillId="0" borderId="4" xfId="0" applyFont="1" applyFill="1" applyBorder="1" applyAlignment="1">
      <alignment horizontal="center" vertical="center"/>
    </xf>
    <xf numFmtId="165" fontId="3" fillId="0" borderId="4" xfId="0" applyNumberFormat="1" applyFont="1" applyFill="1" applyBorder="1" applyAlignment="1">
      <alignment horizontal="center" vertical="center"/>
    </xf>
    <xf numFmtId="165" fontId="3" fillId="0" borderId="0" xfId="0" applyNumberFormat="1"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0" xfId="0" applyFont="1" applyFill="1"/>
    <xf numFmtId="168" fontId="3" fillId="0" borderId="0" xfId="0" applyNumberFormat="1" applyFont="1" applyFill="1" applyAlignment="1">
      <alignment horizontal="center"/>
    </xf>
    <xf numFmtId="169" fontId="3" fillId="0" borderId="0" xfId="0" applyNumberFormat="1" applyFont="1" applyFill="1" applyAlignment="1">
      <alignment horizontal="center"/>
    </xf>
    <xf numFmtId="165" fontId="2" fillId="4" borderId="4" xfId="0" applyNumberFormat="1" applyFont="1" applyFill="1" applyBorder="1" applyAlignment="1">
      <alignment horizontal="center" vertical="center"/>
    </xf>
    <xf numFmtId="165" fontId="2" fillId="4" borderId="4" xfId="0" applyNumberFormat="1" applyFont="1" applyFill="1" applyBorder="1" applyAlignment="1">
      <alignment horizontal="center" vertical="center" wrapText="1"/>
    </xf>
    <xf numFmtId="0" fontId="6" fillId="0" borderId="0" xfId="0" applyFont="1"/>
    <xf numFmtId="167" fontId="3" fillId="0" borderId="0" xfId="0" applyNumberFormat="1" applyFont="1" applyFill="1" applyAlignment="1">
      <alignment horizontal="center"/>
    </xf>
    <xf numFmtId="167" fontId="2" fillId="2" borderId="0" xfId="0" applyNumberFormat="1" applyFont="1" applyFill="1" applyAlignment="1">
      <alignment horizontal="center"/>
    </xf>
    <xf numFmtId="166" fontId="3" fillId="3" borderId="0" xfId="0" applyNumberFormat="1" applyFont="1" applyFill="1" applyAlignment="1">
      <alignment horizontal="center"/>
    </xf>
    <xf numFmtId="0" fontId="3" fillId="4" borderId="4" xfId="0" applyFont="1" applyFill="1" applyBorder="1"/>
    <xf numFmtId="0" fontId="2" fillId="0" borderId="10" xfId="0" applyFont="1" applyBorder="1" applyAlignment="1">
      <alignment horizontal="center"/>
    </xf>
    <xf numFmtId="2" fontId="9" fillId="0" borderId="0" xfId="0" applyNumberFormat="1" applyFont="1" applyBorder="1" applyAlignment="1"/>
    <xf numFmtId="0" fontId="15" fillId="0" borderId="0" xfId="0" applyFont="1" applyBorder="1" applyAlignment="1">
      <alignment vertical="center"/>
    </xf>
    <xf numFmtId="0" fontId="9" fillId="0" borderId="0" xfId="0" applyFont="1" applyBorder="1" applyAlignment="1">
      <alignment vertical="center"/>
    </xf>
    <xf numFmtId="0" fontId="15" fillId="0" borderId="3" xfId="0" applyFont="1" applyBorder="1" applyAlignment="1"/>
    <xf numFmtId="0" fontId="9" fillId="0" borderId="12" xfId="0" applyFont="1" applyBorder="1" applyAlignment="1">
      <alignment horizontal="left" vertical="center"/>
    </xf>
    <xf numFmtId="0" fontId="3" fillId="0" borderId="0" xfId="0" applyFont="1" applyBorder="1" applyAlignment="1">
      <alignment vertical="center"/>
    </xf>
    <xf numFmtId="0" fontId="9" fillId="0" borderId="12" xfId="0" applyFont="1" applyBorder="1" applyAlignment="1"/>
    <xf numFmtId="0" fontId="2" fillId="0" borderId="6" xfId="0" applyFont="1" applyBorder="1"/>
    <xf numFmtId="0" fontId="3" fillId="0" borderId="7" xfId="0" applyFont="1" applyBorder="1"/>
    <xf numFmtId="0" fontId="3" fillId="0" borderId="7" xfId="0" applyFont="1" applyBorder="1" applyAlignment="1"/>
    <xf numFmtId="0" fontId="22" fillId="0" borderId="0" xfId="0" applyFont="1" applyBorder="1" applyAlignment="1"/>
    <xf numFmtId="164" fontId="3" fillId="0" borderId="4" xfId="1" applyFont="1" applyFill="1" applyBorder="1" applyAlignment="1">
      <alignment horizontal="center" vertical="center"/>
    </xf>
    <xf numFmtId="164" fontId="3" fillId="0" borderId="0" xfId="1" applyFont="1"/>
    <xf numFmtId="164" fontId="3" fillId="0" borderId="0" xfId="1" applyFont="1" applyFill="1" applyAlignment="1">
      <alignment horizontal="center"/>
    </xf>
    <xf numFmtId="164" fontId="3" fillId="0" borderId="0" xfId="1" applyFont="1" applyAlignment="1">
      <alignment vertical="center" wrapText="1"/>
    </xf>
    <xf numFmtId="164" fontId="3" fillId="0" borderId="0" xfId="1" applyFont="1" applyAlignment="1">
      <alignment wrapText="1"/>
    </xf>
    <xf numFmtId="164" fontId="9" fillId="0" borderId="0" xfId="1" applyFont="1"/>
    <xf numFmtId="164" fontId="11" fillId="0" borderId="0" xfId="1" applyFont="1"/>
    <xf numFmtId="0" fontId="21" fillId="0" borderId="0" xfId="0" applyFont="1" applyBorder="1" applyAlignment="1"/>
    <xf numFmtId="0" fontId="3" fillId="0" borderId="15" xfId="0" applyFont="1" applyFill="1" applyBorder="1" applyAlignment="1">
      <alignment horizontal="center" vertical="center" wrapText="1"/>
    </xf>
    <xf numFmtId="164" fontId="2" fillId="0" borderId="0" xfId="1" applyFont="1"/>
    <xf numFmtId="164" fontId="3" fillId="3" borderId="0" xfId="1" applyFont="1" applyFill="1"/>
    <xf numFmtId="49" fontId="20" fillId="0" borderId="0" xfId="0" applyNumberFormat="1" applyFont="1" applyBorder="1" applyAlignment="1"/>
    <xf numFmtId="0" fontId="2" fillId="0" borderId="4" xfId="0" applyFont="1" applyBorder="1" applyAlignment="1">
      <alignment horizontal="center" vertical="center" wrapText="1"/>
    </xf>
    <xf numFmtId="2" fontId="3" fillId="0" borderId="15" xfId="0" applyNumberFormat="1" applyFont="1" applyBorder="1" applyAlignment="1">
      <alignment horizontal="center" vertical="center" wrapText="1"/>
    </xf>
    <xf numFmtId="171" fontId="3" fillId="0" borderId="0" xfId="0" applyNumberFormat="1" applyFont="1" applyAlignment="1">
      <alignment horizontal="center"/>
    </xf>
    <xf numFmtId="4" fontId="3" fillId="0" borderId="0" xfId="0" applyNumberFormat="1" applyFont="1" applyAlignment="1">
      <alignment horizontal="center"/>
    </xf>
    <xf numFmtId="172" fontId="3" fillId="0" borderId="0" xfId="0" applyNumberFormat="1" applyFont="1" applyFill="1" applyAlignment="1">
      <alignment horizontal="center"/>
    </xf>
    <xf numFmtId="0" fontId="11" fillId="0" borderId="4" xfId="0" applyFont="1" applyFill="1" applyBorder="1" applyAlignment="1">
      <alignment horizontal="center" vertical="center" wrapText="1"/>
    </xf>
    <xf numFmtId="164" fontId="3" fillId="0" borderId="4" xfId="1" applyFont="1" applyFill="1" applyBorder="1" applyAlignment="1">
      <alignment horizontal="center" vertical="center" wrapText="1"/>
    </xf>
    <xf numFmtId="0" fontId="2" fillId="0" borderId="0" xfId="0" applyFont="1" applyBorder="1" applyAlignment="1">
      <alignment horizontal="center" textRotation="90"/>
    </xf>
    <xf numFmtId="0" fontId="2" fillId="0" borderId="11" xfId="0" applyFont="1" applyBorder="1" applyAlignment="1">
      <alignment horizontal="center" textRotation="90"/>
    </xf>
    <xf numFmtId="0" fontId="2" fillId="0" borderId="0" xfId="0" applyFont="1" applyFill="1" applyBorder="1" applyAlignment="1">
      <alignment horizontal="center" textRotation="90"/>
    </xf>
    <xf numFmtId="0" fontId="3" fillId="0" borderId="0" xfId="0" applyFont="1" applyFill="1" applyBorder="1"/>
    <xf numFmtId="165" fontId="2" fillId="0" borderId="0" xfId="1" applyNumberFormat="1" applyFont="1" applyFill="1" applyBorder="1" applyAlignment="1">
      <alignment horizontal="right"/>
    </xf>
    <xf numFmtId="0" fontId="7" fillId="0" borderId="0" xfId="0" applyFont="1" applyFill="1" applyBorder="1"/>
    <xf numFmtId="0" fontId="7" fillId="0" borderId="0" xfId="0" applyFont="1" applyFill="1" applyBorder="1" applyAlignment="1">
      <alignment vertical="center"/>
    </xf>
    <xf numFmtId="0" fontId="3" fillId="0" borderId="0" xfId="0" applyFont="1" applyFill="1" applyBorder="1" applyAlignment="1">
      <alignment vertical="center" wrapText="1"/>
    </xf>
    <xf numFmtId="0" fontId="3" fillId="0" borderId="0" xfId="0" applyFont="1" applyFill="1" applyBorder="1" applyAlignment="1">
      <alignment wrapText="1"/>
    </xf>
    <xf numFmtId="0" fontId="9" fillId="0" borderId="0" xfId="0" applyFont="1" applyFill="1" applyBorder="1"/>
    <xf numFmtId="0" fontId="11" fillId="0" borderId="0" xfId="0" applyFont="1" applyFill="1" applyBorder="1"/>
    <xf numFmtId="165" fontId="2" fillId="4" borderId="15" xfId="0" applyNumberFormat="1" applyFont="1" applyFill="1" applyBorder="1" applyAlignment="1">
      <alignment horizontal="center" vertical="center" wrapText="1"/>
    </xf>
    <xf numFmtId="0" fontId="2" fillId="0" borderId="16" xfId="0" applyFont="1" applyBorder="1" applyAlignment="1">
      <alignment horizontal="center" textRotation="90"/>
    </xf>
    <xf numFmtId="165" fontId="2" fillId="0" borderId="16" xfId="0" applyNumberFormat="1" applyFont="1" applyFill="1" applyBorder="1" applyAlignment="1">
      <alignment horizontal="center" vertical="center" wrapText="1"/>
    </xf>
    <xf numFmtId="169" fontId="3" fillId="4" borderId="4" xfId="0" applyNumberFormat="1" applyFont="1" applyFill="1" applyBorder="1" applyAlignment="1">
      <alignment horizontal="center"/>
    </xf>
    <xf numFmtId="0" fontId="2" fillId="0" borderId="12" xfId="0" applyFont="1" applyBorder="1" applyAlignment="1">
      <alignment horizontal="center" textRotation="90"/>
    </xf>
    <xf numFmtId="0" fontId="2" fillId="0" borderId="0" xfId="0" applyFont="1" applyBorder="1" applyAlignment="1">
      <alignment horizontal="center" wrapText="1"/>
    </xf>
    <xf numFmtId="0" fontId="2" fillId="0" borderId="16" xfId="0" applyFont="1" applyFill="1" applyBorder="1" applyAlignment="1">
      <alignment horizontal="center" wrapText="1"/>
    </xf>
    <xf numFmtId="0" fontId="3" fillId="0" borderId="12" xfId="0" applyFont="1" applyFill="1" applyBorder="1"/>
    <xf numFmtId="0" fontId="2" fillId="4" borderId="4" xfId="0" applyFont="1" applyFill="1" applyBorder="1"/>
    <xf numFmtId="0" fontId="2" fillId="5" borderId="4" xfId="0" applyFont="1" applyFill="1" applyBorder="1"/>
    <xf numFmtId="9" fontId="2" fillId="5" borderId="4" xfId="3" applyFont="1" applyFill="1" applyBorder="1"/>
    <xf numFmtId="173" fontId="3" fillId="0" borderId="0" xfId="0" applyNumberFormat="1" applyFont="1" applyFill="1" applyAlignment="1">
      <alignment horizontal="center"/>
    </xf>
    <xf numFmtId="171" fontId="3" fillId="0" borderId="0" xfId="0" applyNumberFormat="1" applyFont="1" applyFill="1" applyAlignment="1">
      <alignment horizontal="center"/>
    </xf>
    <xf numFmtId="172" fontId="3" fillId="0" borderId="0" xfId="0" applyNumberFormat="1" applyFont="1" applyAlignment="1">
      <alignment horizontal="center"/>
    </xf>
    <xf numFmtId="174" fontId="3" fillId="0" borderId="0" xfId="0" applyNumberFormat="1" applyFont="1"/>
    <xf numFmtId="174" fontId="3" fillId="0" borderId="0" xfId="0" applyNumberFormat="1" applyFont="1" applyAlignment="1">
      <alignment horizontal="center"/>
    </xf>
    <xf numFmtId="2" fontId="9" fillId="0" borderId="0" xfId="0" applyNumberFormat="1" applyFont="1" applyBorder="1" applyAlignment="1">
      <alignment horizontal="center"/>
    </xf>
    <xf numFmtId="0" fontId="3" fillId="0" borderId="9" xfId="0" applyFont="1" applyBorder="1" applyAlignment="1">
      <alignment vertical="center"/>
    </xf>
    <xf numFmtId="0" fontId="7" fillId="4" borderId="4" xfId="0" applyFont="1" applyFill="1" applyBorder="1"/>
    <xf numFmtId="0" fontId="7" fillId="4" borderId="4" xfId="0" applyFont="1" applyFill="1" applyBorder="1" applyAlignment="1">
      <alignment vertical="center"/>
    </xf>
    <xf numFmtId="0" fontId="3" fillId="4" borderId="4" xfId="0" applyFont="1" applyFill="1" applyBorder="1" applyAlignment="1">
      <alignment vertical="center"/>
    </xf>
    <xf numFmtId="165" fontId="3" fillId="6" borderId="4" xfId="0" applyNumberFormat="1" applyFont="1" applyFill="1" applyBorder="1"/>
    <xf numFmtId="165" fontId="7" fillId="6" borderId="4" xfId="0" applyNumberFormat="1" applyFont="1" applyFill="1" applyBorder="1"/>
    <xf numFmtId="165" fontId="7" fillId="6" borderId="4" xfId="0" applyNumberFormat="1" applyFont="1" applyFill="1" applyBorder="1" applyAlignment="1">
      <alignment vertical="center"/>
    </xf>
    <xf numFmtId="165" fontId="3" fillId="6" borderId="4" xfId="0" applyNumberFormat="1" applyFont="1" applyFill="1" applyBorder="1" applyAlignment="1">
      <alignment vertical="center"/>
    </xf>
    <xf numFmtId="0" fontId="9" fillId="0" borderId="0" xfId="0" applyFont="1" applyBorder="1" applyAlignment="1">
      <alignment horizontal="center"/>
    </xf>
    <xf numFmtId="49" fontId="9" fillId="0" borderId="0" xfId="0" applyNumberFormat="1" applyFont="1" applyBorder="1" applyAlignment="1">
      <alignment horizontal="center"/>
    </xf>
    <xf numFmtId="1" fontId="9" fillId="0" borderId="0" xfId="0" applyNumberFormat="1" applyFont="1" applyBorder="1" applyAlignment="1">
      <alignment horizontal="center"/>
    </xf>
    <xf numFmtId="164" fontId="30" fillId="0" borderId="0" xfId="1" applyFont="1" applyBorder="1" applyAlignment="1">
      <alignment horizontal="right"/>
    </xf>
    <xf numFmtId="0" fontId="31" fillId="0" borderId="0" xfId="0" applyNumberFormat="1" applyFont="1" applyBorder="1" applyAlignment="1">
      <alignment horizontal="left"/>
    </xf>
    <xf numFmtId="49" fontId="9" fillId="0" borderId="0" xfId="0" applyNumberFormat="1" applyFont="1" applyBorder="1" applyAlignment="1">
      <alignment horizontal="center" vertical="top"/>
    </xf>
    <xf numFmtId="49" fontId="9" fillId="0" borderId="0" xfId="0" applyNumberFormat="1" applyFont="1" applyBorder="1" applyAlignment="1">
      <alignment horizontal="center" wrapText="1"/>
    </xf>
    <xf numFmtId="0" fontId="3" fillId="0" borderId="0" xfId="0" applyFont="1" applyBorder="1" applyAlignment="1">
      <alignment horizontal="left"/>
    </xf>
    <xf numFmtId="49" fontId="17" fillId="0" borderId="0" xfId="0" applyNumberFormat="1" applyFont="1" applyBorder="1" applyAlignment="1">
      <alignment horizontal="center"/>
    </xf>
    <xf numFmtId="2" fontId="2" fillId="0" borderId="11" xfId="0" applyNumberFormat="1" applyFont="1" applyBorder="1" applyAlignment="1">
      <alignment horizontal="center"/>
    </xf>
    <xf numFmtId="2" fontId="2" fillId="0" borderId="5" xfId="0" applyNumberFormat="1" applyFont="1" applyBorder="1" applyAlignment="1">
      <alignment horizontal="center"/>
    </xf>
    <xf numFmtId="0" fontId="2" fillId="0" borderId="4" xfId="0" applyFont="1" applyBorder="1" applyAlignment="1">
      <alignment horizontal="center" vertical="center"/>
    </xf>
    <xf numFmtId="0" fontId="2" fillId="0" borderId="14" xfId="0" applyFont="1" applyBorder="1" applyAlignment="1">
      <alignment horizontal="center" vertical="center"/>
    </xf>
    <xf numFmtId="0" fontId="2" fillId="0" borderId="1"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horizontal="center" textRotation="90"/>
    </xf>
    <xf numFmtId="165" fontId="2" fillId="0" borderId="15" xfId="0" applyNumberFormat="1" applyFont="1" applyBorder="1" applyAlignment="1">
      <alignment horizontal="center"/>
    </xf>
    <xf numFmtId="165" fontId="2" fillId="0" borderId="4" xfId="0" applyNumberFormat="1" applyFont="1" applyBorder="1" applyAlignment="1">
      <alignment horizontal="center"/>
    </xf>
    <xf numFmtId="0" fontId="2" fillId="0" borderId="4" xfId="0" applyFont="1" applyBorder="1" applyAlignment="1">
      <alignment horizontal="center"/>
    </xf>
    <xf numFmtId="49" fontId="17" fillId="0" borderId="0" xfId="0" applyNumberFormat="1" applyFont="1" applyBorder="1" applyAlignment="1">
      <alignment horizontal="right"/>
    </xf>
    <xf numFmtId="0" fontId="3" fillId="0" borderId="0" xfId="0" applyFont="1" applyBorder="1" applyAlignment="1">
      <alignment vertical="center" wrapText="1"/>
    </xf>
    <xf numFmtId="165" fontId="2" fillId="0" borderId="4" xfId="1" applyNumberFormat="1" applyFont="1" applyBorder="1" applyAlignment="1">
      <alignment horizontal="right"/>
    </xf>
    <xf numFmtId="1" fontId="9" fillId="0" borderId="0" xfId="0" applyNumberFormat="1" applyFont="1" applyAlignment="1">
      <alignment horizontal="center"/>
    </xf>
    <xf numFmtId="0" fontId="3" fillId="0" borderId="0" xfId="0" applyFont="1" applyBorder="1" applyAlignment="1"/>
    <xf numFmtId="0" fontId="0" fillId="0" borderId="0" xfId="0" applyAlignment="1"/>
    <xf numFmtId="0" fontId="6" fillId="0" borderId="0" xfId="0" applyFont="1" applyBorder="1" applyAlignment="1">
      <alignment horizontal="center"/>
    </xf>
    <xf numFmtId="167" fontId="29" fillId="0" borderId="0" xfId="0" applyNumberFormat="1" applyFont="1" applyBorder="1" applyAlignment="1">
      <alignment horizontal="center"/>
    </xf>
    <xf numFmtId="49" fontId="16" fillId="0" borderId="2" xfId="0" applyNumberFormat="1" applyFont="1" applyBorder="1" applyAlignment="1">
      <alignment horizontal="left" wrapText="1"/>
    </xf>
    <xf numFmtId="4" fontId="9" fillId="0" borderId="0" xfId="0" applyNumberFormat="1" applyFont="1" applyBorder="1" applyAlignment="1">
      <alignment horizontal="right"/>
    </xf>
    <xf numFmtId="2" fontId="9" fillId="0" borderId="0" xfId="0" applyNumberFormat="1" applyFont="1" applyBorder="1" applyAlignment="1">
      <alignment horizontal="center"/>
    </xf>
    <xf numFmtId="0" fontId="9" fillId="0" borderId="0" xfId="0" applyFont="1" applyBorder="1" applyAlignment="1">
      <alignment horizontal="left" vertical="center"/>
    </xf>
    <xf numFmtId="170" fontId="9" fillId="0" borderId="0" xfId="0" applyNumberFormat="1" applyFont="1" applyBorder="1" applyAlignment="1">
      <alignment horizontal="left" vertical="center"/>
    </xf>
    <xf numFmtId="170" fontId="0" fillId="0" borderId="0" xfId="0" applyNumberFormat="1" applyAlignment="1">
      <alignment horizontal="left" vertical="center"/>
    </xf>
    <xf numFmtId="0" fontId="3" fillId="0" borderId="0" xfId="2" applyFont="1" applyBorder="1" applyAlignment="1" applyProtection="1">
      <alignment horizontal="center" vertical="center"/>
    </xf>
    <xf numFmtId="0" fontId="3" fillId="0" borderId="0" xfId="0" applyFont="1" applyBorder="1" applyAlignment="1">
      <alignment horizontal="center" vertical="center"/>
    </xf>
    <xf numFmtId="0" fontId="9" fillId="0" borderId="0" xfId="0" applyFont="1" applyBorder="1" applyAlignment="1">
      <alignment horizontal="left"/>
    </xf>
    <xf numFmtId="14" fontId="9" fillId="0" borderId="0" xfId="0" applyNumberFormat="1" applyFont="1" applyBorder="1" applyAlignment="1">
      <alignment horizontal="left" vertical="center"/>
    </xf>
    <xf numFmtId="0" fontId="6" fillId="0" borderId="0" xfId="0" applyFont="1" applyBorder="1" applyAlignment="1">
      <alignment horizontal="left"/>
    </xf>
    <xf numFmtId="0" fontId="2" fillId="0" borderId="0" xfId="0" applyFont="1" applyBorder="1" applyAlignment="1">
      <alignment horizontal="center"/>
    </xf>
    <xf numFmtId="0" fontId="11" fillId="0" borderId="4" xfId="0" applyFont="1" applyBorder="1" applyAlignment="1">
      <alignment horizontal="center" vertical="center" wrapText="1"/>
    </xf>
    <xf numFmtId="0" fontId="11" fillId="0" borderId="4" xfId="0" applyFont="1" applyBorder="1" applyAlignment="1">
      <alignment horizontal="center" vertical="center"/>
    </xf>
    <xf numFmtId="0" fontId="2" fillId="0" borderId="4" xfId="0" applyFont="1" applyBorder="1" applyAlignment="1">
      <alignment horizontal="center" vertical="center" wrapText="1"/>
    </xf>
    <xf numFmtId="0" fontId="9" fillId="0" borderId="0" xfId="0" applyFont="1" applyBorder="1" applyAlignment="1">
      <alignment horizontal="left" wrapText="1"/>
    </xf>
    <xf numFmtId="0" fontId="15" fillId="0" borderId="0" xfId="0" applyFont="1" applyBorder="1" applyAlignment="1">
      <alignment vertical="center"/>
    </xf>
    <xf numFmtId="0" fontId="15" fillId="0" borderId="9" xfId="0" applyFont="1" applyBorder="1" applyAlignment="1">
      <alignment vertical="center"/>
    </xf>
    <xf numFmtId="0" fontId="3" fillId="0" borderId="0" xfId="0" applyFont="1" applyBorder="1" applyAlignment="1">
      <alignment vertical="center"/>
    </xf>
    <xf numFmtId="0" fontId="3" fillId="0" borderId="9" xfId="0" applyFont="1" applyBorder="1" applyAlignment="1">
      <alignment vertical="center"/>
    </xf>
    <xf numFmtId="0" fontId="7" fillId="0" borderId="3" xfId="0" applyFont="1" applyBorder="1" applyAlignment="1"/>
    <xf numFmtId="0" fontId="7" fillId="0" borderId="11" xfId="0" applyFont="1" applyBorder="1" applyAlignment="1"/>
    <xf numFmtId="0" fontId="11" fillId="0" borderId="7" xfId="0" applyFont="1" applyBorder="1" applyAlignment="1">
      <alignment vertical="top"/>
    </xf>
    <xf numFmtId="0" fontId="11" fillId="0" borderId="13" xfId="0" applyFont="1" applyBorder="1" applyAlignment="1">
      <alignment vertical="top"/>
    </xf>
    <xf numFmtId="0" fontId="6" fillId="0" borderId="0" xfId="0" applyFont="1" applyBorder="1" applyAlignment="1">
      <alignment horizontal="left" vertical="center"/>
    </xf>
    <xf numFmtId="0" fontId="27" fillId="0" borderId="0" xfId="0" applyFont="1" applyBorder="1" applyAlignment="1">
      <alignment horizontal="left" vertical="center"/>
    </xf>
    <xf numFmtId="0" fontId="17" fillId="0" borderId="0" xfId="0" applyFont="1" applyBorder="1" applyAlignment="1">
      <alignment horizontal="right"/>
    </xf>
    <xf numFmtId="0" fontId="7" fillId="0" borderId="8" xfId="0" applyFont="1" applyBorder="1" applyAlignment="1">
      <alignment horizontal="left"/>
    </xf>
    <xf numFmtId="0" fontId="7" fillId="0" borderId="3" xfId="0" applyFont="1" applyBorder="1" applyAlignment="1">
      <alignment horizontal="left"/>
    </xf>
    <xf numFmtId="0" fontId="7" fillId="0" borderId="12" xfId="0" applyFont="1" applyBorder="1" applyAlignment="1">
      <alignment horizontal="left" vertical="center"/>
    </xf>
    <xf numFmtId="0" fontId="7" fillId="0" borderId="0" xfId="0" applyFont="1" applyBorder="1" applyAlignment="1">
      <alignment horizontal="left" vertical="center"/>
    </xf>
    <xf numFmtId="0" fontId="18" fillId="0" borderId="0" xfId="0" applyFont="1" applyBorder="1" applyAlignment="1">
      <alignment horizontal="center" vertical="center"/>
    </xf>
    <xf numFmtId="0" fontId="19" fillId="0" borderId="0" xfId="0" applyFont="1" applyBorder="1" applyAlignment="1">
      <alignment horizontal="center"/>
    </xf>
    <xf numFmtId="0" fontId="5" fillId="0" borderId="0" xfId="2" applyBorder="1" applyAlignment="1" applyProtection="1">
      <alignment horizontal="center" vertical="center"/>
    </xf>
    <xf numFmtId="0" fontId="2" fillId="0" borderId="1" xfId="0" applyFont="1" applyBorder="1" applyAlignment="1">
      <alignment horizontal="center"/>
    </xf>
    <xf numFmtId="0" fontId="3" fillId="0" borderId="0" xfId="0" applyFont="1" applyBorder="1" applyAlignment="1">
      <alignment horizontal="center"/>
    </xf>
    <xf numFmtId="0" fontId="2" fillId="0" borderId="10" xfId="0" applyFont="1" applyBorder="1" applyAlignment="1">
      <alignment horizontal="center"/>
    </xf>
    <xf numFmtId="170" fontId="3" fillId="0" borderId="0" xfId="0" applyNumberFormat="1" applyFont="1" applyAlignment="1">
      <alignment horizontal="center"/>
    </xf>
    <xf numFmtId="165" fontId="2" fillId="0" borderId="5" xfId="0" applyNumberFormat="1" applyFont="1" applyFill="1" applyBorder="1" applyAlignment="1">
      <alignment horizontal="center" vertical="center" textRotation="90"/>
    </xf>
    <xf numFmtId="165" fontId="2" fillId="0" borderId="10" xfId="0" applyNumberFormat="1" applyFont="1" applyFill="1" applyBorder="1" applyAlignment="1">
      <alignment horizontal="center" vertical="center" textRotation="90"/>
    </xf>
    <xf numFmtId="0" fontId="2" fillId="0" borderId="4" xfId="0" applyFont="1" applyBorder="1" applyAlignment="1">
      <alignment horizontal="center" wrapText="1"/>
    </xf>
    <xf numFmtId="0" fontId="14" fillId="0" borderId="0" xfId="0" applyFont="1" applyBorder="1" applyAlignment="1">
      <alignment horizontal="center"/>
    </xf>
    <xf numFmtId="0" fontId="3" fillId="0" borderId="9" xfId="0" applyFont="1" applyBorder="1" applyAlignment="1">
      <alignment horizontal="left"/>
    </xf>
    <xf numFmtId="0" fontId="11" fillId="0" borderId="0" xfId="0" applyFont="1" applyBorder="1" applyAlignment="1">
      <alignment wrapText="1"/>
    </xf>
    <xf numFmtId="0" fontId="13" fillId="0" borderId="0" xfId="0" applyFont="1" applyBorder="1" applyAlignment="1">
      <alignment horizontal="center"/>
    </xf>
    <xf numFmtId="0" fontId="3" fillId="0" borderId="0" xfId="0" applyFont="1" applyBorder="1" applyAlignment="1">
      <alignment horizontal="right"/>
    </xf>
    <xf numFmtId="165" fontId="2" fillId="0" borderId="0" xfId="1" applyNumberFormat="1" applyFont="1" applyBorder="1" applyAlignment="1">
      <alignment horizontal="center"/>
    </xf>
  </cellXfs>
  <cellStyles count="4">
    <cellStyle name="Lien hypertexte" xfId="2" builtinId="8"/>
    <cellStyle name="Monétaire" xfId="1" builtinId="4"/>
    <cellStyle name="Normal" xfId="0" builtinId="0"/>
    <cellStyle name="Pourcentage" xfId="3" builtinId="5"/>
  </cellStyles>
  <dxfs count="6">
    <dxf>
      <font>
        <b/>
        <i val="0"/>
      </font>
    </dxf>
    <dxf>
      <font>
        <b/>
        <i val="0"/>
        <strike val="0"/>
      </font>
    </dxf>
    <dxf>
      <font>
        <color auto="1"/>
      </font>
      <fill>
        <patternFill>
          <bgColor theme="6" tint="0.59996337778862885"/>
        </patternFill>
      </fill>
    </dxf>
    <dxf>
      <fill>
        <patternFill>
          <bgColor theme="6" tint="0.59996337778862885"/>
        </patternFill>
      </fill>
    </dxf>
    <dxf>
      <font>
        <b/>
        <i val="0"/>
      </font>
    </dxf>
    <dxf>
      <font>
        <b/>
        <i val="0"/>
        <strike val="0"/>
      </font>
    </dxf>
  </dxfs>
  <tableStyles count="0" defaultTableStyle="TableStyleMedium2" defaultPivotStyle="PivotStyleLight16"/>
  <colors>
    <mruColors>
      <color rgb="FF232389"/>
      <color rgb="FF1F1F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45</xdr:col>
          <xdr:colOff>19050</xdr:colOff>
          <xdr:row>2</xdr:row>
          <xdr:rowOff>47625</xdr:rowOff>
        </xdr:from>
        <xdr:to>
          <xdr:col>51</xdr:col>
          <xdr:colOff>123825</xdr:colOff>
          <xdr:row>5</xdr:row>
          <xdr:rowOff>19050</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1" i="0" u="sng" strike="noStrike" baseline="0">
                  <a:solidFill>
                    <a:srgbClr val="FF0000"/>
                  </a:solidFill>
                  <a:latin typeface="Calibri"/>
                </a:rPr>
                <a:t>REMISE A 0</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45</xdr:col>
          <xdr:colOff>19050</xdr:colOff>
          <xdr:row>7</xdr:row>
          <xdr:rowOff>190500</xdr:rowOff>
        </xdr:from>
        <xdr:to>
          <xdr:col>51</xdr:col>
          <xdr:colOff>123825</xdr:colOff>
          <xdr:row>10</xdr:row>
          <xdr:rowOff>38100</xdr:rowOff>
        </xdr:to>
        <xdr:sp macro="" textlink="">
          <xdr:nvSpPr>
            <xdr:cNvPr id="1038" name="Button 14" hidden="1">
              <a:extLst>
                <a:ext uri="{63B3BB69-23CF-44E3-9099-C40C66FF867C}">
                  <a14:compatExt spid="_x0000_s103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Enregistrer en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45</xdr:col>
          <xdr:colOff>19050</xdr:colOff>
          <xdr:row>10</xdr:row>
          <xdr:rowOff>47625</xdr:rowOff>
        </xdr:from>
        <xdr:to>
          <xdr:col>51</xdr:col>
          <xdr:colOff>133350</xdr:colOff>
          <xdr:row>11</xdr:row>
          <xdr:rowOff>304800</xdr:rowOff>
        </xdr:to>
        <xdr:sp macro="" textlink="">
          <xdr:nvSpPr>
            <xdr:cNvPr id="1039" name="Button 15" hidden="1">
              <a:extLst>
                <a:ext uri="{63B3BB69-23CF-44E3-9099-C40C66FF867C}">
                  <a14:compatExt spid="_x0000_s103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Envoyer par mail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45</xdr:col>
          <xdr:colOff>19050</xdr:colOff>
          <xdr:row>5</xdr:row>
          <xdr:rowOff>19050</xdr:rowOff>
        </xdr:from>
        <xdr:to>
          <xdr:col>51</xdr:col>
          <xdr:colOff>114300</xdr:colOff>
          <xdr:row>7</xdr:row>
          <xdr:rowOff>180975</xdr:rowOff>
        </xdr:to>
        <xdr:sp macro="" textlink="">
          <xdr:nvSpPr>
            <xdr:cNvPr id="1040" name="Button 16" hidden="1">
              <a:extLst>
                <a:ext uri="{63B3BB69-23CF-44E3-9099-C40C66FF867C}">
                  <a14:compatExt spid="_x0000_s104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Enregistrer Nouveau EXCEL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45</xdr:col>
          <xdr:colOff>19050</xdr:colOff>
          <xdr:row>12</xdr:row>
          <xdr:rowOff>9525</xdr:rowOff>
        </xdr:from>
        <xdr:to>
          <xdr:col>51</xdr:col>
          <xdr:colOff>133350</xdr:colOff>
          <xdr:row>14</xdr:row>
          <xdr:rowOff>0</xdr:rowOff>
        </xdr:to>
        <xdr:sp macro="" textlink="">
          <xdr:nvSpPr>
            <xdr:cNvPr id="1041" name="Button 17" hidden="1">
              <a:extLst>
                <a:ext uri="{63B3BB69-23CF-44E3-9099-C40C66FF867C}">
                  <a14:compatExt spid="_x0000_s10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ENREGISTRER ET QUITTER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BR72"/>
  <sheetViews>
    <sheetView tabSelected="1" zoomScaleNormal="100" zoomScaleSheetLayoutView="80" workbookViewId="0">
      <selection activeCell="A8" sqref="A8:F8"/>
    </sheetView>
  </sheetViews>
  <sheetFormatPr baseColWidth="10" defaultColWidth="2.28515625" defaultRowHeight="14.1" customHeight="1" x14ac:dyDescent="0.2"/>
  <cols>
    <col min="1" max="4" width="2.28515625" style="1" customWidth="1"/>
    <col min="5" max="5" width="2.85546875" style="1" customWidth="1"/>
    <col min="6" max="7" width="2.28515625" style="1" customWidth="1"/>
    <col min="8" max="8" width="10.85546875" style="1" customWidth="1"/>
    <col min="9" max="19" width="2.28515625" style="1" customWidth="1"/>
    <col min="20" max="20" width="2.85546875" style="1" customWidth="1"/>
    <col min="21" max="21" width="3.5703125" style="1" customWidth="1"/>
    <col min="22" max="22" width="3.140625" style="1" customWidth="1"/>
    <col min="23" max="23" width="16.7109375" style="1" customWidth="1"/>
    <col min="24" max="24" width="1.5703125" style="1" customWidth="1"/>
    <col min="25" max="25" width="1.42578125" style="1" customWidth="1"/>
    <col min="26" max="26" width="5.28515625" style="1" customWidth="1"/>
    <col min="27" max="27" width="2.28515625" style="1" customWidth="1"/>
    <col min="28" max="28" width="1.85546875" style="1" customWidth="1"/>
    <col min="29" max="29" width="4" style="1" customWidth="1"/>
    <col min="30" max="30" width="5" style="1" customWidth="1"/>
    <col min="31" max="31" width="2" style="1" customWidth="1"/>
    <col min="32" max="32" width="1.85546875" style="1" customWidth="1"/>
    <col min="33" max="33" width="9.42578125" style="1" customWidth="1"/>
    <col min="34" max="34" width="2.28515625" style="1" customWidth="1"/>
    <col min="35" max="35" width="1.5703125" style="1" customWidth="1"/>
    <col min="36" max="36" width="1.85546875" style="1" customWidth="1"/>
    <col min="37" max="37" width="2.7109375" style="1" customWidth="1"/>
    <col min="38" max="38" width="1.28515625" style="1" customWidth="1"/>
    <col min="39" max="39" width="4.5703125" style="1" customWidth="1"/>
    <col min="40" max="40" width="4.42578125" style="1" customWidth="1"/>
    <col min="41" max="41" width="5.7109375" style="1" customWidth="1"/>
    <col min="42" max="42" width="1.7109375" style="125" customWidth="1"/>
    <col min="43" max="43" width="19.7109375" style="1" bestFit="1" customWidth="1"/>
    <col min="44" max="44" width="6" style="1" customWidth="1"/>
    <col min="45" max="45" width="2" style="1" customWidth="1"/>
    <col min="46" max="46" width="6.28515625" style="1" customWidth="1"/>
    <col min="47" max="47" width="5.7109375" style="1" customWidth="1"/>
    <col min="48" max="48" width="2" style="1" customWidth="1"/>
    <col min="49" max="50" width="5.7109375" style="1" customWidth="1"/>
    <col min="51" max="51" width="4.7109375" style="1" customWidth="1"/>
    <col min="52" max="53" width="7.5703125" style="37" customWidth="1"/>
    <col min="54" max="54" width="10.28515625" style="1" customWidth="1"/>
    <col min="55" max="55" width="13" style="1" customWidth="1"/>
    <col min="56" max="56" width="12" style="1" customWidth="1"/>
    <col min="57" max="57" width="12.85546875" style="1" customWidth="1"/>
    <col min="58" max="58" width="1.42578125" style="1" customWidth="1"/>
    <col min="59" max="59" width="9.5703125" style="43" customWidth="1"/>
    <col min="60" max="60" width="7.28515625" style="1" customWidth="1"/>
    <col min="61" max="61" width="8" style="1" customWidth="1"/>
    <col min="62" max="62" width="9.28515625" style="1" customWidth="1"/>
    <col min="63" max="63" width="1.140625" style="1" customWidth="1"/>
    <col min="64" max="65" width="9.28515625" style="104" customWidth="1"/>
    <col min="66" max="66" width="11" style="1" customWidth="1"/>
    <col min="67" max="67" width="1.42578125" style="1" customWidth="1"/>
    <col min="68" max="69" width="11.85546875" style="1" customWidth="1"/>
    <col min="70" max="70" width="10.85546875" style="1" customWidth="1"/>
    <col min="71" max="272" width="2.28515625" style="1"/>
    <col min="273" max="276" width="2.28515625" style="1" customWidth="1"/>
    <col min="277" max="277" width="2.85546875" style="1" customWidth="1"/>
    <col min="278" max="279" width="2.28515625" style="1" customWidth="1"/>
    <col min="280" max="280" width="10.85546875" style="1" customWidth="1"/>
    <col min="281" max="291" width="2.28515625" style="1" customWidth="1"/>
    <col min="292" max="292" width="2.85546875" style="1" customWidth="1"/>
    <col min="293" max="293" width="3.5703125" style="1" customWidth="1"/>
    <col min="294" max="294" width="3.140625" style="1" customWidth="1"/>
    <col min="295" max="295" width="4.5703125" style="1" customWidth="1"/>
    <col min="296" max="296" width="5.5703125" style="1" customWidth="1"/>
    <col min="297" max="297" width="1.140625" style="1" customWidth="1"/>
    <col min="298" max="298" width="1.42578125" style="1" customWidth="1"/>
    <col min="299" max="299" width="4.7109375" style="1" customWidth="1"/>
    <col min="300" max="301" width="2.28515625" style="1" customWidth="1"/>
    <col min="302" max="302" width="2.85546875" style="1" customWidth="1"/>
    <col min="303" max="303" width="1.85546875" style="1" customWidth="1"/>
    <col min="304" max="305" width="2.28515625" style="1" customWidth="1"/>
    <col min="306" max="306" width="3.7109375" style="1" customWidth="1"/>
    <col min="307" max="311" width="2.28515625" style="1" customWidth="1"/>
    <col min="312" max="312" width="5.7109375" style="1" customWidth="1"/>
    <col min="313" max="314" width="2.28515625" style="1"/>
    <col min="315" max="315" width="8.5703125" style="1" bestFit="1" customWidth="1"/>
    <col min="316" max="316" width="2.28515625" style="1"/>
    <col min="317" max="317" width="9.7109375" style="1" bestFit="1" customWidth="1"/>
    <col min="318" max="319" width="2.28515625" style="1"/>
    <col min="320" max="320" width="9.7109375" style="1" bestFit="1" customWidth="1"/>
    <col min="321" max="528" width="2.28515625" style="1"/>
    <col min="529" max="532" width="2.28515625" style="1" customWidth="1"/>
    <col min="533" max="533" width="2.85546875" style="1" customWidth="1"/>
    <col min="534" max="535" width="2.28515625" style="1" customWidth="1"/>
    <col min="536" max="536" width="10.85546875" style="1" customWidth="1"/>
    <col min="537" max="547" width="2.28515625" style="1" customWidth="1"/>
    <col min="548" max="548" width="2.85546875" style="1" customWidth="1"/>
    <col min="549" max="549" width="3.5703125" style="1" customWidth="1"/>
    <col min="550" max="550" width="3.140625" style="1" customWidth="1"/>
    <col min="551" max="551" width="4.5703125" style="1" customWidth="1"/>
    <col min="552" max="552" width="5.5703125" style="1" customWidth="1"/>
    <col min="553" max="553" width="1.140625" style="1" customWidth="1"/>
    <col min="554" max="554" width="1.42578125" style="1" customWidth="1"/>
    <col min="555" max="555" width="4.7109375" style="1" customWidth="1"/>
    <col min="556" max="557" width="2.28515625" style="1" customWidth="1"/>
    <col min="558" max="558" width="2.85546875" style="1" customWidth="1"/>
    <col min="559" max="559" width="1.85546875" style="1" customWidth="1"/>
    <col min="560" max="561" width="2.28515625" style="1" customWidth="1"/>
    <col min="562" max="562" width="3.7109375" style="1" customWidth="1"/>
    <col min="563" max="567" width="2.28515625" style="1" customWidth="1"/>
    <col min="568" max="568" width="5.7109375" style="1" customWidth="1"/>
    <col min="569" max="570" width="2.28515625" style="1"/>
    <col min="571" max="571" width="8.5703125" style="1" bestFit="1" customWidth="1"/>
    <col min="572" max="572" width="2.28515625" style="1"/>
    <col min="573" max="573" width="9.7109375" style="1" bestFit="1" customWidth="1"/>
    <col min="574" max="575" width="2.28515625" style="1"/>
    <col min="576" max="576" width="9.7109375" style="1" bestFit="1" customWidth="1"/>
    <col min="577" max="784" width="2.28515625" style="1"/>
    <col min="785" max="788" width="2.28515625" style="1" customWidth="1"/>
    <col min="789" max="789" width="2.85546875" style="1" customWidth="1"/>
    <col min="790" max="791" width="2.28515625" style="1" customWidth="1"/>
    <col min="792" max="792" width="10.85546875" style="1" customWidth="1"/>
    <col min="793" max="803" width="2.28515625" style="1" customWidth="1"/>
    <col min="804" max="804" width="2.85546875" style="1" customWidth="1"/>
    <col min="805" max="805" width="3.5703125" style="1" customWidth="1"/>
    <col min="806" max="806" width="3.140625" style="1" customWidth="1"/>
    <col min="807" max="807" width="4.5703125" style="1" customWidth="1"/>
    <col min="808" max="808" width="5.5703125" style="1" customWidth="1"/>
    <col min="809" max="809" width="1.140625" style="1" customWidth="1"/>
    <col min="810" max="810" width="1.42578125" style="1" customWidth="1"/>
    <col min="811" max="811" width="4.7109375" style="1" customWidth="1"/>
    <col min="812" max="813" width="2.28515625" style="1" customWidth="1"/>
    <col min="814" max="814" width="2.85546875" style="1" customWidth="1"/>
    <col min="815" max="815" width="1.85546875" style="1" customWidth="1"/>
    <col min="816" max="817" width="2.28515625" style="1" customWidth="1"/>
    <col min="818" max="818" width="3.7109375" style="1" customWidth="1"/>
    <col min="819" max="823" width="2.28515625" style="1" customWidth="1"/>
    <col min="824" max="824" width="5.7109375" style="1" customWidth="1"/>
    <col min="825" max="826" width="2.28515625" style="1"/>
    <col min="827" max="827" width="8.5703125" style="1" bestFit="1" customWidth="1"/>
    <col min="828" max="828" width="2.28515625" style="1"/>
    <col min="829" max="829" width="9.7109375" style="1" bestFit="1" customWidth="1"/>
    <col min="830" max="831" width="2.28515625" style="1"/>
    <col min="832" max="832" width="9.7109375" style="1" bestFit="1" customWidth="1"/>
    <col min="833" max="1040" width="2.28515625" style="1"/>
    <col min="1041" max="1044" width="2.28515625" style="1" customWidth="1"/>
    <col min="1045" max="1045" width="2.85546875" style="1" customWidth="1"/>
    <col min="1046" max="1047" width="2.28515625" style="1" customWidth="1"/>
    <col min="1048" max="1048" width="10.85546875" style="1" customWidth="1"/>
    <col min="1049" max="1059" width="2.28515625" style="1" customWidth="1"/>
    <col min="1060" max="1060" width="2.85546875" style="1" customWidth="1"/>
    <col min="1061" max="1061" width="3.5703125" style="1" customWidth="1"/>
    <col min="1062" max="1062" width="3.140625" style="1" customWidth="1"/>
    <col min="1063" max="1063" width="4.5703125" style="1" customWidth="1"/>
    <col min="1064" max="1064" width="5.5703125" style="1" customWidth="1"/>
    <col min="1065" max="1065" width="1.140625" style="1" customWidth="1"/>
    <col min="1066" max="1066" width="1.42578125" style="1" customWidth="1"/>
    <col min="1067" max="1067" width="4.7109375" style="1" customWidth="1"/>
    <col min="1068" max="1069" width="2.28515625" style="1" customWidth="1"/>
    <col min="1070" max="1070" width="2.85546875" style="1" customWidth="1"/>
    <col min="1071" max="1071" width="1.85546875" style="1" customWidth="1"/>
    <col min="1072" max="1073" width="2.28515625" style="1" customWidth="1"/>
    <col min="1074" max="1074" width="3.7109375" style="1" customWidth="1"/>
    <col min="1075" max="1079" width="2.28515625" style="1" customWidth="1"/>
    <col min="1080" max="1080" width="5.7109375" style="1" customWidth="1"/>
    <col min="1081" max="1082" width="2.28515625" style="1"/>
    <col min="1083" max="1083" width="8.5703125" style="1" bestFit="1" customWidth="1"/>
    <col min="1084" max="1084" width="2.28515625" style="1"/>
    <col min="1085" max="1085" width="9.7109375" style="1" bestFit="1" customWidth="1"/>
    <col min="1086" max="1087" width="2.28515625" style="1"/>
    <col min="1088" max="1088" width="9.7109375" style="1" bestFit="1" customWidth="1"/>
    <col min="1089" max="1296" width="2.28515625" style="1"/>
    <col min="1297" max="1300" width="2.28515625" style="1" customWidth="1"/>
    <col min="1301" max="1301" width="2.85546875" style="1" customWidth="1"/>
    <col min="1302" max="1303" width="2.28515625" style="1" customWidth="1"/>
    <col min="1304" max="1304" width="10.85546875" style="1" customWidth="1"/>
    <col min="1305" max="1315" width="2.28515625" style="1" customWidth="1"/>
    <col min="1316" max="1316" width="2.85546875" style="1" customWidth="1"/>
    <col min="1317" max="1317" width="3.5703125" style="1" customWidth="1"/>
    <col min="1318" max="1318" width="3.140625" style="1" customWidth="1"/>
    <col min="1319" max="1319" width="4.5703125" style="1" customWidth="1"/>
    <col min="1320" max="1320" width="5.5703125" style="1" customWidth="1"/>
    <col min="1321" max="1321" width="1.140625" style="1" customWidth="1"/>
    <col min="1322" max="1322" width="1.42578125" style="1" customWidth="1"/>
    <col min="1323" max="1323" width="4.7109375" style="1" customWidth="1"/>
    <col min="1324" max="1325" width="2.28515625" style="1" customWidth="1"/>
    <col min="1326" max="1326" width="2.85546875" style="1" customWidth="1"/>
    <col min="1327" max="1327" width="1.85546875" style="1" customWidth="1"/>
    <col min="1328" max="1329" width="2.28515625" style="1" customWidth="1"/>
    <col min="1330" max="1330" width="3.7109375" style="1" customWidth="1"/>
    <col min="1331" max="1335" width="2.28515625" style="1" customWidth="1"/>
    <col min="1336" max="1336" width="5.7109375" style="1" customWidth="1"/>
    <col min="1337" max="1338" width="2.28515625" style="1"/>
    <col min="1339" max="1339" width="8.5703125" style="1" bestFit="1" customWidth="1"/>
    <col min="1340" max="1340" width="2.28515625" style="1"/>
    <col min="1341" max="1341" width="9.7109375" style="1" bestFit="1" customWidth="1"/>
    <col min="1342" max="1343" width="2.28515625" style="1"/>
    <col min="1344" max="1344" width="9.7109375" style="1" bestFit="1" customWidth="1"/>
    <col min="1345" max="1552" width="2.28515625" style="1"/>
    <col min="1553" max="1556" width="2.28515625" style="1" customWidth="1"/>
    <col min="1557" max="1557" width="2.85546875" style="1" customWidth="1"/>
    <col min="1558" max="1559" width="2.28515625" style="1" customWidth="1"/>
    <col min="1560" max="1560" width="10.85546875" style="1" customWidth="1"/>
    <col min="1561" max="1571" width="2.28515625" style="1" customWidth="1"/>
    <col min="1572" max="1572" width="2.85546875" style="1" customWidth="1"/>
    <col min="1573" max="1573" width="3.5703125" style="1" customWidth="1"/>
    <col min="1574" max="1574" width="3.140625" style="1" customWidth="1"/>
    <col min="1575" max="1575" width="4.5703125" style="1" customWidth="1"/>
    <col min="1576" max="1576" width="5.5703125" style="1" customWidth="1"/>
    <col min="1577" max="1577" width="1.140625" style="1" customWidth="1"/>
    <col min="1578" max="1578" width="1.42578125" style="1" customWidth="1"/>
    <col min="1579" max="1579" width="4.7109375" style="1" customWidth="1"/>
    <col min="1580" max="1581" width="2.28515625" style="1" customWidth="1"/>
    <col min="1582" max="1582" width="2.85546875" style="1" customWidth="1"/>
    <col min="1583" max="1583" width="1.85546875" style="1" customWidth="1"/>
    <col min="1584" max="1585" width="2.28515625" style="1" customWidth="1"/>
    <col min="1586" max="1586" width="3.7109375" style="1" customWidth="1"/>
    <col min="1587" max="1591" width="2.28515625" style="1" customWidth="1"/>
    <col min="1592" max="1592" width="5.7109375" style="1" customWidth="1"/>
    <col min="1593" max="1594" width="2.28515625" style="1"/>
    <col min="1595" max="1595" width="8.5703125" style="1" bestFit="1" customWidth="1"/>
    <col min="1596" max="1596" width="2.28515625" style="1"/>
    <col min="1597" max="1597" width="9.7109375" style="1" bestFit="1" customWidth="1"/>
    <col min="1598" max="1599" width="2.28515625" style="1"/>
    <col min="1600" max="1600" width="9.7109375" style="1" bestFit="1" customWidth="1"/>
    <col min="1601" max="1808" width="2.28515625" style="1"/>
    <col min="1809" max="1812" width="2.28515625" style="1" customWidth="1"/>
    <col min="1813" max="1813" width="2.85546875" style="1" customWidth="1"/>
    <col min="1814" max="1815" width="2.28515625" style="1" customWidth="1"/>
    <col min="1816" max="1816" width="10.85546875" style="1" customWidth="1"/>
    <col min="1817" max="1827" width="2.28515625" style="1" customWidth="1"/>
    <col min="1828" max="1828" width="2.85546875" style="1" customWidth="1"/>
    <col min="1829" max="1829" width="3.5703125" style="1" customWidth="1"/>
    <col min="1830" max="1830" width="3.140625" style="1" customWidth="1"/>
    <col min="1831" max="1831" width="4.5703125" style="1" customWidth="1"/>
    <col min="1832" max="1832" width="5.5703125" style="1" customWidth="1"/>
    <col min="1833" max="1833" width="1.140625" style="1" customWidth="1"/>
    <col min="1834" max="1834" width="1.42578125" style="1" customWidth="1"/>
    <col min="1835" max="1835" width="4.7109375" style="1" customWidth="1"/>
    <col min="1836" max="1837" width="2.28515625" style="1" customWidth="1"/>
    <col min="1838" max="1838" width="2.85546875" style="1" customWidth="1"/>
    <col min="1839" max="1839" width="1.85546875" style="1" customWidth="1"/>
    <col min="1840" max="1841" width="2.28515625" style="1" customWidth="1"/>
    <col min="1842" max="1842" width="3.7109375" style="1" customWidth="1"/>
    <col min="1843" max="1847" width="2.28515625" style="1" customWidth="1"/>
    <col min="1848" max="1848" width="5.7109375" style="1" customWidth="1"/>
    <col min="1849" max="1850" width="2.28515625" style="1"/>
    <col min="1851" max="1851" width="8.5703125" style="1" bestFit="1" customWidth="1"/>
    <col min="1852" max="1852" width="2.28515625" style="1"/>
    <col min="1853" max="1853" width="9.7109375" style="1" bestFit="1" customWidth="1"/>
    <col min="1854" max="1855" width="2.28515625" style="1"/>
    <col min="1856" max="1856" width="9.7109375" style="1" bestFit="1" customWidth="1"/>
    <col min="1857" max="2064" width="2.28515625" style="1"/>
    <col min="2065" max="2068" width="2.28515625" style="1" customWidth="1"/>
    <col min="2069" max="2069" width="2.85546875" style="1" customWidth="1"/>
    <col min="2070" max="2071" width="2.28515625" style="1" customWidth="1"/>
    <col min="2072" max="2072" width="10.85546875" style="1" customWidth="1"/>
    <col min="2073" max="2083" width="2.28515625" style="1" customWidth="1"/>
    <col min="2084" max="2084" width="2.85546875" style="1" customWidth="1"/>
    <col min="2085" max="2085" width="3.5703125" style="1" customWidth="1"/>
    <col min="2086" max="2086" width="3.140625" style="1" customWidth="1"/>
    <col min="2087" max="2087" width="4.5703125" style="1" customWidth="1"/>
    <col min="2088" max="2088" width="5.5703125" style="1" customWidth="1"/>
    <col min="2089" max="2089" width="1.140625" style="1" customWidth="1"/>
    <col min="2090" max="2090" width="1.42578125" style="1" customWidth="1"/>
    <col min="2091" max="2091" width="4.7109375" style="1" customWidth="1"/>
    <col min="2092" max="2093" width="2.28515625" style="1" customWidth="1"/>
    <col min="2094" max="2094" width="2.85546875" style="1" customWidth="1"/>
    <col min="2095" max="2095" width="1.85546875" style="1" customWidth="1"/>
    <col min="2096" max="2097" width="2.28515625" style="1" customWidth="1"/>
    <col min="2098" max="2098" width="3.7109375" style="1" customWidth="1"/>
    <col min="2099" max="2103" width="2.28515625" style="1" customWidth="1"/>
    <col min="2104" max="2104" width="5.7109375" style="1" customWidth="1"/>
    <col min="2105" max="2106" width="2.28515625" style="1"/>
    <col min="2107" max="2107" width="8.5703125" style="1" bestFit="1" customWidth="1"/>
    <col min="2108" max="2108" width="2.28515625" style="1"/>
    <col min="2109" max="2109" width="9.7109375" style="1" bestFit="1" customWidth="1"/>
    <col min="2110" max="2111" width="2.28515625" style="1"/>
    <col min="2112" max="2112" width="9.7109375" style="1" bestFit="1" customWidth="1"/>
    <col min="2113" max="2320" width="2.28515625" style="1"/>
    <col min="2321" max="2324" width="2.28515625" style="1" customWidth="1"/>
    <col min="2325" max="2325" width="2.85546875" style="1" customWidth="1"/>
    <col min="2326" max="2327" width="2.28515625" style="1" customWidth="1"/>
    <col min="2328" max="2328" width="10.85546875" style="1" customWidth="1"/>
    <col min="2329" max="2339" width="2.28515625" style="1" customWidth="1"/>
    <col min="2340" max="2340" width="2.85546875" style="1" customWidth="1"/>
    <col min="2341" max="2341" width="3.5703125" style="1" customWidth="1"/>
    <col min="2342" max="2342" width="3.140625" style="1" customWidth="1"/>
    <col min="2343" max="2343" width="4.5703125" style="1" customWidth="1"/>
    <col min="2344" max="2344" width="5.5703125" style="1" customWidth="1"/>
    <col min="2345" max="2345" width="1.140625" style="1" customWidth="1"/>
    <col min="2346" max="2346" width="1.42578125" style="1" customWidth="1"/>
    <col min="2347" max="2347" width="4.7109375" style="1" customWidth="1"/>
    <col min="2348" max="2349" width="2.28515625" style="1" customWidth="1"/>
    <col min="2350" max="2350" width="2.85546875" style="1" customWidth="1"/>
    <col min="2351" max="2351" width="1.85546875" style="1" customWidth="1"/>
    <col min="2352" max="2353" width="2.28515625" style="1" customWidth="1"/>
    <col min="2354" max="2354" width="3.7109375" style="1" customWidth="1"/>
    <col min="2355" max="2359" width="2.28515625" style="1" customWidth="1"/>
    <col min="2360" max="2360" width="5.7109375" style="1" customWidth="1"/>
    <col min="2361" max="2362" width="2.28515625" style="1"/>
    <col min="2363" max="2363" width="8.5703125" style="1" bestFit="1" customWidth="1"/>
    <col min="2364" max="2364" width="2.28515625" style="1"/>
    <col min="2365" max="2365" width="9.7109375" style="1" bestFit="1" customWidth="1"/>
    <col min="2366" max="2367" width="2.28515625" style="1"/>
    <col min="2368" max="2368" width="9.7109375" style="1" bestFit="1" customWidth="1"/>
    <col min="2369" max="2576" width="2.28515625" style="1"/>
    <col min="2577" max="2580" width="2.28515625" style="1" customWidth="1"/>
    <col min="2581" max="2581" width="2.85546875" style="1" customWidth="1"/>
    <col min="2582" max="2583" width="2.28515625" style="1" customWidth="1"/>
    <col min="2584" max="2584" width="10.85546875" style="1" customWidth="1"/>
    <col min="2585" max="2595" width="2.28515625" style="1" customWidth="1"/>
    <col min="2596" max="2596" width="2.85546875" style="1" customWidth="1"/>
    <col min="2597" max="2597" width="3.5703125" style="1" customWidth="1"/>
    <col min="2598" max="2598" width="3.140625" style="1" customWidth="1"/>
    <col min="2599" max="2599" width="4.5703125" style="1" customWidth="1"/>
    <col min="2600" max="2600" width="5.5703125" style="1" customWidth="1"/>
    <col min="2601" max="2601" width="1.140625" style="1" customWidth="1"/>
    <col min="2602" max="2602" width="1.42578125" style="1" customWidth="1"/>
    <col min="2603" max="2603" width="4.7109375" style="1" customWidth="1"/>
    <col min="2604" max="2605" width="2.28515625" style="1" customWidth="1"/>
    <col min="2606" max="2606" width="2.85546875" style="1" customWidth="1"/>
    <col min="2607" max="2607" width="1.85546875" style="1" customWidth="1"/>
    <col min="2608" max="2609" width="2.28515625" style="1" customWidth="1"/>
    <col min="2610" max="2610" width="3.7109375" style="1" customWidth="1"/>
    <col min="2611" max="2615" width="2.28515625" style="1" customWidth="1"/>
    <col min="2616" max="2616" width="5.7109375" style="1" customWidth="1"/>
    <col min="2617" max="2618" width="2.28515625" style="1"/>
    <col min="2619" max="2619" width="8.5703125" style="1" bestFit="1" customWidth="1"/>
    <col min="2620" max="2620" width="2.28515625" style="1"/>
    <col min="2621" max="2621" width="9.7109375" style="1" bestFit="1" customWidth="1"/>
    <col min="2622" max="2623" width="2.28515625" style="1"/>
    <col min="2624" max="2624" width="9.7109375" style="1" bestFit="1" customWidth="1"/>
    <col min="2625" max="2832" width="2.28515625" style="1"/>
    <col min="2833" max="2836" width="2.28515625" style="1" customWidth="1"/>
    <col min="2837" max="2837" width="2.85546875" style="1" customWidth="1"/>
    <col min="2838" max="2839" width="2.28515625" style="1" customWidth="1"/>
    <col min="2840" max="2840" width="10.85546875" style="1" customWidth="1"/>
    <col min="2841" max="2851" width="2.28515625" style="1" customWidth="1"/>
    <col min="2852" max="2852" width="2.85546875" style="1" customWidth="1"/>
    <col min="2853" max="2853" width="3.5703125" style="1" customWidth="1"/>
    <col min="2854" max="2854" width="3.140625" style="1" customWidth="1"/>
    <col min="2855" max="2855" width="4.5703125" style="1" customWidth="1"/>
    <col min="2856" max="2856" width="5.5703125" style="1" customWidth="1"/>
    <col min="2857" max="2857" width="1.140625" style="1" customWidth="1"/>
    <col min="2858" max="2858" width="1.42578125" style="1" customWidth="1"/>
    <col min="2859" max="2859" width="4.7109375" style="1" customWidth="1"/>
    <col min="2860" max="2861" width="2.28515625" style="1" customWidth="1"/>
    <col min="2862" max="2862" width="2.85546875" style="1" customWidth="1"/>
    <col min="2863" max="2863" width="1.85546875" style="1" customWidth="1"/>
    <col min="2864" max="2865" width="2.28515625" style="1" customWidth="1"/>
    <col min="2866" max="2866" width="3.7109375" style="1" customWidth="1"/>
    <col min="2867" max="2871" width="2.28515625" style="1" customWidth="1"/>
    <col min="2872" max="2872" width="5.7109375" style="1" customWidth="1"/>
    <col min="2873" max="2874" width="2.28515625" style="1"/>
    <col min="2875" max="2875" width="8.5703125" style="1" bestFit="1" customWidth="1"/>
    <col min="2876" max="2876" width="2.28515625" style="1"/>
    <col min="2877" max="2877" width="9.7109375" style="1" bestFit="1" customWidth="1"/>
    <col min="2878" max="2879" width="2.28515625" style="1"/>
    <col min="2880" max="2880" width="9.7109375" style="1" bestFit="1" customWidth="1"/>
    <col min="2881" max="3088" width="2.28515625" style="1"/>
    <col min="3089" max="3092" width="2.28515625" style="1" customWidth="1"/>
    <col min="3093" max="3093" width="2.85546875" style="1" customWidth="1"/>
    <col min="3094" max="3095" width="2.28515625" style="1" customWidth="1"/>
    <col min="3096" max="3096" width="10.85546875" style="1" customWidth="1"/>
    <col min="3097" max="3107" width="2.28515625" style="1" customWidth="1"/>
    <col min="3108" max="3108" width="2.85546875" style="1" customWidth="1"/>
    <col min="3109" max="3109" width="3.5703125" style="1" customWidth="1"/>
    <col min="3110" max="3110" width="3.140625" style="1" customWidth="1"/>
    <col min="3111" max="3111" width="4.5703125" style="1" customWidth="1"/>
    <col min="3112" max="3112" width="5.5703125" style="1" customWidth="1"/>
    <col min="3113" max="3113" width="1.140625" style="1" customWidth="1"/>
    <col min="3114" max="3114" width="1.42578125" style="1" customWidth="1"/>
    <col min="3115" max="3115" width="4.7109375" style="1" customWidth="1"/>
    <col min="3116" max="3117" width="2.28515625" style="1" customWidth="1"/>
    <col min="3118" max="3118" width="2.85546875" style="1" customWidth="1"/>
    <col min="3119" max="3119" width="1.85546875" style="1" customWidth="1"/>
    <col min="3120" max="3121" width="2.28515625" style="1" customWidth="1"/>
    <col min="3122" max="3122" width="3.7109375" style="1" customWidth="1"/>
    <col min="3123" max="3127" width="2.28515625" style="1" customWidth="1"/>
    <col min="3128" max="3128" width="5.7109375" style="1" customWidth="1"/>
    <col min="3129" max="3130" width="2.28515625" style="1"/>
    <col min="3131" max="3131" width="8.5703125" style="1" bestFit="1" customWidth="1"/>
    <col min="3132" max="3132" width="2.28515625" style="1"/>
    <col min="3133" max="3133" width="9.7109375" style="1" bestFit="1" customWidth="1"/>
    <col min="3134" max="3135" width="2.28515625" style="1"/>
    <col min="3136" max="3136" width="9.7109375" style="1" bestFit="1" customWidth="1"/>
    <col min="3137" max="3344" width="2.28515625" style="1"/>
    <col min="3345" max="3348" width="2.28515625" style="1" customWidth="1"/>
    <col min="3349" max="3349" width="2.85546875" style="1" customWidth="1"/>
    <col min="3350" max="3351" width="2.28515625" style="1" customWidth="1"/>
    <col min="3352" max="3352" width="10.85546875" style="1" customWidth="1"/>
    <col min="3353" max="3363" width="2.28515625" style="1" customWidth="1"/>
    <col min="3364" max="3364" width="2.85546875" style="1" customWidth="1"/>
    <col min="3365" max="3365" width="3.5703125" style="1" customWidth="1"/>
    <col min="3366" max="3366" width="3.140625" style="1" customWidth="1"/>
    <col min="3367" max="3367" width="4.5703125" style="1" customWidth="1"/>
    <col min="3368" max="3368" width="5.5703125" style="1" customWidth="1"/>
    <col min="3369" max="3369" width="1.140625" style="1" customWidth="1"/>
    <col min="3370" max="3370" width="1.42578125" style="1" customWidth="1"/>
    <col min="3371" max="3371" width="4.7109375" style="1" customWidth="1"/>
    <col min="3372" max="3373" width="2.28515625" style="1" customWidth="1"/>
    <col min="3374" max="3374" width="2.85546875" style="1" customWidth="1"/>
    <col min="3375" max="3375" width="1.85546875" style="1" customWidth="1"/>
    <col min="3376" max="3377" width="2.28515625" style="1" customWidth="1"/>
    <col min="3378" max="3378" width="3.7109375" style="1" customWidth="1"/>
    <col min="3379" max="3383" width="2.28515625" style="1" customWidth="1"/>
    <col min="3384" max="3384" width="5.7109375" style="1" customWidth="1"/>
    <col min="3385" max="3386" width="2.28515625" style="1"/>
    <col min="3387" max="3387" width="8.5703125" style="1" bestFit="1" customWidth="1"/>
    <col min="3388" max="3388" width="2.28515625" style="1"/>
    <col min="3389" max="3389" width="9.7109375" style="1" bestFit="1" customWidth="1"/>
    <col min="3390" max="3391" width="2.28515625" style="1"/>
    <col min="3392" max="3392" width="9.7109375" style="1" bestFit="1" customWidth="1"/>
    <col min="3393" max="3600" width="2.28515625" style="1"/>
    <col min="3601" max="3604" width="2.28515625" style="1" customWidth="1"/>
    <col min="3605" max="3605" width="2.85546875" style="1" customWidth="1"/>
    <col min="3606" max="3607" width="2.28515625" style="1" customWidth="1"/>
    <col min="3608" max="3608" width="10.85546875" style="1" customWidth="1"/>
    <col min="3609" max="3619" width="2.28515625" style="1" customWidth="1"/>
    <col min="3620" max="3620" width="2.85546875" style="1" customWidth="1"/>
    <col min="3621" max="3621" width="3.5703125" style="1" customWidth="1"/>
    <col min="3622" max="3622" width="3.140625" style="1" customWidth="1"/>
    <col min="3623" max="3623" width="4.5703125" style="1" customWidth="1"/>
    <col min="3624" max="3624" width="5.5703125" style="1" customWidth="1"/>
    <col min="3625" max="3625" width="1.140625" style="1" customWidth="1"/>
    <col min="3626" max="3626" width="1.42578125" style="1" customWidth="1"/>
    <col min="3627" max="3627" width="4.7109375" style="1" customWidth="1"/>
    <col min="3628" max="3629" width="2.28515625" style="1" customWidth="1"/>
    <col min="3630" max="3630" width="2.85546875" style="1" customWidth="1"/>
    <col min="3631" max="3631" width="1.85546875" style="1" customWidth="1"/>
    <col min="3632" max="3633" width="2.28515625" style="1" customWidth="1"/>
    <col min="3634" max="3634" width="3.7109375" style="1" customWidth="1"/>
    <col min="3635" max="3639" width="2.28515625" style="1" customWidth="1"/>
    <col min="3640" max="3640" width="5.7109375" style="1" customWidth="1"/>
    <col min="3641" max="3642" width="2.28515625" style="1"/>
    <col min="3643" max="3643" width="8.5703125" style="1" bestFit="1" customWidth="1"/>
    <col min="3644" max="3644" width="2.28515625" style="1"/>
    <col min="3645" max="3645" width="9.7109375" style="1" bestFit="1" customWidth="1"/>
    <col min="3646" max="3647" width="2.28515625" style="1"/>
    <col min="3648" max="3648" width="9.7109375" style="1" bestFit="1" customWidth="1"/>
    <col min="3649" max="3856" width="2.28515625" style="1"/>
    <col min="3857" max="3860" width="2.28515625" style="1" customWidth="1"/>
    <col min="3861" max="3861" width="2.85546875" style="1" customWidth="1"/>
    <col min="3862" max="3863" width="2.28515625" style="1" customWidth="1"/>
    <col min="3864" max="3864" width="10.85546875" style="1" customWidth="1"/>
    <col min="3865" max="3875" width="2.28515625" style="1" customWidth="1"/>
    <col min="3876" max="3876" width="2.85546875" style="1" customWidth="1"/>
    <col min="3877" max="3877" width="3.5703125" style="1" customWidth="1"/>
    <col min="3878" max="3878" width="3.140625" style="1" customWidth="1"/>
    <col min="3879" max="3879" width="4.5703125" style="1" customWidth="1"/>
    <col min="3880" max="3880" width="5.5703125" style="1" customWidth="1"/>
    <col min="3881" max="3881" width="1.140625" style="1" customWidth="1"/>
    <col min="3882" max="3882" width="1.42578125" style="1" customWidth="1"/>
    <col min="3883" max="3883" width="4.7109375" style="1" customWidth="1"/>
    <col min="3884" max="3885" width="2.28515625" style="1" customWidth="1"/>
    <col min="3886" max="3886" width="2.85546875" style="1" customWidth="1"/>
    <col min="3887" max="3887" width="1.85546875" style="1" customWidth="1"/>
    <col min="3888" max="3889" width="2.28515625" style="1" customWidth="1"/>
    <col min="3890" max="3890" width="3.7109375" style="1" customWidth="1"/>
    <col min="3891" max="3895" width="2.28515625" style="1" customWidth="1"/>
    <col min="3896" max="3896" width="5.7109375" style="1" customWidth="1"/>
    <col min="3897" max="3898" width="2.28515625" style="1"/>
    <col min="3899" max="3899" width="8.5703125" style="1" bestFit="1" customWidth="1"/>
    <col min="3900" max="3900" width="2.28515625" style="1"/>
    <col min="3901" max="3901" width="9.7109375" style="1" bestFit="1" customWidth="1"/>
    <col min="3902" max="3903" width="2.28515625" style="1"/>
    <col min="3904" max="3904" width="9.7109375" style="1" bestFit="1" customWidth="1"/>
    <col min="3905" max="4112" width="2.28515625" style="1"/>
    <col min="4113" max="4116" width="2.28515625" style="1" customWidth="1"/>
    <col min="4117" max="4117" width="2.85546875" style="1" customWidth="1"/>
    <col min="4118" max="4119" width="2.28515625" style="1" customWidth="1"/>
    <col min="4120" max="4120" width="10.85546875" style="1" customWidth="1"/>
    <col min="4121" max="4131" width="2.28515625" style="1" customWidth="1"/>
    <col min="4132" max="4132" width="2.85546875" style="1" customWidth="1"/>
    <col min="4133" max="4133" width="3.5703125" style="1" customWidth="1"/>
    <col min="4134" max="4134" width="3.140625" style="1" customWidth="1"/>
    <col min="4135" max="4135" width="4.5703125" style="1" customWidth="1"/>
    <col min="4136" max="4136" width="5.5703125" style="1" customWidth="1"/>
    <col min="4137" max="4137" width="1.140625" style="1" customWidth="1"/>
    <col min="4138" max="4138" width="1.42578125" style="1" customWidth="1"/>
    <col min="4139" max="4139" width="4.7109375" style="1" customWidth="1"/>
    <col min="4140" max="4141" width="2.28515625" style="1" customWidth="1"/>
    <col min="4142" max="4142" width="2.85546875" style="1" customWidth="1"/>
    <col min="4143" max="4143" width="1.85546875" style="1" customWidth="1"/>
    <col min="4144" max="4145" width="2.28515625" style="1" customWidth="1"/>
    <col min="4146" max="4146" width="3.7109375" style="1" customWidth="1"/>
    <col min="4147" max="4151" width="2.28515625" style="1" customWidth="1"/>
    <col min="4152" max="4152" width="5.7109375" style="1" customWidth="1"/>
    <col min="4153" max="4154" width="2.28515625" style="1"/>
    <col min="4155" max="4155" width="8.5703125" style="1" bestFit="1" customWidth="1"/>
    <col min="4156" max="4156" width="2.28515625" style="1"/>
    <col min="4157" max="4157" width="9.7109375" style="1" bestFit="1" customWidth="1"/>
    <col min="4158" max="4159" width="2.28515625" style="1"/>
    <col min="4160" max="4160" width="9.7109375" style="1" bestFit="1" customWidth="1"/>
    <col min="4161" max="4368" width="2.28515625" style="1"/>
    <col min="4369" max="4372" width="2.28515625" style="1" customWidth="1"/>
    <col min="4373" max="4373" width="2.85546875" style="1" customWidth="1"/>
    <col min="4374" max="4375" width="2.28515625" style="1" customWidth="1"/>
    <col min="4376" max="4376" width="10.85546875" style="1" customWidth="1"/>
    <col min="4377" max="4387" width="2.28515625" style="1" customWidth="1"/>
    <col min="4388" max="4388" width="2.85546875" style="1" customWidth="1"/>
    <col min="4389" max="4389" width="3.5703125" style="1" customWidth="1"/>
    <col min="4390" max="4390" width="3.140625" style="1" customWidth="1"/>
    <col min="4391" max="4391" width="4.5703125" style="1" customWidth="1"/>
    <col min="4392" max="4392" width="5.5703125" style="1" customWidth="1"/>
    <col min="4393" max="4393" width="1.140625" style="1" customWidth="1"/>
    <col min="4394" max="4394" width="1.42578125" style="1" customWidth="1"/>
    <col min="4395" max="4395" width="4.7109375" style="1" customWidth="1"/>
    <col min="4396" max="4397" width="2.28515625" style="1" customWidth="1"/>
    <col min="4398" max="4398" width="2.85546875" style="1" customWidth="1"/>
    <col min="4399" max="4399" width="1.85546875" style="1" customWidth="1"/>
    <col min="4400" max="4401" width="2.28515625" style="1" customWidth="1"/>
    <col min="4402" max="4402" width="3.7109375" style="1" customWidth="1"/>
    <col min="4403" max="4407" width="2.28515625" style="1" customWidth="1"/>
    <col min="4408" max="4408" width="5.7109375" style="1" customWidth="1"/>
    <col min="4409" max="4410" width="2.28515625" style="1"/>
    <col min="4411" max="4411" width="8.5703125" style="1" bestFit="1" customWidth="1"/>
    <col min="4412" max="4412" width="2.28515625" style="1"/>
    <col min="4413" max="4413" width="9.7109375" style="1" bestFit="1" customWidth="1"/>
    <col min="4414" max="4415" width="2.28515625" style="1"/>
    <col min="4416" max="4416" width="9.7109375" style="1" bestFit="1" customWidth="1"/>
    <col min="4417" max="4624" width="2.28515625" style="1"/>
    <col min="4625" max="4628" width="2.28515625" style="1" customWidth="1"/>
    <col min="4629" max="4629" width="2.85546875" style="1" customWidth="1"/>
    <col min="4630" max="4631" width="2.28515625" style="1" customWidth="1"/>
    <col min="4632" max="4632" width="10.85546875" style="1" customWidth="1"/>
    <col min="4633" max="4643" width="2.28515625" style="1" customWidth="1"/>
    <col min="4644" max="4644" width="2.85546875" style="1" customWidth="1"/>
    <col min="4645" max="4645" width="3.5703125" style="1" customWidth="1"/>
    <col min="4646" max="4646" width="3.140625" style="1" customWidth="1"/>
    <col min="4647" max="4647" width="4.5703125" style="1" customWidth="1"/>
    <col min="4648" max="4648" width="5.5703125" style="1" customWidth="1"/>
    <col min="4649" max="4649" width="1.140625" style="1" customWidth="1"/>
    <col min="4650" max="4650" width="1.42578125" style="1" customWidth="1"/>
    <col min="4651" max="4651" width="4.7109375" style="1" customWidth="1"/>
    <col min="4652" max="4653" width="2.28515625" style="1" customWidth="1"/>
    <col min="4654" max="4654" width="2.85546875" style="1" customWidth="1"/>
    <col min="4655" max="4655" width="1.85546875" style="1" customWidth="1"/>
    <col min="4656" max="4657" width="2.28515625" style="1" customWidth="1"/>
    <col min="4658" max="4658" width="3.7109375" style="1" customWidth="1"/>
    <col min="4659" max="4663" width="2.28515625" style="1" customWidth="1"/>
    <col min="4664" max="4664" width="5.7109375" style="1" customWidth="1"/>
    <col min="4665" max="4666" width="2.28515625" style="1"/>
    <col min="4667" max="4667" width="8.5703125" style="1" bestFit="1" customWidth="1"/>
    <col min="4668" max="4668" width="2.28515625" style="1"/>
    <col min="4669" max="4669" width="9.7109375" style="1" bestFit="1" customWidth="1"/>
    <col min="4670" max="4671" width="2.28515625" style="1"/>
    <col min="4672" max="4672" width="9.7109375" style="1" bestFit="1" customWidth="1"/>
    <col min="4673" max="4880" width="2.28515625" style="1"/>
    <col min="4881" max="4884" width="2.28515625" style="1" customWidth="1"/>
    <col min="4885" max="4885" width="2.85546875" style="1" customWidth="1"/>
    <col min="4886" max="4887" width="2.28515625" style="1" customWidth="1"/>
    <col min="4888" max="4888" width="10.85546875" style="1" customWidth="1"/>
    <col min="4889" max="4899" width="2.28515625" style="1" customWidth="1"/>
    <col min="4900" max="4900" width="2.85546875" style="1" customWidth="1"/>
    <col min="4901" max="4901" width="3.5703125" style="1" customWidth="1"/>
    <col min="4902" max="4902" width="3.140625" style="1" customWidth="1"/>
    <col min="4903" max="4903" width="4.5703125" style="1" customWidth="1"/>
    <col min="4904" max="4904" width="5.5703125" style="1" customWidth="1"/>
    <col min="4905" max="4905" width="1.140625" style="1" customWidth="1"/>
    <col min="4906" max="4906" width="1.42578125" style="1" customWidth="1"/>
    <col min="4907" max="4907" width="4.7109375" style="1" customWidth="1"/>
    <col min="4908" max="4909" width="2.28515625" style="1" customWidth="1"/>
    <col min="4910" max="4910" width="2.85546875" style="1" customWidth="1"/>
    <col min="4911" max="4911" width="1.85546875" style="1" customWidth="1"/>
    <col min="4912" max="4913" width="2.28515625" style="1" customWidth="1"/>
    <col min="4914" max="4914" width="3.7109375" style="1" customWidth="1"/>
    <col min="4915" max="4919" width="2.28515625" style="1" customWidth="1"/>
    <col min="4920" max="4920" width="5.7109375" style="1" customWidth="1"/>
    <col min="4921" max="4922" width="2.28515625" style="1"/>
    <col min="4923" max="4923" width="8.5703125" style="1" bestFit="1" customWidth="1"/>
    <col min="4924" max="4924" width="2.28515625" style="1"/>
    <col min="4925" max="4925" width="9.7109375" style="1" bestFit="1" customWidth="1"/>
    <col min="4926" max="4927" width="2.28515625" style="1"/>
    <col min="4928" max="4928" width="9.7109375" style="1" bestFit="1" customWidth="1"/>
    <col min="4929" max="5136" width="2.28515625" style="1"/>
    <col min="5137" max="5140" width="2.28515625" style="1" customWidth="1"/>
    <col min="5141" max="5141" width="2.85546875" style="1" customWidth="1"/>
    <col min="5142" max="5143" width="2.28515625" style="1" customWidth="1"/>
    <col min="5144" max="5144" width="10.85546875" style="1" customWidth="1"/>
    <col min="5145" max="5155" width="2.28515625" style="1" customWidth="1"/>
    <col min="5156" max="5156" width="2.85546875" style="1" customWidth="1"/>
    <col min="5157" max="5157" width="3.5703125" style="1" customWidth="1"/>
    <col min="5158" max="5158" width="3.140625" style="1" customWidth="1"/>
    <col min="5159" max="5159" width="4.5703125" style="1" customWidth="1"/>
    <col min="5160" max="5160" width="5.5703125" style="1" customWidth="1"/>
    <col min="5161" max="5161" width="1.140625" style="1" customWidth="1"/>
    <col min="5162" max="5162" width="1.42578125" style="1" customWidth="1"/>
    <col min="5163" max="5163" width="4.7109375" style="1" customWidth="1"/>
    <col min="5164" max="5165" width="2.28515625" style="1" customWidth="1"/>
    <col min="5166" max="5166" width="2.85546875" style="1" customWidth="1"/>
    <col min="5167" max="5167" width="1.85546875" style="1" customWidth="1"/>
    <col min="5168" max="5169" width="2.28515625" style="1" customWidth="1"/>
    <col min="5170" max="5170" width="3.7109375" style="1" customWidth="1"/>
    <col min="5171" max="5175" width="2.28515625" style="1" customWidth="1"/>
    <col min="5176" max="5176" width="5.7109375" style="1" customWidth="1"/>
    <col min="5177" max="5178" width="2.28515625" style="1"/>
    <col min="5179" max="5179" width="8.5703125" style="1" bestFit="1" customWidth="1"/>
    <col min="5180" max="5180" width="2.28515625" style="1"/>
    <col min="5181" max="5181" width="9.7109375" style="1" bestFit="1" customWidth="1"/>
    <col min="5182" max="5183" width="2.28515625" style="1"/>
    <col min="5184" max="5184" width="9.7109375" style="1" bestFit="1" customWidth="1"/>
    <col min="5185" max="5392" width="2.28515625" style="1"/>
    <col min="5393" max="5396" width="2.28515625" style="1" customWidth="1"/>
    <col min="5397" max="5397" width="2.85546875" style="1" customWidth="1"/>
    <col min="5398" max="5399" width="2.28515625" style="1" customWidth="1"/>
    <col min="5400" max="5400" width="10.85546875" style="1" customWidth="1"/>
    <col min="5401" max="5411" width="2.28515625" style="1" customWidth="1"/>
    <col min="5412" max="5412" width="2.85546875" style="1" customWidth="1"/>
    <col min="5413" max="5413" width="3.5703125" style="1" customWidth="1"/>
    <col min="5414" max="5414" width="3.140625" style="1" customWidth="1"/>
    <col min="5415" max="5415" width="4.5703125" style="1" customWidth="1"/>
    <col min="5416" max="5416" width="5.5703125" style="1" customWidth="1"/>
    <col min="5417" max="5417" width="1.140625" style="1" customWidth="1"/>
    <col min="5418" max="5418" width="1.42578125" style="1" customWidth="1"/>
    <col min="5419" max="5419" width="4.7109375" style="1" customWidth="1"/>
    <col min="5420" max="5421" width="2.28515625" style="1" customWidth="1"/>
    <col min="5422" max="5422" width="2.85546875" style="1" customWidth="1"/>
    <col min="5423" max="5423" width="1.85546875" style="1" customWidth="1"/>
    <col min="5424" max="5425" width="2.28515625" style="1" customWidth="1"/>
    <col min="5426" max="5426" width="3.7109375" style="1" customWidth="1"/>
    <col min="5427" max="5431" width="2.28515625" style="1" customWidth="1"/>
    <col min="5432" max="5432" width="5.7109375" style="1" customWidth="1"/>
    <col min="5433" max="5434" width="2.28515625" style="1"/>
    <col min="5435" max="5435" width="8.5703125" style="1" bestFit="1" customWidth="1"/>
    <col min="5436" max="5436" width="2.28515625" style="1"/>
    <col min="5437" max="5437" width="9.7109375" style="1" bestFit="1" customWidth="1"/>
    <col min="5438" max="5439" width="2.28515625" style="1"/>
    <col min="5440" max="5440" width="9.7109375" style="1" bestFit="1" customWidth="1"/>
    <col min="5441" max="5648" width="2.28515625" style="1"/>
    <col min="5649" max="5652" width="2.28515625" style="1" customWidth="1"/>
    <col min="5653" max="5653" width="2.85546875" style="1" customWidth="1"/>
    <col min="5654" max="5655" width="2.28515625" style="1" customWidth="1"/>
    <col min="5656" max="5656" width="10.85546875" style="1" customWidth="1"/>
    <col min="5657" max="5667" width="2.28515625" style="1" customWidth="1"/>
    <col min="5668" max="5668" width="2.85546875" style="1" customWidth="1"/>
    <col min="5669" max="5669" width="3.5703125" style="1" customWidth="1"/>
    <col min="5670" max="5670" width="3.140625" style="1" customWidth="1"/>
    <col min="5671" max="5671" width="4.5703125" style="1" customWidth="1"/>
    <col min="5672" max="5672" width="5.5703125" style="1" customWidth="1"/>
    <col min="5673" max="5673" width="1.140625" style="1" customWidth="1"/>
    <col min="5674" max="5674" width="1.42578125" style="1" customWidth="1"/>
    <col min="5675" max="5675" width="4.7109375" style="1" customWidth="1"/>
    <col min="5676" max="5677" width="2.28515625" style="1" customWidth="1"/>
    <col min="5678" max="5678" width="2.85546875" style="1" customWidth="1"/>
    <col min="5679" max="5679" width="1.85546875" style="1" customWidth="1"/>
    <col min="5680" max="5681" width="2.28515625" style="1" customWidth="1"/>
    <col min="5682" max="5682" width="3.7109375" style="1" customWidth="1"/>
    <col min="5683" max="5687" width="2.28515625" style="1" customWidth="1"/>
    <col min="5688" max="5688" width="5.7109375" style="1" customWidth="1"/>
    <col min="5689" max="5690" width="2.28515625" style="1"/>
    <col min="5691" max="5691" width="8.5703125" style="1" bestFit="1" customWidth="1"/>
    <col min="5692" max="5692" width="2.28515625" style="1"/>
    <col min="5693" max="5693" width="9.7109375" style="1" bestFit="1" customWidth="1"/>
    <col min="5694" max="5695" width="2.28515625" style="1"/>
    <col min="5696" max="5696" width="9.7109375" style="1" bestFit="1" customWidth="1"/>
    <col min="5697" max="5904" width="2.28515625" style="1"/>
    <col min="5905" max="5908" width="2.28515625" style="1" customWidth="1"/>
    <col min="5909" max="5909" width="2.85546875" style="1" customWidth="1"/>
    <col min="5910" max="5911" width="2.28515625" style="1" customWidth="1"/>
    <col min="5912" max="5912" width="10.85546875" style="1" customWidth="1"/>
    <col min="5913" max="5923" width="2.28515625" style="1" customWidth="1"/>
    <col min="5924" max="5924" width="2.85546875" style="1" customWidth="1"/>
    <col min="5925" max="5925" width="3.5703125" style="1" customWidth="1"/>
    <col min="5926" max="5926" width="3.140625" style="1" customWidth="1"/>
    <col min="5927" max="5927" width="4.5703125" style="1" customWidth="1"/>
    <col min="5928" max="5928" width="5.5703125" style="1" customWidth="1"/>
    <col min="5929" max="5929" width="1.140625" style="1" customWidth="1"/>
    <col min="5930" max="5930" width="1.42578125" style="1" customWidth="1"/>
    <col min="5931" max="5931" width="4.7109375" style="1" customWidth="1"/>
    <col min="5932" max="5933" width="2.28515625" style="1" customWidth="1"/>
    <col min="5934" max="5934" width="2.85546875" style="1" customWidth="1"/>
    <col min="5935" max="5935" width="1.85546875" style="1" customWidth="1"/>
    <col min="5936" max="5937" width="2.28515625" style="1" customWidth="1"/>
    <col min="5938" max="5938" width="3.7109375" style="1" customWidth="1"/>
    <col min="5939" max="5943" width="2.28515625" style="1" customWidth="1"/>
    <col min="5944" max="5944" width="5.7109375" style="1" customWidth="1"/>
    <col min="5945" max="5946" width="2.28515625" style="1"/>
    <col min="5947" max="5947" width="8.5703125" style="1" bestFit="1" customWidth="1"/>
    <col min="5948" max="5948" width="2.28515625" style="1"/>
    <col min="5949" max="5949" width="9.7109375" style="1" bestFit="1" customWidth="1"/>
    <col min="5950" max="5951" width="2.28515625" style="1"/>
    <col min="5952" max="5952" width="9.7109375" style="1" bestFit="1" customWidth="1"/>
    <col min="5953" max="6160" width="2.28515625" style="1"/>
    <col min="6161" max="6164" width="2.28515625" style="1" customWidth="1"/>
    <col min="6165" max="6165" width="2.85546875" style="1" customWidth="1"/>
    <col min="6166" max="6167" width="2.28515625" style="1" customWidth="1"/>
    <col min="6168" max="6168" width="10.85546875" style="1" customWidth="1"/>
    <col min="6169" max="6179" width="2.28515625" style="1" customWidth="1"/>
    <col min="6180" max="6180" width="2.85546875" style="1" customWidth="1"/>
    <col min="6181" max="6181" width="3.5703125" style="1" customWidth="1"/>
    <col min="6182" max="6182" width="3.140625" style="1" customWidth="1"/>
    <col min="6183" max="6183" width="4.5703125" style="1" customWidth="1"/>
    <col min="6184" max="6184" width="5.5703125" style="1" customWidth="1"/>
    <col min="6185" max="6185" width="1.140625" style="1" customWidth="1"/>
    <col min="6186" max="6186" width="1.42578125" style="1" customWidth="1"/>
    <col min="6187" max="6187" width="4.7109375" style="1" customWidth="1"/>
    <col min="6188" max="6189" width="2.28515625" style="1" customWidth="1"/>
    <col min="6190" max="6190" width="2.85546875" style="1" customWidth="1"/>
    <col min="6191" max="6191" width="1.85546875" style="1" customWidth="1"/>
    <col min="6192" max="6193" width="2.28515625" style="1" customWidth="1"/>
    <col min="6194" max="6194" width="3.7109375" style="1" customWidth="1"/>
    <col min="6195" max="6199" width="2.28515625" style="1" customWidth="1"/>
    <col min="6200" max="6200" width="5.7109375" style="1" customWidth="1"/>
    <col min="6201" max="6202" width="2.28515625" style="1"/>
    <col min="6203" max="6203" width="8.5703125" style="1" bestFit="1" customWidth="1"/>
    <col min="6204" max="6204" width="2.28515625" style="1"/>
    <col min="6205" max="6205" width="9.7109375" style="1" bestFit="1" customWidth="1"/>
    <col min="6206" max="6207" width="2.28515625" style="1"/>
    <col min="6208" max="6208" width="9.7109375" style="1" bestFit="1" customWidth="1"/>
    <col min="6209" max="6416" width="2.28515625" style="1"/>
    <col min="6417" max="6420" width="2.28515625" style="1" customWidth="1"/>
    <col min="6421" max="6421" width="2.85546875" style="1" customWidth="1"/>
    <col min="6422" max="6423" width="2.28515625" style="1" customWidth="1"/>
    <col min="6424" max="6424" width="10.85546875" style="1" customWidth="1"/>
    <col min="6425" max="6435" width="2.28515625" style="1" customWidth="1"/>
    <col min="6436" max="6436" width="2.85546875" style="1" customWidth="1"/>
    <col min="6437" max="6437" width="3.5703125" style="1" customWidth="1"/>
    <col min="6438" max="6438" width="3.140625" style="1" customWidth="1"/>
    <col min="6439" max="6439" width="4.5703125" style="1" customWidth="1"/>
    <col min="6440" max="6440" width="5.5703125" style="1" customWidth="1"/>
    <col min="6441" max="6441" width="1.140625" style="1" customWidth="1"/>
    <col min="6442" max="6442" width="1.42578125" style="1" customWidth="1"/>
    <col min="6443" max="6443" width="4.7109375" style="1" customWidth="1"/>
    <col min="6444" max="6445" width="2.28515625" style="1" customWidth="1"/>
    <col min="6446" max="6446" width="2.85546875" style="1" customWidth="1"/>
    <col min="6447" max="6447" width="1.85546875" style="1" customWidth="1"/>
    <col min="6448" max="6449" width="2.28515625" style="1" customWidth="1"/>
    <col min="6450" max="6450" width="3.7109375" style="1" customWidth="1"/>
    <col min="6451" max="6455" width="2.28515625" style="1" customWidth="1"/>
    <col min="6456" max="6456" width="5.7109375" style="1" customWidth="1"/>
    <col min="6457" max="6458" width="2.28515625" style="1"/>
    <col min="6459" max="6459" width="8.5703125" style="1" bestFit="1" customWidth="1"/>
    <col min="6460" max="6460" width="2.28515625" style="1"/>
    <col min="6461" max="6461" width="9.7109375" style="1" bestFit="1" customWidth="1"/>
    <col min="6462" max="6463" width="2.28515625" style="1"/>
    <col min="6464" max="6464" width="9.7109375" style="1" bestFit="1" customWidth="1"/>
    <col min="6465" max="6672" width="2.28515625" style="1"/>
    <col min="6673" max="6676" width="2.28515625" style="1" customWidth="1"/>
    <col min="6677" max="6677" width="2.85546875" style="1" customWidth="1"/>
    <col min="6678" max="6679" width="2.28515625" style="1" customWidth="1"/>
    <col min="6680" max="6680" width="10.85546875" style="1" customWidth="1"/>
    <col min="6681" max="6691" width="2.28515625" style="1" customWidth="1"/>
    <col min="6692" max="6692" width="2.85546875" style="1" customWidth="1"/>
    <col min="6693" max="6693" width="3.5703125" style="1" customWidth="1"/>
    <col min="6694" max="6694" width="3.140625" style="1" customWidth="1"/>
    <col min="6695" max="6695" width="4.5703125" style="1" customWidth="1"/>
    <col min="6696" max="6696" width="5.5703125" style="1" customWidth="1"/>
    <col min="6697" max="6697" width="1.140625" style="1" customWidth="1"/>
    <col min="6698" max="6698" width="1.42578125" style="1" customWidth="1"/>
    <col min="6699" max="6699" width="4.7109375" style="1" customWidth="1"/>
    <col min="6700" max="6701" width="2.28515625" style="1" customWidth="1"/>
    <col min="6702" max="6702" width="2.85546875" style="1" customWidth="1"/>
    <col min="6703" max="6703" width="1.85546875" style="1" customWidth="1"/>
    <col min="6704" max="6705" width="2.28515625" style="1" customWidth="1"/>
    <col min="6706" max="6706" width="3.7109375" style="1" customWidth="1"/>
    <col min="6707" max="6711" width="2.28515625" style="1" customWidth="1"/>
    <col min="6712" max="6712" width="5.7109375" style="1" customWidth="1"/>
    <col min="6713" max="6714" width="2.28515625" style="1"/>
    <col min="6715" max="6715" width="8.5703125" style="1" bestFit="1" customWidth="1"/>
    <col min="6716" max="6716" width="2.28515625" style="1"/>
    <col min="6717" max="6717" width="9.7109375" style="1" bestFit="1" customWidth="1"/>
    <col min="6718" max="6719" width="2.28515625" style="1"/>
    <col min="6720" max="6720" width="9.7109375" style="1" bestFit="1" customWidth="1"/>
    <col min="6721" max="6928" width="2.28515625" style="1"/>
    <col min="6929" max="6932" width="2.28515625" style="1" customWidth="1"/>
    <col min="6933" max="6933" width="2.85546875" style="1" customWidth="1"/>
    <col min="6934" max="6935" width="2.28515625" style="1" customWidth="1"/>
    <col min="6936" max="6936" width="10.85546875" style="1" customWidth="1"/>
    <col min="6937" max="6947" width="2.28515625" style="1" customWidth="1"/>
    <col min="6948" max="6948" width="2.85546875" style="1" customWidth="1"/>
    <col min="6949" max="6949" width="3.5703125" style="1" customWidth="1"/>
    <col min="6950" max="6950" width="3.140625" style="1" customWidth="1"/>
    <col min="6951" max="6951" width="4.5703125" style="1" customWidth="1"/>
    <col min="6952" max="6952" width="5.5703125" style="1" customWidth="1"/>
    <col min="6953" max="6953" width="1.140625" style="1" customWidth="1"/>
    <col min="6954" max="6954" width="1.42578125" style="1" customWidth="1"/>
    <col min="6955" max="6955" width="4.7109375" style="1" customWidth="1"/>
    <col min="6956" max="6957" width="2.28515625" style="1" customWidth="1"/>
    <col min="6958" max="6958" width="2.85546875" style="1" customWidth="1"/>
    <col min="6959" max="6959" width="1.85546875" style="1" customWidth="1"/>
    <col min="6960" max="6961" width="2.28515625" style="1" customWidth="1"/>
    <col min="6962" max="6962" width="3.7109375" style="1" customWidth="1"/>
    <col min="6963" max="6967" width="2.28515625" style="1" customWidth="1"/>
    <col min="6968" max="6968" width="5.7109375" style="1" customWidth="1"/>
    <col min="6969" max="6970" width="2.28515625" style="1"/>
    <col min="6971" max="6971" width="8.5703125" style="1" bestFit="1" customWidth="1"/>
    <col min="6972" max="6972" width="2.28515625" style="1"/>
    <col min="6973" max="6973" width="9.7109375" style="1" bestFit="1" customWidth="1"/>
    <col min="6974" max="6975" width="2.28515625" style="1"/>
    <col min="6976" max="6976" width="9.7109375" style="1" bestFit="1" customWidth="1"/>
    <col min="6977" max="7184" width="2.28515625" style="1"/>
    <col min="7185" max="7188" width="2.28515625" style="1" customWidth="1"/>
    <col min="7189" max="7189" width="2.85546875" style="1" customWidth="1"/>
    <col min="7190" max="7191" width="2.28515625" style="1" customWidth="1"/>
    <col min="7192" max="7192" width="10.85546875" style="1" customWidth="1"/>
    <col min="7193" max="7203" width="2.28515625" style="1" customWidth="1"/>
    <col min="7204" max="7204" width="2.85546875" style="1" customWidth="1"/>
    <col min="7205" max="7205" width="3.5703125" style="1" customWidth="1"/>
    <col min="7206" max="7206" width="3.140625" style="1" customWidth="1"/>
    <col min="7207" max="7207" width="4.5703125" style="1" customWidth="1"/>
    <col min="7208" max="7208" width="5.5703125" style="1" customWidth="1"/>
    <col min="7209" max="7209" width="1.140625" style="1" customWidth="1"/>
    <col min="7210" max="7210" width="1.42578125" style="1" customWidth="1"/>
    <col min="7211" max="7211" width="4.7109375" style="1" customWidth="1"/>
    <col min="7212" max="7213" width="2.28515625" style="1" customWidth="1"/>
    <col min="7214" max="7214" width="2.85546875" style="1" customWidth="1"/>
    <col min="7215" max="7215" width="1.85546875" style="1" customWidth="1"/>
    <col min="7216" max="7217" width="2.28515625" style="1" customWidth="1"/>
    <col min="7218" max="7218" width="3.7109375" style="1" customWidth="1"/>
    <col min="7219" max="7223" width="2.28515625" style="1" customWidth="1"/>
    <col min="7224" max="7224" width="5.7109375" style="1" customWidth="1"/>
    <col min="7225" max="7226" width="2.28515625" style="1"/>
    <col min="7227" max="7227" width="8.5703125" style="1" bestFit="1" customWidth="1"/>
    <col min="7228" max="7228" width="2.28515625" style="1"/>
    <col min="7229" max="7229" width="9.7109375" style="1" bestFit="1" customWidth="1"/>
    <col min="7230" max="7231" width="2.28515625" style="1"/>
    <col min="7232" max="7232" width="9.7109375" style="1" bestFit="1" customWidth="1"/>
    <col min="7233" max="7440" width="2.28515625" style="1"/>
    <col min="7441" max="7444" width="2.28515625" style="1" customWidth="1"/>
    <col min="7445" max="7445" width="2.85546875" style="1" customWidth="1"/>
    <col min="7446" max="7447" width="2.28515625" style="1" customWidth="1"/>
    <col min="7448" max="7448" width="10.85546875" style="1" customWidth="1"/>
    <col min="7449" max="7459" width="2.28515625" style="1" customWidth="1"/>
    <col min="7460" max="7460" width="2.85546875" style="1" customWidth="1"/>
    <col min="7461" max="7461" width="3.5703125" style="1" customWidth="1"/>
    <col min="7462" max="7462" width="3.140625" style="1" customWidth="1"/>
    <col min="7463" max="7463" width="4.5703125" style="1" customWidth="1"/>
    <col min="7464" max="7464" width="5.5703125" style="1" customWidth="1"/>
    <col min="7465" max="7465" width="1.140625" style="1" customWidth="1"/>
    <col min="7466" max="7466" width="1.42578125" style="1" customWidth="1"/>
    <col min="7467" max="7467" width="4.7109375" style="1" customWidth="1"/>
    <col min="7468" max="7469" width="2.28515625" style="1" customWidth="1"/>
    <col min="7470" max="7470" width="2.85546875" style="1" customWidth="1"/>
    <col min="7471" max="7471" width="1.85546875" style="1" customWidth="1"/>
    <col min="7472" max="7473" width="2.28515625" style="1" customWidth="1"/>
    <col min="7474" max="7474" width="3.7109375" style="1" customWidth="1"/>
    <col min="7475" max="7479" width="2.28515625" style="1" customWidth="1"/>
    <col min="7480" max="7480" width="5.7109375" style="1" customWidth="1"/>
    <col min="7481" max="7482" width="2.28515625" style="1"/>
    <col min="7483" max="7483" width="8.5703125" style="1" bestFit="1" customWidth="1"/>
    <col min="7484" max="7484" width="2.28515625" style="1"/>
    <col min="7485" max="7485" width="9.7109375" style="1" bestFit="1" customWidth="1"/>
    <col min="7486" max="7487" width="2.28515625" style="1"/>
    <col min="7488" max="7488" width="9.7109375" style="1" bestFit="1" customWidth="1"/>
    <col min="7489" max="7696" width="2.28515625" style="1"/>
    <col min="7697" max="7700" width="2.28515625" style="1" customWidth="1"/>
    <col min="7701" max="7701" width="2.85546875" style="1" customWidth="1"/>
    <col min="7702" max="7703" width="2.28515625" style="1" customWidth="1"/>
    <col min="7704" max="7704" width="10.85546875" style="1" customWidth="1"/>
    <col min="7705" max="7715" width="2.28515625" style="1" customWidth="1"/>
    <col min="7716" max="7716" width="2.85546875" style="1" customWidth="1"/>
    <col min="7717" max="7717" width="3.5703125" style="1" customWidth="1"/>
    <col min="7718" max="7718" width="3.140625" style="1" customWidth="1"/>
    <col min="7719" max="7719" width="4.5703125" style="1" customWidth="1"/>
    <col min="7720" max="7720" width="5.5703125" style="1" customWidth="1"/>
    <col min="7721" max="7721" width="1.140625" style="1" customWidth="1"/>
    <col min="7722" max="7722" width="1.42578125" style="1" customWidth="1"/>
    <col min="7723" max="7723" width="4.7109375" style="1" customWidth="1"/>
    <col min="7724" max="7725" width="2.28515625" style="1" customWidth="1"/>
    <col min="7726" max="7726" width="2.85546875" style="1" customWidth="1"/>
    <col min="7727" max="7727" width="1.85546875" style="1" customWidth="1"/>
    <col min="7728" max="7729" width="2.28515625" style="1" customWidth="1"/>
    <col min="7730" max="7730" width="3.7109375" style="1" customWidth="1"/>
    <col min="7731" max="7735" width="2.28515625" style="1" customWidth="1"/>
    <col min="7736" max="7736" width="5.7109375" style="1" customWidth="1"/>
    <col min="7737" max="7738" width="2.28515625" style="1"/>
    <col min="7739" max="7739" width="8.5703125" style="1" bestFit="1" customWidth="1"/>
    <col min="7740" max="7740" width="2.28515625" style="1"/>
    <col min="7741" max="7741" width="9.7109375" style="1" bestFit="1" customWidth="1"/>
    <col min="7742" max="7743" width="2.28515625" style="1"/>
    <col min="7744" max="7744" width="9.7109375" style="1" bestFit="1" customWidth="1"/>
    <col min="7745" max="7952" width="2.28515625" style="1"/>
    <col min="7953" max="7956" width="2.28515625" style="1" customWidth="1"/>
    <col min="7957" max="7957" width="2.85546875" style="1" customWidth="1"/>
    <col min="7958" max="7959" width="2.28515625" style="1" customWidth="1"/>
    <col min="7960" max="7960" width="10.85546875" style="1" customWidth="1"/>
    <col min="7961" max="7971" width="2.28515625" style="1" customWidth="1"/>
    <col min="7972" max="7972" width="2.85546875" style="1" customWidth="1"/>
    <col min="7973" max="7973" width="3.5703125" style="1" customWidth="1"/>
    <col min="7974" max="7974" width="3.140625" style="1" customWidth="1"/>
    <col min="7975" max="7975" width="4.5703125" style="1" customWidth="1"/>
    <col min="7976" max="7976" width="5.5703125" style="1" customWidth="1"/>
    <col min="7977" max="7977" width="1.140625" style="1" customWidth="1"/>
    <col min="7978" max="7978" width="1.42578125" style="1" customWidth="1"/>
    <col min="7979" max="7979" width="4.7109375" style="1" customWidth="1"/>
    <col min="7980" max="7981" width="2.28515625" style="1" customWidth="1"/>
    <col min="7982" max="7982" width="2.85546875" style="1" customWidth="1"/>
    <col min="7983" max="7983" width="1.85546875" style="1" customWidth="1"/>
    <col min="7984" max="7985" width="2.28515625" style="1" customWidth="1"/>
    <col min="7986" max="7986" width="3.7109375" style="1" customWidth="1"/>
    <col min="7987" max="7991" width="2.28515625" style="1" customWidth="1"/>
    <col min="7992" max="7992" width="5.7109375" style="1" customWidth="1"/>
    <col min="7993" max="7994" width="2.28515625" style="1"/>
    <col min="7995" max="7995" width="8.5703125" style="1" bestFit="1" customWidth="1"/>
    <col min="7996" max="7996" width="2.28515625" style="1"/>
    <col min="7997" max="7997" width="9.7109375" style="1" bestFit="1" customWidth="1"/>
    <col min="7998" max="7999" width="2.28515625" style="1"/>
    <col min="8000" max="8000" width="9.7109375" style="1" bestFit="1" customWidth="1"/>
    <col min="8001" max="8208" width="2.28515625" style="1"/>
    <col min="8209" max="8212" width="2.28515625" style="1" customWidth="1"/>
    <col min="8213" max="8213" width="2.85546875" style="1" customWidth="1"/>
    <col min="8214" max="8215" width="2.28515625" style="1" customWidth="1"/>
    <col min="8216" max="8216" width="10.85546875" style="1" customWidth="1"/>
    <col min="8217" max="8227" width="2.28515625" style="1" customWidth="1"/>
    <col min="8228" max="8228" width="2.85546875" style="1" customWidth="1"/>
    <col min="8229" max="8229" width="3.5703125" style="1" customWidth="1"/>
    <col min="8230" max="8230" width="3.140625" style="1" customWidth="1"/>
    <col min="8231" max="8231" width="4.5703125" style="1" customWidth="1"/>
    <col min="8232" max="8232" width="5.5703125" style="1" customWidth="1"/>
    <col min="8233" max="8233" width="1.140625" style="1" customWidth="1"/>
    <col min="8234" max="8234" width="1.42578125" style="1" customWidth="1"/>
    <col min="8235" max="8235" width="4.7109375" style="1" customWidth="1"/>
    <col min="8236" max="8237" width="2.28515625" style="1" customWidth="1"/>
    <col min="8238" max="8238" width="2.85546875" style="1" customWidth="1"/>
    <col min="8239" max="8239" width="1.85546875" style="1" customWidth="1"/>
    <col min="8240" max="8241" width="2.28515625" style="1" customWidth="1"/>
    <col min="8242" max="8242" width="3.7109375" style="1" customWidth="1"/>
    <col min="8243" max="8247" width="2.28515625" style="1" customWidth="1"/>
    <col min="8248" max="8248" width="5.7109375" style="1" customWidth="1"/>
    <col min="8249" max="8250" width="2.28515625" style="1"/>
    <col min="8251" max="8251" width="8.5703125" style="1" bestFit="1" customWidth="1"/>
    <col min="8252" max="8252" width="2.28515625" style="1"/>
    <col min="8253" max="8253" width="9.7109375" style="1" bestFit="1" customWidth="1"/>
    <col min="8254" max="8255" width="2.28515625" style="1"/>
    <col min="8256" max="8256" width="9.7109375" style="1" bestFit="1" customWidth="1"/>
    <col min="8257" max="8464" width="2.28515625" style="1"/>
    <col min="8465" max="8468" width="2.28515625" style="1" customWidth="1"/>
    <col min="8469" max="8469" width="2.85546875" style="1" customWidth="1"/>
    <col min="8470" max="8471" width="2.28515625" style="1" customWidth="1"/>
    <col min="8472" max="8472" width="10.85546875" style="1" customWidth="1"/>
    <col min="8473" max="8483" width="2.28515625" style="1" customWidth="1"/>
    <col min="8484" max="8484" width="2.85546875" style="1" customWidth="1"/>
    <col min="8485" max="8485" width="3.5703125" style="1" customWidth="1"/>
    <col min="8486" max="8486" width="3.140625" style="1" customWidth="1"/>
    <col min="8487" max="8487" width="4.5703125" style="1" customWidth="1"/>
    <col min="8488" max="8488" width="5.5703125" style="1" customWidth="1"/>
    <col min="8489" max="8489" width="1.140625" style="1" customWidth="1"/>
    <col min="8490" max="8490" width="1.42578125" style="1" customWidth="1"/>
    <col min="8491" max="8491" width="4.7109375" style="1" customWidth="1"/>
    <col min="8492" max="8493" width="2.28515625" style="1" customWidth="1"/>
    <col min="8494" max="8494" width="2.85546875" style="1" customWidth="1"/>
    <col min="8495" max="8495" width="1.85546875" style="1" customWidth="1"/>
    <col min="8496" max="8497" width="2.28515625" style="1" customWidth="1"/>
    <col min="8498" max="8498" width="3.7109375" style="1" customWidth="1"/>
    <col min="8499" max="8503" width="2.28515625" style="1" customWidth="1"/>
    <col min="8504" max="8504" width="5.7109375" style="1" customWidth="1"/>
    <col min="8505" max="8506" width="2.28515625" style="1"/>
    <col min="8507" max="8507" width="8.5703125" style="1" bestFit="1" customWidth="1"/>
    <col min="8508" max="8508" width="2.28515625" style="1"/>
    <col min="8509" max="8509" width="9.7109375" style="1" bestFit="1" customWidth="1"/>
    <col min="8510" max="8511" width="2.28515625" style="1"/>
    <col min="8512" max="8512" width="9.7109375" style="1" bestFit="1" customWidth="1"/>
    <col min="8513" max="8720" width="2.28515625" style="1"/>
    <col min="8721" max="8724" width="2.28515625" style="1" customWidth="1"/>
    <col min="8725" max="8725" width="2.85546875" style="1" customWidth="1"/>
    <col min="8726" max="8727" width="2.28515625" style="1" customWidth="1"/>
    <col min="8728" max="8728" width="10.85546875" style="1" customWidth="1"/>
    <col min="8729" max="8739" width="2.28515625" style="1" customWidth="1"/>
    <col min="8740" max="8740" width="2.85546875" style="1" customWidth="1"/>
    <col min="8741" max="8741" width="3.5703125" style="1" customWidth="1"/>
    <col min="8742" max="8742" width="3.140625" style="1" customWidth="1"/>
    <col min="8743" max="8743" width="4.5703125" style="1" customWidth="1"/>
    <col min="8744" max="8744" width="5.5703125" style="1" customWidth="1"/>
    <col min="8745" max="8745" width="1.140625" style="1" customWidth="1"/>
    <col min="8746" max="8746" width="1.42578125" style="1" customWidth="1"/>
    <col min="8747" max="8747" width="4.7109375" style="1" customWidth="1"/>
    <col min="8748" max="8749" width="2.28515625" style="1" customWidth="1"/>
    <col min="8750" max="8750" width="2.85546875" style="1" customWidth="1"/>
    <col min="8751" max="8751" width="1.85546875" style="1" customWidth="1"/>
    <col min="8752" max="8753" width="2.28515625" style="1" customWidth="1"/>
    <col min="8754" max="8754" width="3.7109375" style="1" customWidth="1"/>
    <col min="8755" max="8759" width="2.28515625" style="1" customWidth="1"/>
    <col min="8760" max="8760" width="5.7109375" style="1" customWidth="1"/>
    <col min="8761" max="8762" width="2.28515625" style="1"/>
    <col min="8763" max="8763" width="8.5703125" style="1" bestFit="1" customWidth="1"/>
    <col min="8764" max="8764" width="2.28515625" style="1"/>
    <col min="8765" max="8765" width="9.7109375" style="1" bestFit="1" customWidth="1"/>
    <col min="8766" max="8767" width="2.28515625" style="1"/>
    <col min="8768" max="8768" width="9.7109375" style="1" bestFit="1" customWidth="1"/>
    <col min="8769" max="8976" width="2.28515625" style="1"/>
    <col min="8977" max="8980" width="2.28515625" style="1" customWidth="1"/>
    <col min="8981" max="8981" width="2.85546875" style="1" customWidth="1"/>
    <col min="8982" max="8983" width="2.28515625" style="1" customWidth="1"/>
    <col min="8984" max="8984" width="10.85546875" style="1" customWidth="1"/>
    <col min="8985" max="8995" width="2.28515625" style="1" customWidth="1"/>
    <col min="8996" max="8996" width="2.85546875" style="1" customWidth="1"/>
    <col min="8997" max="8997" width="3.5703125" style="1" customWidth="1"/>
    <col min="8998" max="8998" width="3.140625" style="1" customWidth="1"/>
    <col min="8999" max="8999" width="4.5703125" style="1" customWidth="1"/>
    <col min="9000" max="9000" width="5.5703125" style="1" customWidth="1"/>
    <col min="9001" max="9001" width="1.140625" style="1" customWidth="1"/>
    <col min="9002" max="9002" width="1.42578125" style="1" customWidth="1"/>
    <col min="9003" max="9003" width="4.7109375" style="1" customWidth="1"/>
    <col min="9004" max="9005" width="2.28515625" style="1" customWidth="1"/>
    <col min="9006" max="9006" width="2.85546875" style="1" customWidth="1"/>
    <col min="9007" max="9007" width="1.85546875" style="1" customWidth="1"/>
    <col min="9008" max="9009" width="2.28515625" style="1" customWidth="1"/>
    <col min="9010" max="9010" width="3.7109375" style="1" customWidth="1"/>
    <col min="9011" max="9015" width="2.28515625" style="1" customWidth="1"/>
    <col min="9016" max="9016" width="5.7109375" style="1" customWidth="1"/>
    <col min="9017" max="9018" width="2.28515625" style="1"/>
    <col min="9019" max="9019" width="8.5703125" style="1" bestFit="1" customWidth="1"/>
    <col min="9020" max="9020" width="2.28515625" style="1"/>
    <col min="9021" max="9021" width="9.7109375" style="1" bestFit="1" customWidth="1"/>
    <col min="9022" max="9023" width="2.28515625" style="1"/>
    <col min="9024" max="9024" width="9.7109375" style="1" bestFit="1" customWidth="1"/>
    <col min="9025" max="9232" width="2.28515625" style="1"/>
    <col min="9233" max="9236" width="2.28515625" style="1" customWidth="1"/>
    <col min="9237" max="9237" width="2.85546875" style="1" customWidth="1"/>
    <col min="9238" max="9239" width="2.28515625" style="1" customWidth="1"/>
    <col min="9240" max="9240" width="10.85546875" style="1" customWidth="1"/>
    <col min="9241" max="9251" width="2.28515625" style="1" customWidth="1"/>
    <col min="9252" max="9252" width="2.85546875" style="1" customWidth="1"/>
    <col min="9253" max="9253" width="3.5703125" style="1" customWidth="1"/>
    <col min="9254" max="9254" width="3.140625" style="1" customWidth="1"/>
    <col min="9255" max="9255" width="4.5703125" style="1" customWidth="1"/>
    <col min="9256" max="9256" width="5.5703125" style="1" customWidth="1"/>
    <col min="9257" max="9257" width="1.140625" style="1" customWidth="1"/>
    <col min="9258" max="9258" width="1.42578125" style="1" customWidth="1"/>
    <col min="9259" max="9259" width="4.7109375" style="1" customWidth="1"/>
    <col min="9260" max="9261" width="2.28515625" style="1" customWidth="1"/>
    <col min="9262" max="9262" width="2.85546875" style="1" customWidth="1"/>
    <col min="9263" max="9263" width="1.85546875" style="1" customWidth="1"/>
    <col min="9264" max="9265" width="2.28515625" style="1" customWidth="1"/>
    <col min="9266" max="9266" width="3.7109375" style="1" customWidth="1"/>
    <col min="9267" max="9271" width="2.28515625" style="1" customWidth="1"/>
    <col min="9272" max="9272" width="5.7109375" style="1" customWidth="1"/>
    <col min="9273" max="9274" width="2.28515625" style="1"/>
    <col min="9275" max="9275" width="8.5703125" style="1" bestFit="1" customWidth="1"/>
    <col min="9276" max="9276" width="2.28515625" style="1"/>
    <col min="9277" max="9277" width="9.7109375" style="1" bestFit="1" customWidth="1"/>
    <col min="9278" max="9279" width="2.28515625" style="1"/>
    <col min="9280" max="9280" width="9.7109375" style="1" bestFit="1" customWidth="1"/>
    <col min="9281" max="9488" width="2.28515625" style="1"/>
    <col min="9489" max="9492" width="2.28515625" style="1" customWidth="1"/>
    <col min="9493" max="9493" width="2.85546875" style="1" customWidth="1"/>
    <col min="9494" max="9495" width="2.28515625" style="1" customWidth="1"/>
    <col min="9496" max="9496" width="10.85546875" style="1" customWidth="1"/>
    <col min="9497" max="9507" width="2.28515625" style="1" customWidth="1"/>
    <col min="9508" max="9508" width="2.85546875" style="1" customWidth="1"/>
    <col min="9509" max="9509" width="3.5703125" style="1" customWidth="1"/>
    <col min="9510" max="9510" width="3.140625" style="1" customWidth="1"/>
    <col min="9511" max="9511" width="4.5703125" style="1" customWidth="1"/>
    <col min="9512" max="9512" width="5.5703125" style="1" customWidth="1"/>
    <col min="9513" max="9513" width="1.140625" style="1" customWidth="1"/>
    <col min="9514" max="9514" width="1.42578125" style="1" customWidth="1"/>
    <col min="9515" max="9515" width="4.7109375" style="1" customWidth="1"/>
    <col min="9516" max="9517" width="2.28515625" style="1" customWidth="1"/>
    <col min="9518" max="9518" width="2.85546875" style="1" customWidth="1"/>
    <col min="9519" max="9519" width="1.85546875" style="1" customWidth="1"/>
    <col min="9520" max="9521" width="2.28515625" style="1" customWidth="1"/>
    <col min="9522" max="9522" width="3.7109375" style="1" customWidth="1"/>
    <col min="9523" max="9527" width="2.28515625" style="1" customWidth="1"/>
    <col min="9528" max="9528" width="5.7109375" style="1" customWidth="1"/>
    <col min="9529" max="9530" width="2.28515625" style="1"/>
    <col min="9531" max="9531" width="8.5703125" style="1" bestFit="1" customWidth="1"/>
    <col min="9532" max="9532" width="2.28515625" style="1"/>
    <col min="9533" max="9533" width="9.7109375" style="1" bestFit="1" customWidth="1"/>
    <col min="9534" max="9535" width="2.28515625" style="1"/>
    <col min="9536" max="9536" width="9.7109375" style="1" bestFit="1" customWidth="1"/>
    <col min="9537" max="9744" width="2.28515625" style="1"/>
    <col min="9745" max="9748" width="2.28515625" style="1" customWidth="1"/>
    <col min="9749" max="9749" width="2.85546875" style="1" customWidth="1"/>
    <col min="9750" max="9751" width="2.28515625" style="1" customWidth="1"/>
    <col min="9752" max="9752" width="10.85546875" style="1" customWidth="1"/>
    <col min="9753" max="9763" width="2.28515625" style="1" customWidth="1"/>
    <col min="9764" max="9764" width="2.85546875" style="1" customWidth="1"/>
    <col min="9765" max="9765" width="3.5703125" style="1" customWidth="1"/>
    <col min="9766" max="9766" width="3.140625" style="1" customWidth="1"/>
    <col min="9767" max="9767" width="4.5703125" style="1" customWidth="1"/>
    <col min="9768" max="9768" width="5.5703125" style="1" customWidth="1"/>
    <col min="9769" max="9769" width="1.140625" style="1" customWidth="1"/>
    <col min="9770" max="9770" width="1.42578125" style="1" customWidth="1"/>
    <col min="9771" max="9771" width="4.7109375" style="1" customWidth="1"/>
    <col min="9772" max="9773" width="2.28515625" style="1" customWidth="1"/>
    <col min="9774" max="9774" width="2.85546875" style="1" customWidth="1"/>
    <col min="9775" max="9775" width="1.85546875" style="1" customWidth="1"/>
    <col min="9776" max="9777" width="2.28515625" style="1" customWidth="1"/>
    <col min="9778" max="9778" width="3.7109375" style="1" customWidth="1"/>
    <col min="9779" max="9783" width="2.28515625" style="1" customWidth="1"/>
    <col min="9784" max="9784" width="5.7109375" style="1" customWidth="1"/>
    <col min="9785" max="9786" width="2.28515625" style="1"/>
    <col min="9787" max="9787" width="8.5703125" style="1" bestFit="1" customWidth="1"/>
    <col min="9788" max="9788" width="2.28515625" style="1"/>
    <col min="9789" max="9789" width="9.7109375" style="1" bestFit="1" customWidth="1"/>
    <col min="9790" max="9791" width="2.28515625" style="1"/>
    <col min="9792" max="9792" width="9.7109375" style="1" bestFit="1" customWidth="1"/>
    <col min="9793" max="10000" width="2.28515625" style="1"/>
    <col min="10001" max="10004" width="2.28515625" style="1" customWidth="1"/>
    <col min="10005" max="10005" width="2.85546875" style="1" customWidth="1"/>
    <col min="10006" max="10007" width="2.28515625" style="1" customWidth="1"/>
    <col min="10008" max="10008" width="10.85546875" style="1" customWidth="1"/>
    <col min="10009" max="10019" width="2.28515625" style="1" customWidth="1"/>
    <col min="10020" max="10020" width="2.85546875" style="1" customWidth="1"/>
    <col min="10021" max="10021" width="3.5703125" style="1" customWidth="1"/>
    <col min="10022" max="10022" width="3.140625" style="1" customWidth="1"/>
    <col min="10023" max="10023" width="4.5703125" style="1" customWidth="1"/>
    <col min="10024" max="10024" width="5.5703125" style="1" customWidth="1"/>
    <col min="10025" max="10025" width="1.140625" style="1" customWidth="1"/>
    <col min="10026" max="10026" width="1.42578125" style="1" customWidth="1"/>
    <col min="10027" max="10027" width="4.7109375" style="1" customWidth="1"/>
    <col min="10028" max="10029" width="2.28515625" style="1" customWidth="1"/>
    <col min="10030" max="10030" width="2.85546875" style="1" customWidth="1"/>
    <col min="10031" max="10031" width="1.85546875" style="1" customWidth="1"/>
    <col min="10032" max="10033" width="2.28515625" style="1" customWidth="1"/>
    <col min="10034" max="10034" width="3.7109375" style="1" customWidth="1"/>
    <col min="10035" max="10039" width="2.28515625" style="1" customWidth="1"/>
    <col min="10040" max="10040" width="5.7109375" style="1" customWidth="1"/>
    <col min="10041" max="10042" width="2.28515625" style="1"/>
    <col min="10043" max="10043" width="8.5703125" style="1" bestFit="1" customWidth="1"/>
    <col min="10044" max="10044" width="2.28515625" style="1"/>
    <col min="10045" max="10045" width="9.7109375" style="1" bestFit="1" customWidth="1"/>
    <col min="10046" max="10047" width="2.28515625" style="1"/>
    <col min="10048" max="10048" width="9.7109375" style="1" bestFit="1" customWidth="1"/>
    <col min="10049" max="10256" width="2.28515625" style="1"/>
    <col min="10257" max="10260" width="2.28515625" style="1" customWidth="1"/>
    <col min="10261" max="10261" width="2.85546875" style="1" customWidth="1"/>
    <col min="10262" max="10263" width="2.28515625" style="1" customWidth="1"/>
    <col min="10264" max="10264" width="10.85546875" style="1" customWidth="1"/>
    <col min="10265" max="10275" width="2.28515625" style="1" customWidth="1"/>
    <col min="10276" max="10276" width="2.85546875" style="1" customWidth="1"/>
    <col min="10277" max="10277" width="3.5703125" style="1" customWidth="1"/>
    <col min="10278" max="10278" width="3.140625" style="1" customWidth="1"/>
    <col min="10279" max="10279" width="4.5703125" style="1" customWidth="1"/>
    <col min="10280" max="10280" width="5.5703125" style="1" customWidth="1"/>
    <col min="10281" max="10281" width="1.140625" style="1" customWidth="1"/>
    <col min="10282" max="10282" width="1.42578125" style="1" customWidth="1"/>
    <col min="10283" max="10283" width="4.7109375" style="1" customWidth="1"/>
    <col min="10284" max="10285" width="2.28515625" style="1" customWidth="1"/>
    <col min="10286" max="10286" width="2.85546875" style="1" customWidth="1"/>
    <col min="10287" max="10287" width="1.85546875" style="1" customWidth="1"/>
    <col min="10288" max="10289" width="2.28515625" style="1" customWidth="1"/>
    <col min="10290" max="10290" width="3.7109375" style="1" customWidth="1"/>
    <col min="10291" max="10295" width="2.28515625" style="1" customWidth="1"/>
    <col min="10296" max="10296" width="5.7109375" style="1" customWidth="1"/>
    <col min="10297" max="10298" width="2.28515625" style="1"/>
    <col min="10299" max="10299" width="8.5703125" style="1" bestFit="1" customWidth="1"/>
    <col min="10300" max="10300" width="2.28515625" style="1"/>
    <col min="10301" max="10301" width="9.7109375" style="1" bestFit="1" customWidth="1"/>
    <col min="10302" max="10303" width="2.28515625" style="1"/>
    <col min="10304" max="10304" width="9.7109375" style="1" bestFit="1" customWidth="1"/>
    <col min="10305" max="10512" width="2.28515625" style="1"/>
    <col min="10513" max="10516" width="2.28515625" style="1" customWidth="1"/>
    <col min="10517" max="10517" width="2.85546875" style="1" customWidth="1"/>
    <col min="10518" max="10519" width="2.28515625" style="1" customWidth="1"/>
    <col min="10520" max="10520" width="10.85546875" style="1" customWidth="1"/>
    <col min="10521" max="10531" width="2.28515625" style="1" customWidth="1"/>
    <col min="10532" max="10532" width="2.85546875" style="1" customWidth="1"/>
    <col min="10533" max="10533" width="3.5703125" style="1" customWidth="1"/>
    <col min="10534" max="10534" width="3.140625" style="1" customWidth="1"/>
    <col min="10535" max="10535" width="4.5703125" style="1" customWidth="1"/>
    <col min="10536" max="10536" width="5.5703125" style="1" customWidth="1"/>
    <col min="10537" max="10537" width="1.140625" style="1" customWidth="1"/>
    <col min="10538" max="10538" width="1.42578125" style="1" customWidth="1"/>
    <col min="10539" max="10539" width="4.7109375" style="1" customWidth="1"/>
    <col min="10540" max="10541" width="2.28515625" style="1" customWidth="1"/>
    <col min="10542" max="10542" width="2.85546875" style="1" customWidth="1"/>
    <col min="10543" max="10543" width="1.85546875" style="1" customWidth="1"/>
    <col min="10544" max="10545" width="2.28515625" style="1" customWidth="1"/>
    <col min="10546" max="10546" width="3.7109375" style="1" customWidth="1"/>
    <col min="10547" max="10551" width="2.28515625" style="1" customWidth="1"/>
    <col min="10552" max="10552" width="5.7109375" style="1" customWidth="1"/>
    <col min="10553" max="10554" width="2.28515625" style="1"/>
    <col min="10555" max="10555" width="8.5703125" style="1" bestFit="1" customWidth="1"/>
    <col min="10556" max="10556" width="2.28515625" style="1"/>
    <col min="10557" max="10557" width="9.7109375" style="1" bestFit="1" customWidth="1"/>
    <col min="10558" max="10559" width="2.28515625" style="1"/>
    <col min="10560" max="10560" width="9.7109375" style="1" bestFit="1" customWidth="1"/>
    <col min="10561" max="10768" width="2.28515625" style="1"/>
    <col min="10769" max="10772" width="2.28515625" style="1" customWidth="1"/>
    <col min="10773" max="10773" width="2.85546875" style="1" customWidth="1"/>
    <col min="10774" max="10775" width="2.28515625" style="1" customWidth="1"/>
    <col min="10776" max="10776" width="10.85546875" style="1" customWidth="1"/>
    <col min="10777" max="10787" width="2.28515625" style="1" customWidth="1"/>
    <col min="10788" max="10788" width="2.85546875" style="1" customWidth="1"/>
    <col min="10789" max="10789" width="3.5703125" style="1" customWidth="1"/>
    <col min="10790" max="10790" width="3.140625" style="1" customWidth="1"/>
    <col min="10791" max="10791" width="4.5703125" style="1" customWidth="1"/>
    <col min="10792" max="10792" width="5.5703125" style="1" customWidth="1"/>
    <col min="10793" max="10793" width="1.140625" style="1" customWidth="1"/>
    <col min="10794" max="10794" width="1.42578125" style="1" customWidth="1"/>
    <col min="10795" max="10795" width="4.7109375" style="1" customWidth="1"/>
    <col min="10796" max="10797" width="2.28515625" style="1" customWidth="1"/>
    <col min="10798" max="10798" width="2.85546875" style="1" customWidth="1"/>
    <col min="10799" max="10799" width="1.85546875" style="1" customWidth="1"/>
    <col min="10800" max="10801" width="2.28515625" style="1" customWidth="1"/>
    <col min="10802" max="10802" width="3.7109375" style="1" customWidth="1"/>
    <col min="10803" max="10807" width="2.28515625" style="1" customWidth="1"/>
    <col min="10808" max="10808" width="5.7109375" style="1" customWidth="1"/>
    <col min="10809" max="10810" width="2.28515625" style="1"/>
    <col min="10811" max="10811" width="8.5703125" style="1" bestFit="1" customWidth="1"/>
    <col min="10812" max="10812" width="2.28515625" style="1"/>
    <col min="10813" max="10813" width="9.7109375" style="1" bestFit="1" customWidth="1"/>
    <col min="10814" max="10815" width="2.28515625" style="1"/>
    <col min="10816" max="10816" width="9.7109375" style="1" bestFit="1" customWidth="1"/>
    <col min="10817" max="11024" width="2.28515625" style="1"/>
    <col min="11025" max="11028" width="2.28515625" style="1" customWidth="1"/>
    <col min="11029" max="11029" width="2.85546875" style="1" customWidth="1"/>
    <col min="11030" max="11031" width="2.28515625" style="1" customWidth="1"/>
    <col min="11032" max="11032" width="10.85546875" style="1" customWidth="1"/>
    <col min="11033" max="11043" width="2.28515625" style="1" customWidth="1"/>
    <col min="11044" max="11044" width="2.85546875" style="1" customWidth="1"/>
    <col min="11045" max="11045" width="3.5703125" style="1" customWidth="1"/>
    <col min="11046" max="11046" width="3.140625" style="1" customWidth="1"/>
    <col min="11047" max="11047" width="4.5703125" style="1" customWidth="1"/>
    <col min="11048" max="11048" width="5.5703125" style="1" customWidth="1"/>
    <col min="11049" max="11049" width="1.140625" style="1" customWidth="1"/>
    <col min="11050" max="11050" width="1.42578125" style="1" customWidth="1"/>
    <col min="11051" max="11051" width="4.7109375" style="1" customWidth="1"/>
    <col min="11052" max="11053" width="2.28515625" style="1" customWidth="1"/>
    <col min="11054" max="11054" width="2.85546875" style="1" customWidth="1"/>
    <col min="11055" max="11055" width="1.85546875" style="1" customWidth="1"/>
    <col min="11056" max="11057" width="2.28515625" style="1" customWidth="1"/>
    <col min="11058" max="11058" width="3.7109375" style="1" customWidth="1"/>
    <col min="11059" max="11063" width="2.28515625" style="1" customWidth="1"/>
    <col min="11064" max="11064" width="5.7109375" style="1" customWidth="1"/>
    <col min="11065" max="11066" width="2.28515625" style="1"/>
    <col min="11067" max="11067" width="8.5703125" style="1" bestFit="1" customWidth="1"/>
    <col min="11068" max="11068" width="2.28515625" style="1"/>
    <col min="11069" max="11069" width="9.7109375" style="1" bestFit="1" customWidth="1"/>
    <col min="11070" max="11071" width="2.28515625" style="1"/>
    <col min="11072" max="11072" width="9.7109375" style="1" bestFit="1" customWidth="1"/>
    <col min="11073" max="11280" width="2.28515625" style="1"/>
    <col min="11281" max="11284" width="2.28515625" style="1" customWidth="1"/>
    <col min="11285" max="11285" width="2.85546875" style="1" customWidth="1"/>
    <col min="11286" max="11287" width="2.28515625" style="1" customWidth="1"/>
    <col min="11288" max="11288" width="10.85546875" style="1" customWidth="1"/>
    <col min="11289" max="11299" width="2.28515625" style="1" customWidth="1"/>
    <col min="11300" max="11300" width="2.85546875" style="1" customWidth="1"/>
    <col min="11301" max="11301" width="3.5703125" style="1" customWidth="1"/>
    <col min="11302" max="11302" width="3.140625" style="1" customWidth="1"/>
    <col min="11303" max="11303" width="4.5703125" style="1" customWidth="1"/>
    <col min="11304" max="11304" width="5.5703125" style="1" customWidth="1"/>
    <col min="11305" max="11305" width="1.140625" style="1" customWidth="1"/>
    <col min="11306" max="11306" width="1.42578125" style="1" customWidth="1"/>
    <col min="11307" max="11307" width="4.7109375" style="1" customWidth="1"/>
    <col min="11308" max="11309" width="2.28515625" style="1" customWidth="1"/>
    <col min="11310" max="11310" width="2.85546875" style="1" customWidth="1"/>
    <col min="11311" max="11311" width="1.85546875" style="1" customWidth="1"/>
    <col min="11312" max="11313" width="2.28515625" style="1" customWidth="1"/>
    <col min="11314" max="11314" width="3.7109375" style="1" customWidth="1"/>
    <col min="11315" max="11319" width="2.28515625" style="1" customWidth="1"/>
    <col min="11320" max="11320" width="5.7109375" style="1" customWidth="1"/>
    <col min="11321" max="11322" width="2.28515625" style="1"/>
    <col min="11323" max="11323" width="8.5703125" style="1" bestFit="1" customWidth="1"/>
    <col min="11324" max="11324" width="2.28515625" style="1"/>
    <col min="11325" max="11325" width="9.7109375" style="1" bestFit="1" customWidth="1"/>
    <col min="11326" max="11327" width="2.28515625" style="1"/>
    <col min="11328" max="11328" width="9.7109375" style="1" bestFit="1" customWidth="1"/>
    <col min="11329" max="11536" width="2.28515625" style="1"/>
    <col min="11537" max="11540" width="2.28515625" style="1" customWidth="1"/>
    <col min="11541" max="11541" width="2.85546875" style="1" customWidth="1"/>
    <col min="11542" max="11543" width="2.28515625" style="1" customWidth="1"/>
    <col min="11544" max="11544" width="10.85546875" style="1" customWidth="1"/>
    <col min="11545" max="11555" width="2.28515625" style="1" customWidth="1"/>
    <col min="11556" max="11556" width="2.85546875" style="1" customWidth="1"/>
    <col min="11557" max="11557" width="3.5703125" style="1" customWidth="1"/>
    <col min="11558" max="11558" width="3.140625" style="1" customWidth="1"/>
    <col min="11559" max="11559" width="4.5703125" style="1" customWidth="1"/>
    <col min="11560" max="11560" width="5.5703125" style="1" customWidth="1"/>
    <col min="11561" max="11561" width="1.140625" style="1" customWidth="1"/>
    <col min="11562" max="11562" width="1.42578125" style="1" customWidth="1"/>
    <col min="11563" max="11563" width="4.7109375" style="1" customWidth="1"/>
    <col min="11564" max="11565" width="2.28515625" style="1" customWidth="1"/>
    <col min="11566" max="11566" width="2.85546875" style="1" customWidth="1"/>
    <col min="11567" max="11567" width="1.85546875" style="1" customWidth="1"/>
    <col min="11568" max="11569" width="2.28515625" style="1" customWidth="1"/>
    <col min="11570" max="11570" width="3.7109375" style="1" customWidth="1"/>
    <col min="11571" max="11575" width="2.28515625" style="1" customWidth="1"/>
    <col min="11576" max="11576" width="5.7109375" style="1" customWidth="1"/>
    <col min="11577" max="11578" width="2.28515625" style="1"/>
    <col min="11579" max="11579" width="8.5703125" style="1" bestFit="1" customWidth="1"/>
    <col min="11580" max="11580" width="2.28515625" style="1"/>
    <col min="11581" max="11581" width="9.7109375" style="1" bestFit="1" customWidth="1"/>
    <col min="11582" max="11583" width="2.28515625" style="1"/>
    <col min="11584" max="11584" width="9.7109375" style="1" bestFit="1" customWidth="1"/>
    <col min="11585" max="11792" width="2.28515625" style="1"/>
    <col min="11793" max="11796" width="2.28515625" style="1" customWidth="1"/>
    <col min="11797" max="11797" width="2.85546875" style="1" customWidth="1"/>
    <col min="11798" max="11799" width="2.28515625" style="1" customWidth="1"/>
    <col min="11800" max="11800" width="10.85546875" style="1" customWidth="1"/>
    <col min="11801" max="11811" width="2.28515625" style="1" customWidth="1"/>
    <col min="11812" max="11812" width="2.85546875" style="1" customWidth="1"/>
    <col min="11813" max="11813" width="3.5703125" style="1" customWidth="1"/>
    <col min="11814" max="11814" width="3.140625" style="1" customWidth="1"/>
    <col min="11815" max="11815" width="4.5703125" style="1" customWidth="1"/>
    <col min="11816" max="11816" width="5.5703125" style="1" customWidth="1"/>
    <col min="11817" max="11817" width="1.140625" style="1" customWidth="1"/>
    <col min="11818" max="11818" width="1.42578125" style="1" customWidth="1"/>
    <col min="11819" max="11819" width="4.7109375" style="1" customWidth="1"/>
    <col min="11820" max="11821" width="2.28515625" style="1" customWidth="1"/>
    <col min="11822" max="11822" width="2.85546875" style="1" customWidth="1"/>
    <col min="11823" max="11823" width="1.85546875" style="1" customWidth="1"/>
    <col min="11824" max="11825" width="2.28515625" style="1" customWidth="1"/>
    <col min="11826" max="11826" width="3.7109375" style="1" customWidth="1"/>
    <col min="11827" max="11831" width="2.28515625" style="1" customWidth="1"/>
    <col min="11832" max="11832" width="5.7109375" style="1" customWidth="1"/>
    <col min="11833" max="11834" width="2.28515625" style="1"/>
    <col min="11835" max="11835" width="8.5703125" style="1" bestFit="1" customWidth="1"/>
    <col min="11836" max="11836" width="2.28515625" style="1"/>
    <col min="11837" max="11837" width="9.7109375" style="1" bestFit="1" customWidth="1"/>
    <col min="11838" max="11839" width="2.28515625" style="1"/>
    <col min="11840" max="11840" width="9.7109375" style="1" bestFit="1" customWidth="1"/>
    <col min="11841" max="12048" width="2.28515625" style="1"/>
    <col min="12049" max="12052" width="2.28515625" style="1" customWidth="1"/>
    <col min="12053" max="12053" width="2.85546875" style="1" customWidth="1"/>
    <col min="12054" max="12055" width="2.28515625" style="1" customWidth="1"/>
    <col min="12056" max="12056" width="10.85546875" style="1" customWidth="1"/>
    <col min="12057" max="12067" width="2.28515625" style="1" customWidth="1"/>
    <col min="12068" max="12068" width="2.85546875" style="1" customWidth="1"/>
    <col min="12069" max="12069" width="3.5703125" style="1" customWidth="1"/>
    <col min="12070" max="12070" width="3.140625" style="1" customWidth="1"/>
    <col min="12071" max="12071" width="4.5703125" style="1" customWidth="1"/>
    <col min="12072" max="12072" width="5.5703125" style="1" customWidth="1"/>
    <col min="12073" max="12073" width="1.140625" style="1" customWidth="1"/>
    <col min="12074" max="12074" width="1.42578125" style="1" customWidth="1"/>
    <col min="12075" max="12075" width="4.7109375" style="1" customWidth="1"/>
    <col min="12076" max="12077" width="2.28515625" style="1" customWidth="1"/>
    <col min="12078" max="12078" width="2.85546875" style="1" customWidth="1"/>
    <col min="12079" max="12079" width="1.85546875" style="1" customWidth="1"/>
    <col min="12080" max="12081" width="2.28515625" style="1" customWidth="1"/>
    <col min="12082" max="12082" width="3.7109375" style="1" customWidth="1"/>
    <col min="12083" max="12087" width="2.28515625" style="1" customWidth="1"/>
    <col min="12088" max="12088" width="5.7109375" style="1" customWidth="1"/>
    <col min="12089" max="12090" width="2.28515625" style="1"/>
    <col min="12091" max="12091" width="8.5703125" style="1" bestFit="1" customWidth="1"/>
    <col min="12092" max="12092" width="2.28515625" style="1"/>
    <col min="12093" max="12093" width="9.7109375" style="1" bestFit="1" customWidth="1"/>
    <col min="12094" max="12095" width="2.28515625" style="1"/>
    <col min="12096" max="12096" width="9.7109375" style="1" bestFit="1" customWidth="1"/>
    <col min="12097" max="12304" width="2.28515625" style="1"/>
    <col min="12305" max="12308" width="2.28515625" style="1" customWidth="1"/>
    <col min="12309" max="12309" width="2.85546875" style="1" customWidth="1"/>
    <col min="12310" max="12311" width="2.28515625" style="1" customWidth="1"/>
    <col min="12312" max="12312" width="10.85546875" style="1" customWidth="1"/>
    <col min="12313" max="12323" width="2.28515625" style="1" customWidth="1"/>
    <col min="12324" max="12324" width="2.85546875" style="1" customWidth="1"/>
    <col min="12325" max="12325" width="3.5703125" style="1" customWidth="1"/>
    <col min="12326" max="12326" width="3.140625" style="1" customWidth="1"/>
    <col min="12327" max="12327" width="4.5703125" style="1" customWidth="1"/>
    <col min="12328" max="12328" width="5.5703125" style="1" customWidth="1"/>
    <col min="12329" max="12329" width="1.140625" style="1" customWidth="1"/>
    <col min="12330" max="12330" width="1.42578125" style="1" customWidth="1"/>
    <col min="12331" max="12331" width="4.7109375" style="1" customWidth="1"/>
    <col min="12332" max="12333" width="2.28515625" style="1" customWidth="1"/>
    <col min="12334" max="12334" width="2.85546875" style="1" customWidth="1"/>
    <col min="12335" max="12335" width="1.85546875" style="1" customWidth="1"/>
    <col min="12336" max="12337" width="2.28515625" style="1" customWidth="1"/>
    <col min="12338" max="12338" width="3.7109375" style="1" customWidth="1"/>
    <col min="12339" max="12343" width="2.28515625" style="1" customWidth="1"/>
    <col min="12344" max="12344" width="5.7109375" style="1" customWidth="1"/>
    <col min="12345" max="12346" width="2.28515625" style="1"/>
    <col min="12347" max="12347" width="8.5703125" style="1" bestFit="1" customWidth="1"/>
    <col min="12348" max="12348" width="2.28515625" style="1"/>
    <col min="12349" max="12349" width="9.7109375" style="1" bestFit="1" customWidth="1"/>
    <col min="12350" max="12351" width="2.28515625" style="1"/>
    <col min="12352" max="12352" width="9.7109375" style="1" bestFit="1" customWidth="1"/>
    <col min="12353" max="12560" width="2.28515625" style="1"/>
    <col min="12561" max="12564" width="2.28515625" style="1" customWidth="1"/>
    <col min="12565" max="12565" width="2.85546875" style="1" customWidth="1"/>
    <col min="12566" max="12567" width="2.28515625" style="1" customWidth="1"/>
    <col min="12568" max="12568" width="10.85546875" style="1" customWidth="1"/>
    <col min="12569" max="12579" width="2.28515625" style="1" customWidth="1"/>
    <col min="12580" max="12580" width="2.85546875" style="1" customWidth="1"/>
    <col min="12581" max="12581" width="3.5703125" style="1" customWidth="1"/>
    <col min="12582" max="12582" width="3.140625" style="1" customWidth="1"/>
    <col min="12583" max="12583" width="4.5703125" style="1" customWidth="1"/>
    <col min="12584" max="12584" width="5.5703125" style="1" customWidth="1"/>
    <col min="12585" max="12585" width="1.140625" style="1" customWidth="1"/>
    <col min="12586" max="12586" width="1.42578125" style="1" customWidth="1"/>
    <col min="12587" max="12587" width="4.7109375" style="1" customWidth="1"/>
    <col min="12588" max="12589" width="2.28515625" style="1" customWidth="1"/>
    <col min="12590" max="12590" width="2.85546875" style="1" customWidth="1"/>
    <col min="12591" max="12591" width="1.85546875" style="1" customWidth="1"/>
    <col min="12592" max="12593" width="2.28515625" style="1" customWidth="1"/>
    <col min="12594" max="12594" width="3.7109375" style="1" customWidth="1"/>
    <col min="12595" max="12599" width="2.28515625" style="1" customWidth="1"/>
    <col min="12600" max="12600" width="5.7109375" style="1" customWidth="1"/>
    <col min="12601" max="12602" width="2.28515625" style="1"/>
    <col min="12603" max="12603" width="8.5703125" style="1" bestFit="1" customWidth="1"/>
    <col min="12604" max="12604" width="2.28515625" style="1"/>
    <col min="12605" max="12605" width="9.7109375" style="1" bestFit="1" customWidth="1"/>
    <col min="12606" max="12607" width="2.28515625" style="1"/>
    <col min="12608" max="12608" width="9.7109375" style="1" bestFit="1" customWidth="1"/>
    <col min="12609" max="12816" width="2.28515625" style="1"/>
    <col min="12817" max="12820" width="2.28515625" style="1" customWidth="1"/>
    <col min="12821" max="12821" width="2.85546875" style="1" customWidth="1"/>
    <col min="12822" max="12823" width="2.28515625" style="1" customWidth="1"/>
    <col min="12824" max="12824" width="10.85546875" style="1" customWidth="1"/>
    <col min="12825" max="12835" width="2.28515625" style="1" customWidth="1"/>
    <col min="12836" max="12836" width="2.85546875" style="1" customWidth="1"/>
    <col min="12837" max="12837" width="3.5703125" style="1" customWidth="1"/>
    <col min="12838" max="12838" width="3.140625" style="1" customWidth="1"/>
    <col min="12839" max="12839" width="4.5703125" style="1" customWidth="1"/>
    <col min="12840" max="12840" width="5.5703125" style="1" customWidth="1"/>
    <col min="12841" max="12841" width="1.140625" style="1" customWidth="1"/>
    <col min="12842" max="12842" width="1.42578125" style="1" customWidth="1"/>
    <col min="12843" max="12843" width="4.7109375" style="1" customWidth="1"/>
    <col min="12844" max="12845" width="2.28515625" style="1" customWidth="1"/>
    <col min="12846" max="12846" width="2.85546875" style="1" customWidth="1"/>
    <col min="12847" max="12847" width="1.85546875" style="1" customWidth="1"/>
    <col min="12848" max="12849" width="2.28515625" style="1" customWidth="1"/>
    <col min="12850" max="12850" width="3.7109375" style="1" customWidth="1"/>
    <col min="12851" max="12855" width="2.28515625" style="1" customWidth="1"/>
    <col min="12856" max="12856" width="5.7109375" style="1" customWidth="1"/>
    <col min="12857" max="12858" width="2.28515625" style="1"/>
    <col min="12859" max="12859" width="8.5703125" style="1" bestFit="1" customWidth="1"/>
    <col min="12860" max="12860" width="2.28515625" style="1"/>
    <col min="12861" max="12861" width="9.7109375" style="1" bestFit="1" customWidth="1"/>
    <col min="12862" max="12863" width="2.28515625" style="1"/>
    <col min="12864" max="12864" width="9.7109375" style="1" bestFit="1" customWidth="1"/>
    <col min="12865" max="13072" width="2.28515625" style="1"/>
    <col min="13073" max="13076" width="2.28515625" style="1" customWidth="1"/>
    <col min="13077" max="13077" width="2.85546875" style="1" customWidth="1"/>
    <col min="13078" max="13079" width="2.28515625" style="1" customWidth="1"/>
    <col min="13080" max="13080" width="10.85546875" style="1" customWidth="1"/>
    <col min="13081" max="13091" width="2.28515625" style="1" customWidth="1"/>
    <col min="13092" max="13092" width="2.85546875" style="1" customWidth="1"/>
    <col min="13093" max="13093" width="3.5703125" style="1" customWidth="1"/>
    <col min="13094" max="13094" width="3.140625" style="1" customWidth="1"/>
    <col min="13095" max="13095" width="4.5703125" style="1" customWidth="1"/>
    <col min="13096" max="13096" width="5.5703125" style="1" customWidth="1"/>
    <col min="13097" max="13097" width="1.140625" style="1" customWidth="1"/>
    <col min="13098" max="13098" width="1.42578125" style="1" customWidth="1"/>
    <col min="13099" max="13099" width="4.7109375" style="1" customWidth="1"/>
    <col min="13100" max="13101" width="2.28515625" style="1" customWidth="1"/>
    <col min="13102" max="13102" width="2.85546875" style="1" customWidth="1"/>
    <col min="13103" max="13103" width="1.85546875" style="1" customWidth="1"/>
    <col min="13104" max="13105" width="2.28515625" style="1" customWidth="1"/>
    <col min="13106" max="13106" width="3.7109375" style="1" customWidth="1"/>
    <col min="13107" max="13111" width="2.28515625" style="1" customWidth="1"/>
    <col min="13112" max="13112" width="5.7109375" style="1" customWidth="1"/>
    <col min="13113" max="13114" width="2.28515625" style="1"/>
    <col min="13115" max="13115" width="8.5703125" style="1" bestFit="1" customWidth="1"/>
    <col min="13116" max="13116" width="2.28515625" style="1"/>
    <col min="13117" max="13117" width="9.7109375" style="1" bestFit="1" customWidth="1"/>
    <col min="13118" max="13119" width="2.28515625" style="1"/>
    <col min="13120" max="13120" width="9.7109375" style="1" bestFit="1" customWidth="1"/>
    <col min="13121" max="13328" width="2.28515625" style="1"/>
    <col min="13329" max="13332" width="2.28515625" style="1" customWidth="1"/>
    <col min="13333" max="13333" width="2.85546875" style="1" customWidth="1"/>
    <col min="13334" max="13335" width="2.28515625" style="1" customWidth="1"/>
    <col min="13336" max="13336" width="10.85546875" style="1" customWidth="1"/>
    <col min="13337" max="13347" width="2.28515625" style="1" customWidth="1"/>
    <col min="13348" max="13348" width="2.85546875" style="1" customWidth="1"/>
    <col min="13349" max="13349" width="3.5703125" style="1" customWidth="1"/>
    <col min="13350" max="13350" width="3.140625" style="1" customWidth="1"/>
    <col min="13351" max="13351" width="4.5703125" style="1" customWidth="1"/>
    <col min="13352" max="13352" width="5.5703125" style="1" customWidth="1"/>
    <col min="13353" max="13353" width="1.140625" style="1" customWidth="1"/>
    <col min="13354" max="13354" width="1.42578125" style="1" customWidth="1"/>
    <col min="13355" max="13355" width="4.7109375" style="1" customWidth="1"/>
    <col min="13356" max="13357" width="2.28515625" style="1" customWidth="1"/>
    <col min="13358" max="13358" width="2.85546875" style="1" customWidth="1"/>
    <col min="13359" max="13359" width="1.85546875" style="1" customWidth="1"/>
    <col min="13360" max="13361" width="2.28515625" style="1" customWidth="1"/>
    <col min="13362" max="13362" width="3.7109375" style="1" customWidth="1"/>
    <col min="13363" max="13367" width="2.28515625" style="1" customWidth="1"/>
    <col min="13368" max="13368" width="5.7109375" style="1" customWidth="1"/>
    <col min="13369" max="13370" width="2.28515625" style="1"/>
    <col min="13371" max="13371" width="8.5703125" style="1" bestFit="1" customWidth="1"/>
    <col min="13372" max="13372" width="2.28515625" style="1"/>
    <col min="13373" max="13373" width="9.7109375" style="1" bestFit="1" customWidth="1"/>
    <col min="13374" max="13375" width="2.28515625" style="1"/>
    <col min="13376" max="13376" width="9.7109375" style="1" bestFit="1" customWidth="1"/>
    <col min="13377" max="13584" width="2.28515625" style="1"/>
    <col min="13585" max="13588" width="2.28515625" style="1" customWidth="1"/>
    <col min="13589" max="13589" width="2.85546875" style="1" customWidth="1"/>
    <col min="13590" max="13591" width="2.28515625" style="1" customWidth="1"/>
    <col min="13592" max="13592" width="10.85546875" style="1" customWidth="1"/>
    <col min="13593" max="13603" width="2.28515625" style="1" customWidth="1"/>
    <col min="13604" max="13604" width="2.85546875" style="1" customWidth="1"/>
    <col min="13605" max="13605" width="3.5703125" style="1" customWidth="1"/>
    <col min="13606" max="13606" width="3.140625" style="1" customWidth="1"/>
    <col min="13607" max="13607" width="4.5703125" style="1" customWidth="1"/>
    <col min="13608" max="13608" width="5.5703125" style="1" customWidth="1"/>
    <col min="13609" max="13609" width="1.140625" style="1" customWidth="1"/>
    <col min="13610" max="13610" width="1.42578125" style="1" customWidth="1"/>
    <col min="13611" max="13611" width="4.7109375" style="1" customWidth="1"/>
    <col min="13612" max="13613" width="2.28515625" style="1" customWidth="1"/>
    <col min="13614" max="13614" width="2.85546875" style="1" customWidth="1"/>
    <col min="13615" max="13615" width="1.85546875" style="1" customWidth="1"/>
    <col min="13616" max="13617" width="2.28515625" style="1" customWidth="1"/>
    <col min="13618" max="13618" width="3.7109375" style="1" customWidth="1"/>
    <col min="13619" max="13623" width="2.28515625" style="1" customWidth="1"/>
    <col min="13624" max="13624" width="5.7109375" style="1" customWidth="1"/>
    <col min="13625" max="13626" width="2.28515625" style="1"/>
    <col min="13627" max="13627" width="8.5703125" style="1" bestFit="1" customWidth="1"/>
    <col min="13628" max="13628" width="2.28515625" style="1"/>
    <col min="13629" max="13629" width="9.7109375" style="1" bestFit="1" customWidth="1"/>
    <col min="13630" max="13631" width="2.28515625" style="1"/>
    <col min="13632" max="13632" width="9.7109375" style="1" bestFit="1" customWidth="1"/>
    <col min="13633" max="13840" width="2.28515625" style="1"/>
    <col min="13841" max="13844" width="2.28515625" style="1" customWidth="1"/>
    <col min="13845" max="13845" width="2.85546875" style="1" customWidth="1"/>
    <col min="13846" max="13847" width="2.28515625" style="1" customWidth="1"/>
    <col min="13848" max="13848" width="10.85546875" style="1" customWidth="1"/>
    <col min="13849" max="13859" width="2.28515625" style="1" customWidth="1"/>
    <col min="13860" max="13860" width="2.85546875" style="1" customWidth="1"/>
    <col min="13861" max="13861" width="3.5703125" style="1" customWidth="1"/>
    <col min="13862" max="13862" width="3.140625" style="1" customWidth="1"/>
    <col min="13863" max="13863" width="4.5703125" style="1" customWidth="1"/>
    <col min="13864" max="13864" width="5.5703125" style="1" customWidth="1"/>
    <col min="13865" max="13865" width="1.140625" style="1" customWidth="1"/>
    <col min="13866" max="13866" width="1.42578125" style="1" customWidth="1"/>
    <col min="13867" max="13867" width="4.7109375" style="1" customWidth="1"/>
    <col min="13868" max="13869" width="2.28515625" style="1" customWidth="1"/>
    <col min="13870" max="13870" width="2.85546875" style="1" customWidth="1"/>
    <col min="13871" max="13871" width="1.85546875" style="1" customWidth="1"/>
    <col min="13872" max="13873" width="2.28515625" style="1" customWidth="1"/>
    <col min="13874" max="13874" width="3.7109375" style="1" customWidth="1"/>
    <col min="13875" max="13879" width="2.28515625" style="1" customWidth="1"/>
    <col min="13880" max="13880" width="5.7109375" style="1" customWidth="1"/>
    <col min="13881" max="13882" width="2.28515625" style="1"/>
    <col min="13883" max="13883" width="8.5703125" style="1" bestFit="1" customWidth="1"/>
    <col min="13884" max="13884" width="2.28515625" style="1"/>
    <col min="13885" max="13885" width="9.7109375" style="1" bestFit="1" customWidth="1"/>
    <col min="13886" max="13887" width="2.28515625" style="1"/>
    <col min="13888" max="13888" width="9.7109375" style="1" bestFit="1" customWidth="1"/>
    <col min="13889" max="14096" width="2.28515625" style="1"/>
    <col min="14097" max="14100" width="2.28515625" style="1" customWidth="1"/>
    <col min="14101" max="14101" width="2.85546875" style="1" customWidth="1"/>
    <col min="14102" max="14103" width="2.28515625" style="1" customWidth="1"/>
    <col min="14104" max="14104" width="10.85546875" style="1" customWidth="1"/>
    <col min="14105" max="14115" width="2.28515625" style="1" customWidth="1"/>
    <col min="14116" max="14116" width="2.85546875" style="1" customWidth="1"/>
    <col min="14117" max="14117" width="3.5703125" style="1" customWidth="1"/>
    <col min="14118" max="14118" width="3.140625" style="1" customWidth="1"/>
    <col min="14119" max="14119" width="4.5703125" style="1" customWidth="1"/>
    <col min="14120" max="14120" width="5.5703125" style="1" customWidth="1"/>
    <col min="14121" max="14121" width="1.140625" style="1" customWidth="1"/>
    <col min="14122" max="14122" width="1.42578125" style="1" customWidth="1"/>
    <col min="14123" max="14123" width="4.7109375" style="1" customWidth="1"/>
    <col min="14124" max="14125" width="2.28515625" style="1" customWidth="1"/>
    <col min="14126" max="14126" width="2.85546875" style="1" customWidth="1"/>
    <col min="14127" max="14127" width="1.85546875" style="1" customWidth="1"/>
    <col min="14128" max="14129" width="2.28515625" style="1" customWidth="1"/>
    <col min="14130" max="14130" width="3.7109375" style="1" customWidth="1"/>
    <col min="14131" max="14135" width="2.28515625" style="1" customWidth="1"/>
    <col min="14136" max="14136" width="5.7109375" style="1" customWidth="1"/>
    <col min="14137" max="14138" width="2.28515625" style="1"/>
    <col min="14139" max="14139" width="8.5703125" style="1" bestFit="1" customWidth="1"/>
    <col min="14140" max="14140" width="2.28515625" style="1"/>
    <col min="14141" max="14141" width="9.7109375" style="1" bestFit="1" customWidth="1"/>
    <col min="14142" max="14143" width="2.28515625" style="1"/>
    <col min="14144" max="14144" width="9.7109375" style="1" bestFit="1" customWidth="1"/>
    <col min="14145" max="14352" width="2.28515625" style="1"/>
    <col min="14353" max="14356" width="2.28515625" style="1" customWidth="1"/>
    <col min="14357" max="14357" width="2.85546875" style="1" customWidth="1"/>
    <col min="14358" max="14359" width="2.28515625" style="1" customWidth="1"/>
    <col min="14360" max="14360" width="10.85546875" style="1" customWidth="1"/>
    <col min="14361" max="14371" width="2.28515625" style="1" customWidth="1"/>
    <col min="14372" max="14372" width="2.85546875" style="1" customWidth="1"/>
    <col min="14373" max="14373" width="3.5703125" style="1" customWidth="1"/>
    <col min="14374" max="14374" width="3.140625" style="1" customWidth="1"/>
    <col min="14375" max="14375" width="4.5703125" style="1" customWidth="1"/>
    <col min="14376" max="14376" width="5.5703125" style="1" customWidth="1"/>
    <col min="14377" max="14377" width="1.140625" style="1" customWidth="1"/>
    <col min="14378" max="14378" width="1.42578125" style="1" customWidth="1"/>
    <col min="14379" max="14379" width="4.7109375" style="1" customWidth="1"/>
    <col min="14380" max="14381" width="2.28515625" style="1" customWidth="1"/>
    <col min="14382" max="14382" width="2.85546875" style="1" customWidth="1"/>
    <col min="14383" max="14383" width="1.85546875" style="1" customWidth="1"/>
    <col min="14384" max="14385" width="2.28515625" style="1" customWidth="1"/>
    <col min="14386" max="14386" width="3.7109375" style="1" customWidth="1"/>
    <col min="14387" max="14391" width="2.28515625" style="1" customWidth="1"/>
    <col min="14392" max="14392" width="5.7109375" style="1" customWidth="1"/>
    <col min="14393" max="14394" width="2.28515625" style="1"/>
    <col min="14395" max="14395" width="8.5703125" style="1" bestFit="1" customWidth="1"/>
    <col min="14396" max="14396" width="2.28515625" style="1"/>
    <col min="14397" max="14397" width="9.7109375" style="1" bestFit="1" customWidth="1"/>
    <col min="14398" max="14399" width="2.28515625" style="1"/>
    <col min="14400" max="14400" width="9.7109375" style="1" bestFit="1" customWidth="1"/>
    <col min="14401" max="14608" width="2.28515625" style="1"/>
    <col min="14609" max="14612" width="2.28515625" style="1" customWidth="1"/>
    <col min="14613" max="14613" width="2.85546875" style="1" customWidth="1"/>
    <col min="14614" max="14615" width="2.28515625" style="1" customWidth="1"/>
    <col min="14616" max="14616" width="10.85546875" style="1" customWidth="1"/>
    <col min="14617" max="14627" width="2.28515625" style="1" customWidth="1"/>
    <col min="14628" max="14628" width="2.85546875" style="1" customWidth="1"/>
    <col min="14629" max="14629" width="3.5703125" style="1" customWidth="1"/>
    <col min="14630" max="14630" width="3.140625" style="1" customWidth="1"/>
    <col min="14631" max="14631" width="4.5703125" style="1" customWidth="1"/>
    <col min="14632" max="14632" width="5.5703125" style="1" customWidth="1"/>
    <col min="14633" max="14633" width="1.140625" style="1" customWidth="1"/>
    <col min="14634" max="14634" width="1.42578125" style="1" customWidth="1"/>
    <col min="14635" max="14635" width="4.7109375" style="1" customWidth="1"/>
    <col min="14636" max="14637" width="2.28515625" style="1" customWidth="1"/>
    <col min="14638" max="14638" width="2.85546875" style="1" customWidth="1"/>
    <col min="14639" max="14639" width="1.85546875" style="1" customWidth="1"/>
    <col min="14640" max="14641" width="2.28515625" style="1" customWidth="1"/>
    <col min="14642" max="14642" width="3.7109375" style="1" customWidth="1"/>
    <col min="14643" max="14647" width="2.28515625" style="1" customWidth="1"/>
    <col min="14648" max="14648" width="5.7109375" style="1" customWidth="1"/>
    <col min="14649" max="14650" width="2.28515625" style="1"/>
    <col min="14651" max="14651" width="8.5703125" style="1" bestFit="1" customWidth="1"/>
    <col min="14652" max="14652" width="2.28515625" style="1"/>
    <col min="14653" max="14653" width="9.7109375" style="1" bestFit="1" customWidth="1"/>
    <col min="14654" max="14655" width="2.28515625" style="1"/>
    <col min="14656" max="14656" width="9.7109375" style="1" bestFit="1" customWidth="1"/>
    <col min="14657" max="14864" width="2.28515625" style="1"/>
    <col min="14865" max="14868" width="2.28515625" style="1" customWidth="1"/>
    <col min="14869" max="14869" width="2.85546875" style="1" customWidth="1"/>
    <col min="14870" max="14871" width="2.28515625" style="1" customWidth="1"/>
    <col min="14872" max="14872" width="10.85546875" style="1" customWidth="1"/>
    <col min="14873" max="14883" width="2.28515625" style="1" customWidth="1"/>
    <col min="14884" max="14884" width="2.85546875" style="1" customWidth="1"/>
    <col min="14885" max="14885" width="3.5703125" style="1" customWidth="1"/>
    <col min="14886" max="14886" width="3.140625" style="1" customWidth="1"/>
    <col min="14887" max="14887" width="4.5703125" style="1" customWidth="1"/>
    <col min="14888" max="14888" width="5.5703125" style="1" customWidth="1"/>
    <col min="14889" max="14889" width="1.140625" style="1" customWidth="1"/>
    <col min="14890" max="14890" width="1.42578125" style="1" customWidth="1"/>
    <col min="14891" max="14891" width="4.7109375" style="1" customWidth="1"/>
    <col min="14892" max="14893" width="2.28515625" style="1" customWidth="1"/>
    <col min="14894" max="14894" width="2.85546875" style="1" customWidth="1"/>
    <col min="14895" max="14895" width="1.85546875" style="1" customWidth="1"/>
    <col min="14896" max="14897" width="2.28515625" style="1" customWidth="1"/>
    <col min="14898" max="14898" width="3.7109375" style="1" customWidth="1"/>
    <col min="14899" max="14903" width="2.28515625" style="1" customWidth="1"/>
    <col min="14904" max="14904" width="5.7109375" style="1" customWidth="1"/>
    <col min="14905" max="14906" width="2.28515625" style="1"/>
    <col min="14907" max="14907" width="8.5703125" style="1" bestFit="1" customWidth="1"/>
    <col min="14908" max="14908" width="2.28515625" style="1"/>
    <col min="14909" max="14909" width="9.7109375" style="1" bestFit="1" customWidth="1"/>
    <col min="14910" max="14911" width="2.28515625" style="1"/>
    <col min="14912" max="14912" width="9.7109375" style="1" bestFit="1" customWidth="1"/>
    <col min="14913" max="15120" width="2.28515625" style="1"/>
    <col min="15121" max="15124" width="2.28515625" style="1" customWidth="1"/>
    <col min="15125" max="15125" width="2.85546875" style="1" customWidth="1"/>
    <col min="15126" max="15127" width="2.28515625" style="1" customWidth="1"/>
    <col min="15128" max="15128" width="10.85546875" style="1" customWidth="1"/>
    <col min="15129" max="15139" width="2.28515625" style="1" customWidth="1"/>
    <col min="15140" max="15140" width="2.85546875" style="1" customWidth="1"/>
    <col min="15141" max="15141" width="3.5703125" style="1" customWidth="1"/>
    <col min="15142" max="15142" width="3.140625" style="1" customWidth="1"/>
    <col min="15143" max="15143" width="4.5703125" style="1" customWidth="1"/>
    <col min="15144" max="15144" width="5.5703125" style="1" customWidth="1"/>
    <col min="15145" max="15145" width="1.140625" style="1" customWidth="1"/>
    <col min="15146" max="15146" width="1.42578125" style="1" customWidth="1"/>
    <col min="15147" max="15147" width="4.7109375" style="1" customWidth="1"/>
    <col min="15148" max="15149" width="2.28515625" style="1" customWidth="1"/>
    <col min="15150" max="15150" width="2.85546875" style="1" customWidth="1"/>
    <col min="15151" max="15151" width="1.85546875" style="1" customWidth="1"/>
    <col min="15152" max="15153" width="2.28515625" style="1" customWidth="1"/>
    <col min="15154" max="15154" width="3.7109375" style="1" customWidth="1"/>
    <col min="15155" max="15159" width="2.28515625" style="1" customWidth="1"/>
    <col min="15160" max="15160" width="5.7109375" style="1" customWidth="1"/>
    <col min="15161" max="15162" width="2.28515625" style="1"/>
    <col min="15163" max="15163" width="8.5703125" style="1" bestFit="1" customWidth="1"/>
    <col min="15164" max="15164" width="2.28515625" style="1"/>
    <col min="15165" max="15165" width="9.7109375" style="1" bestFit="1" customWidth="1"/>
    <col min="15166" max="15167" width="2.28515625" style="1"/>
    <col min="15168" max="15168" width="9.7109375" style="1" bestFit="1" customWidth="1"/>
    <col min="15169" max="15376" width="2.28515625" style="1"/>
    <col min="15377" max="15380" width="2.28515625" style="1" customWidth="1"/>
    <col min="15381" max="15381" width="2.85546875" style="1" customWidth="1"/>
    <col min="15382" max="15383" width="2.28515625" style="1" customWidth="1"/>
    <col min="15384" max="15384" width="10.85546875" style="1" customWidth="1"/>
    <col min="15385" max="15395" width="2.28515625" style="1" customWidth="1"/>
    <col min="15396" max="15396" width="2.85546875" style="1" customWidth="1"/>
    <col min="15397" max="15397" width="3.5703125" style="1" customWidth="1"/>
    <col min="15398" max="15398" width="3.140625" style="1" customWidth="1"/>
    <col min="15399" max="15399" width="4.5703125" style="1" customWidth="1"/>
    <col min="15400" max="15400" width="5.5703125" style="1" customWidth="1"/>
    <col min="15401" max="15401" width="1.140625" style="1" customWidth="1"/>
    <col min="15402" max="15402" width="1.42578125" style="1" customWidth="1"/>
    <col min="15403" max="15403" width="4.7109375" style="1" customWidth="1"/>
    <col min="15404" max="15405" width="2.28515625" style="1" customWidth="1"/>
    <col min="15406" max="15406" width="2.85546875" style="1" customWidth="1"/>
    <col min="15407" max="15407" width="1.85546875" style="1" customWidth="1"/>
    <col min="15408" max="15409" width="2.28515625" style="1" customWidth="1"/>
    <col min="15410" max="15410" width="3.7109375" style="1" customWidth="1"/>
    <col min="15411" max="15415" width="2.28515625" style="1" customWidth="1"/>
    <col min="15416" max="15416" width="5.7109375" style="1" customWidth="1"/>
    <col min="15417" max="15418" width="2.28515625" style="1"/>
    <col min="15419" max="15419" width="8.5703125" style="1" bestFit="1" customWidth="1"/>
    <col min="15420" max="15420" width="2.28515625" style="1"/>
    <col min="15421" max="15421" width="9.7109375" style="1" bestFit="1" customWidth="1"/>
    <col min="15422" max="15423" width="2.28515625" style="1"/>
    <col min="15424" max="15424" width="9.7109375" style="1" bestFit="1" customWidth="1"/>
    <col min="15425" max="15632" width="2.28515625" style="1"/>
    <col min="15633" max="15636" width="2.28515625" style="1" customWidth="1"/>
    <col min="15637" max="15637" width="2.85546875" style="1" customWidth="1"/>
    <col min="15638" max="15639" width="2.28515625" style="1" customWidth="1"/>
    <col min="15640" max="15640" width="10.85546875" style="1" customWidth="1"/>
    <col min="15641" max="15651" width="2.28515625" style="1" customWidth="1"/>
    <col min="15652" max="15652" width="2.85546875" style="1" customWidth="1"/>
    <col min="15653" max="15653" width="3.5703125" style="1" customWidth="1"/>
    <col min="15654" max="15654" width="3.140625" style="1" customWidth="1"/>
    <col min="15655" max="15655" width="4.5703125" style="1" customWidth="1"/>
    <col min="15656" max="15656" width="5.5703125" style="1" customWidth="1"/>
    <col min="15657" max="15657" width="1.140625" style="1" customWidth="1"/>
    <col min="15658" max="15658" width="1.42578125" style="1" customWidth="1"/>
    <col min="15659" max="15659" width="4.7109375" style="1" customWidth="1"/>
    <col min="15660" max="15661" width="2.28515625" style="1" customWidth="1"/>
    <col min="15662" max="15662" width="2.85546875" style="1" customWidth="1"/>
    <col min="15663" max="15663" width="1.85546875" style="1" customWidth="1"/>
    <col min="15664" max="15665" width="2.28515625" style="1" customWidth="1"/>
    <col min="15666" max="15666" width="3.7109375" style="1" customWidth="1"/>
    <col min="15667" max="15671" width="2.28515625" style="1" customWidth="1"/>
    <col min="15672" max="15672" width="5.7109375" style="1" customWidth="1"/>
    <col min="15673" max="15674" width="2.28515625" style="1"/>
    <col min="15675" max="15675" width="8.5703125" style="1" bestFit="1" customWidth="1"/>
    <col min="15676" max="15676" width="2.28515625" style="1"/>
    <col min="15677" max="15677" width="9.7109375" style="1" bestFit="1" customWidth="1"/>
    <col min="15678" max="15679" width="2.28515625" style="1"/>
    <col min="15680" max="15680" width="9.7109375" style="1" bestFit="1" customWidth="1"/>
    <col min="15681" max="15888" width="2.28515625" style="1"/>
    <col min="15889" max="15892" width="2.28515625" style="1" customWidth="1"/>
    <col min="15893" max="15893" width="2.85546875" style="1" customWidth="1"/>
    <col min="15894" max="15895" width="2.28515625" style="1" customWidth="1"/>
    <col min="15896" max="15896" width="10.85546875" style="1" customWidth="1"/>
    <col min="15897" max="15907" width="2.28515625" style="1" customWidth="1"/>
    <col min="15908" max="15908" width="2.85546875" style="1" customWidth="1"/>
    <col min="15909" max="15909" width="3.5703125" style="1" customWidth="1"/>
    <col min="15910" max="15910" width="3.140625" style="1" customWidth="1"/>
    <col min="15911" max="15911" width="4.5703125" style="1" customWidth="1"/>
    <col min="15912" max="15912" width="5.5703125" style="1" customWidth="1"/>
    <col min="15913" max="15913" width="1.140625" style="1" customWidth="1"/>
    <col min="15914" max="15914" width="1.42578125" style="1" customWidth="1"/>
    <col min="15915" max="15915" width="4.7109375" style="1" customWidth="1"/>
    <col min="15916" max="15917" width="2.28515625" style="1" customWidth="1"/>
    <col min="15918" max="15918" width="2.85546875" style="1" customWidth="1"/>
    <col min="15919" max="15919" width="1.85546875" style="1" customWidth="1"/>
    <col min="15920" max="15921" width="2.28515625" style="1" customWidth="1"/>
    <col min="15922" max="15922" width="3.7109375" style="1" customWidth="1"/>
    <col min="15923" max="15927" width="2.28515625" style="1" customWidth="1"/>
    <col min="15928" max="15928" width="5.7109375" style="1" customWidth="1"/>
    <col min="15929" max="15930" width="2.28515625" style="1"/>
    <col min="15931" max="15931" width="8.5703125" style="1" bestFit="1" customWidth="1"/>
    <col min="15932" max="15932" width="2.28515625" style="1"/>
    <col min="15933" max="15933" width="9.7109375" style="1" bestFit="1" customWidth="1"/>
    <col min="15934" max="15935" width="2.28515625" style="1"/>
    <col min="15936" max="15936" width="9.7109375" style="1" bestFit="1" customWidth="1"/>
    <col min="15937" max="16144" width="2.28515625" style="1"/>
    <col min="16145" max="16148" width="2.28515625" style="1" customWidth="1"/>
    <col min="16149" max="16149" width="2.85546875" style="1" customWidth="1"/>
    <col min="16150" max="16151" width="2.28515625" style="1" customWidth="1"/>
    <col min="16152" max="16152" width="10.85546875" style="1" customWidth="1"/>
    <col min="16153" max="16163" width="2.28515625" style="1" customWidth="1"/>
    <col min="16164" max="16164" width="2.85546875" style="1" customWidth="1"/>
    <col min="16165" max="16165" width="3.5703125" style="1" customWidth="1"/>
    <col min="16166" max="16166" width="3.140625" style="1" customWidth="1"/>
    <col min="16167" max="16167" width="4.5703125" style="1" customWidth="1"/>
    <col min="16168" max="16168" width="5.5703125" style="1" customWidth="1"/>
    <col min="16169" max="16169" width="1.140625" style="1" customWidth="1"/>
    <col min="16170" max="16170" width="1.42578125" style="1" customWidth="1"/>
    <col min="16171" max="16171" width="4.7109375" style="1" customWidth="1"/>
    <col min="16172" max="16173" width="2.28515625" style="1" customWidth="1"/>
    <col min="16174" max="16174" width="2.85546875" style="1" customWidth="1"/>
    <col min="16175" max="16175" width="1.85546875" style="1" customWidth="1"/>
    <col min="16176" max="16177" width="2.28515625" style="1" customWidth="1"/>
    <col min="16178" max="16178" width="3.7109375" style="1" customWidth="1"/>
    <col min="16179" max="16183" width="2.28515625" style="1" customWidth="1"/>
    <col min="16184" max="16184" width="5.7109375" style="1" customWidth="1"/>
    <col min="16185" max="16186" width="2.28515625" style="1"/>
    <col min="16187" max="16187" width="8.5703125" style="1" bestFit="1" customWidth="1"/>
    <col min="16188" max="16188" width="2.28515625" style="1"/>
    <col min="16189" max="16189" width="9.7109375" style="1" bestFit="1" customWidth="1"/>
    <col min="16190" max="16191" width="2.28515625" style="1"/>
    <col min="16192" max="16192" width="9.7109375" style="1" bestFit="1" customWidth="1"/>
    <col min="16193" max="16384" width="2.28515625" style="1"/>
  </cols>
  <sheetData>
    <row r="1" spans="1:70" ht="14.1" customHeight="1" x14ac:dyDescent="0.25">
      <c r="A1" s="19"/>
      <c r="B1" s="10"/>
      <c r="C1" s="10"/>
      <c r="D1" s="10"/>
      <c r="E1" s="10"/>
      <c r="F1" s="20"/>
      <c r="G1" s="10"/>
      <c r="H1" s="10"/>
      <c r="I1" s="10"/>
      <c r="J1" s="10"/>
      <c r="K1" s="10"/>
      <c r="L1" s="10"/>
      <c r="M1" s="10"/>
      <c r="N1" s="10"/>
      <c r="O1" s="10"/>
      <c r="P1" s="10"/>
      <c r="Q1" s="10"/>
      <c r="R1" s="10"/>
      <c r="S1" s="10"/>
      <c r="T1" s="10"/>
      <c r="U1" s="10"/>
      <c r="V1" s="10"/>
      <c r="W1" s="10"/>
      <c r="X1" s="10"/>
      <c r="Y1" s="216" t="s">
        <v>0</v>
      </c>
      <c r="Z1" s="216"/>
      <c r="AA1" s="216"/>
      <c r="AB1" s="216"/>
      <c r="AC1" s="216"/>
      <c r="AD1" s="216"/>
      <c r="AE1" s="216"/>
      <c r="AF1" s="216"/>
      <c r="AG1" s="216"/>
      <c r="AH1" s="216"/>
      <c r="AI1" s="216"/>
      <c r="AJ1" s="216"/>
      <c r="AK1" s="216"/>
      <c r="AL1" s="216"/>
      <c r="AM1" s="216"/>
      <c r="AQ1" s="1" t="s">
        <v>82</v>
      </c>
      <c r="AX1" s="222"/>
      <c r="AY1" s="222"/>
      <c r="AZ1" s="222"/>
      <c r="BA1" s="222"/>
      <c r="BE1" s="86"/>
    </row>
    <row r="2" spans="1:70" ht="14.1" customHeight="1" x14ac:dyDescent="0.25">
      <c r="A2" s="21"/>
      <c r="B2" s="10"/>
      <c r="C2" s="10"/>
      <c r="D2" s="10"/>
      <c r="E2" s="10"/>
      <c r="F2" s="21"/>
      <c r="G2" s="10"/>
      <c r="H2" s="10"/>
      <c r="I2" s="10"/>
      <c r="J2" s="10"/>
      <c r="K2" s="10"/>
      <c r="L2" s="10"/>
      <c r="M2" s="10"/>
      <c r="N2" s="10"/>
      <c r="O2" s="10"/>
      <c r="P2" s="10"/>
      <c r="Q2" s="10"/>
      <c r="R2" s="10"/>
      <c r="S2" s="10"/>
      <c r="T2" s="10"/>
      <c r="U2" s="10"/>
      <c r="V2" s="10"/>
      <c r="W2" s="10"/>
      <c r="X2" s="10"/>
      <c r="Y2" s="216"/>
      <c r="Z2" s="216"/>
      <c r="AA2" s="216"/>
      <c r="AB2" s="216"/>
      <c r="AC2" s="216"/>
      <c r="AD2" s="216"/>
      <c r="AE2" s="216"/>
      <c r="AF2" s="216"/>
      <c r="AG2" s="216"/>
      <c r="AH2" s="216"/>
      <c r="AI2" s="216"/>
      <c r="AJ2" s="216"/>
      <c r="AK2" s="216"/>
      <c r="AL2" s="216"/>
      <c r="AM2" s="216"/>
      <c r="AQ2" s="86" t="s">
        <v>70</v>
      </c>
      <c r="BG2" s="47" t="s">
        <v>71</v>
      </c>
      <c r="BL2" s="112" t="s">
        <v>53</v>
      </c>
      <c r="BM2" s="112"/>
    </row>
    <row r="3" spans="1:70" ht="14.1" customHeight="1" x14ac:dyDescent="0.2">
      <c r="A3" s="21"/>
      <c r="B3" s="10"/>
      <c r="C3" s="10"/>
      <c r="D3" s="10"/>
      <c r="E3" s="10"/>
      <c r="F3" s="21"/>
      <c r="G3" s="10"/>
      <c r="H3" s="10"/>
      <c r="I3" s="10"/>
      <c r="J3" s="10"/>
      <c r="K3" s="10"/>
      <c r="L3" s="10"/>
      <c r="M3" s="10"/>
      <c r="N3" s="217" t="s">
        <v>1</v>
      </c>
      <c r="O3" s="217"/>
      <c r="P3" s="217"/>
      <c r="Q3" s="217"/>
      <c r="R3" s="217"/>
      <c r="S3" s="217"/>
      <c r="T3" s="217"/>
      <c r="U3" s="217"/>
      <c r="V3" s="217"/>
      <c r="W3" s="10"/>
      <c r="X3" s="218"/>
      <c r="Y3" s="191"/>
      <c r="Z3" s="191"/>
      <c r="AA3" s="191"/>
      <c r="AB3" s="191"/>
      <c r="AC3" s="191"/>
      <c r="AD3" s="191"/>
      <c r="AE3" s="191"/>
      <c r="AF3" s="191"/>
      <c r="AG3" s="191"/>
      <c r="AH3" s="191"/>
      <c r="AI3" s="191"/>
      <c r="AJ3" s="191"/>
      <c r="AK3" s="191"/>
      <c r="AL3" s="191"/>
      <c r="AM3" s="191"/>
      <c r="AQ3" s="90" t="s">
        <v>81</v>
      </c>
      <c r="BG3" s="154" t="s">
        <v>72</v>
      </c>
      <c r="BL3" s="113" t="s">
        <v>54</v>
      </c>
      <c r="BM3" s="113"/>
    </row>
    <row r="4" spans="1:70" ht="14.1" customHeight="1" x14ac:dyDescent="0.2">
      <c r="A4" s="10"/>
      <c r="B4" s="10"/>
      <c r="C4" s="10"/>
      <c r="D4" s="10"/>
      <c r="E4" s="10"/>
      <c r="F4" s="10"/>
      <c r="G4" s="10"/>
      <c r="H4" s="10"/>
      <c r="I4" s="10"/>
      <c r="J4" s="10"/>
      <c r="K4" s="10"/>
      <c r="L4" s="10"/>
      <c r="M4" s="10"/>
      <c r="N4" s="217"/>
      <c r="O4" s="217"/>
      <c r="P4" s="217"/>
      <c r="Q4" s="217"/>
      <c r="R4" s="217"/>
      <c r="S4" s="217"/>
      <c r="T4" s="217"/>
      <c r="U4" s="217"/>
      <c r="V4" s="217"/>
      <c r="W4" s="10"/>
      <c r="X4" s="191"/>
      <c r="Y4" s="192"/>
      <c r="Z4" s="192"/>
      <c r="AA4" s="192"/>
      <c r="AB4" s="192"/>
      <c r="AC4" s="192"/>
      <c r="AD4" s="192"/>
      <c r="AE4" s="192"/>
      <c r="AF4" s="192"/>
      <c r="AG4" s="192"/>
      <c r="AH4" s="192"/>
      <c r="AI4" s="192"/>
      <c r="AJ4" s="192"/>
      <c r="AK4" s="192"/>
      <c r="AL4" s="192"/>
      <c r="AM4" s="61"/>
      <c r="AQ4" s="90" t="s">
        <v>83</v>
      </c>
      <c r="BG4" s="154" t="s">
        <v>73</v>
      </c>
      <c r="BL4" s="113" t="s">
        <v>55</v>
      </c>
      <c r="BM4" s="113"/>
    </row>
    <row r="5" spans="1:70" ht="14.1" customHeight="1" x14ac:dyDescent="0.2">
      <c r="A5" s="21"/>
      <c r="B5" s="10"/>
      <c r="C5" s="10"/>
      <c r="D5" s="10"/>
      <c r="E5" s="10"/>
      <c r="F5" s="10"/>
      <c r="G5" s="10"/>
      <c r="H5" s="10"/>
      <c r="I5" s="10"/>
      <c r="J5" s="10"/>
      <c r="K5" s="10"/>
      <c r="L5" s="10"/>
      <c r="M5" s="10"/>
      <c r="N5" s="217"/>
      <c r="O5" s="217"/>
      <c r="P5" s="217"/>
      <c r="Q5" s="217"/>
      <c r="R5" s="217"/>
      <c r="S5" s="217"/>
      <c r="T5" s="217"/>
      <c r="U5" s="217"/>
      <c r="V5" s="217"/>
      <c r="W5" s="10"/>
      <c r="X5" s="62"/>
      <c r="Y5" s="191"/>
      <c r="Z5" s="192"/>
      <c r="AA5" s="192"/>
      <c r="AB5" s="192"/>
      <c r="AC5" s="192"/>
      <c r="AD5" s="192"/>
      <c r="AE5" s="192"/>
      <c r="AF5" s="192"/>
      <c r="AG5" s="192"/>
      <c r="AH5" s="192"/>
      <c r="AI5" s="192"/>
      <c r="AJ5" s="192"/>
      <c r="AK5" s="192"/>
      <c r="AL5" s="192"/>
      <c r="AM5" s="192"/>
      <c r="AQ5" s="90" t="s">
        <v>84</v>
      </c>
      <c r="BG5" s="154" t="s">
        <v>74</v>
      </c>
      <c r="BL5" s="113" t="s">
        <v>56</v>
      </c>
      <c r="BM5" s="113"/>
    </row>
    <row r="6" spans="1:70" ht="14.1" customHeight="1" x14ac:dyDescent="0.2">
      <c r="A6" s="10"/>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Q6" s="90" t="s">
        <v>85</v>
      </c>
      <c r="BG6" s="154"/>
      <c r="BL6" s="113" t="s">
        <v>57</v>
      </c>
      <c r="BM6" s="113"/>
    </row>
    <row r="7" spans="1:70" s="3" customFormat="1" ht="15.75" x14ac:dyDescent="0.25">
      <c r="A7" s="193" t="s">
        <v>28</v>
      </c>
      <c r="B7" s="193"/>
      <c r="C7" s="193"/>
      <c r="D7" s="193"/>
      <c r="E7" s="193"/>
      <c r="F7" s="193"/>
      <c r="G7" s="193" t="s">
        <v>29</v>
      </c>
      <c r="H7" s="193"/>
      <c r="I7" s="193"/>
      <c r="J7" s="193"/>
      <c r="K7" s="193"/>
      <c r="L7" s="193"/>
      <c r="M7" s="193"/>
      <c r="N7" s="193"/>
      <c r="O7" s="193"/>
      <c r="P7" s="193"/>
      <c r="Q7" s="27"/>
      <c r="R7" s="27"/>
      <c r="S7" s="27"/>
      <c r="T7" s="27"/>
      <c r="U7" s="27"/>
      <c r="V7" s="36"/>
      <c r="X7" s="212" t="s">
        <v>40</v>
      </c>
      <c r="Y7" s="213"/>
      <c r="Z7" s="213"/>
      <c r="AA7" s="213"/>
      <c r="AB7" s="213"/>
      <c r="AC7" s="95"/>
      <c r="AD7" s="205" t="s">
        <v>81</v>
      </c>
      <c r="AE7" s="205"/>
      <c r="AF7" s="205"/>
      <c r="AG7" s="205"/>
      <c r="AH7" s="205"/>
      <c r="AI7" s="205"/>
      <c r="AJ7" s="205"/>
      <c r="AK7" s="205"/>
      <c r="AL7" s="205"/>
      <c r="AM7" s="206"/>
      <c r="AP7" s="127"/>
      <c r="AQ7" s="90" t="s">
        <v>86</v>
      </c>
      <c r="AZ7" s="38"/>
      <c r="BA7" s="38"/>
      <c r="BG7" s="154"/>
      <c r="BL7" s="113" t="s">
        <v>58</v>
      </c>
      <c r="BM7" s="113"/>
    </row>
    <row r="8" spans="1:70" s="30" customFormat="1" ht="15.75" x14ac:dyDescent="0.2">
      <c r="A8" s="188" t="s">
        <v>15</v>
      </c>
      <c r="B8" s="188"/>
      <c r="C8" s="188"/>
      <c r="D8" s="188"/>
      <c r="E8" s="188"/>
      <c r="F8" s="188"/>
      <c r="G8" s="189">
        <f ca="1">NOW()</f>
        <v>41275.689066782405</v>
      </c>
      <c r="H8" s="189"/>
      <c r="I8" s="190"/>
      <c r="J8" s="190"/>
      <c r="K8" s="190"/>
      <c r="L8" s="190"/>
      <c r="M8" s="190"/>
      <c r="N8" s="190"/>
      <c r="O8" s="190"/>
      <c r="P8" s="190"/>
      <c r="Q8" s="190"/>
      <c r="R8" s="190"/>
      <c r="S8" s="190"/>
      <c r="T8" s="190"/>
      <c r="U8" s="190"/>
      <c r="V8" s="190"/>
      <c r="X8" s="214" t="s">
        <v>41</v>
      </c>
      <c r="Y8" s="215"/>
      <c r="Z8" s="215"/>
      <c r="AA8" s="215"/>
      <c r="AB8" s="215"/>
      <c r="AC8" s="93"/>
      <c r="AD8" s="201" t="s">
        <v>77</v>
      </c>
      <c r="AE8" s="201"/>
      <c r="AF8" s="201"/>
      <c r="AG8" s="201"/>
      <c r="AH8" s="201"/>
      <c r="AI8" s="201"/>
      <c r="AJ8" s="201"/>
      <c r="AK8" s="201"/>
      <c r="AL8" s="201"/>
      <c r="AM8" s="202"/>
      <c r="AP8" s="128"/>
      <c r="AQ8" s="151"/>
      <c r="AZ8" s="39"/>
      <c r="BA8" s="39"/>
      <c r="BG8" s="155"/>
      <c r="BL8" s="113" t="s">
        <v>59</v>
      </c>
      <c r="BM8" s="113"/>
    </row>
    <row r="9" spans="1:70" s="26" customFormat="1" ht="14.45" customHeight="1" x14ac:dyDescent="0.2">
      <c r="A9" s="188" t="s">
        <v>14</v>
      </c>
      <c r="B9" s="188"/>
      <c r="C9" s="188"/>
      <c r="D9" s="188"/>
      <c r="E9" s="188"/>
      <c r="F9" s="31"/>
      <c r="G9" s="194">
        <f ca="1">TODAY()</f>
        <v>41275</v>
      </c>
      <c r="H9" s="194"/>
      <c r="I9" s="194"/>
      <c r="J9" s="194"/>
      <c r="K9" s="194"/>
      <c r="L9" s="194"/>
      <c r="M9" s="32"/>
      <c r="N9" s="32"/>
      <c r="O9" s="32"/>
      <c r="P9" s="32"/>
      <c r="Q9" s="32"/>
      <c r="R9" s="32"/>
      <c r="S9" s="32"/>
      <c r="T9" s="32"/>
      <c r="U9" s="32"/>
      <c r="V9" s="32"/>
      <c r="W9" s="29"/>
      <c r="X9" s="96"/>
      <c r="Y9" s="65"/>
      <c r="Z9" s="97"/>
      <c r="AA9" s="94"/>
      <c r="AB9" s="94"/>
      <c r="AC9" s="94"/>
      <c r="AD9" s="26" t="s">
        <v>78</v>
      </c>
      <c r="AM9" s="150"/>
      <c r="AO9" s="173" t="s">
        <v>48</v>
      </c>
      <c r="AP9" s="124"/>
      <c r="AQ9" s="152"/>
      <c r="AR9" s="122"/>
      <c r="AS9" s="122"/>
      <c r="AT9" s="122"/>
      <c r="AU9" s="122"/>
      <c r="AV9" s="122"/>
      <c r="AW9" s="122"/>
      <c r="AX9" s="122"/>
      <c r="AY9" s="122"/>
      <c r="AZ9" s="40"/>
      <c r="BA9" s="40"/>
      <c r="BG9" s="156"/>
      <c r="BL9" s="113" t="s">
        <v>60</v>
      </c>
      <c r="BM9" s="113"/>
    </row>
    <row r="10" spans="1:70" ht="15.75" customHeight="1" x14ac:dyDescent="0.25">
      <c r="A10" s="193" t="s">
        <v>13</v>
      </c>
      <c r="B10" s="193"/>
      <c r="C10" s="193"/>
      <c r="D10" s="193"/>
      <c r="E10" s="193"/>
      <c r="F10" s="28"/>
      <c r="G10" s="195"/>
      <c r="H10" s="195"/>
      <c r="I10" s="195"/>
      <c r="J10" s="195"/>
      <c r="K10" s="195"/>
      <c r="L10" s="195"/>
      <c r="M10" s="195"/>
      <c r="N10" s="195"/>
      <c r="O10" s="195"/>
      <c r="P10" s="195"/>
      <c r="Q10" s="195"/>
      <c r="R10" s="195"/>
      <c r="S10" s="195"/>
      <c r="T10" s="195"/>
      <c r="U10" s="195"/>
      <c r="V10" s="195"/>
      <c r="W10" s="64"/>
      <c r="X10" s="98"/>
      <c r="Y10" s="64"/>
      <c r="Z10" s="10"/>
      <c r="AA10" s="64"/>
      <c r="AB10" s="64"/>
      <c r="AC10" s="64"/>
      <c r="AD10" s="203" t="s">
        <v>79</v>
      </c>
      <c r="AE10" s="203"/>
      <c r="AF10" s="203"/>
      <c r="AG10" s="203"/>
      <c r="AH10" s="203"/>
      <c r="AI10" s="203"/>
      <c r="AJ10" s="203"/>
      <c r="AK10" s="203"/>
      <c r="AL10" s="203"/>
      <c r="AM10" s="204"/>
      <c r="AO10" s="173"/>
      <c r="AP10" s="124"/>
      <c r="AQ10" s="153"/>
      <c r="AR10" s="122"/>
      <c r="AS10" s="122"/>
      <c r="AT10" s="122"/>
      <c r="AU10" s="122"/>
      <c r="AV10" s="122"/>
      <c r="AW10" s="122"/>
      <c r="AX10" s="122"/>
      <c r="AY10" s="122"/>
      <c r="BG10" s="157"/>
      <c r="BL10" s="113"/>
      <c r="BM10" s="113"/>
    </row>
    <row r="11" spans="1:70" ht="13.5" customHeight="1" x14ac:dyDescent="0.2">
      <c r="A11" s="19"/>
      <c r="B11" s="10"/>
      <c r="C11" s="10"/>
      <c r="D11" s="10"/>
      <c r="E11" s="10"/>
      <c r="F11" s="10"/>
      <c r="G11" s="10"/>
      <c r="H11" s="10"/>
      <c r="I11" s="10"/>
      <c r="J11" s="10"/>
      <c r="K11" s="10"/>
      <c r="L11" s="10"/>
      <c r="M11" s="10"/>
      <c r="N11" s="10"/>
      <c r="O11" s="10"/>
      <c r="P11" s="10"/>
      <c r="Q11" s="10"/>
      <c r="R11" s="10"/>
      <c r="S11" s="10"/>
      <c r="T11" s="10"/>
      <c r="U11" s="10"/>
      <c r="V11" s="10"/>
      <c r="W11" s="10"/>
      <c r="X11" s="99"/>
      <c r="Y11" s="100"/>
      <c r="Z11" s="100"/>
      <c r="AA11" s="101"/>
      <c r="AB11" s="101"/>
      <c r="AC11" s="101"/>
      <c r="AD11" s="207" t="s">
        <v>80</v>
      </c>
      <c r="AE11" s="207"/>
      <c r="AF11" s="207"/>
      <c r="AG11" s="207"/>
      <c r="AH11" s="207"/>
      <c r="AI11" s="207"/>
      <c r="AJ11" s="207"/>
      <c r="AK11" s="207"/>
      <c r="AL11" s="207"/>
      <c r="AM11" s="208"/>
      <c r="AO11" s="173"/>
      <c r="AP11" s="124"/>
      <c r="AQ11" s="90"/>
      <c r="AR11" s="122"/>
      <c r="AS11" s="122"/>
      <c r="AT11" s="122"/>
      <c r="AU11" s="122"/>
      <c r="AV11" s="122"/>
      <c r="AW11" s="122"/>
      <c r="AX11" s="122"/>
      <c r="AY11" s="122"/>
      <c r="BL11" s="113"/>
      <c r="BM11" s="113"/>
    </row>
    <row r="12" spans="1:70" ht="24.6" customHeight="1" x14ac:dyDescent="0.2">
      <c r="A12" s="165" t="s">
        <v>42</v>
      </c>
      <c r="B12" s="165"/>
      <c r="C12" s="165"/>
      <c r="D12" s="165"/>
      <c r="E12" s="165"/>
      <c r="F12" s="165"/>
      <c r="G12" s="165"/>
      <c r="H12" s="165"/>
      <c r="I12" s="165"/>
      <c r="J12" s="165"/>
      <c r="K12" s="165"/>
      <c r="L12" s="165"/>
      <c r="M12" s="165"/>
      <c r="N12" s="165"/>
      <c r="O12" s="165"/>
      <c r="P12" s="165"/>
      <c r="Q12" s="165"/>
      <c r="R12" s="165"/>
      <c r="S12" s="165"/>
      <c r="T12" s="165"/>
      <c r="U12" s="165"/>
      <c r="V12" s="165"/>
      <c r="W12" s="165"/>
      <c r="X12" s="165"/>
      <c r="Y12" s="165"/>
      <c r="Z12" s="165"/>
      <c r="AA12" s="165"/>
      <c r="AB12" s="165"/>
      <c r="AC12" s="165"/>
      <c r="AD12" s="165"/>
      <c r="AE12" s="165"/>
      <c r="AF12" s="165"/>
      <c r="AG12" s="165"/>
      <c r="AH12" s="165"/>
      <c r="AI12" s="165"/>
      <c r="AJ12" s="165"/>
      <c r="AK12" s="165"/>
      <c r="AL12" s="165"/>
      <c r="AM12" s="165"/>
      <c r="AO12" s="173"/>
      <c r="AP12" s="124"/>
      <c r="AQ12" s="122"/>
      <c r="AR12" s="122"/>
      <c r="AS12" s="122"/>
      <c r="AT12" s="122"/>
      <c r="AU12" s="122"/>
      <c r="AV12" s="122"/>
      <c r="AW12" s="122"/>
      <c r="AX12" s="122"/>
      <c r="AY12" s="122"/>
      <c r="BL12" s="113"/>
      <c r="BM12" s="113"/>
    </row>
    <row r="13" spans="1:70" ht="24.6" customHeight="1" x14ac:dyDescent="0.2">
      <c r="A13" s="209" t="s">
        <v>45</v>
      </c>
      <c r="B13" s="209"/>
      <c r="C13" s="209"/>
      <c r="D13" s="209"/>
      <c r="E13" s="209"/>
      <c r="F13" s="209"/>
      <c r="G13" s="209"/>
      <c r="H13" s="209"/>
      <c r="I13" s="209"/>
      <c r="J13" s="209"/>
      <c r="K13" s="209"/>
      <c r="L13" s="209"/>
      <c r="M13" s="209"/>
      <c r="N13" s="209"/>
      <c r="O13" s="209"/>
      <c r="P13" s="209"/>
      <c r="Q13" s="210"/>
      <c r="R13" s="210"/>
      <c r="S13" s="210"/>
      <c r="T13" s="210"/>
      <c r="U13" s="210"/>
      <c r="V13" s="210"/>
      <c r="W13" s="210"/>
      <c r="X13" s="210"/>
      <c r="Y13" s="210"/>
      <c r="Z13" s="210"/>
      <c r="AA13" s="210"/>
      <c r="AB13" s="210"/>
      <c r="AC13" s="210"/>
      <c r="AD13" s="210"/>
      <c r="AE13" s="210"/>
      <c r="AF13" s="210"/>
      <c r="AG13" s="210"/>
      <c r="AH13" s="110"/>
      <c r="AI13" s="110"/>
      <c r="AJ13" s="110"/>
      <c r="AK13" s="110"/>
      <c r="AL13" s="110"/>
      <c r="AM13" s="110"/>
      <c r="AO13" s="173"/>
      <c r="AP13" s="124"/>
      <c r="AQ13" s="122"/>
      <c r="AR13" s="122"/>
      <c r="AS13" s="122"/>
      <c r="AT13" s="122"/>
      <c r="AU13" s="122"/>
      <c r="AV13" s="122"/>
      <c r="AW13" s="122"/>
      <c r="AX13" s="122"/>
      <c r="AY13" s="122"/>
      <c r="BG13" s="43" t="s">
        <v>49</v>
      </c>
    </row>
    <row r="14" spans="1:70" ht="13.5" customHeight="1" x14ac:dyDescent="0.2">
      <c r="A14" s="165" t="s">
        <v>43</v>
      </c>
      <c r="B14" s="165"/>
      <c r="C14" s="165"/>
      <c r="D14" s="165"/>
      <c r="E14" s="165"/>
      <c r="F14" s="165"/>
      <c r="G14" s="165"/>
      <c r="H14" s="165"/>
      <c r="I14" s="165"/>
      <c r="J14" s="165"/>
      <c r="K14" s="165"/>
      <c r="L14" s="165"/>
      <c r="M14" s="165"/>
      <c r="N14" s="165"/>
      <c r="O14" s="165"/>
      <c r="P14" s="165"/>
      <c r="Q14" s="165"/>
      <c r="R14" s="165"/>
      <c r="S14" s="165"/>
      <c r="T14" s="165"/>
      <c r="U14" s="165"/>
      <c r="V14" s="165"/>
      <c r="W14" s="165"/>
      <c r="X14" s="165"/>
      <c r="Y14" s="165"/>
      <c r="Z14" s="165"/>
      <c r="AA14" s="165"/>
      <c r="AB14" s="165"/>
      <c r="AC14" s="165"/>
      <c r="AD14" s="165"/>
      <c r="AE14" s="165"/>
      <c r="AF14" s="165"/>
      <c r="AG14" s="165"/>
      <c r="AH14" s="165"/>
      <c r="AI14" s="165"/>
      <c r="AJ14" s="165"/>
      <c r="AK14" s="165"/>
      <c r="AL14" s="165"/>
      <c r="AM14" s="165"/>
      <c r="AO14" s="173"/>
      <c r="AP14" s="124"/>
      <c r="AQ14" s="122"/>
      <c r="AR14" s="122"/>
      <c r="AS14" s="122"/>
      <c r="AT14" s="122"/>
      <c r="AU14" s="122"/>
      <c r="AV14" s="122"/>
      <c r="AW14" s="122"/>
      <c r="AX14" s="122"/>
      <c r="AY14" s="122"/>
      <c r="BG14" s="43" t="s">
        <v>50</v>
      </c>
    </row>
    <row r="15" spans="1:70" ht="28.5" customHeight="1" x14ac:dyDescent="0.2">
      <c r="A15" s="200" t="s">
        <v>17</v>
      </c>
      <c r="B15" s="200"/>
      <c r="C15" s="200"/>
      <c r="D15" s="200"/>
      <c r="E15" s="200"/>
      <c r="F15" s="200"/>
      <c r="G15" s="200"/>
      <c r="H15" s="200"/>
      <c r="I15" s="200"/>
      <c r="J15" s="200"/>
      <c r="K15" s="200"/>
      <c r="L15" s="200"/>
      <c r="M15" s="200"/>
      <c r="N15" s="200"/>
      <c r="O15" s="200"/>
      <c r="P15" s="200"/>
      <c r="Q15" s="200"/>
      <c r="R15" s="200"/>
      <c r="S15" s="200"/>
      <c r="T15" s="200"/>
      <c r="U15" s="200"/>
      <c r="V15" s="200"/>
      <c r="W15" s="200"/>
      <c r="X15" s="200"/>
      <c r="Y15" s="200"/>
      <c r="Z15" s="200"/>
      <c r="AA15" s="200"/>
      <c r="AB15" s="200"/>
      <c r="AC15" s="200"/>
      <c r="AD15" s="200"/>
      <c r="AE15" s="200"/>
      <c r="AF15" s="200"/>
      <c r="AG15" s="200"/>
      <c r="AH15" s="200"/>
      <c r="AI15" s="200"/>
      <c r="AJ15" s="200"/>
      <c r="AK15" s="200"/>
      <c r="AL15" s="200"/>
      <c r="AM15" s="200"/>
      <c r="AO15" s="173"/>
      <c r="AP15" s="124"/>
      <c r="AQ15" s="122"/>
      <c r="AR15" s="122"/>
      <c r="AS15" s="122"/>
      <c r="AT15" s="169" t="s">
        <v>33</v>
      </c>
      <c r="AU15" s="169"/>
      <c r="AV15" s="122"/>
      <c r="AW15" s="225" t="s">
        <v>52</v>
      </c>
      <c r="AX15" s="225"/>
      <c r="AY15" s="138"/>
    </row>
    <row r="16" spans="1:70" ht="13.15" customHeight="1" x14ac:dyDescent="0.25">
      <c r="A16" s="5"/>
      <c r="B16" s="5"/>
      <c r="C16" s="5"/>
      <c r="D16" s="5"/>
      <c r="E16" s="5"/>
      <c r="F16" s="5"/>
      <c r="G16" s="5"/>
      <c r="H16" s="5"/>
      <c r="I16" s="10"/>
      <c r="J16" s="10"/>
      <c r="K16" s="10"/>
      <c r="L16" s="10"/>
      <c r="M16" s="10"/>
      <c r="N16" s="10"/>
      <c r="O16" s="10"/>
      <c r="P16" s="10"/>
      <c r="Q16" s="10"/>
      <c r="R16" s="10"/>
      <c r="S16" s="10"/>
      <c r="T16" s="10"/>
      <c r="U16" s="10"/>
      <c r="V16" s="10"/>
      <c r="W16" s="10"/>
      <c r="X16" s="19"/>
      <c r="Y16" s="10"/>
      <c r="Z16" s="10"/>
      <c r="AA16" s="196"/>
      <c r="AB16" s="196"/>
      <c r="AC16" s="196"/>
      <c r="AD16" s="196"/>
      <c r="AE16" s="196"/>
      <c r="AF16" s="196"/>
      <c r="AG16" s="67"/>
      <c r="AH16" s="22"/>
      <c r="AI16" s="10"/>
      <c r="AJ16" s="6"/>
      <c r="AK16" s="6"/>
      <c r="AL16" s="6"/>
      <c r="AM16" s="22"/>
      <c r="AO16" s="173"/>
      <c r="AP16" s="124"/>
      <c r="AQ16" s="219" t="s">
        <v>69</v>
      </c>
      <c r="AR16" s="219"/>
      <c r="AS16" s="134"/>
      <c r="AT16" s="223" t="s">
        <v>51</v>
      </c>
      <c r="AU16" s="123"/>
      <c r="AV16" s="137"/>
      <c r="AW16" s="225"/>
      <c r="AX16" s="225"/>
      <c r="AY16" s="139"/>
      <c r="AZ16" s="167" t="s">
        <v>31</v>
      </c>
      <c r="BA16" s="167"/>
      <c r="BB16" s="168"/>
      <c r="BC16" s="168"/>
      <c r="BD16" s="168"/>
      <c r="BE16" s="168"/>
      <c r="BF16" s="74"/>
      <c r="BG16" s="174" t="s">
        <v>33</v>
      </c>
      <c r="BH16" s="175"/>
      <c r="BI16" s="175"/>
      <c r="BJ16" s="175"/>
      <c r="BL16" s="176"/>
      <c r="BM16" s="176"/>
      <c r="BN16" s="176"/>
      <c r="BO16" s="75"/>
      <c r="BP16" s="176" t="s">
        <v>34</v>
      </c>
      <c r="BQ16" s="176"/>
      <c r="BR16" s="176"/>
    </row>
    <row r="17" spans="1:70" s="26" customFormat="1" ht="29.25" customHeight="1" x14ac:dyDescent="0.2">
      <c r="A17" s="170" t="s">
        <v>30</v>
      </c>
      <c r="B17" s="171"/>
      <c r="C17" s="172"/>
      <c r="D17" s="169" t="s">
        <v>2</v>
      </c>
      <c r="E17" s="169"/>
      <c r="F17" s="169"/>
      <c r="G17" s="169"/>
      <c r="H17" s="169"/>
      <c r="I17" s="169"/>
      <c r="J17" s="169"/>
      <c r="K17" s="169"/>
      <c r="L17" s="169"/>
      <c r="M17" s="169"/>
      <c r="N17" s="169"/>
      <c r="O17" s="169"/>
      <c r="P17" s="169"/>
      <c r="Q17" s="169"/>
      <c r="R17" s="169"/>
      <c r="S17" s="169"/>
      <c r="T17" s="169"/>
      <c r="U17" s="169"/>
      <c r="V17" s="169"/>
      <c r="W17" s="169"/>
      <c r="X17" s="169" t="s">
        <v>3</v>
      </c>
      <c r="Y17" s="169"/>
      <c r="Z17" s="169"/>
      <c r="AA17" s="199" t="s">
        <v>10</v>
      </c>
      <c r="AB17" s="169"/>
      <c r="AC17" s="169"/>
      <c r="AD17" s="199" t="s">
        <v>11</v>
      </c>
      <c r="AE17" s="169"/>
      <c r="AF17" s="169"/>
      <c r="AG17" s="115" t="s">
        <v>68</v>
      </c>
      <c r="AH17" s="197" t="s">
        <v>75</v>
      </c>
      <c r="AI17" s="198"/>
      <c r="AJ17" s="198"/>
      <c r="AK17" s="198"/>
      <c r="AL17" s="198"/>
      <c r="AM17" s="198"/>
      <c r="AO17" s="173"/>
      <c r="AP17" s="124"/>
      <c r="AQ17" s="84" t="s">
        <v>20</v>
      </c>
      <c r="AR17" s="85" t="s">
        <v>32</v>
      </c>
      <c r="AS17" s="134"/>
      <c r="AT17" s="224"/>
      <c r="AU17" s="85" t="s">
        <v>24</v>
      </c>
      <c r="AV17" s="135"/>
      <c r="AW17" s="133" t="s">
        <v>36</v>
      </c>
      <c r="AX17" s="133" t="s">
        <v>47</v>
      </c>
      <c r="AY17" s="135"/>
      <c r="AZ17" s="116" t="s">
        <v>64</v>
      </c>
      <c r="BA17" s="116" t="s">
        <v>63</v>
      </c>
      <c r="BB17" s="71" t="s">
        <v>19</v>
      </c>
      <c r="BC17" s="77" t="s">
        <v>21</v>
      </c>
      <c r="BD17" s="80" t="s">
        <v>65</v>
      </c>
      <c r="BE17" s="78" t="s">
        <v>22</v>
      </c>
      <c r="BF17" s="79"/>
      <c r="BG17" s="111" t="s">
        <v>23</v>
      </c>
      <c r="BH17" s="80" t="s">
        <v>25</v>
      </c>
      <c r="BI17" s="120" t="s">
        <v>65</v>
      </c>
      <c r="BJ17" s="80" t="s">
        <v>26</v>
      </c>
      <c r="BK17" s="81"/>
      <c r="BL17" s="103" t="s">
        <v>21</v>
      </c>
      <c r="BM17" s="121" t="s">
        <v>65</v>
      </c>
      <c r="BN17" s="72" t="s">
        <v>37</v>
      </c>
      <c r="BO17" s="1"/>
      <c r="BP17" s="73" t="s">
        <v>66</v>
      </c>
      <c r="BQ17" s="73" t="s">
        <v>67</v>
      </c>
      <c r="BR17" s="73" t="s">
        <v>37</v>
      </c>
    </row>
    <row r="18" spans="1:70" ht="14.1" customHeight="1" x14ac:dyDescent="0.25">
      <c r="A18" s="159"/>
      <c r="B18" s="159"/>
      <c r="C18" s="159"/>
      <c r="D18" s="159"/>
      <c r="E18" s="159"/>
      <c r="F18" s="159"/>
      <c r="G18" s="159"/>
      <c r="H18" s="159"/>
      <c r="I18" s="159"/>
      <c r="J18" s="159"/>
      <c r="K18" s="159"/>
      <c r="L18" s="159"/>
      <c r="M18" s="159"/>
      <c r="N18" s="159"/>
      <c r="O18" s="159"/>
      <c r="P18" s="159"/>
      <c r="Q18" s="159"/>
      <c r="R18" s="159"/>
      <c r="S18" s="159"/>
      <c r="T18" s="159"/>
      <c r="U18" s="159"/>
      <c r="V18" s="159"/>
      <c r="W18" s="159"/>
      <c r="X18" s="102" t="str">
        <f t="shared" ref="X18:X55" si="0">IF(Y18="","",IF(AA18="","",IF(AZ18&lt;=0.45,"2",IF(AZ18&gt;=3.5,"2",""))))</f>
        <v/>
      </c>
      <c r="Y18" s="158"/>
      <c r="Z18" s="158"/>
      <c r="AA18" s="160"/>
      <c r="AB18" s="160"/>
      <c r="AC18" s="160"/>
      <c r="AD18" s="160"/>
      <c r="AE18" s="160"/>
      <c r="AF18" s="160"/>
      <c r="AG18" s="149" t="str">
        <f>IF(Y18="","",IF(AA18="",((AQ18*AR18)+AQ18),(BP18/AZ18)))</f>
        <v/>
      </c>
      <c r="AH18" s="161" t="str">
        <f t="shared" ref="AH18:AH19" si="1">IF(Y18="","",IF(AA18="","",BQ18))</f>
        <v/>
      </c>
      <c r="AI18" s="161"/>
      <c r="AJ18" s="161"/>
      <c r="AK18" s="161"/>
      <c r="AL18" s="162" t="str">
        <f t="shared" ref="AL18:AL19" si="2">IF(Y18="","",IF(AH18="","","/pièce"))</f>
        <v/>
      </c>
      <c r="AM18" s="162"/>
      <c r="AO18" s="90"/>
      <c r="AQ18" s="142"/>
      <c r="AR18" s="143"/>
      <c r="AS18" s="125"/>
      <c r="AT18" s="136"/>
      <c r="AU18" s="141"/>
      <c r="AV18" s="125"/>
      <c r="AW18" s="142"/>
      <c r="AX18" s="143"/>
      <c r="AY18" s="140"/>
      <c r="AZ18" s="117" t="str">
        <f t="shared" ref="AZ18" si="3">IF(Y18="","",IF(AA18="",Y18,IF((AD18*AA18/1000000)&gt;0.45,AD18*AA18/1000000,0.45)))</f>
        <v/>
      </c>
      <c r="BA18" s="117" t="str">
        <f t="shared" ref="BA18" si="4">IF(Y18="","",IF(AA18="",Y18,IF(ROUNDUP(AD18*AA18/1000000,2)&gt;0.45,ROUNDUP(AD18*AA18/1000000,2),0.45)))</f>
        <v/>
      </c>
      <c r="BB18" s="118" t="str">
        <f t="shared" ref="BB18:BB21" si="5">IF(Y18="","",IF(AO18="x","",IF(AA18="",Y18,ROUND(AZ18*Y18,1))))</f>
        <v/>
      </c>
      <c r="BC18" s="119" t="str">
        <f>IF(AZ18="","",AZ18*((AQ18+(AQ18*AR18))))</f>
        <v/>
      </c>
      <c r="BD18" s="119" t="str">
        <f>IF(AZ18="","",(ROUNDUP(BA18*((AQ18+(AQ18*AR18))),2)))</f>
        <v/>
      </c>
      <c r="BE18" s="87" t="str">
        <f>IF(Y18="","",IF(AO18="x","",IF(AA18="",ROUNDUP((Y18*AG18),2),ROUNDUP((BC18*Y18),2))))</f>
        <v/>
      </c>
      <c r="BF18" s="83"/>
      <c r="BG18" s="145" t="str">
        <f>IF(AA18="","",IF(AT18="2h",((AD18*2)/1000),IF(AT18="2l",((AA18*2)/1000),((AD18+AA18)*2)/1000)))</f>
        <v/>
      </c>
      <c r="BH18" s="144" t="str">
        <f>IF(BG18="","",BG18*AU18)</f>
        <v/>
      </c>
      <c r="BI18" s="76" t="str">
        <f>IF(BH18="","",(ROUNDUP((BG18*AU18),2)))</f>
        <v/>
      </c>
      <c r="BJ18" s="76" t="str">
        <f>IF(Y18="","",IF(AA18="","",IF(AO18="x","",BI18*Y18)))</f>
        <v/>
      </c>
      <c r="BK18" s="76"/>
      <c r="BL18" s="105">
        <f>(((AW18*AX18)+AW18))</f>
        <v>0</v>
      </c>
      <c r="BM18" s="105">
        <f>ROUNDUP(((AW18*AX18)+AW18),2)</f>
        <v>0</v>
      </c>
      <c r="BN18" s="58">
        <f t="shared" ref="BN18" si="6">IF(AO18="x","",Y18*BL18)</f>
        <v>0</v>
      </c>
      <c r="BO18" s="63"/>
      <c r="BP18" s="148" t="str">
        <f>IF(Y18="","",IF(AA18="","",(BC18+BH18+BL18)))</f>
        <v/>
      </c>
      <c r="BQ18" s="146" t="str">
        <f>IF(Y18="","",IF(AA18="","",ROUNDUP((BC18+BH18+BL18),2)))</f>
        <v/>
      </c>
      <c r="BR18" s="147" t="str">
        <f t="shared" ref="BR18" si="7">IF(AA18="",BP18,IF(BP18="","",BP18*Y18))</f>
        <v/>
      </c>
    </row>
    <row r="19" spans="1:70" ht="14.1" customHeight="1" x14ac:dyDescent="0.25">
      <c r="A19" s="159"/>
      <c r="B19" s="159"/>
      <c r="C19" s="159"/>
      <c r="D19" s="159"/>
      <c r="E19" s="159"/>
      <c r="F19" s="159"/>
      <c r="G19" s="159"/>
      <c r="H19" s="159"/>
      <c r="I19" s="159"/>
      <c r="J19" s="159"/>
      <c r="K19" s="159"/>
      <c r="L19" s="159"/>
      <c r="M19" s="159"/>
      <c r="N19" s="159"/>
      <c r="O19" s="159"/>
      <c r="P19" s="159"/>
      <c r="Q19" s="159"/>
      <c r="R19" s="159"/>
      <c r="S19" s="159"/>
      <c r="T19" s="159"/>
      <c r="U19" s="159"/>
      <c r="V19" s="159"/>
      <c r="W19" s="159"/>
      <c r="X19" s="102" t="str">
        <f t="shared" si="0"/>
        <v/>
      </c>
      <c r="Y19" s="158"/>
      <c r="Z19" s="158"/>
      <c r="AA19" s="160"/>
      <c r="AB19" s="160"/>
      <c r="AC19" s="160"/>
      <c r="AD19" s="160"/>
      <c r="AE19" s="160"/>
      <c r="AF19" s="160"/>
      <c r="AG19" s="149" t="str">
        <f t="shared" ref="AG19:AG55" si="8">IF(Y19="","",IF(AA19="",((AQ19*AR19)+AQ19),(BP19/AZ19)))</f>
        <v/>
      </c>
      <c r="AH19" s="161" t="str">
        <f t="shared" si="1"/>
        <v/>
      </c>
      <c r="AI19" s="161"/>
      <c r="AJ19" s="161"/>
      <c r="AK19" s="161"/>
      <c r="AL19" s="162" t="str">
        <f t="shared" si="2"/>
        <v/>
      </c>
      <c r="AM19" s="162"/>
      <c r="AO19" s="90"/>
      <c r="AQ19" s="142"/>
      <c r="AR19" s="143"/>
      <c r="AS19" s="125"/>
      <c r="AT19" s="136"/>
      <c r="AU19" s="141"/>
      <c r="AV19" s="125"/>
      <c r="AW19" s="142"/>
      <c r="AX19" s="143"/>
      <c r="AY19" s="140"/>
      <c r="AZ19" s="117" t="str">
        <f t="shared" ref="AZ19:AZ55" si="9">IF(Y19="","",IF(AA19="",Y19,IF((AD19*AA19/1000000)&gt;0.45,AD19*AA19/1000000,0.45)))</f>
        <v/>
      </c>
      <c r="BA19" s="117" t="str">
        <f t="shared" ref="BA19:BA55" si="10">IF(Y19="","",IF(AA19="",Y19,IF(ROUNDUP(AD19*AA19/1000000,2)&gt;0.45,ROUNDUP(AD19*AA19/1000000,2),0.45)))</f>
        <v/>
      </c>
      <c r="BB19" s="118" t="str">
        <f t="shared" si="5"/>
        <v/>
      </c>
      <c r="BC19" s="119" t="str">
        <f t="shared" ref="BC19:BC55" si="11">IF(AZ19="","",AZ19*((AQ19+(AQ19*AR19))))</f>
        <v/>
      </c>
      <c r="BD19" s="119" t="str">
        <f t="shared" ref="BD19:BD55" si="12">IF(AZ19="","",(ROUNDUP(BA19*((AQ19+(AQ19*AR19))),2)))</f>
        <v/>
      </c>
      <c r="BE19" s="87" t="str">
        <f t="shared" ref="BE19:BE55" si="13">IF(Y19="","",IF(AO19="x","",IF(AA19="",ROUNDUP((Y19*AG19),2),ROUNDUP((BC19*Y19),2))))</f>
        <v/>
      </c>
      <c r="BF19" s="83"/>
      <c r="BG19" s="145" t="str">
        <f t="shared" ref="BG19:BG55" si="14">IF(AA19="","",IF(AT19="2h",((AD19*2)/1000),IF(AT19="2l",((AA19*2)/1000),((AD19+AA19)*2)/1000)))</f>
        <v/>
      </c>
      <c r="BH19" s="144" t="str">
        <f t="shared" ref="BH19:BH55" si="15">IF(BG19="","",BG19*AU19)</f>
        <v/>
      </c>
      <c r="BI19" s="76" t="str">
        <f t="shared" ref="BI19:BI55" si="16">IF(BH19="","",(ROUNDUP((BG19*AU19),2)))</f>
        <v/>
      </c>
      <c r="BJ19" s="76" t="str">
        <f t="shared" ref="BJ19:BJ55" si="17">IF(Y19="","",IF(AA19="","",IF(AO19="x","",BI19*Y19)))</f>
        <v/>
      </c>
      <c r="BK19" s="76"/>
      <c r="BL19" s="105">
        <f t="shared" ref="BL19:BL55" si="18">(((AW19*AX19)+AW19))</f>
        <v>0</v>
      </c>
      <c r="BM19" s="105">
        <f t="shared" ref="BM19:BM55" si="19">ROUNDUP(((AW19*AX19)+AW19),2)</f>
        <v>0</v>
      </c>
      <c r="BN19" s="58">
        <f t="shared" ref="BN19:BN55" si="20">IF(AO19="x","",Y19*BL19)</f>
        <v>0</v>
      </c>
      <c r="BO19" s="63"/>
      <c r="BP19" s="148" t="str">
        <f t="shared" ref="BP19:BP55" si="21">IF(Y19="","",IF(AA19="","",(BC19+BH19+BL19)))</f>
        <v/>
      </c>
      <c r="BQ19" s="146" t="str">
        <f t="shared" ref="BQ19:BQ55" si="22">IF(Y19="","",IF(AA19="","",ROUNDUP((BC19+BH19+BL19),2)))</f>
        <v/>
      </c>
      <c r="BR19" s="147" t="str">
        <f t="shared" ref="BR19:BR55" si="23">IF(AA19="",BP19,IF(BP19="","",BP19*Y19))</f>
        <v/>
      </c>
    </row>
    <row r="20" spans="1:70" ht="12" customHeight="1" x14ac:dyDescent="0.25">
      <c r="A20" s="159"/>
      <c r="B20" s="159"/>
      <c r="C20" s="159"/>
      <c r="D20" s="159"/>
      <c r="E20" s="159"/>
      <c r="F20" s="159"/>
      <c r="G20" s="159"/>
      <c r="H20" s="159"/>
      <c r="I20" s="159"/>
      <c r="J20" s="159"/>
      <c r="K20" s="159"/>
      <c r="L20" s="159"/>
      <c r="M20" s="159"/>
      <c r="N20" s="159"/>
      <c r="O20" s="159"/>
      <c r="P20" s="159"/>
      <c r="Q20" s="159"/>
      <c r="R20" s="159"/>
      <c r="S20" s="159"/>
      <c r="T20" s="159"/>
      <c r="U20" s="159"/>
      <c r="V20" s="159"/>
      <c r="W20" s="159"/>
      <c r="X20" s="102" t="str">
        <f t="shared" si="0"/>
        <v/>
      </c>
      <c r="Y20" s="160"/>
      <c r="Z20" s="160"/>
      <c r="AA20" s="180"/>
      <c r="AB20" s="180"/>
      <c r="AC20" s="180"/>
      <c r="AD20" s="180"/>
      <c r="AE20" s="180"/>
      <c r="AF20" s="180"/>
      <c r="AG20" s="149" t="str">
        <f t="shared" si="8"/>
        <v/>
      </c>
      <c r="AH20" s="161" t="str">
        <f t="shared" ref="AH20" si="24">IF(Y20="","",IF(AA20="","",BQ20))</f>
        <v/>
      </c>
      <c r="AI20" s="161"/>
      <c r="AJ20" s="161"/>
      <c r="AK20" s="161"/>
      <c r="AL20" s="162" t="str">
        <f>IF(Y20="","",IF(AH20="","","/pièce"))</f>
        <v/>
      </c>
      <c r="AM20" s="162"/>
      <c r="AO20" s="90"/>
      <c r="AQ20" s="142"/>
      <c r="AR20" s="143"/>
      <c r="AS20" s="125"/>
      <c r="AT20" s="136"/>
      <c r="AU20" s="141"/>
      <c r="AV20" s="125"/>
      <c r="AW20" s="142"/>
      <c r="AX20" s="143"/>
      <c r="AY20" s="140"/>
      <c r="AZ20" s="117" t="str">
        <f t="shared" si="9"/>
        <v/>
      </c>
      <c r="BA20" s="117" t="str">
        <f t="shared" si="10"/>
        <v/>
      </c>
      <c r="BB20" s="118" t="str">
        <f t="shared" si="5"/>
        <v/>
      </c>
      <c r="BC20" s="119" t="str">
        <f t="shared" si="11"/>
        <v/>
      </c>
      <c r="BD20" s="119" t="str">
        <f t="shared" si="12"/>
        <v/>
      </c>
      <c r="BE20" s="87" t="str">
        <f t="shared" si="13"/>
        <v/>
      </c>
      <c r="BF20" s="83"/>
      <c r="BG20" s="145" t="str">
        <f t="shared" si="14"/>
        <v/>
      </c>
      <c r="BH20" s="144" t="str">
        <f t="shared" si="15"/>
        <v/>
      </c>
      <c r="BI20" s="76" t="str">
        <f t="shared" si="16"/>
        <v/>
      </c>
      <c r="BJ20" s="76" t="str">
        <f t="shared" si="17"/>
        <v/>
      </c>
      <c r="BK20" s="76"/>
      <c r="BL20" s="105">
        <f t="shared" si="18"/>
        <v>0</v>
      </c>
      <c r="BM20" s="105">
        <f t="shared" si="19"/>
        <v>0</v>
      </c>
      <c r="BN20" s="58">
        <f t="shared" si="20"/>
        <v>0</v>
      </c>
      <c r="BO20" s="63"/>
      <c r="BP20" s="148" t="str">
        <f t="shared" si="21"/>
        <v/>
      </c>
      <c r="BQ20" s="146" t="str">
        <f>IF(Y20="","",IF(AA20="","",ROUNDUP((BD20+BI20+BM20),2)))</f>
        <v/>
      </c>
      <c r="BR20" s="147" t="str">
        <f t="shared" si="23"/>
        <v/>
      </c>
    </row>
    <row r="21" spans="1:70" ht="14.1" customHeight="1" x14ac:dyDescent="0.25">
      <c r="A21" s="159"/>
      <c r="B21" s="159"/>
      <c r="C21" s="159"/>
      <c r="D21" s="159"/>
      <c r="E21" s="159"/>
      <c r="F21" s="159"/>
      <c r="G21" s="159"/>
      <c r="H21" s="159"/>
      <c r="I21" s="159"/>
      <c r="J21" s="159"/>
      <c r="K21" s="159"/>
      <c r="L21" s="159"/>
      <c r="M21" s="159"/>
      <c r="N21" s="159"/>
      <c r="O21" s="159"/>
      <c r="P21" s="159"/>
      <c r="Q21" s="159"/>
      <c r="R21" s="159"/>
      <c r="S21" s="159"/>
      <c r="T21" s="159"/>
      <c r="U21" s="159"/>
      <c r="V21" s="159"/>
      <c r="W21" s="159"/>
      <c r="X21" s="102" t="str">
        <f t="shared" si="0"/>
        <v/>
      </c>
      <c r="Y21" s="158"/>
      <c r="Z21" s="158"/>
      <c r="AA21" s="160"/>
      <c r="AB21" s="160"/>
      <c r="AC21" s="160"/>
      <c r="AD21" s="160"/>
      <c r="AE21" s="160"/>
      <c r="AF21" s="160"/>
      <c r="AG21" s="149" t="str">
        <f t="shared" si="8"/>
        <v/>
      </c>
      <c r="AH21" s="161" t="str">
        <f t="shared" ref="AH21:AH55" si="25">IF(Y21="","",IF(AA21="","",BQ21))</f>
        <v/>
      </c>
      <c r="AI21" s="161"/>
      <c r="AJ21" s="161"/>
      <c r="AK21" s="161"/>
      <c r="AL21" s="162" t="str">
        <f t="shared" ref="AL21:AL55" si="26">IF(Y21="","",IF(AH21="","","/pièce"))</f>
        <v/>
      </c>
      <c r="AM21" s="162"/>
      <c r="AO21" s="90"/>
      <c r="AQ21" s="142"/>
      <c r="AR21" s="143"/>
      <c r="AS21" s="125"/>
      <c r="AT21" s="136"/>
      <c r="AU21" s="141"/>
      <c r="AV21" s="125"/>
      <c r="AW21" s="142"/>
      <c r="AX21" s="143"/>
      <c r="AY21" s="140"/>
      <c r="AZ21" s="117" t="str">
        <f t="shared" si="9"/>
        <v/>
      </c>
      <c r="BA21" s="117" t="str">
        <f t="shared" si="10"/>
        <v/>
      </c>
      <c r="BB21" s="118" t="str">
        <f t="shared" si="5"/>
        <v/>
      </c>
      <c r="BC21" s="119" t="str">
        <f t="shared" si="11"/>
        <v/>
      </c>
      <c r="BD21" s="119" t="str">
        <f t="shared" si="12"/>
        <v/>
      </c>
      <c r="BE21" s="87" t="str">
        <f t="shared" si="13"/>
        <v/>
      </c>
      <c r="BF21" s="83"/>
      <c r="BG21" s="145" t="str">
        <f t="shared" si="14"/>
        <v/>
      </c>
      <c r="BH21" s="144" t="str">
        <f t="shared" si="15"/>
        <v/>
      </c>
      <c r="BI21" s="76" t="str">
        <f t="shared" si="16"/>
        <v/>
      </c>
      <c r="BJ21" s="76" t="str">
        <f t="shared" si="17"/>
        <v/>
      </c>
      <c r="BK21" s="76"/>
      <c r="BL21" s="105">
        <f t="shared" si="18"/>
        <v>0</v>
      </c>
      <c r="BM21" s="105">
        <f t="shared" si="19"/>
        <v>0</v>
      </c>
      <c r="BN21" s="58">
        <f t="shared" si="20"/>
        <v>0</v>
      </c>
      <c r="BO21" s="63"/>
      <c r="BP21" s="148" t="str">
        <f t="shared" si="21"/>
        <v/>
      </c>
      <c r="BQ21" s="146" t="str">
        <f t="shared" si="22"/>
        <v/>
      </c>
      <c r="BR21" s="147" t="str">
        <f t="shared" si="23"/>
        <v/>
      </c>
    </row>
    <row r="22" spans="1:70" ht="14.1" customHeight="1" x14ac:dyDescent="0.25">
      <c r="A22" s="159"/>
      <c r="B22" s="159"/>
      <c r="C22" s="159"/>
      <c r="D22" s="159"/>
      <c r="E22" s="159"/>
      <c r="F22" s="159"/>
      <c r="G22" s="159"/>
      <c r="H22" s="159"/>
      <c r="I22" s="159"/>
      <c r="J22" s="159"/>
      <c r="K22" s="159"/>
      <c r="L22" s="159"/>
      <c r="M22" s="159"/>
      <c r="N22" s="159"/>
      <c r="O22" s="159"/>
      <c r="P22" s="159"/>
      <c r="Q22" s="159"/>
      <c r="R22" s="159"/>
      <c r="S22" s="159"/>
      <c r="T22" s="159"/>
      <c r="U22" s="159"/>
      <c r="V22" s="159"/>
      <c r="W22" s="159"/>
      <c r="X22" s="102" t="str">
        <f t="shared" si="0"/>
        <v/>
      </c>
      <c r="Y22" s="158"/>
      <c r="Z22" s="158"/>
      <c r="AA22" s="160"/>
      <c r="AB22" s="160"/>
      <c r="AC22" s="160"/>
      <c r="AD22" s="160"/>
      <c r="AE22" s="160"/>
      <c r="AF22" s="160"/>
      <c r="AG22" s="149" t="str">
        <f t="shared" si="8"/>
        <v/>
      </c>
      <c r="AH22" s="161" t="str">
        <f t="shared" si="25"/>
        <v/>
      </c>
      <c r="AI22" s="161"/>
      <c r="AJ22" s="161"/>
      <c r="AK22" s="161"/>
      <c r="AL22" s="162" t="str">
        <f t="shared" si="26"/>
        <v/>
      </c>
      <c r="AM22" s="162"/>
      <c r="AO22" s="90"/>
      <c r="AQ22" s="142"/>
      <c r="AR22" s="143"/>
      <c r="AS22" s="125"/>
      <c r="AT22" s="136"/>
      <c r="AU22" s="141"/>
      <c r="AV22" s="125"/>
      <c r="AW22" s="142"/>
      <c r="AX22" s="143"/>
      <c r="AY22" s="140"/>
      <c r="AZ22" s="117" t="str">
        <f t="shared" si="9"/>
        <v/>
      </c>
      <c r="BA22" s="117" t="str">
        <f t="shared" si="10"/>
        <v/>
      </c>
      <c r="BB22" s="118" t="str">
        <f>IF(Y22="","",IF(AO22="x","",IF(AA22="",Y22,ROUND(AZ22*Y22,1))))</f>
        <v/>
      </c>
      <c r="BC22" s="119" t="str">
        <f t="shared" si="11"/>
        <v/>
      </c>
      <c r="BD22" s="119" t="str">
        <f t="shared" si="12"/>
        <v/>
      </c>
      <c r="BE22" s="87" t="str">
        <f t="shared" si="13"/>
        <v/>
      </c>
      <c r="BF22" s="83"/>
      <c r="BG22" s="145" t="str">
        <f t="shared" si="14"/>
        <v/>
      </c>
      <c r="BH22" s="144" t="str">
        <f t="shared" si="15"/>
        <v/>
      </c>
      <c r="BI22" s="76" t="str">
        <f t="shared" si="16"/>
        <v/>
      </c>
      <c r="BJ22" s="76" t="str">
        <f t="shared" si="17"/>
        <v/>
      </c>
      <c r="BK22" s="76"/>
      <c r="BL22" s="105">
        <f t="shared" si="18"/>
        <v>0</v>
      </c>
      <c r="BM22" s="105">
        <f t="shared" si="19"/>
        <v>0</v>
      </c>
      <c r="BN22" s="58">
        <f t="shared" si="20"/>
        <v>0</v>
      </c>
      <c r="BO22" s="63"/>
      <c r="BP22" s="148" t="str">
        <f t="shared" si="21"/>
        <v/>
      </c>
      <c r="BQ22" s="146" t="str">
        <f t="shared" si="22"/>
        <v/>
      </c>
      <c r="BR22" s="147" t="str">
        <f t="shared" si="23"/>
        <v/>
      </c>
    </row>
    <row r="23" spans="1:70" ht="14.1" customHeight="1" x14ac:dyDescent="0.25">
      <c r="A23" s="159"/>
      <c r="B23" s="159"/>
      <c r="C23" s="159"/>
      <c r="D23" s="159"/>
      <c r="E23" s="159"/>
      <c r="F23" s="159"/>
      <c r="G23" s="159"/>
      <c r="H23" s="159"/>
      <c r="I23" s="159"/>
      <c r="J23" s="159"/>
      <c r="K23" s="159"/>
      <c r="L23" s="159"/>
      <c r="M23" s="159"/>
      <c r="N23" s="159"/>
      <c r="O23" s="159"/>
      <c r="P23" s="159"/>
      <c r="Q23" s="159"/>
      <c r="R23" s="159"/>
      <c r="S23" s="159"/>
      <c r="T23" s="159"/>
      <c r="U23" s="159"/>
      <c r="V23" s="159"/>
      <c r="W23" s="159"/>
      <c r="X23" s="102" t="str">
        <f t="shared" si="0"/>
        <v/>
      </c>
      <c r="Y23" s="158"/>
      <c r="Z23" s="158"/>
      <c r="AA23" s="160"/>
      <c r="AB23" s="160"/>
      <c r="AC23" s="160"/>
      <c r="AD23" s="160"/>
      <c r="AE23" s="160"/>
      <c r="AF23" s="160"/>
      <c r="AG23" s="149" t="str">
        <f t="shared" si="8"/>
        <v/>
      </c>
      <c r="AH23" s="161" t="str">
        <f t="shared" si="25"/>
        <v/>
      </c>
      <c r="AI23" s="161"/>
      <c r="AJ23" s="161"/>
      <c r="AK23" s="161"/>
      <c r="AL23" s="162" t="str">
        <f t="shared" si="26"/>
        <v/>
      </c>
      <c r="AM23" s="162"/>
      <c r="AO23" s="90"/>
      <c r="AQ23" s="142"/>
      <c r="AR23" s="143"/>
      <c r="AS23" s="125"/>
      <c r="AT23" s="136"/>
      <c r="AU23" s="141"/>
      <c r="AV23" s="125"/>
      <c r="AW23" s="142"/>
      <c r="AX23" s="143"/>
      <c r="AY23" s="140"/>
      <c r="AZ23" s="117" t="str">
        <f t="shared" si="9"/>
        <v/>
      </c>
      <c r="BA23" s="117" t="str">
        <f t="shared" si="10"/>
        <v/>
      </c>
      <c r="BB23" s="118" t="str">
        <f t="shared" ref="BB23:BB55" si="27">IF(Y23="","",IF(AO23="x","",IF(AA23="",Y23,ROUND(AZ23*Y23,1))))</f>
        <v/>
      </c>
      <c r="BC23" s="119" t="str">
        <f t="shared" si="11"/>
        <v/>
      </c>
      <c r="BD23" s="119" t="str">
        <f t="shared" si="12"/>
        <v/>
      </c>
      <c r="BE23" s="87" t="str">
        <f t="shared" si="13"/>
        <v/>
      </c>
      <c r="BF23" s="83"/>
      <c r="BG23" s="145" t="str">
        <f t="shared" si="14"/>
        <v/>
      </c>
      <c r="BH23" s="144" t="str">
        <f t="shared" si="15"/>
        <v/>
      </c>
      <c r="BI23" s="76" t="str">
        <f t="shared" si="16"/>
        <v/>
      </c>
      <c r="BJ23" s="76" t="str">
        <f t="shared" si="17"/>
        <v/>
      </c>
      <c r="BK23" s="76"/>
      <c r="BL23" s="105">
        <f t="shared" si="18"/>
        <v>0</v>
      </c>
      <c r="BM23" s="105">
        <f t="shared" si="19"/>
        <v>0</v>
      </c>
      <c r="BN23" s="58">
        <f t="shared" si="20"/>
        <v>0</v>
      </c>
      <c r="BO23" s="63"/>
      <c r="BP23" s="148" t="str">
        <f t="shared" si="21"/>
        <v/>
      </c>
      <c r="BQ23" s="146" t="str">
        <f t="shared" si="22"/>
        <v/>
      </c>
      <c r="BR23" s="147" t="str">
        <f t="shared" si="23"/>
        <v/>
      </c>
    </row>
    <row r="24" spans="1:70" ht="14.1" customHeight="1" x14ac:dyDescent="0.25">
      <c r="A24" s="159"/>
      <c r="B24" s="159"/>
      <c r="C24" s="159"/>
      <c r="D24" s="159"/>
      <c r="E24" s="159"/>
      <c r="F24" s="159"/>
      <c r="G24" s="159"/>
      <c r="H24" s="159"/>
      <c r="I24" s="159"/>
      <c r="J24" s="159"/>
      <c r="K24" s="159"/>
      <c r="L24" s="159"/>
      <c r="M24" s="159"/>
      <c r="N24" s="159"/>
      <c r="O24" s="159"/>
      <c r="P24" s="159"/>
      <c r="Q24" s="159"/>
      <c r="R24" s="159"/>
      <c r="S24" s="159"/>
      <c r="T24" s="159"/>
      <c r="U24" s="159"/>
      <c r="V24" s="159"/>
      <c r="W24" s="159"/>
      <c r="X24" s="102" t="str">
        <f t="shared" si="0"/>
        <v/>
      </c>
      <c r="Y24" s="158"/>
      <c r="Z24" s="158"/>
      <c r="AA24" s="160"/>
      <c r="AB24" s="160"/>
      <c r="AC24" s="160"/>
      <c r="AD24" s="160"/>
      <c r="AE24" s="160"/>
      <c r="AF24" s="160"/>
      <c r="AG24" s="149" t="str">
        <f t="shared" si="8"/>
        <v/>
      </c>
      <c r="AH24" s="161" t="str">
        <f t="shared" si="25"/>
        <v/>
      </c>
      <c r="AI24" s="161"/>
      <c r="AJ24" s="161"/>
      <c r="AK24" s="161"/>
      <c r="AL24" s="162" t="str">
        <f t="shared" si="26"/>
        <v/>
      </c>
      <c r="AM24" s="162"/>
      <c r="AO24" s="90"/>
      <c r="AQ24" s="142"/>
      <c r="AR24" s="143"/>
      <c r="AS24" s="125"/>
      <c r="AT24" s="136"/>
      <c r="AU24" s="141"/>
      <c r="AV24" s="125"/>
      <c r="AW24" s="142"/>
      <c r="AX24" s="143"/>
      <c r="AY24" s="140"/>
      <c r="AZ24" s="117" t="str">
        <f t="shared" si="9"/>
        <v/>
      </c>
      <c r="BA24" s="117" t="str">
        <f t="shared" si="10"/>
        <v/>
      </c>
      <c r="BB24" s="118" t="str">
        <f t="shared" si="27"/>
        <v/>
      </c>
      <c r="BC24" s="119" t="str">
        <f t="shared" si="11"/>
        <v/>
      </c>
      <c r="BD24" s="119" t="str">
        <f t="shared" si="12"/>
        <v/>
      </c>
      <c r="BE24" s="87" t="str">
        <f t="shared" si="13"/>
        <v/>
      </c>
      <c r="BF24" s="83"/>
      <c r="BG24" s="145" t="str">
        <f t="shared" si="14"/>
        <v/>
      </c>
      <c r="BH24" s="144" t="str">
        <f t="shared" si="15"/>
        <v/>
      </c>
      <c r="BI24" s="76" t="str">
        <f t="shared" si="16"/>
        <v/>
      </c>
      <c r="BJ24" s="76" t="str">
        <f t="shared" si="17"/>
        <v/>
      </c>
      <c r="BK24" s="76"/>
      <c r="BL24" s="105">
        <f t="shared" si="18"/>
        <v>0</v>
      </c>
      <c r="BM24" s="105">
        <f t="shared" si="19"/>
        <v>0</v>
      </c>
      <c r="BN24" s="58">
        <f t="shared" si="20"/>
        <v>0</v>
      </c>
      <c r="BO24" s="63"/>
      <c r="BP24" s="148" t="str">
        <f t="shared" si="21"/>
        <v/>
      </c>
      <c r="BQ24" s="146" t="str">
        <f t="shared" si="22"/>
        <v/>
      </c>
      <c r="BR24" s="147" t="str">
        <f t="shared" si="23"/>
        <v/>
      </c>
    </row>
    <row r="25" spans="1:70" ht="14.1" customHeight="1" x14ac:dyDescent="0.25">
      <c r="A25" s="159"/>
      <c r="B25" s="159"/>
      <c r="C25" s="159"/>
      <c r="D25" s="159"/>
      <c r="E25" s="159"/>
      <c r="F25" s="159"/>
      <c r="G25" s="159"/>
      <c r="H25" s="159"/>
      <c r="I25" s="159"/>
      <c r="J25" s="159"/>
      <c r="K25" s="159"/>
      <c r="L25" s="159"/>
      <c r="M25" s="159"/>
      <c r="N25" s="159"/>
      <c r="O25" s="159"/>
      <c r="P25" s="159"/>
      <c r="Q25" s="159"/>
      <c r="R25" s="159"/>
      <c r="S25" s="159"/>
      <c r="T25" s="159"/>
      <c r="U25" s="159"/>
      <c r="V25" s="159"/>
      <c r="W25" s="159"/>
      <c r="X25" s="102" t="str">
        <f t="shared" si="0"/>
        <v/>
      </c>
      <c r="Y25" s="158"/>
      <c r="Z25" s="158"/>
      <c r="AA25" s="160"/>
      <c r="AB25" s="160"/>
      <c r="AC25" s="160"/>
      <c r="AD25" s="160"/>
      <c r="AE25" s="160"/>
      <c r="AF25" s="160"/>
      <c r="AG25" s="149" t="str">
        <f t="shared" si="8"/>
        <v/>
      </c>
      <c r="AH25" s="161" t="str">
        <f t="shared" si="25"/>
        <v/>
      </c>
      <c r="AI25" s="161"/>
      <c r="AJ25" s="161"/>
      <c r="AK25" s="161"/>
      <c r="AL25" s="162" t="str">
        <f t="shared" si="26"/>
        <v/>
      </c>
      <c r="AM25" s="162"/>
      <c r="AO25" s="90"/>
      <c r="AQ25" s="142"/>
      <c r="AR25" s="143"/>
      <c r="AS25" s="125"/>
      <c r="AT25" s="136"/>
      <c r="AU25" s="141"/>
      <c r="AV25" s="125"/>
      <c r="AW25" s="142"/>
      <c r="AX25" s="143"/>
      <c r="AY25" s="140"/>
      <c r="AZ25" s="117" t="str">
        <f t="shared" si="9"/>
        <v/>
      </c>
      <c r="BA25" s="117" t="str">
        <f t="shared" si="10"/>
        <v/>
      </c>
      <c r="BB25" s="118" t="str">
        <f t="shared" si="27"/>
        <v/>
      </c>
      <c r="BC25" s="119" t="str">
        <f t="shared" si="11"/>
        <v/>
      </c>
      <c r="BD25" s="119" t="str">
        <f t="shared" si="12"/>
        <v/>
      </c>
      <c r="BE25" s="87" t="str">
        <f t="shared" si="13"/>
        <v/>
      </c>
      <c r="BF25" s="83"/>
      <c r="BG25" s="145" t="str">
        <f t="shared" si="14"/>
        <v/>
      </c>
      <c r="BH25" s="144" t="str">
        <f t="shared" si="15"/>
        <v/>
      </c>
      <c r="BI25" s="76" t="str">
        <f t="shared" si="16"/>
        <v/>
      </c>
      <c r="BJ25" s="76" t="str">
        <f t="shared" si="17"/>
        <v/>
      </c>
      <c r="BK25" s="76"/>
      <c r="BL25" s="105">
        <f t="shared" si="18"/>
        <v>0</v>
      </c>
      <c r="BM25" s="105">
        <f t="shared" si="19"/>
        <v>0</v>
      </c>
      <c r="BN25" s="58">
        <f t="shared" si="20"/>
        <v>0</v>
      </c>
      <c r="BO25" s="63"/>
      <c r="BP25" s="148" t="str">
        <f t="shared" si="21"/>
        <v/>
      </c>
      <c r="BQ25" s="146" t="str">
        <f t="shared" si="22"/>
        <v/>
      </c>
      <c r="BR25" s="147" t="str">
        <f t="shared" si="23"/>
        <v/>
      </c>
    </row>
    <row r="26" spans="1:70" ht="14.1" customHeight="1" x14ac:dyDescent="0.25">
      <c r="A26" s="159"/>
      <c r="B26" s="159"/>
      <c r="C26" s="159"/>
      <c r="D26" s="159"/>
      <c r="E26" s="159"/>
      <c r="F26" s="159"/>
      <c r="G26" s="159"/>
      <c r="H26" s="159"/>
      <c r="I26" s="159"/>
      <c r="J26" s="159"/>
      <c r="K26" s="159"/>
      <c r="L26" s="159"/>
      <c r="M26" s="159"/>
      <c r="N26" s="159"/>
      <c r="O26" s="159"/>
      <c r="P26" s="159"/>
      <c r="Q26" s="159"/>
      <c r="R26" s="159"/>
      <c r="S26" s="159"/>
      <c r="T26" s="159"/>
      <c r="U26" s="159"/>
      <c r="V26" s="159"/>
      <c r="W26" s="159"/>
      <c r="X26" s="102" t="str">
        <f t="shared" si="0"/>
        <v/>
      </c>
      <c r="Y26" s="158"/>
      <c r="Z26" s="158"/>
      <c r="AA26" s="160"/>
      <c r="AB26" s="160"/>
      <c r="AC26" s="160"/>
      <c r="AD26" s="180"/>
      <c r="AE26" s="180"/>
      <c r="AF26" s="180"/>
      <c r="AG26" s="149" t="str">
        <f t="shared" si="8"/>
        <v/>
      </c>
      <c r="AH26" s="161" t="str">
        <f t="shared" si="25"/>
        <v/>
      </c>
      <c r="AI26" s="161"/>
      <c r="AJ26" s="161"/>
      <c r="AK26" s="161"/>
      <c r="AL26" s="162" t="str">
        <f t="shared" si="26"/>
        <v/>
      </c>
      <c r="AM26" s="162"/>
      <c r="AO26" s="90"/>
      <c r="AQ26" s="142"/>
      <c r="AR26" s="143"/>
      <c r="AS26" s="125"/>
      <c r="AT26" s="136"/>
      <c r="AU26" s="141"/>
      <c r="AV26" s="125"/>
      <c r="AW26" s="142"/>
      <c r="AX26" s="143"/>
      <c r="AY26" s="140"/>
      <c r="AZ26" s="117" t="str">
        <f t="shared" si="9"/>
        <v/>
      </c>
      <c r="BA26" s="117" t="str">
        <f t="shared" si="10"/>
        <v/>
      </c>
      <c r="BB26" s="118" t="str">
        <f t="shared" si="27"/>
        <v/>
      </c>
      <c r="BC26" s="119" t="str">
        <f t="shared" si="11"/>
        <v/>
      </c>
      <c r="BD26" s="119" t="str">
        <f t="shared" si="12"/>
        <v/>
      </c>
      <c r="BE26" s="87" t="str">
        <f t="shared" si="13"/>
        <v/>
      </c>
      <c r="BF26" s="83"/>
      <c r="BG26" s="145" t="str">
        <f t="shared" si="14"/>
        <v/>
      </c>
      <c r="BH26" s="144" t="str">
        <f t="shared" si="15"/>
        <v/>
      </c>
      <c r="BI26" s="76" t="str">
        <f t="shared" si="16"/>
        <v/>
      </c>
      <c r="BJ26" s="76" t="str">
        <f t="shared" si="17"/>
        <v/>
      </c>
      <c r="BK26" s="76"/>
      <c r="BL26" s="105">
        <f t="shared" si="18"/>
        <v>0</v>
      </c>
      <c r="BM26" s="105">
        <f t="shared" si="19"/>
        <v>0</v>
      </c>
      <c r="BN26" s="58">
        <f t="shared" si="20"/>
        <v>0</v>
      </c>
      <c r="BO26" s="63"/>
      <c r="BP26" s="148" t="str">
        <f t="shared" si="21"/>
        <v/>
      </c>
      <c r="BQ26" s="146" t="str">
        <f t="shared" si="22"/>
        <v/>
      </c>
      <c r="BR26" s="147" t="str">
        <f t="shared" si="23"/>
        <v/>
      </c>
    </row>
    <row r="27" spans="1:70" ht="16.5" x14ac:dyDescent="0.2">
      <c r="A27" s="163"/>
      <c r="B27" s="163"/>
      <c r="C27" s="163"/>
      <c r="D27" s="164"/>
      <c r="E27" s="164"/>
      <c r="F27" s="164"/>
      <c r="G27" s="164"/>
      <c r="H27" s="164"/>
      <c r="I27" s="164"/>
      <c r="J27" s="164"/>
      <c r="K27" s="164"/>
      <c r="L27" s="164"/>
      <c r="M27" s="164"/>
      <c r="N27" s="164"/>
      <c r="O27" s="164"/>
      <c r="P27" s="164"/>
      <c r="Q27" s="164"/>
      <c r="R27" s="164"/>
      <c r="S27" s="164"/>
      <c r="T27" s="164"/>
      <c r="U27" s="164"/>
      <c r="V27" s="164"/>
      <c r="W27" s="164"/>
      <c r="X27" s="102" t="str">
        <f t="shared" si="0"/>
        <v/>
      </c>
      <c r="Y27" s="158"/>
      <c r="Z27" s="158"/>
      <c r="AA27" s="160"/>
      <c r="AB27" s="160"/>
      <c r="AC27" s="160"/>
      <c r="AD27" s="160"/>
      <c r="AE27" s="160"/>
      <c r="AF27" s="160"/>
      <c r="AG27" s="149" t="str">
        <f t="shared" si="8"/>
        <v/>
      </c>
      <c r="AH27" s="161" t="str">
        <f t="shared" si="25"/>
        <v/>
      </c>
      <c r="AI27" s="161"/>
      <c r="AJ27" s="161"/>
      <c r="AK27" s="161"/>
      <c r="AL27" s="162" t="str">
        <f t="shared" si="26"/>
        <v/>
      </c>
      <c r="AM27" s="162"/>
      <c r="AO27" s="90"/>
      <c r="AQ27" s="142"/>
      <c r="AR27" s="143"/>
      <c r="AS27" s="125"/>
      <c r="AT27" s="136"/>
      <c r="AU27" s="141"/>
      <c r="AV27" s="125"/>
      <c r="AW27" s="142"/>
      <c r="AX27" s="143"/>
      <c r="AY27" s="140"/>
      <c r="AZ27" s="117" t="str">
        <f t="shared" si="9"/>
        <v/>
      </c>
      <c r="BA27" s="117" t="str">
        <f t="shared" si="10"/>
        <v/>
      </c>
      <c r="BB27" s="118" t="str">
        <f t="shared" si="27"/>
        <v/>
      </c>
      <c r="BC27" s="119" t="str">
        <f t="shared" si="11"/>
        <v/>
      </c>
      <c r="BD27" s="119" t="str">
        <f t="shared" si="12"/>
        <v/>
      </c>
      <c r="BE27" s="87" t="str">
        <f t="shared" si="13"/>
        <v/>
      </c>
      <c r="BF27" s="83"/>
      <c r="BG27" s="145" t="str">
        <f t="shared" si="14"/>
        <v/>
      </c>
      <c r="BH27" s="144" t="str">
        <f t="shared" si="15"/>
        <v/>
      </c>
      <c r="BI27" s="76" t="str">
        <f t="shared" si="16"/>
        <v/>
      </c>
      <c r="BJ27" s="76" t="str">
        <f t="shared" si="17"/>
        <v/>
      </c>
      <c r="BK27" s="76"/>
      <c r="BL27" s="105">
        <f t="shared" si="18"/>
        <v>0</v>
      </c>
      <c r="BM27" s="105">
        <f t="shared" si="19"/>
        <v>0</v>
      </c>
      <c r="BN27" s="58">
        <f t="shared" si="20"/>
        <v>0</v>
      </c>
      <c r="BO27" s="63"/>
      <c r="BP27" s="148" t="str">
        <f t="shared" si="21"/>
        <v/>
      </c>
      <c r="BQ27" s="146" t="str">
        <f t="shared" si="22"/>
        <v/>
      </c>
      <c r="BR27" s="147" t="str">
        <f t="shared" si="23"/>
        <v/>
      </c>
    </row>
    <row r="28" spans="1:70" ht="16.5" x14ac:dyDescent="0.2">
      <c r="A28" s="163"/>
      <c r="B28" s="163"/>
      <c r="C28" s="163"/>
      <c r="D28" s="164"/>
      <c r="E28" s="164"/>
      <c r="F28" s="164"/>
      <c r="G28" s="164"/>
      <c r="H28" s="164"/>
      <c r="I28" s="164"/>
      <c r="J28" s="164"/>
      <c r="K28" s="164"/>
      <c r="L28" s="164"/>
      <c r="M28" s="164"/>
      <c r="N28" s="164"/>
      <c r="O28" s="164"/>
      <c r="P28" s="164"/>
      <c r="Q28" s="164"/>
      <c r="R28" s="164"/>
      <c r="S28" s="164"/>
      <c r="T28" s="164"/>
      <c r="U28" s="164"/>
      <c r="V28" s="164"/>
      <c r="W28" s="164"/>
      <c r="X28" s="102" t="str">
        <f t="shared" si="0"/>
        <v/>
      </c>
      <c r="Y28" s="158"/>
      <c r="Z28" s="158"/>
      <c r="AA28" s="160"/>
      <c r="AB28" s="160"/>
      <c r="AC28" s="160"/>
      <c r="AD28" s="160"/>
      <c r="AE28" s="160"/>
      <c r="AF28" s="160"/>
      <c r="AG28" s="149" t="str">
        <f t="shared" si="8"/>
        <v/>
      </c>
      <c r="AH28" s="161" t="str">
        <f t="shared" si="25"/>
        <v/>
      </c>
      <c r="AI28" s="161"/>
      <c r="AJ28" s="161"/>
      <c r="AK28" s="161"/>
      <c r="AL28" s="162" t="str">
        <f t="shared" si="26"/>
        <v/>
      </c>
      <c r="AM28" s="162"/>
      <c r="AO28" s="90"/>
      <c r="AQ28" s="142"/>
      <c r="AR28" s="143"/>
      <c r="AS28" s="125"/>
      <c r="AT28" s="136"/>
      <c r="AU28" s="141"/>
      <c r="AV28" s="125"/>
      <c r="AW28" s="142"/>
      <c r="AX28" s="143"/>
      <c r="AY28" s="140"/>
      <c r="AZ28" s="117" t="str">
        <f t="shared" si="9"/>
        <v/>
      </c>
      <c r="BA28" s="117" t="str">
        <f t="shared" si="10"/>
        <v/>
      </c>
      <c r="BB28" s="118" t="str">
        <f t="shared" si="27"/>
        <v/>
      </c>
      <c r="BC28" s="119" t="str">
        <f t="shared" si="11"/>
        <v/>
      </c>
      <c r="BD28" s="119" t="str">
        <f t="shared" si="12"/>
        <v/>
      </c>
      <c r="BE28" s="87" t="str">
        <f t="shared" si="13"/>
        <v/>
      </c>
      <c r="BF28" s="83"/>
      <c r="BG28" s="145" t="str">
        <f t="shared" si="14"/>
        <v/>
      </c>
      <c r="BH28" s="144" t="str">
        <f t="shared" si="15"/>
        <v/>
      </c>
      <c r="BI28" s="76" t="str">
        <f t="shared" si="16"/>
        <v/>
      </c>
      <c r="BJ28" s="76" t="str">
        <f t="shared" si="17"/>
        <v/>
      </c>
      <c r="BK28" s="76"/>
      <c r="BL28" s="105">
        <f t="shared" si="18"/>
        <v>0</v>
      </c>
      <c r="BM28" s="105">
        <f t="shared" si="19"/>
        <v>0</v>
      </c>
      <c r="BN28" s="58">
        <f t="shared" si="20"/>
        <v>0</v>
      </c>
      <c r="BO28" s="63"/>
      <c r="BP28" s="148" t="str">
        <f t="shared" si="21"/>
        <v/>
      </c>
      <c r="BQ28" s="146" t="str">
        <f t="shared" si="22"/>
        <v/>
      </c>
      <c r="BR28" s="147" t="str">
        <f t="shared" si="23"/>
        <v/>
      </c>
    </row>
    <row r="29" spans="1:70" ht="14.1" customHeight="1" x14ac:dyDescent="0.25">
      <c r="A29" s="159"/>
      <c r="B29" s="159"/>
      <c r="C29" s="159"/>
      <c r="D29" s="159"/>
      <c r="E29" s="159"/>
      <c r="F29" s="159"/>
      <c r="G29" s="159"/>
      <c r="H29" s="159"/>
      <c r="I29" s="159"/>
      <c r="J29" s="159"/>
      <c r="K29" s="159"/>
      <c r="L29" s="159"/>
      <c r="M29" s="159"/>
      <c r="N29" s="159"/>
      <c r="O29" s="159"/>
      <c r="P29" s="159"/>
      <c r="Q29" s="159"/>
      <c r="R29" s="159"/>
      <c r="S29" s="159"/>
      <c r="T29" s="159"/>
      <c r="U29" s="159"/>
      <c r="V29" s="159"/>
      <c r="W29" s="159"/>
      <c r="X29" s="102" t="str">
        <f t="shared" si="0"/>
        <v/>
      </c>
      <c r="Y29" s="158"/>
      <c r="Z29" s="158"/>
      <c r="AA29" s="160"/>
      <c r="AB29" s="160"/>
      <c r="AC29" s="160"/>
      <c r="AD29" s="158"/>
      <c r="AE29" s="158"/>
      <c r="AF29" s="158"/>
      <c r="AG29" s="149" t="str">
        <f t="shared" si="8"/>
        <v/>
      </c>
      <c r="AH29" s="161" t="str">
        <f t="shared" si="25"/>
        <v/>
      </c>
      <c r="AI29" s="161"/>
      <c r="AJ29" s="161"/>
      <c r="AK29" s="161"/>
      <c r="AL29" s="162" t="str">
        <f t="shared" si="26"/>
        <v/>
      </c>
      <c r="AM29" s="162"/>
      <c r="AO29" s="90"/>
      <c r="AQ29" s="142"/>
      <c r="AR29" s="143"/>
      <c r="AS29" s="125"/>
      <c r="AT29" s="136"/>
      <c r="AU29" s="141"/>
      <c r="AV29" s="125"/>
      <c r="AW29" s="142"/>
      <c r="AX29" s="143"/>
      <c r="AY29" s="140"/>
      <c r="AZ29" s="117" t="str">
        <f t="shared" si="9"/>
        <v/>
      </c>
      <c r="BA29" s="117" t="str">
        <f t="shared" si="10"/>
        <v/>
      </c>
      <c r="BB29" s="118" t="str">
        <f t="shared" si="27"/>
        <v/>
      </c>
      <c r="BC29" s="119" t="str">
        <f t="shared" si="11"/>
        <v/>
      </c>
      <c r="BD29" s="119" t="str">
        <f t="shared" si="12"/>
        <v/>
      </c>
      <c r="BE29" s="87" t="str">
        <f t="shared" si="13"/>
        <v/>
      </c>
      <c r="BF29" s="83"/>
      <c r="BG29" s="145" t="str">
        <f t="shared" si="14"/>
        <v/>
      </c>
      <c r="BH29" s="144" t="str">
        <f t="shared" si="15"/>
        <v/>
      </c>
      <c r="BI29" s="76" t="str">
        <f t="shared" si="16"/>
        <v/>
      </c>
      <c r="BJ29" s="76" t="str">
        <f t="shared" si="17"/>
        <v/>
      </c>
      <c r="BK29" s="76"/>
      <c r="BL29" s="105">
        <f t="shared" si="18"/>
        <v>0</v>
      </c>
      <c r="BM29" s="105">
        <f t="shared" si="19"/>
        <v>0</v>
      </c>
      <c r="BN29" s="58">
        <f t="shared" si="20"/>
        <v>0</v>
      </c>
      <c r="BO29" s="63"/>
      <c r="BP29" s="148" t="str">
        <f t="shared" si="21"/>
        <v/>
      </c>
      <c r="BQ29" s="146" t="str">
        <f t="shared" si="22"/>
        <v/>
      </c>
      <c r="BR29" s="147" t="str">
        <f t="shared" si="23"/>
        <v/>
      </c>
    </row>
    <row r="30" spans="1:70" ht="14.1" customHeight="1" x14ac:dyDescent="0.25">
      <c r="A30" s="159"/>
      <c r="B30" s="159"/>
      <c r="C30" s="159"/>
      <c r="D30" s="159"/>
      <c r="E30" s="159"/>
      <c r="F30" s="159"/>
      <c r="G30" s="159"/>
      <c r="H30" s="159"/>
      <c r="I30" s="159"/>
      <c r="J30" s="159"/>
      <c r="K30" s="159"/>
      <c r="L30" s="159"/>
      <c r="M30" s="159"/>
      <c r="N30" s="159"/>
      <c r="O30" s="159"/>
      <c r="P30" s="159"/>
      <c r="Q30" s="159"/>
      <c r="R30" s="159"/>
      <c r="S30" s="159"/>
      <c r="T30" s="159"/>
      <c r="U30" s="159"/>
      <c r="V30" s="159"/>
      <c r="W30" s="159"/>
      <c r="X30" s="102" t="str">
        <f t="shared" ref="X30:X34" si="28">IF(Y30="","",IF(AA30="","",IF(AZ30&lt;=0.45,"2",IF(AZ30&gt;=3.5,"2",""))))</f>
        <v/>
      </c>
      <c r="Y30" s="158"/>
      <c r="Z30" s="158"/>
      <c r="AA30" s="160"/>
      <c r="AB30" s="160"/>
      <c r="AC30" s="160"/>
      <c r="AD30" s="158"/>
      <c r="AE30" s="158"/>
      <c r="AF30" s="158"/>
      <c r="AG30" s="149" t="str">
        <f t="shared" ref="AG30:AG34" si="29">IF(Y30="","",IF(AA30="",((AQ30*AR30)+AQ30),(BP30/AZ30)))</f>
        <v/>
      </c>
      <c r="AH30" s="161" t="str">
        <f t="shared" si="25"/>
        <v/>
      </c>
      <c r="AI30" s="161"/>
      <c r="AJ30" s="161"/>
      <c r="AK30" s="161"/>
      <c r="AL30" s="162" t="str">
        <f t="shared" si="26"/>
        <v/>
      </c>
      <c r="AM30" s="162"/>
      <c r="AO30" s="90"/>
      <c r="AQ30" s="142"/>
      <c r="AR30" s="143"/>
      <c r="AS30" s="125"/>
      <c r="AT30" s="136"/>
      <c r="AU30" s="141"/>
      <c r="AV30" s="125"/>
      <c r="AW30" s="142"/>
      <c r="AX30" s="143"/>
      <c r="AY30" s="140"/>
      <c r="AZ30" s="117" t="str">
        <f t="shared" ref="AZ30:AZ34" si="30">IF(Y30="","",IF(AA30="",Y30,IF((AD30*AA30/1000000)&gt;0.45,AD30*AA30/1000000,0.45)))</f>
        <v/>
      </c>
      <c r="BA30" s="117" t="str">
        <f t="shared" ref="BA30:BA34" si="31">IF(Y30="","",IF(AA30="",Y30,IF(ROUNDUP(AD30*AA30/1000000,2)&gt;0.45,ROUNDUP(AD30*AA30/1000000,2),0.45)))</f>
        <v/>
      </c>
      <c r="BB30" s="118" t="str">
        <f t="shared" ref="BB30:BB34" si="32">IF(Y30="","",IF(AO30="x","",IF(AA30="",Y30,ROUND(AZ30*Y30,1))))</f>
        <v/>
      </c>
      <c r="BC30" s="119" t="str">
        <f t="shared" ref="BC30:BC34" si="33">IF(AZ30="","",AZ30*((AQ30+(AQ30*AR30))))</f>
        <v/>
      </c>
      <c r="BD30" s="119" t="str">
        <f t="shared" ref="BD30:BD34" si="34">IF(AZ30="","",(ROUNDUP(BA30*((AQ30+(AQ30*AR30))),2)))</f>
        <v/>
      </c>
      <c r="BE30" s="87" t="str">
        <f t="shared" ref="BE30:BE34" si="35">IF(Y30="","",IF(AO30="x","",IF(AA30="",ROUNDUP((Y30*AG30),2),ROUNDUP((BC30*Y30),2))))</f>
        <v/>
      </c>
      <c r="BF30" s="83"/>
      <c r="BG30" s="145" t="str">
        <f t="shared" ref="BG30:BG34" si="36">IF(AA30="","",IF(AT30="2h",((AD30*2)/1000),IF(AT30="2l",((AA30*2)/1000),((AD30+AA30)*2)/1000)))</f>
        <v/>
      </c>
      <c r="BH30" s="144" t="str">
        <f t="shared" ref="BH30:BH34" si="37">IF(BG30="","",BG30*AU30)</f>
        <v/>
      </c>
      <c r="BI30" s="76" t="str">
        <f t="shared" ref="BI30:BI34" si="38">IF(BH30="","",(ROUNDUP((BG30*AU30),2)))</f>
        <v/>
      </c>
      <c r="BJ30" s="76" t="str">
        <f t="shared" ref="BJ30:BJ34" si="39">IF(Y30="","",IF(AA30="","",IF(AO30="x","",BI30*Y30)))</f>
        <v/>
      </c>
      <c r="BK30" s="76"/>
      <c r="BL30" s="105">
        <f t="shared" ref="BL30:BL34" si="40">(((AW30*AX30)+AW30))</f>
        <v>0</v>
      </c>
      <c r="BM30" s="105">
        <f t="shared" ref="BM30:BM34" si="41">ROUNDUP(((AW30*AX30)+AW30),2)</f>
        <v>0</v>
      </c>
      <c r="BN30" s="58">
        <f t="shared" ref="BN30:BN34" si="42">IF(AO30="x","",Y30*BL30)</f>
        <v>0</v>
      </c>
      <c r="BO30" s="63"/>
      <c r="BP30" s="148" t="str">
        <f t="shared" ref="BP30:BP34" si="43">IF(Y30="","",IF(AA30="","",(BC30+BH30+BL30)))</f>
        <v/>
      </c>
      <c r="BQ30" s="146" t="str">
        <f t="shared" ref="BQ30:BQ34" si="44">IF(Y30="","",IF(AA30="","",ROUNDUP((BC30+BH30+BL30),2)))</f>
        <v/>
      </c>
      <c r="BR30" s="147" t="str">
        <f t="shared" ref="BR30:BR34" si="45">IF(AA30="",BP30,IF(BP30="","",BP30*Y30))</f>
        <v/>
      </c>
    </row>
    <row r="31" spans="1:70" ht="14.1" customHeight="1" x14ac:dyDescent="0.25">
      <c r="A31" s="159"/>
      <c r="B31" s="159"/>
      <c r="C31" s="159"/>
      <c r="D31" s="159"/>
      <c r="E31" s="159"/>
      <c r="F31" s="159"/>
      <c r="G31" s="159"/>
      <c r="H31" s="159"/>
      <c r="I31" s="159"/>
      <c r="J31" s="159"/>
      <c r="K31" s="159"/>
      <c r="L31" s="159"/>
      <c r="M31" s="159"/>
      <c r="N31" s="159"/>
      <c r="O31" s="159"/>
      <c r="P31" s="159"/>
      <c r="Q31" s="159"/>
      <c r="R31" s="159"/>
      <c r="S31" s="159"/>
      <c r="T31" s="159"/>
      <c r="U31" s="159"/>
      <c r="V31" s="159"/>
      <c r="W31" s="159"/>
      <c r="X31" s="102" t="str">
        <f t="shared" si="28"/>
        <v/>
      </c>
      <c r="Y31" s="158"/>
      <c r="Z31" s="158"/>
      <c r="AA31" s="160"/>
      <c r="AB31" s="160"/>
      <c r="AC31" s="160"/>
      <c r="AD31" s="158"/>
      <c r="AE31" s="158"/>
      <c r="AF31" s="158"/>
      <c r="AG31" s="149" t="str">
        <f t="shared" si="29"/>
        <v/>
      </c>
      <c r="AH31" s="161" t="str">
        <f t="shared" si="25"/>
        <v/>
      </c>
      <c r="AI31" s="161"/>
      <c r="AJ31" s="161"/>
      <c r="AK31" s="161"/>
      <c r="AL31" s="162" t="str">
        <f t="shared" si="26"/>
        <v/>
      </c>
      <c r="AM31" s="162"/>
      <c r="AO31" s="90"/>
      <c r="AQ31" s="142"/>
      <c r="AR31" s="143"/>
      <c r="AS31" s="125"/>
      <c r="AT31" s="136"/>
      <c r="AU31" s="141"/>
      <c r="AV31" s="125"/>
      <c r="AW31" s="142"/>
      <c r="AX31" s="143"/>
      <c r="AY31" s="140"/>
      <c r="AZ31" s="117" t="str">
        <f t="shared" si="30"/>
        <v/>
      </c>
      <c r="BA31" s="117" t="str">
        <f t="shared" si="31"/>
        <v/>
      </c>
      <c r="BB31" s="118" t="str">
        <f t="shared" si="32"/>
        <v/>
      </c>
      <c r="BC31" s="119" t="str">
        <f t="shared" si="33"/>
        <v/>
      </c>
      <c r="BD31" s="119" t="str">
        <f t="shared" si="34"/>
        <v/>
      </c>
      <c r="BE31" s="87" t="str">
        <f t="shared" si="35"/>
        <v/>
      </c>
      <c r="BF31" s="83"/>
      <c r="BG31" s="145" t="str">
        <f t="shared" si="36"/>
        <v/>
      </c>
      <c r="BH31" s="144" t="str">
        <f t="shared" si="37"/>
        <v/>
      </c>
      <c r="BI31" s="76" t="str">
        <f t="shared" si="38"/>
        <v/>
      </c>
      <c r="BJ31" s="76" t="str">
        <f t="shared" si="39"/>
        <v/>
      </c>
      <c r="BK31" s="76"/>
      <c r="BL31" s="105">
        <f t="shared" si="40"/>
        <v>0</v>
      </c>
      <c r="BM31" s="105">
        <f t="shared" si="41"/>
        <v>0</v>
      </c>
      <c r="BN31" s="58">
        <f t="shared" si="42"/>
        <v>0</v>
      </c>
      <c r="BO31" s="63"/>
      <c r="BP31" s="148" t="str">
        <f t="shared" si="43"/>
        <v/>
      </c>
      <c r="BQ31" s="146" t="str">
        <f t="shared" si="44"/>
        <v/>
      </c>
      <c r="BR31" s="147" t="str">
        <f t="shared" si="45"/>
        <v/>
      </c>
    </row>
    <row r="32" spans="1:70" ht="14.1" customHeight="1" x14ac:dyDescent="0.25">
      <c r="A32" s="159"/>
      <c r="B32" s="159"/>
      <c r="C32" s="159"/>
      <c r="D32" s="159"/>
      <c r="E32" s="159"/>
      <c r="F32" s="159"/>
      <c r="G32" s="159"/>
      <c r="H32" s="159"/>
      <c r="I32" s="159"/>
      <c r="J32" s="159"/>
      <c r="K32" s="159"/>
      <c r="L32" s="159"/>
      <c r="M32" s="159"/>
      <c r="N32" s="159"/>
      <c r="O32" s="159"/>
      <c r="P32" s="159"/>
      <c r="Q32" s="159"/>
      <c r="R32" s="159"/>
      <c r="S32" s="159"/>
      <c r="T32" s="159"/>
      <c r="U32" s="159"/>
      <c r="V32" s="159"/>
      <c r="W32" s="159"/>
      <c r="X32" s="102" t="str">
        <f t="shared" si="28"/>
        <v/>
      </c>
      <c r="Y32" s="158"/>
      <c r="Z32" s="158"/>
      <c r="AA32" s="158"/>
      <c r="AB32" s="158"/>
      <c r="AC32" s="158"/>
      <c r="AD32" s="158"/>
      <c r="AE32" s="158"/>
      <c r="AF32" s="158"/>
      <c r="AG32" s="149" t="str">
        <f t="shared" si="29"/>
        <v/>
      </c>
      <c r="AH32" s="161" t="str">
        <f t="shared" si="25"/>
        <v/>
      </c>
      <c r="AI32" s="161"/>
      <c r="AJ32" s="161"/>
      <c r="AK32" s="161"/>
      <c r="AL32" s="162" t="str">
        <f t="shared" si="26"/>
        <v/>
      </c>
      <c r="AM32" s="162"/>
      <c r="AO32" s="90"/>
      <c r="AQ32" s="142"/>
      <c r="AR32" s="143"/>
      <c r="AS32" s="125"/>
      <c r="AT32" s="136"/>
      <c r="AU32" s="141"/>
      <c r="AV32" s="125"/>
      <c r="AW32" s="142"/>
      <c r="AX32" s="143"/>
      <c r="AY32" s="140"/>
      <c r="AZ32" s="117" t="str">
        <f t="shared" si="30"/>
        <v/>
      </c>
      <c r="BA32" s="117" t="str">
        <f t="shared" si="31"/>
        <v/>
      </c>
      <c r="BB32" s="118" t="str">
        <f t="shared" si="32"/>
        <v/>
      </c>
      <c r="BC32" s="119" t="str">
        <f t="shared" si="33"/>
        <v/>
      </c>
      <c r="BD32" s="119" t="str">
        <f t="shared" si="34"/>
        <v/>
      </c>
      <c r="BE32" s="87" t="str">
        <f t="shared" si="35"/>
        <v/>
      </c>
      <c r="BF32" s="83"/>
      <c r="BG32" s="145" t="str">
        <f t="shared" si="36"/>
        <v/>
      </c>
      <c r="BH32" s="144" t="str">
        <f t="shared" si="37"/>
        <v/>
      </c>
      <c r="BI32" s="76" t="str">
        <f t="shared" si="38"/>
        <v/>
      </c>
      <c r="BJ32" s="76" t="str">
        <f t="shared" si="39"/>
        <v/>
      </c>
      <c r="BK32" s="76"/>
      <c r="BL32" s="105">
        <f t="shared" si="40"/>
        <v>0</v>
      </c>
      <c r="BM32" s="105">
        <f t="shared" si="41"/>
        <v>0</v>
      </c>
      <c r="BN32" s="58">
        <f t="shared" si="42"/>
        <v>0</v>
      </c>
      <c r="BO32" s="63"/>
      <c r="BP32" s="148" t="str">
        <f t="shared" si="43"/>
        <v/>
      </c>
      <c r="BQ32" s="146" t="str">
        <f t="shared" si="44"/>
        <v/>
      </c>
      <c r="BR32" s="147" t="str">
        <f t="shared" si="45"/>
        <v/>
      </c>
    </row>
    <row r="33" spans="1:70" ht="14.1" customHeight="1" x14ac:dyDescent="0.2">
      <c r="A33" s="159"/>
      <c r="B33" s="159"/>
      <c r="C33" s="159"/>
      <c r="D33" s="159"/>
      <c r="E33" s="159"/>
      <c r="F33" s="159"/>
      <c r="G33" s="159"/>
      <c r="H33" s="159"/>
      <c r="I33" s="159"/>
      <c r="J33" s="159"/>
      <c r="K33" s="159"/>
      <c r="L33" s="159"/>
      <c r="M33" s="159"/>
      <c r="N33" s="159"/>
      <c r="O33" s="159"/>
      <c r="P33" s="159"/>
      <c r="Q33" s="159"/>
      <c r="R33" s="159"/>
      <c r="S33" s="159"/>
      <c r="T33" s="159"/>
      <c r="U33" s="159"/>
      <c r="V33" s="159"/>
      <c r="W33" s="159"/>
      <c r="X33" s="102" t="str">
        <f t="shared" si="28"/>
        <v/>
      </c>
      <c r="Y33" s="158"/>
      <c r="Z33" s="158"/>
      <c r="AA33" s="158"/>
      <c r="AB33" s="158"/>
      <c r="AC33" s="158"/>
      <c r="AD33" s="158"/>
      <c r="AE33" s="158"/>
      <c r="AF33" s="158"/>
      <c r="AG33" s="149" t="str">
        <f t="shared" si="29"/>
        <v/>
      </c>
      <c r="AH33" s="161" t="str">
        <f t="shared" si="25"/>
        <v/>
      </c>
      <c r="AI33" s="161"/>
      <c r="AJ33" s="161"/>
      <c r="AK33" s="161"/>
      <c r="AL33" s="162" t="str">
        <f t="shared" si="26"/>
        <v/>
      </c>
      <c r="AM33" s="162"/>
      <c r="AO33" s="90"/>
      <c r="AQ33" s="142"/>
      <c r="AR33" s="143"/>
      <c r="AS33" s="125"/>
      <c r="AT33" s="136"/>
      <c r="AU33" s="141"/>
      <c r="AV33" s="125"/>
      <c r="AW33" s="142"/>
      <c r="AX33" s="143"/>
      <c r="AY33" s="140"/>
      <c r="AZ33" s="117" t="str">
        <f t="shared" si="30"/>
        <v/>
      </c>
      <c r="BA33" s="117" t="str">
        <f t="shared" si="31"/>
        <v/>
      </c>
      <c r="BB33" s="118" t="str">
        <f t="shared" si="32"/>
        <v/>
      </c>
      <c r="BC33" s="119" t="str">
        <f t="shared" si="33"/>
        <v/>
      </c>
      <c r="BD33" s="119" t="str">
        <f t="shared" si="34"/>
        <v/>
      </c>
      <c r="BE33" s="87" t="str">
        <f t="shared" si="35"/>
        <v/>
      </c>
      <c r="BF33" s="83"/>
      <c r="BG33" s="145" t="str">
        <f t="shared" si="36"/>
        <v/>
      </c>
      <c r="BH33" s="144" t="str">
        <f t="shared" si="37"/>
        <v/>
      </c>
      <c r="BI33" s="76" t="str">
        <f t="shared" si="38"/>
        <v/>
      </c>
      <c r="BJ33" s="76" t="str">
        <f t="shared" si="39"/>
        <v/>
      </c>
      <c r="BK33" s="76"/>
      <c r="BL33" s="105">
        <f t="shared" si="40"/>
        <v>0</v>
      </c>
      <c r="BM33" s="105">
        <f t="shared" si="41"/>
        <v>0</v>
      </c>
      <c r="BN33" s="58">
        <f t="shared" si="42"/>
        <v>0</v>
      </c>
      <c r="BO33" s="63"/>
      <c r="BP33" s="148" t="str">
        <f t="shared" si="43"/>
        <v/>
      </c>
      <c r="BQ33" s="146" t="str">
        <f t="shared" si="44"/>
        <v/>
      </c>
      <c r="BR33" s="147" t="str">
        <f t="shared" si="45"/>
        <v/>
      </c>
    </row>
    <row r="34" spans="1:70" ht="14.1" customHeight="1" x14ac:dyDescent="0.2">
      <c r="A34" s="159"/>
      <c r="B34" s="159"/>
      <c r="C34" s="159"/>
      <c r="D34" s="159"/>
      <c r="E34" s="159"/>
      <c r="F34" s="159"/>
      <c r="G34" s="159"/>
      <c r="H34" s="159"/>
      <c r="I34" s="159"/>
      <c r="J34" s="159"/>
      <c r="K34" s="159"/>
      <c r="L34" s="159"/>
      <c r="M34" s="159"/>
      <c r="N34" s="159"/>
      <c r="O34" s="159"/>
      <c r="P34" s="159"/>
      <c r="Q34" s="159"/>
      <c r="R34" s="159"/>
      <c r="S34" s="159"/>
      <c r="T34" s="159"/>
      <c r="U34" s="159"/>
      <c r="V34" s="159"/>
      <c r="W34" s="159"/>
      <c r="X34" s="102" t="str">
        <f t="shared" si="28"/>
        <v/>
      </c>
      <c r="Y34" s="158"/>
      <c r="Z34" s="158"/>
      <c r="AA34" s="158"/>
      <c r="AB34" s="158"/>
      <c r="AC34" s="158"/>
      <c r="AD34" s="158"/>
      <c r="AE34" s="158"/>
      <c r="AF34" s="158"/>
      <c r="AG34" s="149" t="str">
        <f t="shared" si="29"/>
        <v/>
      </c>
      <c r="AH34" s="161" t="str">
        <f t="shared" si="25"/>
        <v/>
      </c>
      <c r="AI34" s="161"/>
      <c r="AJ34" s="161"/>
      <c r="AK34" s="161"/>
      <c r="AL34" s="162" t="str">
        <f t="shared" si="26"/>
        <v/>
      </c>
      <c r="AM34" s="162"/>
      <c r="AO34" s="90"/>
      <c r="AQ34" s="142"/>
      <c r="AR34" s="143"/>
      <c r="AS34" s="125"/>
      <c r="AT34" s="136"/>
      <c r="AU34" s="141"/>
      <c r="AV34" s="125"/>
      <c r="AW34" s="142"/>
      <c r="AX34" s="143"/>
      <c r="AY34" s="140"/>
      <c r="AZ34" s="117" t="str">
        <f t="shared" si="30"/>
        <v/>
      </c>
      <c r="BA34" s="117" t="str">
        <f t="shared" si="31"/>
        <v/>
      </c>
      <c r="BB34" s="118" t="str">
        <f t="shared" si="32"/>
        <v/>
      </c>
      <c r="BC34" s="119" t="str">
        <f t="shared" si="33"/>
        <v/>
      </c>
      <c r="BD34" s="119" t="str">
        <f t="shared" si="34"/>
        <v/>
      </c>
      <c r="BE34" s="87" t="str">
        <f t="shared" si="35"/>
        <v/>
      </c>
      <c r="BF34" s="83"/>
      <c r="BG34" s="145" t="str">
        <f t="shared" si="36"/>
        <v/>
      </c>
      <c r="BH34" s="144" t="str">
        <f t="shared" si="37"/>
        <v/>
      </c>
      <c r="BI34" s="76" t="str">
        <f t="shared" si="38"/>
        <v/>
      </c>
      <c r="BJ34" s="76" t="str">
        <f t="shared" si="39"/>
        <v/>
      </c>
      <c r="BK34" s="76"/>
      <c r="BL34" s="105">
        <f t="shared" si="40"/>
        <v>0</v>
      </c>
      <c r="BM34" s="105">
        <f t="shared" si="41"/>
        <v>0</v>
      </c>
      <c r="BN34" s="58">
        <f t="shared" si="42"/>
        <v>0</v>
      </c>
      <c r="BO34" s="63"/>
      <c r="BP34" s="148" t="str">
        <f t="shared" si="43"/>
        <v/>
      </c>
      <c r="BQ34" s="146" t="str">
        <f t="shared" si="44"/>
        <v/>
      </c>
      <c r="BR34" s="147" t="str">
        <f t="shared" si="45"/>
        <v/>
      </c>
    </row>
    <row r="35" spans="1:70" ht="14.1" customHeight="1" x14ac:dyDescent="0.2">
      <c r="A35" s="159"/>
      <c r="B35" s="159"/>
      <c r="C35" s="159"/>
      <c r="D35" s="159"/>
      <c r="E35" s="159"/>
      <c r="F35" s="159"/>
      <c r="G35" s="159"/>
      <c r="H35" s="159"/>
      <c r="I35" s="159"/>
      <c r="J35" s="159"/>
      <c r="K35" s="159"/>
      <c r="L35" s="159"/>
      <c r="M35" s="159"/>
      <c r="N35" s="159"/>
      <c r="O35" s="159"/>
      <c r="P35" s="159"/>
      <c r="Q35" s="159"/>
      <c r="R35" s="159"/>
      <c r="S35" s="159"/>
      <c r="T35" s="159"/>
      <c r="U35" s="159"/>
      <c r="V35" s="159"/>
      <c r="W35" s="159"/>
      <c r="X35" s="102" t="str">
        <f t="shared" ref="X35:X39" si="46">IF(Y35="","",IF(AA35="","",IF(AZ35&lt;=0.45,"2",IF(AZ35&gt;=3.5,"2",""))))</f>
        <v/>
      </c>
      <c r="Y35" s="158"/>
      <c r="Z35" s="158"/>
      <c r="AA35" s="158"/>
      <c r="AB35" s="158"/>
      <c r="AC35" s="158"/>
      <c r="AD35" s="158"/>
      <c r="AE35" s="158"/>
      <c r="AF35" s="158"/>
      <c r="AG35" s="149" t="str">
        <f t="shared" ref="AG35:AG39" si="47">IF(Y35="","",IF(AA35="",((AQ35*AR35)+AQ35),(BP35/AZ35)))</f>
        <v/>
      </c>
      <c r="AH35" s="161" t="str">
        <f t="shared" si="25"/>
        <v/>
      </c>
      <c r="AI35" s="161"/>
      <c r="AJ35" s="161"/>
      <c r="AK35" s="161"/>
      <c r="AL35" s="162" t="str">
        <f t="shared" si="26"/>
        <v/>
      </c>
      <c r="AM35" s="162"/>
      <c r="AO35" s="90"/>
      <c r="AQ35" s="142"/>
      <c r="AR35" s="143"/>
      <c r="AS35" s="125"/>
      <c r="AT35" s="136"/>
      <c r="AU35" s="141"/>
      <c r="AV35" s="125"/>
      <c r="AW35" s="142"/>
      <c r="AX35" s="143"/>
      <c r="AY35" s="140"/>
      <c r="AZ35" s="117" t="str">
        <f t="shared" ref="AZ35:AZ39" si="48">IF(Y35="","",IF(AA35="",Y35,IF((AD35*AA35/1000000)&gt;0.45,AD35*AA35/1000000,0.45)))</f>
        <v/>
      </c>
      <c r="BA35" s="117" t="str">
        <f t="shared" ref="BA35:BA39" si="49">IF(Y35="","",IF(AA35="",Y35,IF(ROUNDUP(AD35*AA35/1000000,2)&gt;0.45,ROUNDUP(AD35*AA35/1000000,2),0.45)))</f>
        <v/>
      </c>
      <c r="BB35" s="118" t="str">
        <f t="shared" ref="BB35:BB39" si="50">IF(Y35="","",IF(AO35="x","",IF(AA35="",Y35,ROUND(AZ35*Y35,1))))</f>
        <v/>
      </c>
      <c r="BC35" s="119" t="str">
        <f t="shared" ref="BC35:BC39" si="51">IF(AZ35="","",AZ35*((AQ35+(AQ35*AR35))))</f>
        <v/>
      </c>
      <c r="BD35" s="119" t="str">
        <f t="shared" ref="BD35:BD39" si="52">IF(AZ35="","",(ROUNDUP(BA35*((AQ35+(AQ35*AR35))),2)))</f>
        <v/>
      </c>
      <c r="BE35" s="87" t="str">
        <f t="shared" ref="BE35:BE39" si="53">IF(Y35="","",IF(AO35="x","",IF(AA35="",ROUNDUP((Y35*AG35),2),ROUNDUP((BC35*Y35),2))))</f>
        <v/>
      </c>
      <c r="BF35" s="83"/>
      <c r="BG35" s="145" t="str">
        <f t="shared" ref="BG35:BG39" si="54">IF(AA35="","",IF(AT35="2h",((AD35*2)/1000),IF(AT35="2l",((AA35*2)/1000),((AD35+AA35)*2)/1000)))</f>
        <v/>
      </c>
      <c r="BH35" s="144" t="str">
        <f t="shared" ref="BH35:BH39" si="55">IF(BG35="","",BG35*AU35)</f>
        <v/>
      </c>
      <c r="BI35" s="76" t="str">
        <f t="shared" ref="BI35:BI39" si="56">IF(BH35="","",(ROUNDUP((BG35*AU35),2)))</f>
        <v/>
      </c>
      <c r="BJ35" s="76" t="str">
        <f t="shared" ref="BJ35:BJ39" si="57">IF(Y35="","",IF(AA35="","",IF(AO35="x","",BI35*Y35)))</f>
        <v/>
      </c>
      <c r="BK35" s="76"/>
      <c r="BL35" s="105">
        <f t="shared" ref="BL35:BL39" si="58">(((AW35*AX35)+AW35))</f>
        <v>0</v>
      </c>
      <c r="BM35" s="105">
        <f t="shared" ref="BM35:BM39" si="59">ROUNDUP(((AW35*AX35)+AW35),2)</f>
        <v>0</v>
      </c>
      <c r="BN35" s="58">
        <f t="shared" ref="BN35:BN39" si="60">IF(AO35="x","",Y35*BL35)</f>
        <v>0</v>
      </c>
      <c r="BO35" s="63"/>
      <c r="BP35" s="148" t="str">
        <f t="shared" ref="BP35:BP39" si="61">IF(Y35="","",IF(AA35="","",(BC35+BH35+BL35)))</f>
        <v/>
      </c>
      <c r="BQ35" s="146" t="str">
        <f t="shared" ref="BQ35:BQ39" si="62">IF(Y35="","",IF(AA35="","",ROUNDUP((BC35+BH35+BL35),2)))</f>
        <v/>
      </c>
      <c r="BR35" s="147" t="str">
        <f t="shared" ref="BR35:BR39" si="63">IF(AA35="",BP35,IF(BP35="","",BP35*Y35))</f>
        <v/>
      </c>
    </row>
    <row r="36" spans="1:70" ht="14.1" customHeight="1" x14ac:dyDescent="0.2">
      <c r="A36" s="159"/>
      <c r="B36" s="159"/>
      <c r="C36" s="159"/>
      <c r="D36" s="159"/>
      <c r="E36" s="159"/>
      <c r="F36" s="159"/>
      <c r="G36" s="159"/>
      <c r="H36" s="159"/>
      <c r="I36" s="159"/>
      <c r="J36" s="159"/>
      <c r="K36" s="159"/>
      <c r="L36" s="159"/>
      <c r="M36" s="159"/>
      <c r="N36" s="159"/>
      <c r="O36" s="159"/>
      <c r="P36" s="159"/>
      <c r="Q36" s="159"/>
      <c r="R36" s="159"/>
      <c r="S36" s="159"/>
      <c r="T36" s="159"/>
      <c r="U36" s="159"/>
      <c r="V36" s="159"/>
      <c r="W36" s="159"/>
      <c r="X36" s="102" t="str">
        <f t="shared" si="46"/>
        <v/>
      </c>
      <c r="Y36" s="158"/>
      <c r="Z36" s="158"/>
      <c r="AA36" s="158"/>
      <c r="AB36" s="158"/>
      <c r="AC36" s="158"/>
      <c r="AD36" s="158"/>
      <c r="AE36" s="158"/>
      <c r="AF36" s="158"/>
      <c r="AG36" s="149" t="str">
        <f t="shared" si="47"/>
        <v/>
      </c>
      <c r="AH36" s="161" t="str">
        <f t="shared" si="25"/>
        <v/>
      </c>
      <c r="AI36" s="161"/>
      <c r="AJ36" s="161"/>
      <c r="AK36" s="161"/>
      <c r="AL36" s="162" t="str">
        <f t="shared" si="26"/>
        <v/>
      </c>
      <c r="AM36" s="162"/>
      <c r="AO36" s="90"/>
      <c r="AQ36" s="142"/>
      <c r="AR36" s="143"/>
      <c r="AS36" s="125"/>
      <c r="AT36" s="136"/>
      <c r="AU36" s="141"/>
      <c r="AV36" s="125"/>
      <c r="AW36" s="142"/>
      <c r="AX36" s="143"/>
      <c r="AY36" s="140"/>
      <c r="AZ36" s="117" t="str">
        <f t="shared" si="48"/>
        <v/>
      </c>
      <c r="BA36" s="117" t="str">
        <f t="shared" si="49"/>
        <v/>
      </c>
      <c r="BB36" s="118" t="str">
        <f t="shared" si="50"/>
        <v/>
      </c>
      <c r="BC36" s="119" t="str">
        <f t="shared" si="51"/>
        <v/>
      </c>
      <c r="BD36" s="119" t="str">
        <f t="shared" si="52"/>
        <v/>
      </c>
      <c r="BE36" s="87" t="str">
        <f t="shared" si="53"/>
        <v/>
      </c>
      <c r="BF36" s="83"/>
      <c r="BG36" s="145" t="str">
        <f t="shared" si="54"/>
        <v/>
      </c>
      <c r="BH36" s="144" t="str">
        <f t="shared" si="55"/>
        <v/>
      </c>
      <c r="BI36" s="76" t="str">
        <f t="shared" si="56"/>
        <v/>
      </c>
      <c r="BJ36" s="76" t="str">
        <f t="shared" si="57"/>
        <v/>
      </c>
      <c r="BK36" s="76"/>
      <c r="BL36" s="105">
        <f t="shared" si="58"/>
        <v>0</v>
      </c>
      <c r="BM36" s="105">
        <f t="shared" si="59"/>
        <v>0</v>
      </c>
      <c r="BN36" s="58">
        <f t="shared" si="60"/>
        <v>0</v>
      </c>
      <c r="BO36" s="63"/>
      <c r="BP36" s="148" t="str">
        <f t="shared" si="61"/>
        <v/>
      </c>
      <c r="BQ36" s="146" t="str">
        <f t="shared" si="62"/>
        <v/>
      </c>
      <c r="BR36" s="147" t="str">
        <f t="shared" si="63"/>
        <v/>
      </c>
    </row>
    <row r="37" spans="1:70" ht="14.1" customHeight="1" x14ac:dyDescent="0.2">
      <c r="A37" s="159"/>
      <c r="B37" s="159"/>
      <c r="C37" s="159"/>
      <c r="D37" s="159"/>
      <c r="E37" s="159"/>
      <c r="F37" s="159"/>
      <c r="G37" s="159"/>
      <c r="H37" s="159"/>
      <c r="I37" s="159"/>
      <c r="J37" s="159"/>
      <c r="K37" s="159"/>
      <c r="L37" s="159"/>
      <c r="M37" s="159"/>
      <c r="N37" s="159"/>
      <c r="O37" s="159"/>
      <c r="P37" s="159"/>
      <c r="Q37" s="159"/>
      <c r="R37" s="159"/>
      <c r="S37" s="159"/>
      <c r="T37" s="159"/>
      <c r="U37" s="159"/>
      <c r="V37" s="159"/>
      <c r="W37" s="159"/>
      <c r="X37" s="102" t="str">
        <f t="shared" si="46"/>
        <v/>
      </c>
      <c r="Y37" s="158"/>
      <c r="Z37" s="158"/>
      <c r="AA37" s="158"/>
      <c r="AB37" s="158"/>
      <c r="AC37" s="158"/>
      <c r="AD37" s="158"/>
      <c r="AE37" s="158"/>
      <c r="AF37" s="158"/>
      <c r="AG37" s="149" t="str">
        <f t="shared" si="47"/>
        <v/>
      </c>
      <c r="AH37" s="161" t="str">
        <f t="shared" si="25"/>
        <v/>
      </c>
      <c r="AI37" s="161"/>
      <c r="AJ37" s="161"/>
      <c r="AK37" s="161"/>
      <c r="AL37" s="162" t="str">
        <f t="shared" si="26"/>
        <v/>
      </c>
      <c r="AM37" s="162"/>
      <c r="AO37" s="90"/>
      <c r="AQ37" s="142"/>
      <c r="AR37" s="143"/>
      <c r="AS37" s="125"/>
      <c r="AT37" s="136"/>
      <c r="AU37" s="141"/>
      <c r="AV37" s="125"/>
      <c r="AW37" s="142"/>
      <c r="AX37" s="143"/>
      <c r="AY37" s="140"/>
      <c r="AZ37" s="117" t="str">
        <f t="shared" si="48"/>
        <v/>
      </c>
      <c r="BA37" s="117" t="str">
        <f t="shared" si="49"/>
        <v/>
      </c>
      <c r="BB37" s="118" t="str">
        <f t="shared" si="50"/>
        <v/>
      </c>
      <c r="BC37" s="119" t="str">
        <f t="shared" si="51"/>
        <v/>
      </c>
      <c r="BD37" s="119" t="str">
        <f t="shared" si="52"/>
        <v/>
      </c>
      <c r="BE37" s="87" t="str">
        <f t="shared" si="53"/>
        <v/>
      </c>
      <c r="BF37" s="83"/>
      <c r="BG37" s="145" t="str">
        <f t="shared" si="54"/>
        <v/>
      </c>
      <c r="BH37" s="144" t="str">
        <f t="shared" si="55"/>
        <v/>
      </c>
      <c r="BI37" s="76" t="str">
        <f t="shared" si="56"/>
        <v/>
      </c>
      <c r="BJ37" s="76" t="str">
        <f t="shared" si="57"/>
        <v/>
      </c>
      <c r="BK37" s="76"/>
      <c r="BL37" s="105">
        <f t="shared" si="58"/>
        <v>0</v>
      </c>
      <c r="BM37" s="105">
        <f t="shared" si="59"/>
        <v>0</v>
      </c>
      <c r="BN37" s="58">
        <f t="shared" si="60"/>
        <v>0</v>
      </c>
      <c r="BO37" s="63"/>
      <c r="BP37" s="148" t="str">
        <f t="shared" si="61"/>
        <v/>
      </c>
      <c r="BQ37" s="146" t="str">
        <f t="shared" si="62"/>
        <v/>
      </c>
      <c r="BR37" s="147" t="str">
        <f t="shared" si="63"/>
        <v/>
      </c>
    </row>
    <row r="38" spans="1:70" ht="14.1" customHeight="1" x14ac:dyDescent="0.2">
      <c r="A38" s="159"/>
      <c r="B38" s="159"/>
      <c r="C38" s="159"/>
      <c r="D38" s="159"/>
      <c r="E38" s="159"/>
      <c r="F38" s="159"/>
      <c r="G38" s="159"/>
      <c r="H38" s="159"/>
      <c r="I38" s="159"/>
      <c r="J38" s="159"/>
      <c r="K38" s="159"/>
      <c r="L38" s="159"/>
      <c r="M38" s="159"/>
      <c r="N38" s="159"/>
      <c r="O38" s="159"/>
      <c r="P38" s="159"/>
      <c r="Q38" s="159"/>
      <c r="R38" s="159"/>
      <c r="S38" s="159"/>
      <c r="T38" s="159"/>
      <c r="U38" s="159"/>
      <c r="V38" s="159"/>
      <c r="W38" s="159"/>
      <c r="X38" s="102" t="str">
        <f t="shared" si="46"/>
        <v/>
      </c>
      <c r="Y38" s="158"/>
      <c r="Z38" s="158"/>
      <c r="AA38" s="158"/>
      <c r="AB38" s="158"/>
      <c r="AC38" s="158"/>
      <c r="AD38" s="158"/>
      <c r="AE38" s="158"/>
      <c r="AF38" s="158"/>
      <c r="AG38" s="149" t="str">
        <f t="shared" si="47"/>
        <v/>
      </c>
      <c r="AH38" s="161" t="str">
        <f t="shared" si="25"/>
        <v/>
      </c>
      <c r="AI38" s="161"/>
      <c r="AJ38" s="161"/>
      <c r="AK38" s="161"/>
      <c r="AL38" s="162" t="str">
        <f t="shared" si="26"/>
        <v/>
      </c>
      <c r="AM38" s="162"/>
      <c r="AO38" s="90"/>
      <c r="AQ38" s="142"/>
      <c r="AR38" s="143"/>
      <c r="AS38" s="125"/>
      <c r="AT38" s="136"/>
      <c r="AU38" s="141"/>
      <c r="AV38" s="125"/>
      <c r="AW38" s="142"/>
      <c r="AX38" s="143"/>
      <c r="AY38" s="140"/>
      <c r="AZ38" s="117" t="str">
        <f t="shared" si="48"/>
        <v/>
      </c>
      <c r="BA38" s="117" t="str">
        <f t="shared" si="49"/>
        <v/>
      </c>
      <c r="BB38" s="118" t="str">
        <f t="shared" si="50"/>
        <v/>
      </c>
      <c r="BC38" s="119" t="str">
        <f t="shared" si="51"/>
        <v/>
      </c>
      <c r="BD38" s="119" t="str">
        <f t="shared" si="52"/>
        <v/>
      </c>
      <c r="BE38" s="87" t="str">
        <f t="shared" si="53"/>
        <v/>
      </c>
      <c r="BF38" s="83"/>
      <c r="BG38" s="145" t="str">
        <f t="shared" si="54"/>
        <v/>
      </c>
      <c r="BH38" s="144" t="str">
        <f t="shared" si="55"/>
        <v/>
      </c>
      <c r="BI38" s="76" t="str">
        <f t="shared" si="56"/>
        <v/>
      </c>
      <c r="BJ38" s="76" t="str">
        <f t="shared" si="57"/>
        <v/>
      </c>
      <c r="BK38" s="76"/>
      <c r="BL38" s="105">
        <f t="shared" si="58"/>
        <v>0</v>
      </c>
      <c r="BM38" s="105">
        <f t="shared" si="59"/>
        <v>0</v>
      </c>
      <c r="BN38" s="58">
        <f t="shared" si="60"/>
        <v>0</v>
      </c>
      <c r="BO38" s="63"/>
      <c r="BP38" s="148" t="str">
        <f t="shared" si="61"/>
        <v/>
      </c>
      <c r="BQ38" s="146" t="str">
        <f t="shared" si="62"/>
        <v/>
      </c>
      <c r="BR38" s="147" t="str">
        <f t="shared" si="63"/>
        <v/>
      </c>
    </row>
    <row r="39" spans="1:70" ht="14.1" customHeight="1" x14ac:dyDescent="0.2">
      <c r="A39" s="159"/>
      <c r="B39" s="159"/>
      <c r="C39" s="159"/>
      <c r="D39" s="159"/>
      <c r="E39" s="159"/>
      <c r="F39" s="159"/>
      <c r="G39" s="159"/>
      <c r="H39" s="159"/>
      <c r="I39" s="159"/>
      <c r="J39" s="159"/>
      <c r="K39" s="159"/>
      <c r="L39" s="159"/>
      <c r="M39" s="159"/>
      <c r="N39" s="159"/>
      <c r="O39" s="159"/>
      <c r="P39" s="159"/>
      <c r="Q39" s="159"/>
      <c r="R39" s="159"/>
      <c r="S39" s="159"/>
      <c r="T39" s="159"/>
      <c r="U39" s="159"/>
      <c r="V39" s="159"/>
      <c r="W39" s="159"/>
      <c r="X39" s="102" t="str">
        <f t="shared" si="46"/>
        <v/>
      </c>
      <c r="Y39" s="158"/>
      <c r="Z39" s="158"/>
      <c r="AA39" s="158"/>
      <c r="AB39" s="158"/>
      <c r="AC39" s="158"/>
      <c r="AD39" s="158"/>
      <c r="AE39" s="158"/>
      <c r="AF39" s="158"/>
      <c r="AG39" s="149" t="str">
        <f t="shared" si="47"/>
        <v/>
      </c>
      <c r="AH39" s="161" t="str">
        <f t="shared" si="25"/>
        <v/>
      </c>
      <c r="AI39" s="161"/>
      <c r="AJ39" s="161"/>
      <c r="AK39" s="161"/>
      <c r="AL39" s="162" t="str">
        <f t="shared" si="26"/>
        <v/>
      </c>
      <c r="AM39" s="162"/>
      <c r="AO39" s="90"/>
      <c r="AQ39" s="142"/>
      <c r="AR39" s="143"/>
      <c r="AS39" s="125"/>
      <c r="AT39" s="136"/>
      <c r="AU39" s="141"/>
      <c r="AV39" s="125"/>
      <c r="AW39" s="142"/>
      <c r="AX39" s="143"/>
      <c r="AY39" s="140"/>
      <c r="AZ39" s="117" t="str">
        <f t="shared" si="48"/>
        <v/>
      </c>
      <c r="BA39" s="117" t="str">
        <f t="shared" si="49"/>
        <v/>
      </c>
      <c r="BB39" s="118" t="str">
        <f t="shared" si="50"/>
        <v/>
      </c>
      <c r="BC39" s="119" t="str">
        <f t="shared" si="51"/>
        <v/>
      </c>
      <c r="BD39" s="119" t="str">
        <f t="shared" si="52"/>
        <v/>
      </c>
      <c r="BE39" s="87" t="str">
        <f t="shared" si="53"/>
        <v/>
      </c>
      <c r="BF39" s="83"/>
      <c r="BG39" s="145" t="str">
        <f t="shared" si="54"/>
        <v/>
      </c>
      <c r="BH39" s="144" t="str">
        <f t="shared" si="55"/>
        <v/>
      </c>
      <c r="BI39" s="76" t="str">
        <f t="shared" si="56"/>
        <v/>
      </c>
      <c r="BJ39" s="76" t="str">
        <f t="shared" si="57"/>
        <v/>
      </c>
      <c r="BK39" s="76"/>
      <c r="BL39" s="105">
        <f t="shared" si="58"/>
        <v>0</v>
      </c>
      <c r="BM39" s="105">
        <f t="shared" si="59"/>
        <v>0</v>
      </c>
      <c r="BN39" s="58">
        <f t="shared" si="60"/>
        <v>0</v>
      </c>
      <c r="BO39" s="63"/>
      <c r="BP39" s="148" t="str">
        <f t="shared" si="61"/>
        <v/>
      </c>
      <c r="BQ39" s="146" t="str">
        <f t="shared" si="62"/>
        <v/>
      </c>
      <c r="BR39" s="147" t="str">
        <f t="shared" si="63"/>
        <v/>
      </c>
    </row>
    <row r="40" spans="1:70" ht="14.1" customHeight="1" x14ac:dyDescent="0.2">
      <c r="A40" s="159"/>
      <c r="B40" s="159"/>
      <c r="C40" s="159"/>
      <c r="D40" s="159"/>
      <c r="E40" s="159"/>
      <c r="F40" s="159"/>
      <c r="G40" s="159"/>
      <c r="H40" s="159"/>
      <c r="I40" s="159"/>
      <c r="J40" s="159"/>
      <c r="K40" s="159"/>
      <c r="L40" s="159"/>
      <c r="M40" s="159"/>
      <c r="N40" s="159"/>
      <c r="O40" s="159"/>
      <c r="P40" s="159"/>
      <c r="Q40" s="159"/>
      <c r="R40" s="159"/>
      <c r="S40" s="159"/>
      <c r="T40" s="159"/>
      <c r="U40" s="159"/>
      <c r="V40" s="159"/>
      <c r="W40" s="159"/>
      <c r="X40" s="102" t="str">
        <f t="shared" si="0"/>
        <v/>
      </c>
      <c r="Y40" s="158"/>
      <c r="Z40" s="158"/>
      <c r="AA40" s="158"/>
      <c r="AB40" s="158"/>
      <c r="AC40" s="158"/>
      <c r="AD40" s="158"/>
      <c r="AE40" s="158"/>
      <c r="AF40" s="158"/>
      <c r="AG40" s="149" t="str">
        <f t="shared" si="8"/>
        <v/>
      </c>
      <c r="AH40" s="161" t="str">
        <f t="shared" si="25"/>
        <v/>
      </c>
      <c r="AI40" s="161"/>
      <c r="AJ40" s="161"/>
      <c r="AK40" s="161"/>
      <c r="AL40" s="162" t="str">
        <f t="shared" si="26"/>
        <v/>
      </c>
      <c r="AM40" s="162"/>
      <c r="AO40" s="90"/>
      <c r="AQ40" s="142"/>
      <c r="AR40" s="143"/>
      <c r="AS40" s="125"/>
      <c r="AT40" s="136"/>
      <c r="AU40" s="141"/>
      <c r="AV40" s="125"/>
      <c r="AW40" s="142"/>
      <c r="AX40" s="143"/>
      <c r="AY40" s="140"/>
      <c r="AZ40" s="117" t="str">
        <f t="shared" si="9"/>
        <v/>
      </c>
      <c r="BA40" s="117" t="str">
        <f t="shared" si="10"/>
        <v/>
      </c>
      <c r="BB40" s="118" t="str">
        <f t="shared" si="27"/>
        <v/>
      </c>
      <c r="BC40" s="119" t="str">
        <f t="shared" si="11"/>
        <v/>
      </c>
      <c r="BD40" s="119" t="str">
        <f t="shared" si="12"/>
        <v/>
      </c>
      <c r="BE40" s="87" t="str">
        <f t="shared" si="13"/>
        <v/>
      </c>
      <c r="BF40" s="83"/>
      <c r="BG40" s="145" t="str">
        <f t="shared" si="14"/>
        <v/>
      </c>
      <c r="BH40" s="144" t="str">
        <f t="shared" si="15"/>
        <v/>
      </c>
      <c r="BI40" s="76" t="str">
        <f t="shared" si="16"/>
        <v/>
      </c>
      <c r="BJ40" s="76" t="str">
        <f t="shared" si="17"/>
        <v/>
      </c>
      <c r="BK40" s="76"/>
      <c r="BL40" s="105">
        <f t="shared" si="18"/>
        <v>0</v>
      </c>
      <c r="BM40" s="105">
        <f t="shared" si="19"/>
        <v>0</v>
      </c>
      <c r="BN40" s="58">
        <f t="shared" si="20"/>
        <v>0</v>
      </c>
      <c r="BO40" s="63"/>
      <c r="BP40" s="148" t="str">
        <f t="shared" si="21"/>
        <v/>
      </c>
      <c r="BQ40" s="146" t="str">
        <f t="shared" si="22"/>
        <v/>
      </c>
      <c r="BR40" s="147" t="str">
        <f t="shared" si="23"/>
        <v/>
      </c>
    </row>
    <row r="41" spans="1:70" ht="14.1" customHeight="1" x14ac:dyDescent="0.2">
      <c r="A41" s="159"/>
      <c r="B41" s="159"/>
      <c r="C41" s="159"/>
      <c r="D41" s="159"/>
      <c r="E41" s="159"/>
      <c r="F41" s="159"/>
      <c r="G41" s="159"/>
      <c r="H41" s="159"/>
      <c r="I41" s="159"/>
      <c r="J41" s="159"/>
      <c r="K41" s="159"/>
      <c r="L41" s="159"/>
      <c r="M41" s="159"/>
      <c r="N41" s="159"/>
      <c r="O41" s="159"/>
      <c r="P41" s="159"/>
      <c r="Q41" s="159"/>
      <c r="R41" s="159"/>
      <c r="S41" s="159"/>
      <c r="T41" s="159"/>
      <c r="U41" s="159"/>
      <c r="V41" s="159"/>
      <c r="W41" s="159"/>
      <c r="X41" s="102" t="str">
        <f t="shared" si="0"/>
        <v/>
      </c>
      <c r="Y41" s="158"/>
      <c r="Z41" s="158"/>
      <c r="AA41" s="158"/>
      <c r="AB41" s="158"/>
      <c r="AC41" s="158"/>
      <c r="AD41" s="158"/>
      <c r="AE41" s="158"/>
      <c r="AF41" s="158"/>
      <c r="AG41" s="149" t="str">
        <f t="shared" si="8"/>
        <v/>
      </c>
      <c r="AH41" s="161" t="str">
        <f t="shared" si="25"/>
        <v/>
      </c>
      <c r="AI41" s="161"/>
      <c r="AJ41" s="161"/>
      <c r="AK41" s="161"/>
      <c r="AL41" s="162" t="str">
        <f t="shared" si="26"/>
        <v/>
      </c>
      <c r="AM41" s="162"/>
      <c r="AO41" s="90"/>
      <c r="AQ41" s="142"/>
      <c r="AR41" s="143"/>
      <c r="AS41" s="125"/>
      <c r="AT41" s="136"/>
      <c r="AU41" s="141"/>
      <c r="AV41" s="125"/>
      <c r="AW41" s="142"/>
      <c r="AX41" s="143"/>
      <c r="AY41" s="140"/>
      <c r="AZ41" s="117" t="str">
        <f t="shared" si="9"/>
        <v/>
      </c>
      <c r="BA41" s="117" t="str">
        <f t="shared" si="10"/>
        <v/>
      </c>
      <c r="BB41" s="118" t="str">
        <f t="shared" si="27"/>
        <v/>
      </c>
      <c r="BC41" s="119" t="str">
        <f t="shared" si="11"/>
        <v/>
      </c>
      <c r="BD41" s="119" t="str">
        <f t="shared" si="12"/>
        <v/>
      </c>
      <c r="BE41" s="87" t="str">
        <f t="shared" si="13"/>
        <v/>
      </c>
      <c r="BF41" s="83"/>
      <c r="BG41" s="145" t="str">
        <f t="shared" si="14"/>
        <v/>
      </c>
      <c r="BH41" s="144" t="str">
        <f t="shared" si="15"/>
        <v/>
      </c>
      <c r="BI41" s="76" t="str">
        <f t="shared" si="16"/>
        <v/>
      </c>
      <c r="BJ41" s="76" t="str">
        <f t="shared" si="17"/>
        <v/>
      </c>
      <c r="BK41" s="76"/>
      <c r="BL41" s="105">
        <f t="shared" si="18"/>
        <v>0</v>
      </c>
      <c r="BM41" s="105">
        <f t="shared" si="19"/>
        <v>0</v>
      </c>
      <c r="BN41" s="58">
        <f t="shared" si="20"/>
        <v>0</v>
      </c>
      <c r="BO41" s="63"/>
      <c r="BP41" s="148" t="str">
        <f t="shared" si="21"/>
        <v/>
      </c>
      <c r="BQ41" s="146" t="str">
        <f t="shared" si="22"/>
        <v/>
      </c>
      <c r="BR41" s="147" t="str">
        <f t="shared" si="23"/>
        <v/>
      </c>
    </row>
    <row r="42" spans="1:70" ht="14.1" customHeight="1" x14ac:dyDescent="0.2">
      <c r="A42" s="159"/>
      <c r="B42" s="159"/>
      <c r="C42" s="159"/>
      <c r="D42" s="159"/>
      <c r="E42" s="159"/>
      <c r="F42" s="159"/>
      <c r="G42" s="159"/>
      <c r="H42" s="159"/>
      <c r="I42" s="159"/>
      <c r="J42" s="159"/>
      <c r="K42" s="159"/>
      <c r="L42" s="159"/>
      <c r="M42" s="159"/>
      <c r="N42" s="159"/>
      <c r="O42" s="159"/>
      <c r="P42" s="159"/>
      <c r="Q42" s="159"/>
      <c r="R42" s="159"/>
      <c r="S42" s="159"/>
      <c r="T42" s="159"/>
      <c r="U42" s="159"/>
      <c r="V42" s="159"/>
      <c r="W42" s="159"/>
      <c r="X42" s="102" t="str">
        <f t="shared" si="0"/>
        <v/>
      </c>
      <c r="Y42" s="158"/>
      <c r="Z42" s="158"/>
      <c r="AA42" s="158"/>
      <c r="AB42" s="158"/>
      <c r="AC42" s="158"/>
      <c r="AD42" s="158"/>
      <c r="AE42" s="158"/>
      <c r="AF42" s="158"/>
      <c r="AG42" s="149" t="str">
        <f t="shared" si="8"/>
        <v/>
      </c>
      <c r="AH42" s="161" t="str">
        <f t="shared" si="25"/>
        <v/>
      </c>
      <c r="AI42" s="161"/>
      <c r="AJ42" s="161"/>
      <c r="AK42" s="161"/>
      <c r="AL42" s="162" t="str">
        <f t="shared" si="26"/>
        <v/>
      </c>
      <c r="AM42" s="162"/>
      <c r="AO42" s="90"/>
      <c r="AQ42" s="142"/>
      <c r="AR42" s="143"/>
      <c r="AS42" s="125"/>
      <c r="AT42" s="136"/>
      <c r="AU42" s="141"/>
      <c r="AV42" s="125"/>
      <c r="AW42" s="142"/>
      <c r="AX42" s="143"/>
      <c r="AY42" s="140"/>
      <c r="AZ42" s="117" t="str">
        <f t="shared" si="9"/>
        <v/>
      </c>
      <c r="BA42" s="117" t="str">
        <f t="shared" si="10"/>
        <v/>
      </c>
      <c r="BB42" s="118" t="str">
        <f t="shared" si="27"/>
        <v/>
      </c>
      <c r="BC42" s="119" t="str">
        <f t="shared" si="11"/>
        <v/>
      </c>
      <c r="BD42" s="119" t="str">
        <f t="shared" si="12"/>
        <v/>
      </c>
      <c r="BE42" s="87" t="str">
        <f t="shared" si="13"/>
        <v/>
      </c>
      <c r="BF42" s="83"/>
      <c r="BG42" s="145" t="str">
        <f t="shared" si="14"/>
        <v/>
      </c>
      <c r="BH42" s="144" t="str">
        <f t="shared" si="15"/>
        <v/>
      </c>
      <c r="BI42" s="76" t="str">
        <f t="shared" si="16"/>
        <v/>
      </c>
      <c r="BJ42" s="76" t="str">
        <f t="shared" si="17"/>
        <v/>
      </c>
      <c r="BK42" s="76"/>
      <c r="BL42" s="105">
        <f t="shared" si="18"/>
        <v>0</v>
      </c>
      <c r="BM42" s="105">
        <f t="shared" si="19"/>
        <v>0</v>
      </c>
      <c r="BN42" s="58">
        <f t="shared" si="20"/>
        <v>0</v>
      </c>
      <c r="BO42" s="63"/>
      <c r="BP42" s="148" t="str">
        <f t="shared" si="21"/>
        <v/>
      </c>
      <c r="BQ42" s="146" t="str">
        <f t="shared" si="22"/>
        <v/>
      </c>
      <c r="BR42" s="147" t="str">
        <f t="shared" si="23"/>
        <v/>
      </c>
    </row>
    <row r="43" spans="1:70" ht="14.1" customHeight="1" x14ac:dyDescent="0.2">
      <c r="A43" s="159"/>
      <c r="B43" s="159"/>
      <c r="C43" s="159"/>
      <c r="D43" s="159"/>
      <c r="E43" s="159"/>
      <c r="F43" s="159"/>
      <c r="G43" s="159"/>
      <c r="H43" s="159"/>
      <c r="I43" s="159"/>
      <c r="J43" s="159"/>
      <c r="K43" s="159"/>
      <c r="L43" s="159"/>
      <c r="M43" s="159"/>
      <c r="N43" s="159"/>
      <c r="O43" s="159"/>
      <c r="P43" s="159"/>
      <c r="Q43" s="159"/>
      <c r="R43" s="159"/>
      <c r="S43" s="159"/>
      <c r="T43" s="159"/>
      <c r="U43" s="159"/>
      <c r="V43" s="159"/>
      <c r="W43" s="159"/>
      <c r="X43" s="102" t="str">
        <f t="shared" si="0"/>
        <v/>
      </c>
      <c r="Y43" s="158"/>
      <c r="Z43" s="158"/>
      <c r="AA43" s="158"/>
      <c r="AB43" s="158"/>
      <c r="AC43" s="158"/>
      <c r="AD43" s="158"/>
      <c r="AE43" s="158"/>
      <c r="AF43" s="158"/>
      <c r="AG43" s="149" t="str">
        <f t="shared" si="8"/>
        <v/>
      </c>
      <c r="AH43" s="161" t="str">
        <f t="shared" si="25"/>
        <v/>
      </c>
      <c r="AI43" s="161"/>
      <c r="AJ43" s="161"/>
      <c r="AK43" s="161"/>
      <c r="AL43" s="162" t="str">
        <f t="shared" si="26"/>
        <v/>
      </c>
      <c r="AM43" s="162"/>
      <c r="AO43" s="90"/>
      <c r="AQ43" s="142"/>
      <c r="AR43" s="143"/>
      <c r="AS43" s="125"/>
      <c r="AT43" s="136"/>
      <c r="AU43" s="141"/>
      <c r="AV43" s="125"/>
      <c r="AW43" s="142"/>
      <c r="AX43" s="143"/>
      <c r="AY43" s="140"/>
      <c r="AZ43" s="117" t="str">
        <f t="shared" si="9"/>
        <v/>
      </c>
      <c r="BA43" s="117" t="str">
        <f t="shared" si="10"/>
        <v/>
      </c>
      <c r="BB43" s="118" t="str">
        <f t="shared" si="27"/>
        <v/>
      </c>
      <c r="BC43" s="119" t="str">
        <f t="shared" si="11"/>
        <v/>
      </c>
      <c r="BD43" s="119" t="str">
        <f t="shared" si="12"/>
        <v/>
      </c>
      <c r="BE43" s="87" t="str">
        <f t="shared" si="13"/>
        <v/>
      </c>
      <c r="BF43" s="83"/>
      <c r="BG43" s="145" t="str">
        <f t="shared" si="14"/>
        <v/>
      </c>
      <c r="BH43" s="144" t="str">
        <f t="shared" si="15"/>
        <v/>
      </c>
      <c r="BI43" s="76" t="str">
        <f t="shared" si="16"/>
        <v/>
      </c>
      <c r="BJ43" s="76" t="str">
        <f t="shared" si="17"/>
        <v/>
      </c>
      <c r="BK43" s="76"/>
      <c r="BL43" s="105">
        <f t="shared" si="18"/>
        <v>0</v>
      </c>
      <c r="BM43" s="105">
        <f t="shared" si="19"/>
        <v>0</v>
      </c>
      <c r="BN43" s="58">
        <f t="shared" si="20"/>
        <v>0</v>
      </c>
      <c r="BO43" s="63"/>
      <c r="BP43" s="148" t="str">
        <f t="shared" si="21"/>
        <v/>
      </c>
      <c r="BQ43" s="146" t="str">
        <f t="shared" si="22"/>
        <v/>
      </c>
      <c r="BR43" s="147" t="str">
        <f t="shared" si="23"/>
        <v/>
      </c>
    </row>
    <row r="44" spans="1:70" ht="14.1" customHeight="1" x14ac:dyDescent="0.2">
      <c r="A44" s="159"/>
      <c r="B44" s="159"/>
      <c r="C44" s="159"/>
      <c r="D44" s="159"/>
      <c r="E44" s="159"/>
      <c r="F44" s="159"/>
      <c r="G44" s="159"/>
      <c r="H44" s="159"/>
      <c r="I44" s="159"/>
      <c r="J44" s="159"/>
      <c r="K44" s="159"/>
      <c r="L44" s="159"/>
      <c r="M44" s="159"/>
      <c r="N44" s="159"/>
      <c r="O44" s="159"/>
      <c r="P44" s="159"/>
      <c r="Q44" s="159"/>
      <c r="R44" s="159"/>
      <c r="S44" s="159"/>
      <c r="T44" s="159"/>
      <c r="U44" s="159"/>
      <c r="V44" s="159"/>
      <c r="W44" s="159"/>
      <c r="X44" s="102" t="str">
        <f t="shared" si="0"/>
        <v/>
      </c>
      <c r="Y44" s="158"/>
      <c r="Z44" s="158"/>
      <c r="AA44" s="158"/>
      <c r="AB44" s="158"/>
      <c r="AC44" s="158"/>
      <c r="AD44" s="158"/>
      <c r="AE44" s="158"/>
      <c r="AF44" s="158"/>
      <c r="AG44" s="149" t="str">
        <f t="shared" si="8"/>
        <v/>
      </c>
      <c r="AH44" s="161" t="str">
        <f t="shared" si="25"/>
        <v/>
      </c>
      <c r="AI44" s="161"/>
      <c r="AJ44" s="161"/>
      <c r="AK44" s="161"/>
      <c r="AL44" s="162" t="str">
        <f t="shared" si="26"/>
        <v/>
      </c>
      <c r="AM44" s="162"/>
      <c r="AO44" s="90"/>
      <c r="AQ44" s="142"/>
      <c r="AR44" s="143"/>
      <c r="AS44" s="125"/>
      <c r="AT44" s="136"/>
      <c r="AU44" s="141"/>
      <c r="AV44" s="125"/>
      <c r="AW44" s="142"/>
      <c r="AX44" s="143"/>
      <c r="AY44" s="140"/>
      <c r="AZ44" s="117" t="str">
        <f t="shared" si="9"/>
        <v/>
      </c>
      <c r="BA44" s="117" t="str">
        <f t="shared" si="10"/>
        <v/>
      </c>
      <c r="BB44" s="118" t="str">
        <f t="shared" si="27"/>
        <v/>
      </c>
      <c r="BC44" s="119" t="str">
        <f t="shared" si="11"/>
        <v/>
      </c>
      <c r="BD44" s="119" t="str">
        <f t="shared" si="12"/>
        <v/>
      </c>
      <c r="BE44" s="87" t="str">
        <f t="shared" si="13"/>
        <v/>
      </c>
      <c r="BF44" s="83"/>
      <c r="BG44" s="145" t="str">
        <f t="shared" si="14"/>
        <v/>
      </c>
      <c r="BH44" s="144" t="str">
        <f t="shared" si="15"/>
        <v/>
      </c>
      <c r="BI44" s="76" t="str">
        <f t="shared" si="16"/>
        <v/>
      </c>
      <c r="BJ44" s="76" t="str">
        <f t="shared" si="17"/>
        <v/>
      </c>
      <c r="BK44" s="76"/>
      <c r="BL44" s="105">
        <f t="shared" si="18"/>
        <v>0</v>
      </c>
      <c r="BM44" s="105">
        <f t="shared" si="19"/>
        <v>0</v>
      </c>
      <c r="BN44" s="58">
        <f t="shared" si="20"/>
        <v>0</v>
      </c>
      <c r="BO44" s="63"/>
      <c r="BP44" s="148" t="str">
        <f t="shared" si="21"/>
        <v/>
      </c>
      <c r="BQ44" s="146" t="str">
        <f t="shared" si="22"/>
        <v/>
      </c>
      <c r="BR44" s="147" t="str">
        <f t="shared" si="23"/>
        <v/>
      </c>
    </row>
    <row r="45" spans="1:70" ht="14.1" customHeight="1" x14ac:dyDescent="0.2">
      <c r="A45" s="159"/>
      <c r="B45" s="159"/>
      <c r="C45" s="159"/>
      <c r="D45" s="159"/>
      <c r="E45" s="159"/>
      <c r="F45" s="159"/>
      <c r="G45" s="159"/>
      <c r="H45" s="159"/>
      <c r="I45" s="159"/>
      <c r="J45" s="159"/>
      <c r="K45" s="159"/>
      <c r="L45" s="159"/>
      <c r="M45" s="159"/>
      <c r="N45" s="159"/>
      <c r="O45" s="159"/>
      <c r="P45" s="159"/>
      <c r="Q45" s="159"/>
      <c r="R45" s="159"/>
      <c r="S45" s="159"/>
      <c r="T45" s="159"/>
      <c r="U45" s="159"/>
      <c r="V45" s="159"/>
      <c r="W45" s="159"/>
      <c r="X45" s="102" t="str">
        <f t="shared" si="0"/>
        <v/>
      </c>
      <c r="Y45" s="158"/>
      <c r="Z45" s="158"/>
      <c r="AA45" s="158"/>
      <c r="AB45" s="158"/>
      <c r="AC45" s="158"/>
      <c r="AD45" s="158"/>
      <c r="AE45" s="158"/>
      <c r="AF45" s="158"/>
      <c r="AG45" s="149" t="str">
        <f t="shared" si="8"/>
        <v/>
      </c>
      <c r="AH45" s="161" t="str">
        <f t="shared" si="25"/>
        <v/>
      </c>
      <c r="AI45" s="161"/>
      <c r="AJ45" s="161"/>
      <c r="AK45" s="161"/>
      <c r="AL45" s="162" t="str">
        <f t="shared" si="26"/>
        <v/>
      </c>
      <c r="AM45" s="162"/>
      <c r="AO45" s="90"/>
      <c r="AQ45" s="142"/>
      <c r="AR45" s="143"/>
      <c r="AS45" s="125"/>
      <c r="AT45" s="136"/>
      <c r="AU45" s="141"/>
      <c r="AV45" s="125"/>
      <c r="AW45" s="142"/>
      <c r="AX45" s="143"/>
      <c r="AY45" s="140"/>
      <c r="AZ45" s="117" t="str">
        <f t="shared" si="9"/>
        <v/>
      </c>
      <c r="BA45" s="117" t="str">
        <f t="shared" si="10"/>
        <v/>
      </c>
      <c r="BB45" s="118" t="str">
        <f t="shared" si="27"/>
        <v/>
      </c>
      <c r="BC45" s="119" t="str">
        <f t="shared" si="11"/>
        <v/>
      </c>
      <c r="BD45" s="119" t="str">
        <f t="shared" si="12"/>
        <v/>
      </c>
      <c r="BE45" s="87" t="str">
        <f t="shared" si="13"/>
        <v/>
      </c>
      <c r="BF45" s="83"/>
      <c r="BG45" s="145" t="str">
        <f t="shared" si="14"/>
        <v/>
      </c>
      <c r="BH45" s="144" t="str">
        <f t="shared" si="15"/>
        <v/>
      </c>
      <c r="BI45" s="76" t="str">
        <f t="shared" si="16"/>
        <v/>
      </c>
      <c r="BJ45" s="76" t="str">
        <f t="shared" si="17"/>
        <v/>
      </c>
      <c r="BK45" s="76"/>
      <c r="BL45" s="105">
        <f t="shared" si="18"/>
        <v>0</v>
      </c>
      <c r="BM45" s="105">
        <f t="shared" si="19"/>
        <v>0</v>
      </c>
      <c r="BN45" s="58">
        <f t="shared" si="20"/>
        <v>0</v>
      </c>
      <c r="BO45" s="63"/>
      <c r="BP45" s="148" t="str">
        <f t="shared" si="21"/>
        <v/>
      </c>
      <c r="BQ45" s="146" t="str">
        <f t="shared" si="22"/>
        <v/>
      </c>
      <c r="BR45" s="147" t="str">
        <f t="shared" si="23"/>
        <v/>
      </c>
    </row>
    <row r="46" spans="1:70" ht="14.1" customHeight="1" x14ac:dyDescent="0.2">
      <c r="A46" s="159"/>
      <c r="B46" s="159"/>
      <c r="C46" s="159"/>
      <c r="D46" s="159"/>
      <c r="E46" s="159"/>
      <c r="F46" s="159"/>
      <c r="G46" s="159"/>
      <c r="H46" s="159"/>
      <c r="I46" s="159"/>
      <c r="J46" s="159"/>
      <c r="K46" s="159"/>
      <c r="L46" s="159"/>
      <c r="M46" s="159"/>
      <c r="N46" s="159"/>
      <c r="O46" s="159"/>
      <c r="P46" s="159"/>
      <c r="Q46" s="159"/>
      <c r="R46" s="159"/>
      <c r="S46" s="159"/>
      <c r="T46" s="159"/>
      <c r="U46" s="159"/>
      <c r="V46" s="159"/>
      <c r="W46" s="159"/>
      <c r="X46" s="102" t="str">
        <f t="shared" si="0"/>
        <v/>
      </c>
      <c r="Y46" s="158"/>
      <c r="Z46" s="158"/>
      <c r="AA46" s="158"/>
      <c r="AB46" s="158"/>
      <c r="AC46" s="158"/>
      <c r="AD46" s="158"/>
      <c r="AE46" s="158"/>
      <c r="AF46" s="158"/>
      <c r="AG46" s="149" t="str">
        <f t="shared" si="8"/>
        <v/>
      </c>
      <c r="AH46" s="161" t="str">
        <f t="shared" si="25"/>
        <v/>
      </c>
      <c r="AI46" s="161"/>
      <c r="AJ46" s="161"/>
      <c r="AK46" s="161"/>
      <c r="AL46" s="162" t="str">
        <f t="shared" si="26"/>
        <v/>
      </c>
      <c r="AM46" s="162"/>
      <c r="AO46" s="90"/>
      <c r="AQ46" s="142"/>
      <c r="AR46" s="143"/>
      <c r="AS46" s="125"/>
      <c r="AT46" s="136"/>
      <c r="AU46" s="141"/>
      <c r="AV46" s="125"/>
      <c r="AW46" s="142"/>
      <c r="AX46" s="143"/>
      <c r="AY46" s="140"/>
      <c r="AZ46" s="117" t="str">
        <f t="shared" si="9"/>
        <v/>
      </c>
      <c r="BA46" s="117" t="str">
        <f t="shared" si="10"/>
        <v/>
      </c>
      <c r="BB46" s="118" t="str">
        <f t="shared" si="27"/>
        <v/>
      </c>
      <c r="BC46" s="119" t="str">
        <f t="shared" si="11"/>
        <v/>
      </c>
      <c r="BD46" s="119" t="str">
        <f t="shared" si="12"/>
        <v/>
      </c>
      <c r="BE46" s="87" t="str">
        <f t="shared" si="13"/>
        <v/>
      </c>
      <c r="BF46" s="83"/>
      <c r="BG46" s="145" t="str">
        <f t="shared" si="14"/>
        <v/>
      </c>
      <c r="BH46" s="144" t="str">
        <f t="shared" si="15"/>
        <v/>
      </c>
      <c r="BI46" s="76" t="str">
        <f t="shared" si="16"/>
        <v/>
      </c>
      <c r="BJ46" s="76" t="str">
        <f t="shared" si="17"/>
        <v/>
      </c>
      <c r="BK46" s="76"/>
      <c r="BL46" s="105">
        <f t="shared" si="18"/>
        <v>0</v>
      </c>
      <c r="BM46" s="105">
        <f t="shared" si="19"/>
        <v>0</v>
      </c>
      <c r="BN46" s="58">
        <f t="shared" si="20"/>
        <v>0</v>
      </c>
      <c r="BO46" s="63"/>
      <c r="BP46" s="148" t="str">
        <f t="shared" si="21"/>
        <v/>
      </c>
      <c r="BQ46" s="146" t="str">
        <f t="shared" si="22"/>
        <v/>
      </c>
      <c r="BR46" s="147" t="str">
        <f t="shared" si="23"/>
        <v/>
      </c>
    </row>
    <row r="47" spans="1:70" ht="14.1" customHeight="1" x14ac:dyDescent="0.2">
      <c r="A47" s="159"/>
      <c r="B47" s="159"/>
      <c r="C47" s="159"/>
      <c r="D47" s="159"/>
      <c r="E47" s="159"/>
      <c r="F47" s="159"/>
      <c r="G47" s="159"/>
      <c r="H47" s="159"/>
      <c r="I47" s="159"/>
      <c r="J47" s="159"/>
      <c r="K47" s="159"/>
      <c r="L47" s="159"/>
      <c r="M47" s="159"/>
      <c r="N47" s="159"/>
      <c r="O47" s="159"/>
      <c r="P47" s="159"/>
      <c r="Q47" s="159"/>
      <c r="R47" s="159"/>
      <c r="S47" s="159"/>
      <c r="T47" s="159"/>
      <c r="U47" s="159"/>
      <c r="V47" s="159"/>
      <c r="W47" s="159"/>
      <c r="X47" s="102" t="str">
        <f t="shared" si="0"/>
        <v/>
      </c>
      <c r="Y47" s="158"/>
      <c r="Z47" s="158"/>
      <c r="AA47" s="158"/>
      <c r="AB47" s="158"/>
      <c r="AC47" s="158"/>
      <c r="AD47" s="158"/>
      <c r="AE47" s="158"/>
      <c r="AF47" s="158"/>
      <c r="AG47" s="149" t="str">
        <f t="shared" si="8"/>
        <v/>
      </c>
      <c r="AH47" s="161" t="str">
        <f t="shared" si="25"/>
        <v/>
      </c>
      <c r="AI47" s="161"/>
      <c r="AJ47" s="161"/>
      <c r="AK47" s="161"/>
      <c r="AL47" s="162" t="str">
        <f t="shared" si="26"/>
        <v/>
      </c>
      <c r="AM47" s="162"/>
      <c r="AO47" s="90"/>
      <c r="AQ47" s="142"/>
      <c r="AR47" s="143"/>
      <c r="AS47" s="125"/>
      <c r="AT47" s="136"/>
      <c r="AU47" s="141"/>
      <c r="AV47" s="125"/>
      <c r="AW47" s="142"/>
      <c r="AX47" s="143"/>
      <c r="AY47" s="140"/>
      <c r="AZ47" s="117" t="str">
        <f t="shared" si="9"/>
        <v/>
      </c>
      <c r="BA47" s="117" t="str">
        <f t="shared" si="10"/>
        <v/>
      </c>
      <c r="BB47" s="118" t="str">
        <f t="shared" si="27"/>
        <v/>
      </c>
      <c r="BC47" s="119" t="str">
        <f t="shared" si="11"/>
        <v/>
      </c>
      <c r="BD47" s="119" t="str">
        <f t="shared" si="12"/>
        <v/>
      </c>
      <c r="BE47" s="87" t="str">
        <f t="shared" si="13"/>
        <v/>
      </c>
      <c r="BF47" s="83"/>
      <c r="BG47" s="145" t="str">
        <f t="shared" si="14"/>
        <v/>
      </c>
      <c r="BH47" s="144" t="str">
        <f t="shared" si="15"/>
        <v/>
      </c>
      <c r="BI47" s="76" t="str">
        <f t="shared" si="16"/>
        <v/>
      </c>
      <c r="BJ47" s="76" t="str">
        <f t="shared" si="17"/>
        <v/>
      </c>
      <c r="BK47" s="76"/>
      <c r="BL47" s="105">
        <f t="shared" si="18"/>
        <v>0</v>
      </c>
      <c r="BM47" s="105">
        <f t="shared" si="19"/>
        <v>0</v>
      </c>
      <c r="BN47" s="58">
        <f t="shared" si="20"/>
        <v>0</v>
      </c>
      <c r="BO47" s="63"/>
      <c r="BP47" s="148" t="str">
        <f t="shared" si="21"/>
        <v/>
      </c>
      <c r="BQ47" s="146" t="str">
        <f t="shared" si="22"/>
        <v/>
      </c>
      <c r="BR47" s="147" t="str">
        <f t="shared" si="23"/>
        <v/>
      </c>
    </row>
    <row r="48" spans="1:70" ht="14.1" customHeight="1" x14ac:dyDescent="0.2">
      <c r="A48" s="159"/>
      <c r="B48" s="159"/>
      <c r="C48" s="159"/>
      <c r="D48" s="159"/>
      <c r="E48" s="159"/>
      <c r="F48" s="159"/>
      <c r="G48" s="159"/>
      <c r="H48" s="159"/>
      <c r="I48" s="159"/>
      <c r="J48" s="159"/>
      <c r="K48" s="159"/>
      <c r="L48" s="159"/>
      <c r="M48" s="159"/>
      <c r="N48" s="159"/>
      <c r="O48" s="159"/>
      <c r="P48" s="159"/>
      <c r="Q48" s="159"/>
      <c r="R48" s="159"/>
      <c r="S48" s="159"/>
      <c r="T48" s="159"/>
      <c r="U48" s="159"/>
      <c r="V48" s="159"/>
      <c r="W48" s="159"/>
      <c r="X48" s="102" t="str">
        <f t="shared" si="0"/>
        <v/>
      </c>
      <c r="Y48" s="158"/>
      <c r="Z48" s="158"/>
      <c r="AA48" s="158"/>
      <c r="AB48" s="158"/>
      <c r="AC48" s="158"/>
      <c r="AD48" s="158"/>
      <c r="AE48" s="158"/>
      <c r="AF48" s="158"/>
      <c r="AG48" s="149" t="str">
        <f t="shared" si="8"/>
        <v/>
      </c>
      <c r="AH48" s="161" t="str">
        <f t="shared" si="25"/>
        <v/>
      </c>
      <c r="AI48" s="161"/>
      <c r="AJ48" s="161"/>
      <c r="AK48" s="161"/>
      <c r="AL48" s="162" t="str">
        <f t="shared" si="26"/>
        <v/>
      </c>
      <c r="AM48" s="162"/>
      <c r="AO48" s="90"/>
      <c r="AQ48" s="142"/>
      <c r="AR48" s="143"/>
      <c r="AS48" s="125"/>
      <c r="AT48" s="136"/>
      <c r="AU48" s="141"/>
      <c r="AV48" s="125"/>
      <c r="AW48" s="142"/>
      <c r="AX48" s="143"/>
      <c r="AY48" s="140"/>
      <c r="AZ48" s="117" t="str">
        <f t="shared" si="9"/>
        <v/>
      </c>
      <c r="BA48" s="117" t="str">
        <f t="shared" si="10"/>
        <v/>
      </c>
      <c r="BB48" s="118" t="str">
        <f t="shared" si="27"/>
        <v/>
      </c>
      <c r="BC48" s="119" t="str">
        <f t="shared" si="11"/>
        <v/>
      </c>
      <c r="BD48" s="119" t="str">
        <f t="shared" si="12"/>
        <v/>
      </c>
      <c r="BE48" s="87" t="str">
        <f t="shared" si="13"/>
        <v/>
      </c>
      <c r="BF48" s="83"/>
      <c r="BG48" s="145" t="str">
        <f t="shared" si="14"/>
        <v/>
      </c>
      <c r="BH48" s="144" t="str">
        <f t="shared" si="15"/>
        <v/>
      </c>
      <c r="BI48" s="76" t="str">
        <f t="shared" si="16"/>
        <v/>
      </c>
      <c r="BJ48" s="76" t="str">
        <f t="shared" si="17"/>
        <v/>
      </c>
      <c r="BK48" s="76"/>
      <c r="BL48" s="105">
        <f t="shared" si="18"/>
        <v>0</v>
      </c>
      <c r="BM48" s="105">
        <f t="shared" si="19"/>
        <v>0</v>
      </c>
      <c r="BN48" s="58">
        <f t="shared" si="20"/>
        <v>0</v>
      </c>
      <c r="BO48" s="63"/>
      <c r="BP48" s="148" t="str">
        <f t="shared" si="21"/>
        <v/>
      </c>
      <c r="BQ48" s="146" t="str">
        <f t="shared" si="22"/>
        <v/>
      </c>
      <c r="BR48" s="147" t="str">
        <f t="shared" si="23"/>
        <v/>
      </c>
    </row>
    <row r="49" spans="1:70" ht="14.1" customHeight="1" x14ac:dyDescent="0.2">
      <c r="A49" s="159"/>
      <c r="B49" s="159"/>
      <c r="C49" s="159"/>
      <c r="D49" s="159"/>
      <c r="E49" s="159"/>
      <c r="F49" s="159"/>
      <c r="G49" s="159"/>
      <c r="H49" s="159"/>
      <c r="I49" s="159"/>
      <c r="J49" s="159"/>
      <c r="K49" s="159"/>
      <c r="L49" s="159"/>
      <c r="M49" s="159"/>
      <c r="N49" s="159"/>
      <c r="O49" s="159"/>
      <c r="P49" s="159"/>
      <c r="Q49" s="159"/>
      <c r="R49" s="159"/>
      <c r="S49" s="159"/>
      <c r="T49" s="159"/>
      <c r="U49" s="159"/>
      <c r="V49" s="159"/>
      <c r="W49" s="159"/>
      <c r="X49" s="102" t="str">
        <f t="shared" si="0"/>
        <v/>
      </c>
      <c r="Y49" s="158"/>
      <c r="Z49" s="158"/>
      <c r="AA49" s="158"/>
      <c r="AB49" s="158"/>
      <c r="AC49" s="158"/>
      <c r="AD49" s="158"/>
      <c r="AE49" s="158"/>
      <c r="AF49" s="158"/>
      <c r="AG49" s="149" t="str">
        <f t="shared" si="8"/>
        <v/>
      </c>
      <c r="AH49" s="161" t="str">
        <f t="shared" si="25"/>
        <v/>
      </c>
      <c r="AI49" s="161"/>
      <c r="AJ49" s="161"/>
      <c r="AK49" s="161"/>
      <c r="AL49" s="162" t="str">
        <f t="shared" si="26"/>
        <v/>
      </c>
      <c r="AM49" s="162"/>
      <c r="AO49" s="90"/>
      <c r="AQ49" s="142"/>
      <c r="AR49" s="143"/>
      <c r="AS49" s="125"/>
      <c r="AT49" s="136"/>
      <c r="AU49" s="141"/>
      <c r="AV49" s="125"/>
      <c r="AW49" s="142"/>
      <c r="AX49" s="143"/>
      <c r="AY49" s="140"/>
      <c r="AZ49" s="117" t="str">
        <f t="shared" si="9"/>
        <v/>
      </c>
      <c r="BA49" s="117" t="str">
        <f t="shared" si="10"/>
        <v/>
      </c>
      <c r="BB49" s="118" t="str">
        <f t="shared" si="27"/>
        <v/>
      </c>
      <c r="BC49" s="119" t="str">
        <f t="shared" si="11"/>
        <v/>
      </c>
      <c r="BD49" s="119" t="str">
        <f t="shared" si="12"/>
        <v/>
      </c>
      <c r="BE49" s="87" t="str">
        <f t="shared" si="13"/>
        <v/>
      </c>
      <c r="BF49" s="83"/>
      <c r="BG49" s="145" t="str">
        <f t="shared" si="14"/>
        <v/>
      </c>
      <c r="BH49" s="144" t="str">
        <f t="shared" si="15"/>
        <v/>
      </c>
      <c r="BI49" s="76" t="str">
        <f t="shared" si="16"/>
        <v/>
      </c>
      <c r="BJ49" s="76" t="str">
        <f t="shared" si="17"/>
        <v/>
      </c>
      <c r="BK49" s="76"/>
      <c r="BL49" s="105">
        <f t="shared" si="18"/>
        <v>0</v>
      </c>
      <c r="BM49" s="105">
        <f t="shared" si="19"/>
        <v>0</v>
      </c>
      <c r="BN49" s="58">
        <f t="shared" si="20"/>
        <v>0</v>
      </c>
      <c r="BO49" s="63"/>
      <c r="BP49" s="148" t="str">
        <f t="shared" si="21"/>
        <v/>
      </c>
      <c r="BQ49" s="146" t="str">
        <f t="shared" si="22"/>
        <v/>
      </c>
      <c r="BR49" s="147" t="str">
        <f t="shared" si="23"/>
        <v/>
      </c>
    </row>
    <row r="50" spans="1:70" ht="14.1" customHeight="1" x14ac:dyDescent="0.2">
      <c r="A50" s="159"/>
      <c r="B50" s="159"/>
      <c r="C50" s="159"/>
      <c r="D50" s="159"/>
      <c r="E50" s="159"/>
      <c r="F50" s="159"/>
      <c r="G50" s="159"/>
      <c r="H50" s="159"/>
      <c r="I50" s="159"/>
      <c r="J50" s="159"/>
      <c r="K50" s="159"/>
      <c r="L50" s="159"/>
      <c r="M50" s="159"/>
      <c r="N50" s="159"/>
      <c r="O50" s="159"/>
      <c r="P50" s="159"/>
      <c r="Q50" s="159"/>
      <c r="R50" s="159"/>
      <c r="S50" s="159"/>
      <c r="T50" s="159"/>
      <c r="U50" s="159"/>
      <c r="V50" s="159"/>
      <c r="W50" s="159"/>
      <c r="X50" s="102" t="str">
        <f t="shared" si="0"/>
        <v/>
      </c>
      <c r="Y50" s="158"/>
      <c r="Z50" s="158"/>
      <c r="AA50" s="158"/>
      <c r="AB50" s="158"/>
      <c r="AC50" s="158"/>
      <c r="AD50" s="158"/>
      <c r="AE50" s="158"/>
      <c r="AF50" s="158"/>
      <c r="AG50" s="149" t="str">
        <f t="shared" si="8"/>
        <v/>
      </c>
      <c r="AH50" s="161" t="str">
        <f t="shared" si="25"/>
        <v/>
      </c>
      <c r="AI50" s="161"/>
      <c r="AJ50" s="161"/>
      <c r="AK50" s="161"/>
      <c r="AL50" s="162" t="str">
        <f t="shared" si="26"/>
        <v/>
      </c>
      <c r="AM50" s="162"/>
      <c r="AO50" s="90"/>
      <c r="AQ50" s="142"/>
      <c r="AR50" s="143"/>
      <c r="AS50" s="125"/>
      <c r="AT50" s="136"/>
      <c r="AU50" s="141"/>
      <c r="AV50" s="125"/>
      <c r="AW50" s="142"/>
      <c r="AX50" s="143"/>
      <c r="AY50" s="140"/>
      <c r="AZ50" s="117" t="str">
        <f t="shared" si="9"/>
        <v/>
      </c>
      <c r="BA50" s="117" t="str">
        <f t="shared" si="10"/>
        <v/>
      </c>
      <c r="BB50" s="118" t="str">
        <f t="shared" si="27"/>
        <v/>
      </c>
      <c r="BC50" s="119" t="str">
        <f t="shared" si="11"/>
        <v/>
      </c>
      <c r="BD50" s="119" t="str">
        <f t="shared" si="12"/>
        <v/>
      </c>
      <c r="BE50" s="87" t="str">
        <f t="shared" si="13"/>
        <v/>
      </c>
      <c r="BF50" s="83"/>
      <c r="BG50" s="145" t="str">
        <f t="shared" si="14"/>
        <v/>
      </c>
      <c r="BH50" s="144" t="str">
        <f t="shared" si="15"/>
        <v/>
      </c>
      <c r="BI50" s="76" t="str">
        <f t="shared" si="16"/>
        <v/>
      </c>
      <c r="BJ50" s="76" t="str">
        <f t="shared" si="17"/>
        <v/>
      </c>
      <c r="BK50" s="76"/>
      <c r="BL50" s="105">
        <f t="shared" si="18"/>
        <v>0</v>
      </c>
      <c r="BM50" s="105">
        <f t="shared" si="19"/>
        <v>0</v>
      </c>
      <c r="BN50" s="58">
        <f t="shared" si="20"/>
        <v>0</v>
      </c>
      <c r="BO50" s="63"/>
      <c r="BP50" s="148" t="str">
        <f t="shared" si="21"/>
        <v/>
      </c>
      <c r="BQ50" s="146" t="str">
        <f t="shared" si="22"/>
        <v/>
      </c>
      <c r="BR50" s="147" t="str">
        <f t="shared" si="23"/>
        <v/>
      </c>
    </row>
    <row r="51" spans="1:70" ht="14.1" customHeight="1" x14ac:dyDescent="0.2">
      <c r="A51" s="159"/>
      <c r="B51" s="159"/>
      <c r="C51" s="159"/>
      <c r="D51" s="159"/>
      <c r="E51" s="159"/>
      <c r="F51" s="159"/>
      <c r="G51" s="159"/>
      <c r="H51" s="159"/>
      <c r="I51" s="159"/>
      <c r="J51" s="159"/>
      <c r="K51" s="159"/>
      <c r="L51" s="159"/>
      <c r="M51" s="159"/>
      <c r="N51" s="159"/>
      <c r="O51" s="159"/>
      <c r="P51" s="159"/>
      <c r="Q51" s="159"/>
      <c r="R51" s="159"/>
      <c r="S51" s="159"/>
      <c r="T51" s="159"/>
      <c r="U51" s="159"/>
      <c r="V51" s="159"/>
      <c r="W51" s="159"/>
      <c r="X51" s="102" t="str">
        <f t="shared" si="0"/>
        <v/>
      </c>
      <c r="Y51" s="158"/>
      <c r="Z51" s="158"/>
      <c r="AA51" s="158"/>
      <c r="AB51" s="158"/>
      <c r="AC51" s="158"/>
      <c r="AD51" s="158"/>
      <c r="AE51" s="158"/>
      <c r="AF51" s="158"/>
      <c r="AG51" s="149" t="str">
        <f t="shared" si="8"/>
        <v/>
      </c>
      <c r="AH51" s="161" t="str">
        <f t="shared" si="25"/>
        <v/>
      </c>
      <c r="AI51" s="161"/>
      <c r="AJ51" s="161"/>
      <c r="AK51" s="161"/>
      <c r="AL51" s="162" t="str">
        <f t="shared" si="26"/>
        <v/>
      </c>
      <c r="AM51" s="162"/>
      <c r="AO51" s="90"/>
      <c r="AQ51" s="142"/>
      <c r="AR51" s="143"/>
      <c r="AS51" s="125"/>
      <c r="AT51" s="136"/>
      <c r="AU51" s="141"/>
      <c r="AV51" s="125"/>
      <c r="AW51" s="142"/>
      <c r="AX51" s="143"/>
      <c r="AY51" s="140"/>
      <c r="AZ51" s="117" t="str">
        <f t="shared" si="9"/>
        <v/>
      </c>
      <c r="BA51" s="117" t="str">
        <f t="shared" si="10"/>
        <v/>
      </c>
      <c r="BB51" s="118" t="str">
        <f t="shared" si="27"/>
        <v/>
      </c>
      <c r="BC51" s="119" t="str">
        <f t="shared" si="11"/>
        <v/>
      </c>
      <c r="BD51" s="119" t="str">
        <f t="shared" si="12"/>
        <v/>
      </c>
      <c r="BE51" s="87" t="str">
        <f t="shared" si="13"/>
        <v/>
      </c>
      <c r="BF51" s="83"/>
      <c r="BG51" s="145" t="str">
        <f t="shared" si="14"/>
        <v/>
      </c>
      <c r="BH51" s="144" t="str">
        <f t="shared" si="15"/>
        <v/>
      </c>
      <c r="BI51" s="76" t="str">
        <f t="shared" si="16"/>
        <v/>
      </c>
      <c r="BJ51" s="76" t="str">
        <f t="shared" si="17"/>
        <v/>
      </c>
      <c r="BK51" s="76"/>
      <c r="BL51" s="105">
        <f t="shared" si="18"/>
        <v>0</v>
      </c>
      <c r="BM51" s="105">
        <f t="shared" si="19"/>
        <v>0</v>
      </c>
      <c r="BN51" s="58">
        <f t="shared" si="20"/>
        <v>0</v>
      </c>
      <c r="BO51" s="63"/>
      <c r="BP51" s="148" t="str">
        <f t="shared" si="21"/>
        <v/>
      </c>
      <c r="BQ51" s="146" t="str">
        <f t="shared" si="22"/>
        <v/>
      </c>
      <c r="BR51" s="147" t="str">
        <f t="shared" si="23"/>
        <v/>
      </c>
    </row>
    <row r="52" spans="1:70" ht="14.1" customHeight="1" x14ac:dyDescent="0.2">
      <c r="A52" s="159"/>
      <c r="B52" s="159"/>
      <c r="C52" s="159"/>
      <c r="D52" s="159"/>
      <c r="E52" s="159"/>
      <c r="F52" s="159"/>
      <c r="G52" s="159"/>
      <c r="H52" s="159"/>
      <c r="I52" s="159"/>
      <c r="J52" s="159"/>
      <c r="K52" s="159"/>
      <c r="L52" s="159"/>
      <c r="M52" s="159"/>
      <c r="N52" s="159"/>
      <c r="O52" s="159"/>
      <c r="P52" s="159"/>
      <c r="Q52" s="159"/>
      <c r="R52" s="159"/>
      <c r="S52" s="159"/>
      <c r="T52" s="159"/>
      <c r="U52" s="159"/>
      <c r="V52" s="159"/>
      <c r="W52" s="159"/>
      <c r="X52" s="102" t="str">
        <f t="shared" si="0"/>
        <v/>
      </c>
      <c r="Y52" s="158"/>
      <c r="Z52" s="158"/>
      <c r="AA52" s="158"/>
      <c r="AB52" s="158"/>
      <c r="AC52" s="158"/>
      <c r="AD52" s="158"/>
      <c r="AE52" s="158"/>
      <c r="AF52" s="158"/>
      <c r="AG52" s="149" t="str">
        <f t="shared" si="8"/>
        <v/>
      </c>
      <c r="AH52" s="161" t="str">
        <f t="shared" si="25"/>
        <v/>
      </c>
      <c r="AI52" s="161"/>
      <c r="AJ52" s="161"/>
      <c r="AK52" s="161"/>
      <c r="AL52" s="162" t="str">
        <f t="shared" si="26"/>
        <v/>
      </c>
      <c r="AM52" s="162"/>
      <c r="AO52" s="90"/>
      <c r="AQ52" s="142"/>
      <c r="AR52" s="143"/>
      <c r="AS52" s="125"/>
      <c r="AT52" s="136"/>
      <c r="AU52" s="141"/>
      <c r="AV52" s="125"/>
      <c r="AW52" s="142"/>
      <c r="AX52" s="143"/>
      <c r="AY52" s="140"/>
      <c r="AZ52" s="117" t="str">
        <f t="shared" si="9"/>
        <v/>
      </c>
      <c r="BA52" s="117" t="str">
        <f t="shared" si="10"/>
        <v/>
      </c>
      <c r="BB52" s="118" t="str">
        <f t="shared" si="27"/>
        <v/>
      </c>
      <c r="BC52" s="119" t="str">
        <f t="shared" si="11"/>
        <v/>
      </c>
      <c r="BD52" s="119" t="str">
        <f t="shared" si="12"/>
        <v/>
      </c>
      <c r="BE52" s="87" t="str">
        <f t="shared" si="13"/>
        <v/>
      </c>
      <c r="BF52" s="83"/>
      <c r="BG52" s="145" t="str">
        <f t="shared" si="14"/>
        <v/>
      </c>
      <c r="BH52" s="144" t="str">
        <f t="shared" si="15"/>
        <v/>
      </c>
      <c r="BI52" s="76" t="str">
        <f t="shared" si="16"/>
        <v/>
      </c>
      <c r="BJ52" s="76" t="str">
        <f t="shared" si="17"/>
        <v/>
      </c>
      <c r="BK52" s="76"/>
      <c r="BL52" s="105">
        <f t="shared" si="18"/>
        <v>0</v>
      </c>
      <c r="BM52" s="105">
        <f t="shared" si="19"/>
        <v>0</v>
      </c>
      <c r="BN52" s="58">
        <f t="shared" si="20"/>
        <v>0</v>
      </c>
      <c r="BO52" s="63"/>
      <c r="BP52" s="148" t="str">
        <f t="shared" si="21"/>
        <v/>
      </c>
      <c r="BQ52" s="146" t="str">
        <f t="shared" si="22"/>
        <v/>
      </c>
      <c r="BR52" s="147" t="str">
        <f t="shared" si="23"/>
        <v/>
      </c>
    </row>
    <row r="53" spans="1:70" ht="14.1" customHeight="1" x14ac:dyDescent="0.2">
      <c r="A53" s="159"/>
      <c r="B53" s="159"/>
      <c r="C53" s="159"/>
      <c r="D53" s="159"/>
      <c r="E53" s="159"/>
      <c r="F53" s="159"/>
      <c r="G53" s="159"/>
      <c r="H53" s="159"/>
      <c r="I53" s="159"/>
      <c r="J53" s="159"/>
      <c r="K53" s="159"/>
      <c r="L53" s="159"/>
      <c r="M53" s="159"/>
      <c r="N53" s="159"/>
      <c r="O53" s="159"/>
      <c r="P53" s="159"/>
      <c r="Q53" s="159"/>
      <c r="R53" s="159"/>
      <c r="S53" s="159"/>
      <c r="T53" s="159"/>
      <c r="U53" s="159"/>
      <c r="V53" s="159"/>
      <c r="W53" s="159"/>
      <c r="X53" s="102" t="str">
        <f t="shared" si="0"/>
        <v/>
      </c>
      <c r="Y53" s="158"/>
      <c r="Z53" s="158"/>
      <c r="AA53" s="158"/>
      <c r="AB53" s="158"/>
      <c r="AC53" s="158"/>
      <c r="AD53" s="158"/>
      <c r="AE53" s="158"/>
      <c r="AF53" s="158"/>
      <c r="AG53" s="149" t="str">
        <f t="shared" si="8"/>
        <v/>
      </c>
      <c r="AH53" s="161" t="str">
        <f t="shared" si="25"/>
        <v/>
      </c>
      <c r="AI53" s="161"/>
      <c r="AJ53" s="161"/>
      <c r="AK53" s="161"/>
      <c r="AL53" s="162" t="str">
        <f t="shared" si="26"/>
        <v/>
      </c>
      <c r="AM53" s="162"/>
      <c r="AO53" s="90"/>
      <c r="AQ53" s="142"/>
      <c r="AR53" s="143"/>
      <c r="AS53" s="125"/>
      <c r="AT53" s="136"/>
      <c r="AU53" s="141"/>
      <c r="AV53" s="125"/>
      <c r="AW53" s="142"/>
      <c r="AX53" s="143"/>
      <c r="AY53" s="140"/>
      <c r="AZ53" s="117" t="str">
        <f t="shared" si="9"/>
        <v/>
      </c>
      <c r="BA53" s="117" t="str">
        <f t="shared" si="10"/>
        <v/>
      </c>
      <c r="BB53" s="118" t="str">
        <f t="shared" si="27"/>
        <v/>
      </c>
      <c r="BC53" s="119" t="str">
        <f t="shared" si="11"/>
        <v/>
      </c>
      <c r="BD53" s="119" t="str">
        <f t="shared" si="12"/>
        <v/>
      </c>
      <c r="BE53" s="87" t="str">
        <f t="shared" si="13"/>
        <v/>
      </c>
      <c r="BF53" s="83"/>
      <c r="BG53" s="145" t="str">
        <f t="shared" si="14"/>
        <v/>
      </c>
      <c r="BH53" s="144" t="str">
        <f t="shared" si="15"/>
        <v/>
      </c>
      <c r="BI53" s="76" t="str">
        <f t="shared" si="16"/>
        <v/>
      </c>
      <c r="BJ53" s="76" t="str">
        <f t="shared" si="17"/>
        <v/>
      </c>
      <c r="BK53" s="76"/>
      <c r="BL53" s="105">
        <f t="shared" si="18"/>
        <v>0</v>
      </c>
      <c r="BM53" s="105">
        <f t="shared" si="19"/>
        <v>0</v>
      </c>
      <c r="BN53" s="58">
        <f t="shared" si="20"/>
        <v>0</v>
      </c>
      <c r="BO53" s="63"/>
      <c r="BP53" s="148" t="str">
        <f t="shared" si="21"/>
        <v/>
      </c>
      <c r="BQ53" s="146" t="str">
        <f t="shared" si="22"/>
        <v/>
      </c>
      <c r="BR53" s="147" t="str">
        <f t="shared" si="23"/>
        <v/>
      </c>
    </row>
    <row r="54" spans="1:70" ht="14.1" customHeight="1" x14ac:dyDescent="0.2">
      <c r="A54" s="159"/>
      <c r="B54" s="159"/>
      <c r="C54" s="159"/>
      <c r="D54" s="159"/>
      <c r="E54" s="159"/>
      <c r="F54" s="159"/>
      <c r="G54" s="159"/>
      <c r="H54" s="159"/>
      <c r="I54" s="159"/>
      <c r="J54" s="159"/>
      <c r="K54" s="159"/>
      <c r="L54" s="159"/>
      <c r="M54" s="159"/>
      <c r="N54" s="159"/>
      <c r="O54" s="159"/>
      <c r="P54" s="159"/>
      <c r="Q54" s="159"/>
      <c r="R54" s="159"/>
      <c r="S54" s="159"/>
      <c r="T54" s="159"/>
      <c r="U54" s="159"/>
      <c r="V54" s="159"/>
      <c r="W54" s="159"/>
      <c r="X54" s="102" t="str">
        <f t="shared" si="0"/>
        <v/>
      </c>
      <c r="Y54" s="158"/>
      <c r="Z54" s="158"/>
      <c r="AA54" s="158"/>
      <c r="AB54" s="158"/>
      <c r="AC54" s="158"/>
      <c r="AD54" s="158"/>
      <c r="AE54" s="158"/>
      <c r="AF54" s="158"/>
      <c r="AG54" s="149" t="str">
        <f t="shared" si="8"/>
        <v/>
      </c>
      <c r="AH54" s="161" t="str">
        <f t="shared" si="25"/>
        <v/>
      </c>
      <c r="AI54" s="161"/>
      <c r="AJ54" s="161"/>
      <c r="AK54" s="161"/>
      <c r="AL54" s="162" t="str">
        <f t="shared" si="26"/>
        <v/>
      </c>
      <c r="AM54" s="162"/>
      <c r="AO54" s="90"/>
      <c r="AQ54" s="142"/>
      <c r="AR54" s="143"/>
      <c r="AS54" s="125"/>
      <c r="AT54" s="136"/>
      <c r="AU54" s="141"/>
      <c r="AV54" s="125"/>
      <c r="AW54" s="142"/>
      <c r="AX54" s="143"/>
      <c r="AY54" s="140"/>
      <c r="AZ54" s="117" t="str">
        <f t="shared" si="9"/>
        <v/>
      </c>
      <c r="BA54" s="117" t="str">
        <f t="shared" si="10"/>
        <v/>
      </c>
      <c r="BB54" s="118" t="str">
        <f t="shared" si="27"/>
        <v/>
      </c>
      <c r="BC54" s="119" t="str">
        <f t="shared" si="11"/>
        <v/>
      </c>
      <c r="BD54" s="119" t="str">
        <f t="shared" si="12"/>
        <v/>
      </c>
      <c r="BE54" s="87" t="str">
        <f t="shared" si="13"/>
        <v/>
      </c>
      <c r="BF54" s="83"/>
      <c r="BG54" s="145" t="str">
        <f t="shared" si="14"/>
        <v/>
      </c>
      <c r="BH54" s="144" t="str">
        <f t="shared" si="15"/>
        <v/>
      </c>
      <c r="BI54" s="76" t="str">
        <f t="shared" si="16"/>
        <v/>
      </c>
      <c r="BJ54" s="76" t="str">
        <f t="shared" si="17"/>
        <v/>
      </c>
      <c r="BK54" s="76"/>
      <c r="BL54" s="105">
        <f t="shared" si="18"/>
        <v>0</v>
      </c>
      <c r="BM54" s="105">
        <f t="shared" si="19"/>
        <v>0</v>
      </c>
      <c r="BN54" s="58">
        <f t="shared" si="20"/>
        <v>0</v>
      </c>
      <c r="BO54" s="63"/>
      <c r="BP54" s="148" t="str">
        <f t="shared" si="21"/>
        <v/>
      </c>
      <c r="BQ54" s="146" t="str">
        <f t="shared" si="22"/>
        <v/>
      </c>
      <c r="BR54" s="147" t="str">
        <f t="shared" si="23"/>
        <v/>
      </c>
    </row>
    <row r="55" spans="1:70" ht="14.1" customHeight="1" x14ac:dyDescent="0.2">
      <c r="A55" s="159"/>
      <c r="B55" s="159"/>
      <c r="C55" s="159"/>
      <c r="D55" s="159"/>
      <c r="E55" s="159"/>
      <c r="F55" s="159"/>
      <c r="G55" s="159"/>
      <c r="H55" s="159"/>
      <c r="I55" s="159"/>
      <c r="J55" s="159"/>
      <c r="K55" s="159"/>
      <c r="L55" s="159"/>
      <c r="M55" s="159"/>
      <c r="N55" s="159"/>
      <c r="O55" s="159"/>
      <c r="P55" s="159"/>
      <c r="Q55" s="159"/>
      <c r="R55" s="159"/>
      <c r="S55" s="159"/>
      <c r="T55" s="159"/>
      <c r="U55" s="159"/>
      <c r="V55" s="159"/>
      <c r="W55" s="159"/>
      <c r="X55" s="102" t="str">
        <f t="shared" si="0"/>
        <v/>
      </c>
      <c r="Y55" s="158"/>
      <c r="Z55" s="158"/>
      <c r="AA55" s="158"/>
      <c r="AB55" s="158"/>
      <c r="AC55" s="158"/>
      <c r="AD55" s="158"/>
      <c r="AE55" s="158"/>
      <c r="AF55" s="158"/>
      <c r="AG55" s="149" t="str">
        <f t="shared" si="8"/>
        <v/>
      </c>
      <c r="AH55" s="161" t="str">
        <f t="shared" si="25"/>
        <v/>
      </c>
      <c r="AI55" s="161"/>
      <c r="AJ55" s="161"/>
      <c r="AK55" s="161"/>
      <c r="AL55" s="162" t="str">
        <f t="shared" si="26"/>
        <v/>
      </c>
      <c r="AM55" s="162"/>
      <c r="AO55" s="90"/>
      <c r="AQ55" s="142"/>
      <c r="AR55" s="143"/>
      <c r="AS55" s="125"/>
      <c r="AT55" s="136"/>
      <c r="AU55" s="141"/>
      <c r="AV55" s="125"/>
      <c r="AW55" s="142"/>
      <c r="AX55" s="143"/>
      <c r="AY55" s="140"/>
      <c r="AZ55" s="117" t="str">
        <f t="shared" si="9"/>
        <v/>
      </c>
      <c r="BA55" s="117" t="str">
        <f t="shared" si="10"/>
        <v/>
      </c>
      <c r="BB55" s="118" t="str">
        <f t="shared" si="27"/>
        <v/>
      </c>
      <c r="BC55" s="119" t="str">
        <f t="shared" si="11"/>
        <v/>
      </c>
      <c r="BD55" s="119" t="str">
        <f t="shared" si="12"/>
        <v/>
      </c>
      <c r="BE55" s="87" t="str">
        <f t="shared" si="13"/>
        <v/>
      </c>
      <c r="BF55" s="83"/>
      <c r="BG55" s="145" t="str">
        <f t="shared" si="14"/>
        <v/>
      </c>
      <c r="BH55" s="144" t="str">
        <f t="shared" si="15"/>
        <v/>
      </c>
      <c r="BI55" s="76" t="str">
        <f t="shared" si="16"/>
        <v/>
      </c>
      <c r="BJ55" s="76" t="str">
        <f t="shared" si="17"/>
        <v/>
      </c>
      <c r="BK55" s="76"/>
      <c r="BL55" s="105">
        <f t="shared" si="18"/>
        <v>0</v>
      </c>
      <c r="BM55" s="105">
        <f t="shared" si="19"/>
        <v>0</v>
      </c>
      <c r="BN55" s="58">
        <f t="shared" si="20"/>
        <v>0</v>
      </c>
      <c r="BO55" s="63"/>
      <c r="BP55" s="148" t="str">
        <f t="shared" si="21"/>
        <v/>
      </c>
      <c r="BQ55" s="146" t="str">
        <f t="shared" si="22"/>
        <v/>
      </c>
      <c r="BR55" s="147" t="str">
        <f t="shared" si="23"/>
        <v/>
      </c>
    </row>
    <row r="56" spans="1:70" ht="14.1" customHeight="1" x14ac:dyDescent="0.25">
      <c r="A56" s="177" t="s">
        <v>61</v>
      </c>
      <c r="B56" s="177"/>
      <c r="C56" s="177"/>
      <c r="D56" s="177"/>
      <c r="E56" s="177"/>
      <c r="F56" s="177"/>
      <c r="G56" s="177"/>
      <c r="H56" s="177"/>
      <c r="I56" s="186">
        <f>ROUNDUP(BB56,1)</f>
        <v>0</v>
      </c>
      <c r="J56" s="186"/>
      <c r="K56" s="186"/>
      <c r="L56" s="186"/>
      <c r="M56" s="159" t="s">
        <v>18</v>
      </c>
      <c r="N56" s="159"/>
      <c r="P56" s="114"/>
      <c r="Q56" s="166" t="s">
        <v>76</v>
      </c>
      <c r="R56" s="166"/>
      <c r="S56" s="166"/>
      <c r="T56" s="166"/>
      <c r="U56" s="159"/>
      <c r="V56" s="159"/>
      <c r="W56" s="159"/>
      <c r="X56" s="211" t="s">
        <v>35</v>
      </c>
      <c r="Y56" s="211"/>
      <c r="Z56" s="211"/>
      <c r="AA56" s="211"/>
      <c r="AB56" s="211"/>
      <c r="AC56" s="211"/>
      <c r="AD56" s="211"/>
      <c r="AE56" s="211"/>
      <c r="AF56" s="211"/>
      <c r="AG56" s="211"/>
      <c r="AH56" s="184">
        <f>BE56+BJ56+BN56</f>
        <v>0</v>
      </c>
      <c r="AI56" s="184"/>
      <c r="AJ56" s="184"/>
      <c r="AK56" s="184"/>
      <c r="AL56" s="184"/>
      <c r="AM56" s="184"/>
      <c r="AZ56" s="58"/>
      <c r="BB56" s="89">
        <f>SUM(BB18:BB55)</f>
        <v>0</v>
      </c>
      <c r="BC56" s="82"/>
      <c r="BD56" s="82"/>
      <c r="BE56" s="88">
        <f>SUM(BE18:BE54)</f>
        <v>0</v>
      </c>
      <c r="BF56" s="87"/>
      <c r="BG56" s="87"/>
      <c r="BH56" s="87"/>
      <c r="BI56" s="87"/>
      <c r="BJ56" s="88">
        <f>SUM(BJ18:BJ55)</f>
        <v>0</v>
      </c>
      <c r="BK56" s="87"/>
      <c r="BL56" s="105"/>
      <c r="BM56" s="105"/>
      <c r="BN56" s="88">
        <f>SUM(BN18:BN55)</f>
        <v>0</v>
      </c>
      <c r="BO56" s="63"/>
      <c r="BP56" s="59"/>
      <c r="BQ56" s="59"/>
      <c r="BR56" s="60">
        <f>SUM(BR18:BR55)</f>
        <v>0</v>
      </c>
    </row>
    <row r="57" spans="1:70" ht="30" customHeight="1" thickBot="1" x14ac:dyDescent="0.25">
      <c r="A57" s="185" t="s">
        <v>46</v>
      </c>
      <c r="B57" s="185"/>
      <c r="C57" s="185"/>
      <c r="D57" s="185"/>
      <c r="E57" s="185"/>
      <c r="F57" s="185"/>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5"/>
      <c r="AE57" s="185"/>
      <c r="AF57" s="185"/>
      <c r="AG57" s="185"/>
      <c r="AH57" s="185"/>
      <c r="AI57" s="185"/>
      <c r="AJ57" s="185"/>
      <c r="AK57" s="185"/>
      <c r="AL57" s="185"/>
      <c r="AM57" s="185"/>
    </row>
    <row r="58" spans="1:70" ht="14.1" customHeight="1" thickTop="1" x14ac:dyDescent="0.2">
      <c r="A58" s="69" t="s">
        <v>4</v>
      </c>
      <c r="B58" s="69"/>
      <c r="C58" s="69"/>
      <c r="D58" s="69"/>
      <c r="E58" s="69"/>
      <c r="F58" s="69"/>
      <c r="G58" s="69"/>
      <c r="H58" s="69"/>
      <c r="I58" s="220" t="s">
        <v>5</v>
      </c>
      <c r="J58" s="220"/>
      <c r="K58" s="220"/>
      <c r="L58" s="220"/>
      <c r="M58" s="220"/>
      <c r="N58" s="220"/>
      <c r="O58" s="221" t="s">
        <v>6</v>
      </c>
      <c r="P58" s="221"/>
      <c r="Q58" s="69"/>
      <c r="R58" s="165" t="s">
        <v>7</v>
      </c>
      <c r="S58" s="165"/>
      <c r="T58" s="165"/>
      <c r="U58" s="227"/>
      <c r="V58" s="91"/>
      <c r="W58" s="7"/>
      <c r="X58" s="158"/>
      <c r="Y58" s="158"/>
      <c r="Z58" s="158"/>
      <c r="AA58" s="158" t="s">
        <v>38</v>
      </c>
      <c r="AB58" s="158"/>
      <c r="AC58" s="158"/>
      <c r="AD58" s="158"/>
      <c r="AE58" s="158"/>
      <c r="AF58" s="158"/>
      <c r="AG58" s="158"/>
      <c r="AH58" s="221" t="s">
        <v>6</v>
      </c>
      <c r="AI58" s="221"/>
      <c r="AJ58" s="92"/>
      <c r="AK58" s="92"/>
      <c r="AL58" s="92"/>
      <c r="AM58" s="92"/>
    </row>
    <row r="59" spans="1:70" ht="14.1" customHeight="1" x14ac:dyDescent="0.2">
      <c r="A59" s="165" t="s">
        <v>39</v>
      </c>
      <c r="B59" s="165"/>
      <c r="C59" s="165"/>
      <c r="D59" s="165"/>
      <c r="E59" s="165"/>
      <c r="F59" s="230" t="s">
        <v>12</v>
      </c>
      <c r="G59" s="230"/>
      <c r="H59" s="230"/>
      <c r="I59" s="176" t="s">
        <v>6</v>
      </c>
      <c r="J59" s="176"/>
      <c r="K59" s="11"/>
      <c r="L59" s="230" t="s">
        <v>9</v>
      </c>
      <c r="M59" s="230"/>
      <c r="N59" s="230"/>
      <c r="O59" s="176"/>
      <c r="P59" s="176"/>
      <c r="Q59" s="11"/>
      <c r="R59" s="6"/>
      <c r="S59" s="6"/>
      <c r="T59" s="7"/>
      <c r="U59" s="8"/>
      <c r="V59" s="8"/>
      <c r="W59" s="9"/>
      <c r="X59" s="230" t="s">
        <v>8</v>
      </c>
      <c r="Y59" s="230"/>
      <c r="Z59" s="230"/>
      <c r="AA59" s="230"/>
      <c r="AB59" s="230"/>
      <c r="AC59" s="230"/>
      <c r="AD59" s="230"/>
      <c r="AE59" s="230"/>
      <c r="AF59" s="230"/>
      <c r="AG59" s="230"/>
      <c r="AH59" s="230"/>
      <c r="AI59" s="34"/>
      <c r="AJ59" s="179">
        <v>0</v>
      </c>
      <c r="AK59" s="179"/>
      <c r="AL59" s="179"/>
      <c r="AM59" s="179"/>
      <c r="AN59" s="35"/>
      <c r="AO59" s="35"/>
      <c r="AP59" s="126"/>
      <c r="AQ59" s="35"/>
      <c r="AR59" s="35"/>
      <c r="AS59" s="35"/>
      <c r="AT59" s="35"/>
      <c r="AU59" s="35"/>
      <c r="AV59" s="35"/>
      <c r="AW59" s="35"/>
      <c r="AX59" s="35"/>
      <c r="AY59" s="35"/>
      <c r="BC59" s="46"/>
      <c r="BD59" s="46"/>
      <c r="BE59" s="46"/>
      <c r="BF59" s="46"/>
      <c r="BG59" s="47"/>
    </row>
    <row r="60" spans="1:70" ht="8.25" customHeight="1" x14ac:dyDescent="0.25">
      <c r="A60" s="11"/>
      <c r="B60" s="11"/>
      <c r="C60" s="11"/>
      <c r="D60" s="11"/>
      <c r="E60" s="11"/>
      <c r="F60" s="11"/>
      <c r="G60" s="11"/>
      <c r="H60" s="11"/>
      <c r="I60" s="11"/>
      <c r="J60" s="11"/>
      <c r="K60" s="11"/>
      <c r="L60" s="11"/>
      <c r="M60" s="11"/>
      <c r="N60" s="11"/>
      <c r="O60" s="11"/>
      <c r="P60" s="11"/>
      <c r="Q60" s="11"/>
      <c r="R60" s="4"/>
      <c r="S60" s="4"/>
      <c r="T60" s="4"/>
      <c r="U60" s="4"/>
      <c r="V60" s="4"/>
      <c r="W60" s="4"/>
      <c r="X60" s="158"/>
      <c r="Y60" s="158"/>
      <c r="Z60" s="158"/>
      <c r="AA60" s="183"/>
      <c r="AB60" s="183"/>
      <c r="AC60" s="183"/>
      <c r="AD60" s="183"/>
      <c r="AE60" s="183"/>
      <c r="AF60" s="183"/>
      <c r="AG60" s="70"/>
      <c r="AH60" s="187"/>
      <c r="AI60" s="187"/>
      <c r="AJ60" s="187"/>
      <c r="AK60" s="187"/>
      <c r="AL60" s="187"/>
      <c r="AM60" s="187"/>
    </row>
    <row r="61" spans="1:70" ht="14.1" customHeight="1" x14ac:dyDescent="0.2">
      <c r="A61" s="165" t="s">
        <v>62</v>
      </c>
      <c r="B61" s="165"/>
      <c r="C61" s="165"/>
      <c r="D61" s="165"/>
      <c r="E61" s="165"/>
      <c r="F61" s="165"/>
      <c r="G61" s="165"/>
      <c r="H61" s="165"/>
      <c r="I61" s="165"/>
      <c r="J61" s="165"/>
      <c r="K61" s="165"/>
      <c r="L61" s="165"/>
      <c r="M61" s="165"/>
      <c r="N61" s="165"/>
      <c r="O61" s="165"/>
      <c r="P61" s="165"/>
      <c r="Q61" s="165"/>
      <c r="R61" s="165"/>
      <c r="S61" s="165"/>
      <c r="T61" s="165"/>
      <c r="U61" s="165"/>
      <c r="V61" s="165"/>
      <c r="W61" s="165"/>
      <c r="X61" s="165"/>
      <c r="Y61" s="165"/>
      <c r="Z61" s="165"/>
      <c r="AA61" s="165"/>
      <c r="AB61" s="165"/>
      <c r="AC61" s="165"/>
      <c r="AD61" s="165"/>
      <c r="AE61" s="165"/>
      <c r="AF61" s="165"/>
      <c r="AG61" s="165"/>
      <c r="AH61" s="165"/>
      <c r="AI61" s="165"/>
      <c r="AJ61" s="165"/>
      <c r="AK61" s="165"/>
      <c r="AL61" s="165"/>
      <c r="AM61" s="165"/>
      <c r="AN61" s="165"/>
    </row>
    <row r="62" spans="1:70" ht="15" x14ac:dyDescent="0.25">
      <c r="A62" s="181" t="s">
        <v>44</v>
      </c>
      <c r="B62" s="181"/>
      <c r="C62" s="181"/>
      <c r="D62" s="181"/>
      <c r="E62" s="181"/>
      <c r="F62" s="181"/>
      <c r="G62" s="181"/>
      <c r="H62" s="181"/>
      <c r="I62" s="181"/>
      <c r="J62" s="181"/>
      <c r="K62" s="181"/>
      <c r="L62" s="181"/>
      <c r="M62" s="181"/>
      <c r="N62" s="182"/>
      <c r="O62" s="182"/>
      <c r="P62" s="182"/>
      <c r="Q62" s="182"/>
      <c r="R62" s="182"/>
      <c r="S62" s="182"/>
      <c r="T62" s="182"/>
      <c r="U62" s="182"/>
      <c r="V62" s="182"/>
      <c r="W62" s="182"/>
      <c r="X62" s="10"/>
      <c r="Y62" s="8"/>
      <c r="AK62" s="231"/>
      <c r="AL62" s="231"/>
      <c r="AM62" s="231"/>
    </row>
    <row r="63" spans="1:70" s="48" customFormat="1" ht="82.5" customHeight="1" x14ac:dyDescent="0.25">
      <c r="A63" s="178" t="s">
        <v>27</v>
      </c>
      <c r="B63" s="178"/>
      <c r="C63" s="178"/>
      <c r="D63" s="178"/>
      <c r="E63" s="178"/>
      <c r="F63" s="178"/>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8"/>
      <c r="AE63" s="178"/>
      <c r="AF63" s="178"/>
      <c r="AG63" s="178"/>
      <c r="AH63" s="178"/>
      <c r="AI63" s="178"/>
      <c r="AJ63" s="178"/>
      <c r="AK63" s="178"/>
      <c r="AL63" s="178"/>
      <c r="AM63" s="178"/>
      <c r="AP63" s="129"/>
      <c r="AZ63" s="49"/>
      <c r="BA63" s="49"/>
      <c r="BG63" s="50"/>
      <c r="BL63" s="106"/>
      <c r="BM63" s="106"/>
    </row>
    <row r="64" spans="1:70" s="33" customFormat="1" ht="9" customHeight="1" x14ac:dyDescent="0.2">
      <c r="A64" s="228"/>
      <c r="B64" s="228"/>
      <c r="C64" s="228"/>
      <c r="D64" s="228"/>
      <c r="E64" s="228"/>
      <c r="F64" s="228"/>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8"/>
      <c r="AE64" s="228"/>
      <c r="AF64" s="228"/>
      <c r="AG64" s="228"/>
      <c r="AH64" s="228"/>
      <c r="AI64" s="228"/>
      <c r="AJ64" s="228"/>
      <c r="AK64" s="228"/>
      <c r="AL64" s="228"/>
      <c r="AM64" s="228"/>
      <c r="AP64" s="130"/>
      <c r="AZ64" s="41"/>
      <c r="BA64" s="41"/>
      <c r="BG64" s="44"/>
      <c r="BL64" s="107"/>
      <c r="BM64" s="107"/>
    </row>
    <row r="65" spans="1:65" s="55" customFormat="1" ht="18.75" customHeight="1" x14ac:dyDescent="0.2">
      <c r="A65" s="53"/>
      <c r="B65" s="53"/>
      <c r="C65" s="53"/>
      <c r="D65" s="51" t="s">
        <v>16</v>
      </c>
      <c r="E65" s="53"/>
      <c r="F65" s="53"/>
      <c r="G65" s="53"/>
      <c r="H65" s="53"/>
      <c r="I65" s="53"/>
      <c r="J65" s="54"/>
      <c r="K65" s="54"/>
      <c r="L65" s="27"/>
      <c r="M65" s="27"/>
      <c r="N65" s="27"/>
      <c r="O65" s="27"/>
      <c r="P65" s="27"/>
      <c r="Q65" s="27"/>
      <c r="R65" s="27"/>
      <c r="S65" s="27"/>
      <c r="T65" s="27"/>
      <c r="U65" s="27"/>
      <c r="V65" s="27"/>
      <c r="W65" s="27"/>
      <c r="X65" s="52"/>
      <c r="Y65" s="52"/>
      <c r="Z65" s="52"/>
      <c r="AA65" s="52"/>
      <c r="AB65" s="52"/>
      <c r="AC65" s="52"/>
      <c r="AD65" s="52"/>
      <c r="AE65" s="52"/>
      <c r="AF65" s="52"/>
      <c r="AG65" s="66"/>
      <c r="AH65" s="52"/>
      <c r="AI65" s="52"/>
      <c r="AJ65" s="52"/>
      <c r="AK65" s="52"/>
      <c r="AL65" s="52"/>
      <c r="AM65" s="52"/>
      <c r="AP65" s="131"/>
      <c r="AZ65" s="56"/>
      <c r="BA65" s="56"/>
      <c r="BG65" s="57"/>
      <c r="BL65" s="108"/>
      <c r="BM65" s="108"/>
    </row>
    <row r="66" spans="1:65" s="12" customFormat="1" ht="4.5" customHeight="1" x14ac:dyDescent="0.2">
      <c r="A66" s="14"/>
      <c r="B66" s="14"/>
      <c r="C66" s="14"/>
      <c r="D66" s="14"/>
      <c r="E66" s="5"/>
      <c r="F66" s="5"/>
      <c r="G66" s="5"/>
      <c r="H66" s="15"/>
      <c r="I66" s="17"/>
      <c r="J66" s="15"/>
      <c r="K66" s="15"/>
      <c r="L66" s="15"/>
      <c r="M66" s="15"/>
      <c r="N66" s="15"/>
      <c r="O66" s="15"/>
      <c r="P66" s="15"/>
      <c r="Q66" s="15"/>
      <c r="R66" s="15"/>
      <c r="S66" s="15"/>
      <c r="T66" s="15"/>
      <c r="U66" s="15"/>
      <c r="V66" s="15"/>
      <c r="W66" s="16"/>
      <c r="X66" s="25"/>
      <c r="Y66" s="25"/>
      <c r="Z66" s="25"/>
      <c r="AA66" s="25"/>
      <c r="AB66" s="25"/>
      <c r="AC66" s="25"/>
      <c r="AD66" s="25"/>
      <c r="AE66" s="25"/>
      <c r="AF66" s="25"/>
      <c r="AG66" s="25"/>
      <c r="AH66" s="25"/>
      <c r="AI66" s="25"/>
      <c r="AJ66" s="25"/>
      <c r="AK66" s="25"/>
      <c r="AL66" s="25"/>
      <c r="AM66" s="25"/>
      <c r="AP66" s="132"/>
      <c r="AZ66" s="42"/>
      <c r="BA66" s="42"/>
      <c r="BG66" s="45"/>
      <c r="BL66" s="109"/>
      <c r="BM66" s="109"/>
    </row>
    <row r="67" spans="1:65" s="12" customFormat="1" ht="15" x14ac:dyDescent="0.2">
      <c r="B67" s="18"/>
      <c r="C67" s="18"/>
      <c r="D67" s="51" t="s">
        <v>29</v>
      </c>
      <c r="E67" s="18"/>
      <c r="F67" s="18"/>
      <c r="G67" s="18"/>
      <c r="H67" s="18"/>
      <c r="I67" s="15"/>
      <c r="J67" s="15"/>
      <c r="K67" s="15"/>
      <c r="L67" s="15"/>
      <c r="M67" s="15"/>
      <c r="N67" s="15"/>
      <c r="O67" s="15"/>
      <c r="P67" s="15"/>
      <c r="Q67" s="15"/>
      <c r="R67" s="15"/>
      <c r="S67" s="15"/>
      <c r="T67" s="15"/>
      <c r="U67" s="15"/>
      <c r="V67" s="15"/>
      <c r="W67" s="10"/>
      <c r="X67" s="24"/>
      <c r="Y67" s="24"/>
      <c r="Z67" s="24"/>
      <c r="AA67" s="24"/>
      <c r="AB67" s="24"/>
      <c r="AC67" s="24"/>
      <c r="AD67" s="24"/>
      <c r="AE67" s="24"/>
      <c r="AF67" s="24"/>
      <c r="AG67" s="24"/>
      <c r="AH67" s="24"/>
      <c r="AI67" s="24"/>
      <c r="AJ67" s="24"/>
      <c r="AK67" s="24"/>
      <c r="AL67" s="24"/>
      <c r="AM67" s="24"/>
      <c r="AP67" s="132"/>
      <c r="AZ67" s="42"/>
      <c r="BA67" s="42"/>
      <c r="BG67" s="45"/>
      <c r="BL67" s="109"/>
      <c r="BM67" s="109"/>
    </row>
    <row r="68" spans="1:65" ht="14.1" customHeight="1" x14ac:dyDescent="0.2">
      <c r="A68" s="23"/>
      <c r="B68" s="10"/>
      <c r="C68" s="10"/>
      <c r="D68" s="10"/>
      <c r="E68" s="10"/>
      <c r="F68" s="21"/>
      <c r="G68" s="10"/>
      <c r="H68" s="10"/>
      <c r="I68" s="10"/>
      <c r="J68" s="10"/>
      <c r="K68" s="10"/>
      <c r="L68" s="10"/>
      <c r="M68" s="19"/>
      <c r="N68" s="10"/>
      <c r="O68" s="10"/>
      <c r="P68" s="10"/>
      <c r="Q68" s="10"/>
      <c r="R68" s="10"/>
      <c r="S68" s="10"/>
      <c r="T68" s="10"/>
      <c r="U68" s="10"/>
      <c r="V68" s="10"/>
      <c r="W68" s="10"/>
      <c r="X68" s="13"/>
      <c r="Y68" s="13"/>
      <c r="Z68" s="13"/>
      <c r="AA68" s="5"/>
      <c r="AB68" s="5"/>
      <c r="AC68" s="5"/>
      <c r="AD68" s="5"/>
      <c r="AE68" s="5"/>
      <c r="AF68" s="5"/>
      <c r="AG68" s="68"/>
      <c r="AH68" s="5"/>
      <c r="AI68" s="5"/>
      <c r="AJ68" s="5"/>
      <c r="AK68" s="5"/>
      <c r="AL68" s="5"/>
      <c r="AM68" s="5"/>
    </row>
    <row r="69" spans="1:65" ht="14.1" customHeight="1" x14ac:dyDescent="0.2">
      <c r="A69" s="2"/>
      <c r="X69" s="16"/>
      <c r="Y69" s="16"/>
      <c r="Z69" s="16"/>
      <c r="AA69" s="16"/>
      <c r="AB69" s="16"/>
      <c r="AC69" s="16"/>
      <c r="AD69" s="16"/>
      <c r="AE69" s="16"/>
      <c r="AF69" s="16"/>
      <c r="AG69" s="16"/>
      <c r="AH69" s="16"/>
      <c r="AI69" s="10"/>
      <c r="AJ69" s="10"/>
      <c r="AK69" s="10"/>
      <c r="AL69" s="10"/>
      <c r="AM69" s="10"/>
    </row>
    <row r="70" spans="1:65" ht="14.1" customHeight="1" x14ac:dyDescent="0.2">
      <c r="X70" s="16"/>
      <c r="Y70" s="16"/>
      <c r="Z70" s="16"/>
      <c r="AA70" s="16"/>
      <c r="AB70" s="16"/>
      <c r="AC70" s="16"/>
      <c r="AD70" s="16"/>
      <c r="AE70" s="16"/>
      <c r="AF70" s="16"/>
      <c r="AG70" s="16"/>
      <c r="AH70" s="16"/>
      <c r="AI70" s="10"/>
      <c r="AJ70" s="10"/>
      <c r="AK70" s="10"/>
      <c r="AL70" s="10"/>
      <c r="AM70" s="10"/>
    </row>
    <row r="71" spans="1:65" ht="14.1" customHeight="1" x14ac:dyDescent="0.3">
      <c r="A71" s="2"/>
      <c r="X71" s="10"/>
      <c r="Y71" s="10"/>
      <c r="Z71" s="229"/>
      <c r="AA71" s="229"/>
      <c r="AB71" s="229"/>
      <c r="AC71" s="229"/>
      <c r="AD71" s="229"/>
      <c r="AE71" s="229"/>
      <c r="AF71" s="229"/>
      <c r="AG71" s="229"/>
      <c r="AH71" s="229"/>
      <c r="AI71" s="229"/>
      <c r="AJ71" s="229"/>
      <c r="AK71" s="229"/>
      <c r="AL71" s="229"/>
      <c r="AM71" s="229"/>
    </row>
    <row r="72" spans="1:65" ht="14.25" customHeight="1" x14ac:dyDescent="0.2">
      <c r="X72" s="10"/>
      <c r="Y72" s="10"/>
      <c r="Z72" s="226"/>
      <c r="AA72" s="226"/>
      <c r="AB72" s="226"/>
      <c r="AC72" s="226"/>
      <c r="AD72" s="226"/>
      <c r="AE72" s="226"/>
      <c r="AF72" s="226"/>
      <c r="AG72" s="226"/>
      <c r="AH72" s="226"/>
      <c r="AI72" s="226"/>
      <c r="AJ72" s="226"/>
      <c r="AK72" s="226"/>
      <c r="AL72" s="226"/>
      <c r="AM72" s="226"/>
    </row>
  </sheetData>
  <mergeCells count="339">
    <mergeCell ref="AX1:BA1"/>
    <mergeCell ref="AT16:AT17"/>
    <mergeCell ref="AT15:AU15"/>
    <mergeCell ref="AW15:AX16"/>
    <mergeCell ref="A12:AM12"/>
    <mergeCell ref="A14:AM14"/>
    <mergeCell ref="Z72:AM72"/>
    <mergeCell ref="X58:Z58"/>
    <mergeCell ref="R58:U58"/>
    <mergeCell ref="AA54:AC54"/>
    <mergeCell ref="Y52:Z52"/>
    <mergeCell ref="A64:AM64"/>
    <mergeCell ref="AA58:AG58"/>
    <mergeCell ref="AH54:AK54"/>
    <mergeCell ref="AL54:AM54"/>
    <mergeCell ref="Z71:AM71"/>
    <mergeCell ref="A59:E59"/>
    <mergeCell ref="F59:H59"/>
    <mergeCell ref="I59:J59"/>
    <mergeCell ref="L59:N59"/>
    <mergeCell ref="O59:P59"/>
    <mergeCell ref="X59:AH59"/>
    <mergeCell ref="AK62:AM62"/>
    <mergeCell ref="AH58:AI58"/>
    <mergeCell ref="AA60:AC60"/>
    <mergeCell ref="AA46:AC46"/>
    <mergeCell ref="AQ16:AR16"/>
    <mergeCell ref="A51:C51"/>
    <mergeCell ref="AA52:AC52"/>
    <mergeCell ref="AD52:AF52"/>
    <mergeCell ref="A52:C52"/>
    <mergeCell ref="A46:C46"/>
    <mergeCell ref="I58:N58"/>
    <mergeCell ref="O58:P58"/>
    <mergeCell ref="A53:C53"/>
    <mergeCell ref="A54:C54"/>
    <mergeCell ref="A55:C55"/>
    <mergeCell ref="A47:C47"/>
    <mergeCell ref="A48:C48"/>
    <mergeCell ref="A49:C49"/>
    <mergeCell ref="A50:C50"/>
    <mergeCell ref="Y51:Z51"/>
    <mergeCell ref="AA51:AC51"/>
    <mergeCell ref="AD51:AF51"/>
    <mergeCell ref="AA50:AC50"/>
    <mergeCell ref="AD50:AF50"/>
    <mergeCell ref="Y50:Z50"/>
    <mergeCell ref="Y23:Z23"/>
    <mergeCell ref="X56:AG56"/>
    <mergeCell ref="X7:AB7"/>
    <mergeCell ref="X8:AB8"/>
    <mergeCell ref="AA24:AC24"/>
    <mergeCell ref="Y1:AM2"/>
    <mergeCell ref="N3:V5"/>
    <mergeCell ref="X3:AM3"/>
    <mergeCell ref="Y5:AM5"/>
    <mergeCell ref="AA41:AC41"/>
    <mergeCell ref="AD41:AF41"/>
    <mergeCell ref="AA27:AC27"/>
    <mergeCell ref="AD27:AF27"/>
    <mergeCell ref="AA29:AC29"/>
    <mergeCell ref="AD29:AF29"/>
    <mergeCell ref="AA40:AC40"/>
    <mergeCell ref="AD40:AF40"/>
    <mergeCell ref="Y18:Z18"/>
    <mergeCell ref="Y19:Z19"/>
    <mergeCell ref="Y20:Z20"/>
    <mergeCell ref="Y21:Z21"/>
    <mergeCell ref="Y22:Z22"/>
    <mergeCell ref="AA26:AC26"/>
    <mergeCell ref="AD26:AF26"/>
    <mergeCell ref="Y40:Z40"/>
    <mergeCell ref="Y41:Z41"/>
    <mergeCell ref="A8:F8"/>
    <mergeCell ref="G8:V8"/>
    <mergeCell ref="A24:C24"/>
    <mergeCell ref="X4:AL4"/>
    <mergeCell ref="G7:P7"/>
    <mergeCell ref="A7:F7"/>
    <mergeCell ref="A9:E9"/>
    <mergeCell ref="G9:L9"/>
    <mergeCell ref="A10:E10"/>
    <mergeCell ref="G10:V10"/>
    <mergeCell ref="X17:Z17"/>
    <mergeCell ref="AA16:AF16"/>
    <mergeCell ref="AH17:AM17"/>
    <mergeCell ref="AA17:AC17"/>
    <mergeCell ref="AD17:AF17"/>
    <mergeCell ref="A15:AM15"/>
    <mergeCell ref="AD8:AM8"/>
    <mergeCell ref="AD10:AM10"/>
    <mergeCell ref="AD7:AM7"/>
    <mergeCell ref="AD11:AM11"/>
    <mergeCell ref="A13:P13"/>
    <mergeCell ref="Q13:AG13"/>
    <mergeCell ref="D20:W20"/>
    <mergeCell ref="D21:W21"/>
    <mergeCell ref="A63:AM63"/>
    <mergeCell ref="AJ59:AM59"/>
    <mergeCell ref="AD18:AF18"/>
    <mergeCell ref="AA19:AC19"/>
    <mergeCell ref="AD19:AF19"/>
    <mergeCell ref="AA21:AC21"/>
    <mergeCell ref="AD21:AF21"/>
    <mergeCell ref="AA22:AC22"/>
    <mergeCell ref="AD22:AF22"/>
    <mergeCell ref="AA20:AC20"/>
    <mergeCell ref="AD20:AF20"/>
    <mergeCell ref="A18:C18"/>
    <mergeCell ref="A62:W62"/>
    <mergeCell ref="AD60:AF60"/>
    <mergeCell ref="AH56:AM56"/>
    <mergeCell ref="A57:AM57"/>
    <mergeCell ref="AA18:AC18"/>
    <mergeCell ref="AD54:AF54"/>
    <mergeCell ref="I56:L56"/>
    <mergeCell ref="Y54:Z54"/>
    <mergeCell ref="AH60:AM60"/>
    <mergeCell ref="X60:Z60"/>
    <mergeCell ref="AA47:AC47"/>
    <mergeCell ref="AA45:AC45"/>
    <mergeCell ref="D51:W51"/>
    <mergeCell ref="A56:H56"/>
    <mergeCell ref="AA55:AC55"/>
    <mergeCell ref="Y55:Z55"/>
    <mergeCell ref="AD55:AF55"/>
    <mergeCell ref="Y49:Z49"/>
    <mergeCell ref="AA49:AC49"/>
    <mergeCell ref="AL46:AM46"/>
    <mergeCell ref="AH49:AK49"/>
    <mergeCell ref="D55:W55"/>
    <mergeCell ref="AH55:AK55"/>
    <mergeCell ref="AA48:AC48"/>
    <mergeCell ref="Y47:Z47"/>
    <mergeCell ref="Y48:Z48"/>
    <mergeCell ref="Y46:Z46"/>
    <mergeCell ref="M56:N56"/>
    <mergeCell ref="AH48:AK48"/>
    <mergeCell ref="AL48:AM48"/>
    <mergeCell ref="AD47:AF47"/>
    <mergeCell ref="AH52:AK52"/>
    <mergeCell ref="AD48:AF48"/>
    <mergeCell ref="AH50:AK50"/>
    <mergeCell ref="AL50:AM50"/>
    <mergeCell ref="AD45:AF45"/>
    <mergeCell ref="AD24:AF24"/>
    <mergeCell ref="AD30:AF30"/>
    <mergeCell ref="AH30:AK30"/>
    <mergeCell ref="AL43:AM43"/>
    <mergeCell ref="AH44:AK44"/>
    <mergeCell ref="AL44:AM44"/>
    <mergeCell ref="AH45:AK45"/>
    <mergeCell ref="AL32:AM32"/>
    <mergeCell ref="AL35:AM35"/>
    <mergeCell ref="AL38:AM38"/>
    <mergeCell ref="AH27:AK27"/>
    <mergeCell ref="AL27:AM27"/>
    <mergeCell ref="AH29:AK29"/>
    <mergeCell ref="AL29:AM29"/>
    <mergeCell ref="AH40:AK40"/>
    <mergeCell ref="AL40:AM40"/>
    <mergeCell ref="AL52:AM52"/>
    <mergeCell ref="AH51:AK51"/>
    <mergeCell ref="AL51:AM51"/>
    <mergeCell ref="AL47:AM47"/>
    <mergeCell ref="AH24:AK24"/>
    <mergeCell ref="AL24:AM24"/>
    <mergeCell ref="AH26:AK26"/>
    <mergeCell ref="AH43:AK43"/>
    <mergeCell ref="AH41:AK41"/>
    <mergeCell ref="AH47:AK47"/>
    <mergeCell ref="Y24:Z24"/>
    <mergeCell ref="Y42:Z42"/>
    <mergeCell ref="AA42:AC42"/>
    <mergeCell ref="BG16:BJ16"/>
    <mergeCell ref="BP16:BR16"/>
    <mergeCell ref="Y53:Z53"/>
    <mergeCell ref="AA53:AC53"/>
    <mergeCell ref="AH53:AK53"/>
    <mergeCell ref="AL53:AM53"/>
    <mergeCell ref="BL16:BN16"/>
    <mergeCell ref="AD53:AF53"/>
    <mergeCell ref="AL42:AM42"/>
    <mergeCell ref="Y26:Z26"/>
    <mergeCell ref="AL18:AM18"/>
    <mergeCell ref="AH18:AK18"/>
    <mergeCell ref="AH19:AK19"/>
    <mergeCell ref="AL19:AM19"/>
    <mergeCell ref="AH20:AK20"/>
    <mergeCell ref="AL20:AM20"/>
    <mergeCell ref="AH21:AK21"/>
    <mergeCell ref="AL21:AM21"/>
    <mergeCell ref="AH22:AK22"/>
    <mergeCell ref="AL22:AM22"/>
    <mergeCell ref="AD46:AF46"/>
    <mergeCell ref="AH23:AK23"/>
    <mergeCell ref="AL23:AM23"/>
    <mergeCell ref="AH46:AK46"/>
    <mergeCell ref="AZ16:BE16"/>
    <mergeCell ref="D17:W17"/>
    <mergeCell ref="A17:C17"/>
    <mergeCell ref="A42:C42"/>
    <mergeCell ref="A40:C40"/>
    <mergeCell ref="A41:C41"/>
    <mergeCell ref="D40:W40"/>
    <mergeCell ref="D41:W41"/>
    <mergeCell ref="D42:W42"/>
    <mergeCell ref="A26:C26"/>
    <mergeCell ref="A27:C27"/>
    <mergeCell ref="A29:C29"/>
    <mergeCell ref="D18:W18"/>
    <mergeCell ref="D19:W19"/>
    <mergeCell ref="D29:W29"/>
    <mergeCell ref="A19:C19"/>
    <mergeCell ref="A20:C20"/>
    <mergeCell ref="A21:C21"/>
    <mergeCell ref="A22:C22"/>
    <mergeCell ref="A23:C23"/>
    <mergeCell ref="AO9:AO17"/>
    <mergeCell ref="D32:W32"/>
    <mergeCell ref="Y32:Z32"/>
    <mergeCell ref="AA32:AC32"/>
    <mergeCell ref="A61:AN61"/>
    <mergeCell ref="U56:W56"/>
    <mergeCell ref="Q56:T56"/>
    <mergeCell ref="D23:W23"/>
    <mergeCell ref="D24:W24"/>
    <mergeCell ref="D26:W26"/>
    <mergeCell ref="D27:W27"/>
    <mergeCell ref="D50:W50"/>
    <mergeCell ref="D43:W43"/>
    <mergeCell ref="D44:W44"/>
    <mergeCell ref="D45:W45"/>
    <mergeCell ref="D46:W46"/>
    <mergeCell ref="D47:W47"/>
    <mergeCell ref="D48:W48"/>
    <mergeCell ref="D49:W49"/>
    <mergeCell ref="A44:C44"/>
    <mergeCell ref="AL45:AM45"/>
    <mergeCell ref="AD42:AF42"/>
    <mergeCell ref="AA43:AC43"/>
    <mergeCell ref="AD43:AF43"/>
    <mergeCell ref="AL49:AM49"/>
    <mergeCell ref="A34:C34"/>
    <mergeCell ref="AA44:AC44"/>
    <mergeCell ref="Y44:Z44"/>
    <mergeCell ref="AL41:AM41"/>
    <mergeCell ref="AH42:AK42"/>
    <mergeCell ref="AL30:AM30"/>
    <mergeCell ref="AD44:AF44"/>
    <mergeCell ref="AA30:AC30"/>
    <mergeCell ref="Y29:Z29"/>
    <mergeCell ref="Y43:Z43"/>
    <mergeCell ref="AA37:AC37"/>
    <mergeCell ref="AD37:AF37"/>
    <mergeCell ref="AH37:AK37"/>
    <mergeCell ref="AL37:AM37"/>
    <mergeCell ref="AD33:AF33"/>
    <mergeCell ref="AH33:AK33"/>
    <mergeCell ref="A31:C31"/>
    <mergeCell ref="D31:W31"/>
    <mergeCell ref="Y31:Z31"/>
    <mergeCell ref="AA31:AC31"/>
    <mergeCell ref="AD31:AF31"/>
    <mergeCell ref="AH31:AK31"/>
    <mergeCell ref="AL31:AM31"/>
    <mergeCell ref="A32:C32"/>
    <mergeCell ref="Y37:Z37"/>
    <mergeCell ref="AL55:AM55"/>
    <mergeCell ref="D25:W25"/>
    <mergeCell ref="A25:C25"/>
    <mergeCell ref="A28:C28"/>
    <mergeCell ref="D28:W28"/>
    <mergeCell ref="AD25:AF25"/>
    <mergeCell ref="Y25:Z25"/>
    <mergeCell ref="AA25:AC25"/>
    <mergeCell ref="Y28:Z28"/>
    <mergeCell ref="AA28:AC28"/>
    <mergeCell ref="AD28:AF28"/>
    <mergeCell ref="AH25:AK25"/>
    <mergeCell ref="AH28:AK28"/>
    <mergeCell ref="AL25:AM25"/>
    <mergeCell ref="AL28:AM28"/>
    <mergeCell ref="A45:C45"/>
    <mergeCell ref="D54:W54"/>
    <mergeCell ref="D52:W52"/>
    <mergeCell ref="D53:W53"/>
    <mergeCell ref="AD49:AF49"/>
    <mergeCell ref="A43:C43"/>
    <mergeCell ref="AL26:AM26"/>
    <mergeCell ref="AL33:AM33"/>
    <mergeCell ref="AA33:AC33"/>
    <mergeCell ref="D34:W34"/>
    <mergeCell ref="Y34:Z34"/>
    <mergeCell ref="AA34:AC34"/>
    <mergeCell ref="AD34:AF34"/>
    <mergeCell ref="AH34:AK34"/>
    <mergeCell ref="AL34:AM34"/>
    <mergeCell ref="Y45:Z45"/>
    <mergeCell ref="A39:C39"/>
    <mergeCell ref="D39:W39"/>
    <mergeCell ref="Y39:Z39"/>
    <mergeCell ref="AA39:AC39"/>
    <mergeCell ref="AD39:AF39"/>
    <mergeCell ref="AH39:AK39"/>
    <mergeCell ref="AL39:AM39"/>
    <mergeCell ref="A36:C36"/>
    <mergeCell ref="D36:W36"/>
    <mergeCell ref="Y36:Z36"/>
    <mergeCell ref="AA36:AC36"/>
    <mergeCell ref="AD36:AF36"/>
    <mergeCell ref="AH36:AK36"/>
    <mergeCell ref="AL36:AM36"/>
    <mergeCell ref="A37:C37"/>
    <mergeCell ref="D37:W37"/>
    <mergeCell ref="Y27:Z27"/>
    <mergeCell ref="A38:C38"/>
    <mergeCell ref="D38:W38"/>
    <mergeCell ref="Y38:Z38"/>
    <mergeCell ref="D22:W22"/>
    <mergeCell ref="AA23:AC23"/>
    <mergeCell ref="AD32:AF32"/>
    <mergeCell ref="AH32:AK32"/>
    <mergeCell ref="AD23:AF23"/>
    <mergeCell ref="A30:C30"/>
    <mergeCell ref="D30:W30"/>
    <mergeCell ref="Y30:Z30"/>
    <mergeCell ref="AA38:AC38"/>
    <mergeCell ref="AD38:AF38"/>
    <mergeCell ref="AH38:AK38"/>
    <mergeCell ref="A35:C35"/>
    <mergeCell ref="D35:W35"/>
    <mergeCell ref="Y35:Z35"/>
    <mergeCell ref="AA35:AC35"/>
    <mergeCell ref="AD35:AF35"/>
    <mergeCell ref="AH35:AK35"/>
    <mergeCell ref="A33:C33"/>
    <mergeCell ref="D33:W33"/>
    <mergeCell ref="Y33:Z33"/>
  </mergeCells>
  <conditionalFormatting sqref="AG40:AG55 AG18:AG34">
    <cfRule type="expression" dxfId="5" priority="13">
      <formula>$AA18=""</formula>
    </cfRule>
  </conditionalFormatting>
  <conditionalFormatting sqref="Y19:Z24 Y26:Z27 Y25 Y28 Y40:Z54 Y29:Z34">
    <cfRule type="expression" dxfId="4" priority="9">
      <formula>$AA19=""</formula>
    </cfRule>
  </conditionalFormatting>
  <conditionalFormatting sqref="G10:V10">
    <cfRule type="containsBlanks" dxfId="3" priority="6">
      <formula>LEN(TRIM(G10))=0</formula>
    </cfRule>
  </conditionalFormatting>
  <conditionalFormatting sqref="U56:W56">
    <cfRule type="containsBlanks" dxfId="2" priority="5">
      <formula>LEN(TRIM(U56))=0</formula>
    </cfRule>
  </conditionalFormatting>
  <conditionalFormatting sqref="AG35:AG39">
    <cfRule type="expression" dxfId="1" priority="2">
      <formula>$AA35=""</formula>
    </cfRule>
  </conditionalFormatting>
  <conditionalFormatting sqref="Y35:Z39">
    <cfRule type="expression" dxfId="0" priority="1">
      <formula>$AA35=""</formula>
    </cfRule>
  </conditionalFormatting>
  <dataValidations count="5">
    <dataValidation type="list" allowBlank="1" showInputMessage="1" showErrorMessage="1" sqref="U56">
      <formula1>$BL$3:$BL$12</formula1>
    </dataValidation>
    <dataValidation type="list" allowBlank="1" showInputMessage="1" showErrorMessage="1" sqref="AH13:AM13">
      <formula1>#REF!</formula1>
    </dataValidation>
    <dataValidation type="list" allowBlank="1" showInputMessage="1" showErrorMessage="1" sqref="AD7:AM7">
      <formula1>$AQ$3:$AQ$11</formula1>
    </dataValidation>
    <dataValidation type="list" allowBlank="1" showInputMessage="1" showErrorMessage="1" sqref="AT18:AT55">
      <formula1>$BG$13:$BG$15</formula1>
    </dataValidation>
    <dataValidation type="list" allowBlank="1" showInputMessage="1" showErrorMessage="1" sqref="Q13">
      <formula1>$BG$3:$BG$10</formula1>
    </dataValidation>
  </dataValidations>
  <printOptions horizontalCentered="1"/>
  <pageMargins left="0.11811023622047245" right="0.11811023622047245" top="0.35433070866141736" bottom="0.55118110236220474" header="0.11811023622047245" footer="0.11811023622047245"/>
  <pageSetup paperSize="9" scale="74" orientation="portrait" horizontalDpi="4294967293" verticalDpi="4294967293" r:id="rId1"/>
  <headerFooter>
    <oddFooter>&amp;L&amp;"Arial,Normal"AGC Mirest S.A.S  RC S Nancy B 757.803.168  14 rue Pierre Cremel 54410 Laneuveville-Devant-Nancy</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locked="0" defaultSize="0" print="0" autoFill="0" autoPict="0" macro="[0]!Initialise">
                <anchor moveWithCells="1" sizeWithCells="1">
                  <from>
                    <xdr:col>45</xdr:col>
                    <xdr:colOff>19050</xdr:colOff>
                    <xdr:row>2</xdr:row>
                    <xdr:rowOff>47625</xdr:rowOff>
                  </from>
                  <to>
                    <xdr:col>51</xdr:col>
                    <xdr:colOff>123825</xdr:colOff>
                    <xdr:row>5</xdr:row>
                    <xdr:rowOff>19050</xdr:rowOff>
                  </to>
                </anchor>
              </controlPr>
            </control>
          </mc:Choice>
        </mc:AlternateContent>
        <mc:AlternateContent xmlns:mc="http://schemas.openxmlformats.org/markup-compatibility/2006">
          <mc:Choice Requires="x14">
            <control shapeId="1038" r:id="rId5" name="Button 14">
              <controlPr defaultSize="0" print="0" autoFill="0" autoPict="0" macro="[0]!Enregistrer_PDF">
                <anchor moveWithCells="1" sizeWithCells="1">
                  <from>
                    <xdr:col>45</xdr:col>
                    <xdr:colOff>19050</xdr:colOff>
                    <xdr:row>7</xdr:row>
                    <xdr:rowOff>190500</xdr:rowOff>
                  </from>
                  <to>
                    <xdr:col>51</xdr:col>
                    <xdr:colOff>123825</xdr:colOff>
                    <xdr:row>10</xdr:row>
                    <xdr:rowOff>38100</xdr:rowOff>
                  </to>
                </anchor>
              </controlPr>
            </control>
          </mc:Choice>
        </mc:AlternateContent>
        <mc:AlternateContent xmlns:mc="http://schemas.openxmlformats.org/markup-compatibility/2006">
          <mc:Choice Requires="x14">
            <control shapeId="1039" r:id="rId6" name="Button 15">
              <controlPr defaultSize="0" print="0" autoFill="0" autoPict="0" macro="[0]!Mail">
                <anchor moveWithCells="1" sizeWithCells="1">
                  <from>
                    <xdr:col>45</xdr:col>
                    <xdr:colOff>19050</xdr:colOff>
                    <xdr:row>10</xdr:row>
                    <xdr:rowOff>47625</xdr:rowOff>
                  </from>
                  <to>
                    <xdr:col>51</xdr:col>
                    <xdr:colOff>133350</xdr:colOff>
                    <xdr:row>12</xdr:row>
                    <xdr:rowOff>0</xdr:rowOff>
                  </to>
                </anchor>
              </controlPr>
            </control>
          </mc:Choice>
        </mc:AlternateContent>
        <mc:AlternateContent xmlns:mc="http://schemas.openxmlformats.org/markup-compatibility/2006">
          <mc:Choice Requires="x14">
            <control shapeId="1040" r:id="rId7" name="Button 16">
              <controlPr defaultSize="0" print="0" autoFill="0" autoPict="0" macro="[0]!EnregistrerSous">
                <anchor moveWithCells="1" sizeWithCells="1">
                  <from>
                    <xdr:col>45</xdr:col>
                    <xdr:colOff>19050</xdr:colOff>
                    <xdr:row>5</xdr:row>
                    <xdr:rowOff>19050</xdr:rowOff>
                  </from>
                  <to>
                    <xdr:col>51</xdr:col>
                    <xdr:colOff>114300</xdr:colOff>
                    <xdr:row>7</xdr:row>
                    <xdr:rowOff>180975</xdr:rowOff>
                  </to>
                </anchor>
              </controlPr>
            </control>
          </mc:Choice>
        </mc:AlternateContent>
        <mc:AlternateContent xmlns:mc="http://schemas.openxmlformats.org/markup-compatibility/2006">
          <mc:Choice Requires="x14">
            <control shapeId="1041" r:id="rId8" name="Button 17">
              <controlPr defaultSize="0" print="0" autoFill="0" autoPict="0" macro="[0]!Quitterbtn_Click">
                <anchor moveWithCells="1" sizeWithCells="1">
                  <from>
                    <xdr:col>45</xdr:col>
                    <xdr:colOff>19050</xdr:colOff>
                    <xdr:row>12</xdr:row>
                    <xdr:rowOff>9525</xdr:rowOff>
                  </from>
                  <to>
                    <xdr:col>51</xdr:col>
                    <xdr:colOff>133350</xdr:colOff>
                    <xdr:row>14</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Devis 1</vt:lpstr>
      <vt:lpstr>'Devis 1'!Zone_d_impression</vt:lpstr>
    </vt:vector>
  </TitlesOfParts>
  <Company>AGC EUROPE IT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Louvet Yannick</dc:creator>
  <cp:lastModifiedBy>Yohann bougdah-ruez, Yohann</cp:lastModifiedBy>
  <cp:lastPrinted>2017-01-02T15:31:38Z</cp:lastPrinted>
  <dcterms:created xsi:type="dcterms:W3CDTF">2015-07-23T07:19:27Z</dcterms:created>
  <dcterms:modified xsi:type="dcterms:W3CDTF">2017-01-02T15:32:19Z</dcterms:modified>
</cp:coreProperties>
</file>