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yohann.bougdah-ruez\OneDrive - Sigma in Europe\Desktop\"/>
    </mc:Choice>
  </mc:AlternateContent>
  <xr:revisionPtr revIDLastSave="0" documentId="13_ncr:1_{2286888B-CB68-4D68-84F2-270B91BB75A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EL" sheetId="20" r:id="rId1"/>
    <sheet name="Feuil2" sheetId="23" r:id="rId2"/>
    <sheet name="Ligne 01" sheetId="6" r:id="rId3"/>
    <sheet name="Ligne 02" sheetId="7" r:id="rId4"/>
    <sheet name="Ligne 03" sheetId="9" r:id="rId5"/>
    <sheet name="ligne 05" sheetId="2" r:id="rId6"/>
    <sheet name="Ligne 10" sheetId="10" r:id="rId7"/>
  </sheets>
  <definedNames>
    <definedName name="_xlnm._FilterDatabase" localSheetId="2" hidden="1">'Ligne 01'!$A$1:$F$1</definedName>
    <definedName name="_xlnm._FilterDatabase" localSheetId="3" hidden="1">'Ligne 02'!$A$1:$F$1</definedName>
    <definedName name="_xlnm._FilterDatabase" localSheetId="4" hidden="1">'Ligne 03'!$A$1:$F$1</definedName>
    <definedName name="_xlnm._FilterDatabase" localSheetId="5" hidden="1">'ligne 05'!$A$1:$F$1</definedName>
    <definedName name="_xlnm._FilterDatabase" localSheetId="6" hidden="1">'Ligne 10'!$A$1:$F$1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8" i="20" l="1"/>
  <c r="AG6" i="20"/>
  <c r="AG4" i="20" l="1"/>
  <c r="AG5" i="20"/>
  <c r="AG7" i="20"/>
  <c r="A2" i="23" l="1"/>
  <c r="A3" i="23"/>
  <c r="A4" i="23"/>
  <c r="A5" i="23"/>
  <c r="F2" i="23" l="1"/>
  <c r="F3" i="23"/>
  <c r="F4" i="23"/>
  <c r="F5" i="23"/>
  <c r="E3" i="23"/>
  <c r="E4" i="23"/>
  <c r="E5" i="23"/>
  <c r="B2" i="23"/>
  <c r="B3" i="23"/>
  <c r="B4" i="23"/>
  <c r="B5" i="23"/>
  <c r="AG3" i="20"/>
  <c r="E2" i="23" s="1"/>
  <c r="J6" i="10" l="1"/>
  <c r="J5" i="10" l="1"/>
  <c r="J5" i="9"/>
  <c r="J5" i="7"/>
  <c r="I51" i="10"/>
  <c r="I52" i="10"/>
  <c r="I53" i="10"/>
  <c r="I50" i="10"/>
  <c r="I27" i="10"/>
  <c r="I28" i="10"/>
  <c r="I29" i="10"/>
  <c r="I26" i="10"/>
  <c r="J3" i="2"/>
  <c r="J4" i="2"/>
  <c r="J2" i="2"/>
  <c r="J3" i="10"/>
  <c r="J4" i="10"/>
  <c r="J2" i="10"/>
  <c r="J3" i="9"/>
  <c r="J2" i="9"/>
  <c r="J3" i="7"/>
  <c r="J2" i="7"/>
  <c r="M2" i="6"/>
  <c r="J3" i="6"/>
  <c r="J2" i="6"/>
  <c r="J6" i="7" l="1"/>
  <c r="J7" i="7" s="1"/>
  <c r="J6" i="9"/>
  <c r="J7" i="9" s="1"/>
  <c r="J7" i="10"/>
  <c r="I54" i="10"/>
  <c r="I30" i="10"/>
  <c r="J4" i="9"/>
  <c r="J4" i="7"/>
  <c r="J5" i="2"/>
  <c r="J8" i="10" l="1"/>
  <c r="J9" i="10" s="1"/>
  <c r="J6" i="2"/>
  <c r="J7" i="2" s="1"/>
</calcChain>
</file>

<file path=xl/sharedStrings.xml><?xml version="1.0" encoding="utf-8"?>
<sst xmlns="http://schemas.openxmlformats.org/spreadsheetml/2006/main" count="281" uniqueCount="123">
  <si>
    <t/>
  </si>
  <si>
    <t>OT</t>
  </si>
  <si>
    <t>COUT</t>
  </si>
  <si>
    <t>PREVENTIF</t>
  </si>
  <si>
    <t>PANNE</t>
  </si>
  <si>
    <t>P</t>
  </si>
  <si>
    <t>E</t>
  </si>
  <si>
    <t>S</t>
  </si>
  <si>
    <t>A</t>
  </si>
  <si>
    <t>AMELIORATION</t>
  </si>
  <si>
    <t>COMMENTAIRE</t>
  </si>
  <si>
    <t>ATTRIBUTION</t>
  </si>
  <si>
    <t>INTITULE</t>
  </si>
  <si>
    <t>TOTAL</t>
  </si>
  <si>
    <t>ERREUR</t>
  </si>
  <si>
    <t>PA</t>
  </si>
  <si>
    <t>INTITULE OT</t>
  </si>
  <si>
    <t>ATTR</t>
  </si>
  <si>
    <t>CUMUL ATTRIBUE</t>
  </si>
  <si>
    <t>TOTAL TABLEAU</t>
  </si>
  <si>
    <t>EQUIPEMENT</t>
  </si>
  <si>
    <t>ATTRIBUE</t>
  </si>
  <si>
    <t>C</t>
  </si>
  <si>
    <t>Q</t>
  </si>
  <si>
    <t>QUALITE</t>
  </si>
  <si>
    <t>A refaire cette année</t>
  </si>
  <si>
    <t>SUIVI PANNE</t>
  </si>
  <si>
    <t>V1V2V3</t>
  </si>
  <si>
    <t xml:space="preserve">SECURITE </t>
  </si>
  <si>
    <t>AUTRE</t>
  </si>
  <si>
    <t>REMISE EN ETAT</t>
  </si>
  <si>
    <t>ROULEMENT</t>
  </si>
  <si>
    <t>LIGNE</t>
  </si>
  <si>
    <t>CASSE</t>
  </si>
  <si>
    <t>PVLH 241 N° 17534</t>
  </si>
  <si>
    <t xml:space="preserve">PREVENTIF </t>
  </si>
  <si>
    <t>PREVISION ANNUELLE</t>
  </si>
  <si>
    <t>HORS PREVENTIF</t>
  </si>
  <si>
    <t>HORS PREVENTIF ET AMELIORATION</t>
  </si>
  <si>
    <t>PMFA05</t>
  </si>
  <si>
    <t>PMA</t>
  </si>
  <si>
    <t>FA05-SAU-EMB-L010</t>
  </si>
  <si>
    <t>JMORINO</t>
  </si>
  <si>
    <t>LIGNE DE COUPE 11</t>
  </si>
  <si>
    <t>EQUIPEMENT  MAINTENANCE MACHINE</t>
  </si>
  <si>
    <t>FA05-SAU-EMB-L014</t>
  </si>
  <si>
    <t>LIGNE 14</t>
  </si>
  <si>
    <t>FA05-SAU-EMB-L003</t>
  </si>
  <si>
    <t>LIGNE 03</t>
  </si>
  <si>
    <t>23795</t>
  </si>
  <si>
    <t>FA05-SAU-EMB-L001</t>
  </si>
  <si>
    <t>FA05-SAU-EMB-L002</t>
  </si>
  <si>
    <t>23889</t>
  </si>
  <si>
    <t>COUPEUSE INOTEC N°260</t>
  </si>
  <si>
    <t>Order</t>
  </si>
  <si>
    <t>Profit Ctr</t>
  </si>
  <si>
    <t>DocumentNo</t>
  </si>
  <si>
    <t>Type</t>
  </si>
  <si>
    <t>PK</t>
  </si>
  <si>
    <t>Text</t>
  </si>
  <si>
    <t>Document Header Text</t>
  </si>
  <si>
    <t>Tr.Prt</t>
  </si>
  <si>
    <t>LID</t>
  </si>
  <si>
    <t>Vendor</t>
  </si>
  <si>
    <t>Purch.Doc.</t>
  </si>
  <si>
    <t>Item</t>
  </si>
  <si>
    <t>Material</t>
  </si>
  <si>
    <t>User Name</t>
  </si>
  <si>
    <t>Entry Date</t>
  </si>
  <si>
    <t>Pstng Date</t>
  </si>
  <si>
    <t>Doc. Date</t>
  </si>
  <si>
    <t>Amount in local cur.</t>
  </si>
  <si>
    <t>LCurr</t>
  </si>
  <si>
    <t>Functional Location</t>
  </si>
  <si>
    <t>Functional Location Desc</t>
  </si>
  <si>
    <t>Equipment</t>
  </si>
  <si>
    <t>Equipment description</t>
  </si>
  <si>
    <t>Semaine</t>
  </si>
  <si>
    <t>Contrat</t>
  </si>
  <si>
    <t>COMPTA</t>
  </si>
  <si>
    <t>Service</t>
  </si>
  <si>
    <t>GE</t>
  </si>
  <si>
    <t>Réalisé 2021</t>
  </si>
  <si>
    <t>Budget 2022</t>
  </si>
  <si>
    <t>Atterissage 2022</t>
  </si>
  <si>
    <t>Type de PM</t>
  </si>
  <si>
    <t>Description</t>
  </si>
  <si>
    <t>PM08</t>
  </si>
  <si>
    <t>PM06</t>
  </si>
  <si>
    <t>PM10</t>
  </si>
  <si>
    <t>PM07</t>
  </si>
  <si>
    <t>Equipement</t>
  </si>
  <si>
    <t>N°ordre</t>
  </si>
  <si>
    <t>Prix</t>
  </si>
  <si>
    <t>Type d'ordre</t>
  </si>
  <si>
    <t>AOS0510104</t>
  </si>
  <si>
    <t>WA</t>
  </si>
  <si>
    <t>81</t>
  </si>
  <si>
    <t>00000</t>
  </si>
  <si>
    <t>EUR</t>
  </si>
  <si>
    <t>WE</t>
  </si>
  <si>
    <t>M</t>
  </si>
  <si>
    <t>00010</t>
  </si>
  <si>
    <t>8100283967</t>
  </si>
  <si>
    <t>114187</t>
  </si>
  <si>
    <t>4502036435</t>
  </si>
  <si>
    <t>GU1418110</t>
  </si>
  <si>
    <t>8000401103</t>
  </si>
  <si>
    <t>50141609</t>
  </si>
  <si>
    <t>8000403014</t>
  </si>
  <si>
    <t>50144352</t>
  </si>
  <si>
    <t>8100287164</t>
  </si>
  <si>
    <t>114401</t>
  </si>
  <si>
    <t>4502032654</t>
  </si>
  <si>
    <t>GU1418150</t>
  </si>
  <si>
    <t>H</t>
  </si>
  <si>
    <t>F</t>
  </si>
  <si>
    <t>401971460</t>
  </si>
  <si>
    <t>8100283100</t>
  </si>
  <si>
    <t>114382</t>
  </si>
  <si>
    <t>4501933919</t>
  </si>
  <si>
    <t>00040</t>
  </si>
  <si>
    <t>GU1418130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</si>
</sst>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/>
    <xf numFmtId="44" fontId="0" fillId="0" borderId="1" xfId="1" applyFont="1" applyBorder="1" applyAlignment="1">
      <alignment horizontal="center" vertical="center"/>
    </xf>
    <xf numFmtId="44" fontId="0" fillId="0" borderId="0" xfId="0" applyNumberFormat="1"/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44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1" xfId="0" applyFont="1" applyBorder="1" applyAlignment="1">
      <alignment horizontal="left" vertical="center"/>
    </xf>
    <xf numFmtId="0" fontId="3" fillId="6" borderId="4" xfId="0" applyFont="1" applyFill="1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left" vertical="center"/>
    </xf>
    <xf numFmtId="0" fontId="0" fillId="7" borderId="2" xfId="0" applyFont="1" applyFill="1" applyBorder="1" applyAlignment="1">
      <alignment horizontal="center"/>
    </xf>
    <xf numFmtId="44" fontId="0" fillId="0" borderId="3" xfId="1" applyFont="1" applyBorder="1"/>
    <xf numFmtId="0" fontId="0" fillId="0" borderId="2" xfId="0" applyFont="1" applyBorder="1" applyAlignment="1">
      <alignment horizontal="center"/>
    </xf>
    <xf numFmtId="44" fontId="0" fillId="0" borderId="7" xfId="1" applyFont="1" applyBorder="1"/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6" borderId="8" xfId="0" applyFont="1" applyFill="1" applyBorder="1" applyAlignment="1">
      <alignment horizontal="center" vertical="center"/>
    </xf>
    <xf numFmtId="44" fontId="0" fillId="0" borderId="1" xfId="1" applyNumberFormat="1" applyFont="1" applyBorder="1" applyAlignment="1">
      <alignment horizontal="center" vertical="center"/>
    </xf>
    <xf numFmtId="44" fontId="0" fillId="0" borderId="1" xfId="1" applyFont="1" applyFill="1" applyBorder="1"/>
    <xf numFmtId="0" fontId="0" fillId="8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0" fillId="10" borderId="1" xfId="0" applyFont="1" applyFill="1" applyBorder="1"/>
    <xf numFmtId="0" fontId="0" fillId="3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44" fontId="0" fillId="0" borderId="1" xfId="0" applyNumberFormat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/>
    <xf numFmtId="44" fontId="5" fillId="0" borderId="0" xfId="1" applyFont="1" applyBorder="1" applyAlignment="1">
      <alignment horizontal="center" vertical="center"/>
    </xf>
    <xf numFmtId="14" fontId="0" fillId="0" borderId="0" xfId="0" applyNumberFormat="1"/>
    <xf numFmtId="0" fontId="6" fillId="0" borderId="9" xfId="0" applyFont="1" applyFill="1" applyBorder="1"/>
    <xf numFmtId="0" fontId="6" fillId="0" borderId="9" xfId="0" applyFont="1" applyFill="1" applyBorder="1" applyAlignment="1">
      <alignment horizontal="left"/>
    </xf>
    <xf numFmtId="4" fontId="6" fillId="0" borderId="9" xfId="0" applyNumberFormat="1" applyFont="1" applyFill="1" applyBorder="1" applyAlignment="1">
      <alignment horizontal="left"/>
    </xf>
    <xf numFmtId="2" fontId="6" fillId="0" borderId="10" xfId="0" applyNumberFormat="1" applyFont="1" applyFill="1" applyBorder="1" applyAlignment="1">
      <alignment horizontal="left"/>
    </xf>
    <xf numFmtId="0" fontId="6" fillId="0" borderId="0" xfId="0" applyFont="1" applyFill="1" applyBorder="1"/>
    <xf numFmtId="0" fontId="0" fillId="0" borderId="0" xfId="0" applyNumberFormat="1"/>
    <xf numFmtId="0" fontId="6" fillId="6" borderId="12" xfId="0" applyFont="1" applyFill="1" applyBorder="1"/>
    <xf numFmtId="0" fontId="6" fillId="6" borderId="13" xfId="0" applyFont="1" applyFill="1" applyBorder="1"/>
    <xf numFmtId="0" fontId="3" fillId="6" borderId="7" xfId="0" applyFont="1" applyFill="1" applyBorder="1" applyAlignment="1">
      <alignment horizontal="center" vertical="center"/>
    </xf>
    <xf numFmtId="44" fontId="3" fillId="6" borderId="7" xfId="1" applyNumberFormat="1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4" fontId="0" fillId="0" borderId="1" xfId="0" applyNumberFormat="1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44" fontId="3" fillId="6" borderId="15" xfId="1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44" fontId="0" fillId="0" borderId="1" xfId="1" applyNumberFormat="1" applyFont="1" applyFill="1" applyBorder="1" applyAlignment="1">
      <alignment horizontal="center" vertical="center"/>
    </xf>
    <xf numFmtId="44" fontId="4" fillId="0" borderId="1" xfId="0" applyNumberFormat="1" applyFont="1" applyFill="1" applyBorder="1" applyAlignment="1">
      <alignment horizontal="center" vertical="center"/>
    </xf>
    <xf numFmtId="1" fontId="6" fillId="6" borderId="11" xfId="0" applyNumberFormat="1" applyFont="1" applyFill="1" applyBorder="1"/>
    <xf numFmtId="1" fontId="0" fillId="0" borderId="0" xfId="0" applyNumberFormat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21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01</a:t>
            </a:r>
          </a:p>
        </c:rich>
      </c:tx>
      <c:layout>
        <c:manualLayout>
          <c:xMode val="edge"/>
          <c:yMode val="edge"/>
          <c:x val="0.41251028806584361"/>
          <c:y val="2.5641025641025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4116946721875E-2"/>
          <c:y val="0.14451120533010298"/>
          <c:w val="0.54859322996996507"/>
          <c:h val="0.8186698970321018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9ACB-4205-8005-9404CA32C6AB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9ACB-4205-8005-9404CA32C6A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01'!$I$2:$I$3</c:f>
              <c:strCache>
                <c:ptCount val="2"/>
                <c:pt idx="0">
                  <c:v>PREVENTIF</c:v>
                </c:pt>
                <c:pt idx="1">
                  <c:v>QUALITE</c:v>
                </c:pt>
              </c:strCache>
            </c:strRef>
          </c:cat>
          <c:val>
            <c:numRef>
              <c:f>'Ligne 01'!$J$2:$J$3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ACB-4205-8005-9404CA32C6A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400600698108617"/>
          <c:y val="0.32692186553603875"/>
          <c:w val="0.27711313147712208"/>
          <c:h val="0.474361397133050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6009221820245451E-2"/>
          <c:y val="0.14355440133951702"/>
          <c:w val="0.61742952401220119"/>
          <c:h val="0.7823590470790468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0C-45D7-86CC-C80783967C7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CD44-4E74-B087-ACF406F41DF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02'!$I$2:$I$3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02'!$J$2:$J$3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44-4E74-B087-ACF406F41D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30763992338796"/>
          <c:y val="0.35240809966271186"/>
          <c:w val="0.2094252677874725"/>
          <c:h val="0.3761020472074040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462178338818762E-2"/>
          <c:y val="0.13296033117811493"/>
          <c:w val="0.56073657459484227"/>
          <c:h val="0.86161961462134307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1F1-4F14-A385-2D7F6CBDFF9B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638-4441-9CBC-B0A585A26AA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03'!$I$2:$I$3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03'!$J$2:$J$3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38-4441-9CBC-B0A585A26A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31091240713555"/>
          <c:y val="0.33306432922299806"/>
          <c:w val="0.26252005471147094"/>
          <c:h val="0.4105703860188207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5350151010538324E-2"/>
          <c:y val="0.15055959468481073"/>
          <c:w val="0.65877712031558189"/>
          <c:h val="0.77314814814814814"/>
        </c:manualLayout>
      </c:layout>
      <c:pieChart>
        <c:varyColors val="1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204-4A45-9679-85E6BEEB4F76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720-4011-A46F-B4E69BE1EADA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720-4011-A46F-B4E69BE1EAD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05'!$I$2:$I$4</c:f>
              <c:strCache>
                <c:ptCount val="3"/>
                <c:pt idx="0">
                  <c:v>AMELIORATION</c:v>
                </c:pt>
                <c:pt idx="1">
                  <c:v>PREVENTIF </c:v>
                </c:pt>
                <c:pt idx="2">
                  <c:v>PANNE</c:v>
                </c:pt>
              </c:strCache>
            </c:strRef>
          </c:cat>
          <c:val>
            <c:numRef>
              <c:f>'ligne 05'!$J$2:$J$4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20-4011-A46F-B4E69BE1EAD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964488898347181"/>
          <c:y val="0.28019643885977669"/>
          <c:w val="0.22625863658934525"/>
          <c:h val="0.6440202291786697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10</a:t>
            </a:r>
          </a:p>
        </c:rich>
      </c:tx>
      <c:layout>
        <c:manualLayout>
          <c:xMode val="edge"/>
          <c:yMode val="edge"/>
          <c:x val="0.43046900514907033"/>
          <c:y val="3.0651340996168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260287531932193E-2"/>
          <c:y val="0.15465371426272867"/>
          <c:w val="0.64342538751618428"/>
          <c:h val="0.82338753632807404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5D87-4540-AC17-54F5A8C6184C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5D87-4540-AC17-54F5A8C6184C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D87-4540-AC17-54F5A8C6184C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4D20-41D7-AA42-A2AE16AE0D70}"/>
              </c:ext>
            </c:extLst>
          </c:dPt>
          <c:dPt>
            <c:idx val="4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6998-4D85-BB23-18E941C3A442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10'!$I$2:$I$6</c:f>
              <c:strCache>
                <c:ptCount val="5"/>
                <c:pt idx="0">
                  <c:v>PREVENTIF</c:v>
                </c:pt>
                <c:pt idx="1">
                  <c:v>PANNE</c:v>
                </c:pt>
                <c:pt idx="2">
                  <c:v>AMELIORATION</c:v>
                </c:pt>
                <c:pt idx="3">
                  <c:v>ERREUR</c:v>
                </c:pt>
                <c:pt idx="4">
                  <c:v>CASSE</c:v>
                </c:pt>
              </c:strCache>
            </c:strRef>
          </c:cat>
          <c:val>
            <c:numRef>
              <c:f>'Ligne 10'!$J$2:$J$6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87-4540-AC17-54F5A8C6184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95547070414964"/>
          <c:y val="0.23524823764845487"/>
          <c:w val="0.28097454623081186"/>
          <c:h val="0.6060043643969791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PANNE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977020729551665E-2"/>
          <c:y val="0.14777303878681833"/>
          <c:w val="0.6093098184155552"/>
          <c:h val="0.8293383639545056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FD80-4F33-8DED-0DF89D8B830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FD80-4F33-8DED-0DF89D8B830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D80-4F33-8DED-0DF89D8B8300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D80-4F33-8DED-0DF89D8B8300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FD80-4F33-8DED-0DF89D8B8300}"/>
              </c:ext>
            </c:extLst>
          </c:dPt>
          <c:dLbls>
            <c:dLbl>
              <c:idx val="1"/>
              <c:layout>
                <c:manualLayout>
                  <c:x val="7.4790026246719155E-2"/>
                  <c:y val="-0.112393919510061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D80-4F33-8DED-0DF89D8B8300}"/>
                </c:ext>
              </c:extLst>
            </c:dLbl>
            <c:dLbl>
              <c:idx val="2"/>
              <c:layout>
                <c:manualLayout>
                  <c:x val="-9.1365365043655257E-3"/>
                  <c:y val="3.15638670166229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D80-4F33-8DED-0DF89D8B8300}"/>
                </c:ext>
              </c:extLst>
            </c:dLbl>
            <c:dLbl>
              <c:idx val="3"/>
              <c:layout>
                <c:manualLayout>
                  <c:x val="0.10222802506829502"/>
                  <c:y val="-0.1071741032370954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D80-4F33-8DED-0DF89D8B8300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10'!$H$26:$H$30</c:f>
              <c:strCache>
                <c:ptCount val="5"/>
                <c:pt idx="0">
                  <c:v>H</c:v>
                </c:pt>
                <c:pt idx="1">
                  <c:v>F</c:v>
                </c:pt>
                <c:pt idx="2">
                  <c:v>V1V2V3</c:v>
                </c:pt>
                <c:pt idx="3">
                  <c:v>SUIVI PANNE</c:v>
                </c:pt>
                <c:pt idx="4">
                  <c:v>AUTRE</c:v>
                </c:pt>
              </c:strCache>
            </c:strRef>
          </c:cat>
          <c:val>
            <c:numRef>
              <c:f>'Ligne 10'!$I$26:$I$30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0-4F33-8DED-0DF89D8B830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PREVENTIF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055651141293711E-2"/>
          <c:y val="0.13930555555555554"/>
          <c:w val="0.62224048472090088"/>
          <c:h val="0.84045676582093909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2E4-4E5E-A9E1-83156824F216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2E4-4E5E-A9E1-83156824F21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22E4-4E5E-A9E1-83156824F21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22E4-4E5E-A9E1-83156824F21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10'!$H$50:$H$53</c:f>
              <c:strCache>
                <c:ptCount val="4"/>
                <c:pt idx="0">
                  <c:v>ROULEMENT</c:v>
                </c:pt>
                <c:pt idx="1">
                  <c:v>REMISE EN ETAT</c:v>
                </c:pt>
                <c:pt idx="2">
                  <c:v>SECURITE </c:v>
                </c:pt>
                <c:pt idx="3">
                  <c:v>H</c:v>
                </c:pt>
              </c:strCache>
            </c:strRef>
          </c:cat>
          <c:val>
            <c:numRef>
              <c:f>'Ligne 10'!$I$50:$I$53</c:f>
              <c:numCache>
                <c:formatCode>_("€"* #,##0.00_);_("€"* \(#,##0.00\);_("€"*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E4-4E5E-A9E1-83156824F21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2</xdr:col>
      <xdr:colOff>333375</xdr:colOff>
      <xdr:row>0</xdr:row>
      <xdr:rowOff>447675</xdr:rowOff>
    </xdr:to>
    <xdr:sp macro="[0]!supprim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8684569-7BB7-42CC-AD41-14FD32916E84}"/>
            </a:ext>
          </a:extLst>
        </xdr:cNvPr>
        <xdr:cNvSpPr/>
      </xdr:nvSpPr>
      <xdr:spPr>
        <a:xfrm>
          <a:off x="57150" y="85725"/>
          <a:ext cx="18002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 tableau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680961</xdr:colOff>
      <xdr:row>1</xdr:row>
      <xdr:rowOff>17992</xdr:rowOff>
    </xdr:from>
    <xdr:to>
      <xdr:col>11</xdr:col>
      <xdr:colOff>143632</xdr:colOff>
      <xdr:row>2</xdr:row>
      <xdr:rowOff>158750</xdr:rowOff>
    </xdr:to>
    <xdr:sp macro="[0]!Cumu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CFCE40-B159-43D2-AB44-254CCF27979A}"/>
            </a:ext>
          </a:extLst>
        </xdr:cNvPr>
        <xdr:cNvSpPr/>
      </xdr:nvSpPr>
      <xdr:spPr>
        <a:xfrm>
          <a:off x="11260515" y="210760"/>
          <a:ext cx="1741867" cy="333526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Supprimer doublon</a:t>
          </a:r>
          <a:endParaRPr lang="fr-FR" sz="1400" b="1"/>
        </a:p>
      </xdr:txBody>
    </xdr:sp>
    <xdr:clientData/>
  </xdr:twoCellAnchor>
  <xdr:twoCellAnchor>
    <xdr:from>
      <xdr:col>6</xdr:col>
      <xdr:colOff>313720</xdr:colOff>
      <xdr:row>1</xdr:row>
      <xdr:rowOff>34021</xdr:rowOff>
    </xdr:from>
    <xdr:to>
      <xdr:col>8</xdr:col>
      <xdr:colOff>536725</xdr:colOff>
      <xdr:row>2</xdr:row>
      <xdr:rowOff>173871</xdr:rowOff>
    </xdr:to>
    <xdr:sp macro="[0]!vid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51C294E-AB2F-4A28-AF68-DD45D905324D}"/>
            </a:ext>
          </a:extLst>
        </xdr:cNvPr>
        <xdr:cNvSpPr/>
      </xdr:nvSpPr>
      <xdr:spPr>
        <a:xfrm>
          <a:off x="9373809" y="226789"/>
          <a:ext cx="1742470" cy="332618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Effacer Option Explicit</a:t>
          </a:r>
        </a:p>
        <a:p>
          <a:pPr algn="ctr"/>
          <a:endParaRPr lang="fr-FR" sz="1400" b="1"/>
        </a:p>
        <a:p>
          <a:pPr algn="ctr"/>
          <a:r>
            <a:rPr lang="fr-FR" sz="1400" b="1"/>
            <a:t>Sub Cumuler()</a:t>
          </a:r>
        </a:p>
        <a:p>
          <a:pPr algn="ctr"/>
          <a:r>
            <a:rPr lang="fr-FR" sz="1400" b="1"/>
            <a:t>    Dim i As Long, références As Object, référence As String, quantité As Single</a:t>
          </a:r>
        </a:p>
        <a:p>
          <a:pPr algn="ctr"/>
          <a:r>
            <a:rPr lang="fr-FR" sz="1400" b="1"/>
            <a:t>    Dim ws As Object, b As Object, col As Long, lig As Long, a As Long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Set références = CreateObject("Scripting.Dictionary")</a:t>
          </a:r>
        </a:p>
        <a:p>
          <a:pPr algn="ctr"/>
          <a:r>
            <a:rPr lang="fr-FR" sz="1400" b="1"/>
            <a:t>    With Sheets("REEL")</a:t>
          </a:r>
        </a:p>
        <a:p>
          <a:pPr algn="ctr"/>
          <a:r>
            <a:rPr lang="fr-FR" sz="1400" b="1"/>
            <a:t>        For i = 3 To .Range("A3").End(xlDown).Row</a:t>
          </a:r>
        </a:p>
        <a:p>
          <a:pPr algn="ctr"/>
          <a:r>
            <a:rPr lang="fr-FR" sz="1400" b="1"/>
            <a:t>            référence = .Cells(i, "A"): quantité = .Cells(i, "R")</a:t>
          </a:r>
        </a:p>
        <a:p>
          <a:pPr algn="ctr"/>
          <a:r>
            <a:rPr lang="fr-FR" sz="1400" b="1"/>
            <a:t>            If Not références.exists(référence) Then références(référence) = quantité _</a:t>
          </a:r>
        </a:p>
        <a:p>
          <a:pPr algn="ctr"/>
          <a:r>
            <a:rPr lang="fr-FR" sz="1400" b="1"/>
            <a:t>            Else références(référence) = références(référence) + quantité</a:t>
          </a:r>
        </a:p>
        <a:p>
          <a:pPr algn="ctr"/>
          <a:r>
            <a:rPr lang="fr-FR" sz="1400" b="1"/>
            <a:t>        Next i</a:t>
          </a:r>
        </a:p>
        <a:p>
          <a:pPr algn="ctr"/>
          <a:r>
            <a:rPr lang="fr-FR" sz="1400" b="1"/>
            <a:t>        </a:t>
          </a:r>
        </a:p>
        <a:p>
          <a:pPr algn="ctr"/>
          <a:r>
            <a:rPr lang="fr-FR" sz="1400" b="1"/>
            <a:t>        Sheets("Feuil2").Range("C2").Resize(références.Count) = Application.Transpose(références.Keys)</a:t>
          </a:r>
        </a:p>
        <a:p>
          <a:pPr algn="ctr"/>
          <a:r>
            <a:rPr lang="fr-FR" sz="1400" b="1"/>
            <a:t>        Sheets("Feuil2").Range("D2").Resize(références.Count) = Application.Transpose(références.Items)</a:t>
          </a:r>
        </a:p>
        <a:p>
          <a:pPr algn="ctr"/>
          <a:r>
            <a:rPr lang="fr-FR" sz="1400" b="1"/>
            <a:t>    End With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On Error Resume Next</a:t>
          </a:r>
        </a:p>
        <a:p>
          <a:pPr algn="ctr"/>
          <a:r>
            <a:rPr lang="fr-FR" sz="1400" b="1"/>
            <a:t>        Worksheets("Feuil2").Range("A:A").SpecialCells(xlFormulas, xlErrors).EntireRow.Delete</a:t>
          </a:r>
        </a:p>
        <a:p>
          <a:pPr algn="ctr"/>
          <a:r>
            <a:rPr lang="fr-FR" sz="1400" b="1"/>
            <a:t>    On Error GoTo 0les données</a:t>
          </a:r>
        </a:p>
      </xdr:txBody>
    </xdr:sp>
    <xdr:clientData/>
  </xdr:twoCellAnchor>
  <xdr:twoCellAnchor>
    <xdr:from>
      <xdr:col>11</xdr:col>
      <xdr:colOff>260803</xdr:colOff>
      <xdr:row>1</xdr:row>
      <xdr:rowOff>22678</xdr:rowOff>
    </xdr:from>
    <xdr:to>
      <xdr:col>14</xdr:col>
      <xdr:colOff>374197</xdr:colOff>
      <xdr:row>2</xdr:row>
      <xdr:rowOff>158749</xdr:rowOff>
    </xdr:to>
    <xdr:sp macro="[0]!impor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D9742FF-18D0-4759-8B97-5B435BF87F99}"/>
            </a:ext>
          </a:extLst>
        </xdr:cNvPr>
        <xdr:cNvSpPr/>
      </xdr:nvSpPr>
      <xdr:spPr>
        <a:xfrm>
          <a:off x="13119553" y="215446"/>
          <a:ext cx="2392590" cy="3288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importation des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3</xdr:row>
      <xdr:rowOff>76200</xdr:rowOff>
    </xdr:from>
    <xdr:to>
      <xdr:col>11</xdr:col>
      <xdr:colOff>276225</xdr:colOff>
      <xdr:row>16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7</xdr:row>
      <xdr:rowOff>66674</xdr:rowOff>
    </xdr:from>
    <xdr:to>
      <xdr:col>10</xdr:col>
      <xdr:colOff>361950</xdr:colOff>
      <xdr:row>22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7</xdr:row>
      <xdr:rowOff>95250</xdr:rowOff>
    </xdr:from>
    <xdr:to>
      <xdr:col>10</xdr:col>
      <xdr:colOff>209550</xdr:colOff>
      <xdr:row>20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8</xdr:row>
      <xdr:rowOff>38099</xdr:rowOff>
    </xdr:from>
    <xdr:to>
      <xdr:col>10</xdr:col>
      <xdr:colOff>85724</xdr:colOff>
      <xdr:row>22</xdr:row>
      <xdr:rowOff>104774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123824</xdr:colOff>
      <xdr:row>10</xdr:row>
      <xdr:rowOff>161925</xdr:rowOff>
    </xdr:from>
    <xdr:to>
      <xdr:col>10</xdr:col>
      <xdr:colOff>123825</xdr:colOff>
      <xdr:row>23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30</xdr:row>
      <xdr:rowOff>152400</xdr:rowOff>
    </xdr:from>
    <xdr:to>
      <xdr:col>10</xdr:col>
      <xdr:colOff>142875</xdr:colOff>
      <xdr:row>45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28575</xdr:colOff>
      <xdr:row>55</xdr:row>
      <xdr:rowOff>9525</xdr:rowOff>
    </xdr:from>
    <xdr:to>
      <xdr:col>10</xdr:col>
      <xdr:colOff>9525</xdr:colOff>
      <xdr:row>69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21882258-E85E-420C-9D2D-24837C1E6A5D}" name="Tableau37" displayName="Tableau37" ref="A2:AG8" totalsRowShown="0" headerRowDxfId="120" dataDxfId="119">
  <autoFilter ref="A2:AG8" xr:uid="{32916FF0-B821-4DEC-B999-1F904FCF7B7E}"/>
  <tableColumns count="33">
    <tableColumn id="1" xr3:uid="{746DC752-85BF-4098-A713-294CDCD464A0}" name="Order"/>
    <tableColumn id="2" xr3:uid="{1ADBB032-5AF0-4780-BF93-07CBE079590D}" name="Profit Ctr"/>
    <tableColumn id="3" xr3:uid="{17B4B535-FC25-4FEA-8A96-DB670D0BE085}" name="DocumentNo"/>
    <tableColumn id="4" xr3:uid="{2F4A0FC1-7A4C-45FB-B269-0B1ACD1BD6EE}" name="Type"/>
    <tableColumn id="5" xr3:uid="{BF378960-608F-4575-AB4B-949A52701E07}" name="PK"/>
    <tableColumn id="6" xr3:uid="{B04CB074-592E-423E-A5F6-5CE8965DE36F}" name="Text"/>
    <tableColumn id="7" xr3:uid="{ACFE3D98-3CBD-4A1D-92A5-1F0EA6D744B4}" name="Document Header Text"/>
    <tableColumn id="8" xr3:uid="{708B63EF-C872-4EAA-A5E7-7AB05F49CDB8}" name="Tr.Prt"/>
    <tableColumn id="9" xr3:uid="{E26D4766-F1C6-42DD-AE25-98783FC72774}" name="LID"/>
    <tableColumn id="10" xr3:uid="{92EB35BE-6F80-4591-8273-A1F0A4FA1B6D}" name="Vendor"/>
    <tableColumn id="11" xr3:uid="{BB9F02A6-BB37-4B07-91E2-8BE36269E94D}" name="Purch.Doc."/>
    <tableColumn id="12" xr3:uid="{DA04BDC6-B7EA-4B0D-96CF-A7CA9CA38FFE}" name="Item"/>
    <tableColumn id="13" xr3:uid="{B2E7DF4E-DF22-4285-99D2-B2B9DC685A97}" name="Material"/>
    <tableColumn id="14" xr3:uid="{81E893A4-29D5-465F-9B89-42FB818BA511}" name="User Name"/>
    <tableColumn id="15" xr3:uid="{7F512070-DC7F-4EFA-8F71-6CB3E9F58F81}" name="Entry Date" dataDxfId="118"/>
    <tableColumn id="16" xr3:uid="{C1361D6D-9ABB-4361-B11F-F3A207E061B4}" name="Pstng Date" dataDxfId="117"/>
    <tableColumn id="17" xr3:uid="{05304221-1849-476C-A6D8-41CE99CBFF62}" name="Doc. Date" dataDxfId="116"/>
    <tableColumn id="18" xr3:uid="{B07763C2-3EE7-4B57-ABC1-26486CCC6095}" name="Amount in local cur."/>
    <tableColumn id="19" xr3:uid="{B1DDC96D-A7A3-4E22-A262-85052CDBD3CD}" name="LCurr"/>
    <tableColumn id="20" xr3:uid="{DC9B8430-8068-41CB-9771-4177A2884CCC}" name="Functional Location"/>
    <tableColumn id="21" xr3:uid="{C3162F9A-61DA-4838-97A8-BE07511EFA73}" name="Functional Location Desc"/>
    <tableColumn id="22" xr3:uid="{57471707-0BEB-4548-86A4-AD27A198C524}" name="Equipment"/>
    <tableColumn id="23" xr3:uid="{A5BA52EC-236B-4CBB-8046-139C7D44A7BD}" name="Equipment description"/>
    <tableColumn id="24" xr3:uid="{DEC3AEB2-AA99-461F-9F16-2E4C2EBB81AA}" name="Semaine"/>
    <tableColumn id="25" xr3:uid="{25C5BF66-48F0-4CCB-97E2-8CE993971C1E}" name="Contrat"/>
    <tableColumn id="26" xr3:uid="{57B269CA-FA0E-42BE-B460-12BCE5D28536}" name="COMPTA"/>
    <tableColumn id="27" xr3:uid="{3969DA9B-C19A-4FD3-9154-6C7908854DCE}" name="Service"/>
    <tableColumn id="28" xr3:uid="{3E0FCD51-343E-484C-8AD5-1DB150ED94BD}" name="GE"/>
    <tableColumn id="29" xr3:uid="{540C356B-2C2C-45CE-891A-B24ECBDB8BCA}" name="Réalisé 2021"/>
    <tableColumn id="30" xr3:uid="{96EF7F14-DE72-419D-AB6F-163942571B73}" name="Budget 2022"/>
    <tableColumn id="31" xr3:uid="{4C85FA94-44BF-4D3F-BDB2-E4579A425EC7}" name="Atterissage 2022"/>
    <tableColumn id="32" xr3:uid="{D421549F-35F6-4348-9A07-4123763251B9}" name="Type de PM"/>
    <tableColumn id="33" xr3:uid="{82361347-63BF-4E1F-A57A-1A64F862E00D}" name="Description" dataDxfId="115">
      <calculatedColumnFormula>IF(ISNA(VLOOKUP(VALUE(A3),#REF!,3,0)),"",(VLOOKUP(VALUE(A3),#REF!,3,0)))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3466CD8-FCCF-40BE-83C6-2FAD2F0FB1E2}" name="Tableau26" displayName="Tableau26" ref="A1:F5" totalsRowShown="0" headerRowDxfId="114" headerRowBorderDxfId="113" tableBorderDxfId="112">
  <autoFilter ref="A1:F5" xr:uid="{B00D5314-5EC1-496E-B9B2-896EF90658A0}"/>
  <tableColumns count="6">
    <tableColumn id="1" xr3:uid="{2F95153F-43A8-47DD-AF42-698121E0AE41}" name="LIGNE" dataDxfId="111">
      <calculatedColumnFormula>VLOOKUP(VALUE(Feuil2!C2),Tableau37[],20,FALSE)</calculatedColumnFormula>
    </tableColumn>
    <tableColumn id="2" xr3:uid="{D6210DE2-609B-4D3A-B8C5-FE3A9ACDEB25}" name="Equipement" dataDxfId="110">
      <calculatedColumnFormula>VLOOKUP(VALUE(Feuil2!C2),Tableau37[],23,FALSE)</calculatedColumnFormula>
    </tableColumn>
    <tableColumn id="3" xr3:uid="{00BE24EB-F17E-4062-B9BC-D9220CFB402E}" name="N°ordre"/>
    <tableColumn id="4" xr3:uid="{14DA7296-01A9-446A-8D6E-D21BFDF5564E}" name="Prix"/>
    <tableColumn id="5" xr3:uid="{8DD033A7-F894-4654-A0DA-A96FE2ECF9AF}" name="Description" dataDxfId="109">
      <calculatedColumnFormula>VLOOKUP(VALUE(Feuil2!C2),Tableau37[],33,FALSE)</calculatedColumnFormula>
    </tableColumn>
    <tableColumn id="6" xr3:uid="{CA4DCBC8-09EA-4F3E-8F9A-37EE1101A249}" name="Type d'ordre" dataDxfId="108">
      <calculatedColumnFormula>VLOOKUP(VALUE(Feuil2!C2),Tableau37[],32,FALSE)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leau14" displayName="Tableau14" ref="H1:J3" totalsRowShown="0" headerRowDxfId="107" headerRowBorderDxfId="106">
  <autoFilter ref="H1:J3" xr:uid="{00000000-0009-0000-0100-00000E000000}"/>
  <tableColumns count="3">
    <tableColumn id="1" xr3:uid="{00000000-0010-0000-0600-000001000000}" name="ATTR" dataDxfId="105"/>
    <tableColumn id="2" xr3:uid="{00000000-0010-0000-0600-000002000000}" name="INTITULE"/>
    <tableColumn id="3" xr3:uid="{00000000-0010-0000-0600-000003000000}" name="TOTAL" dataDxfId="104" dataCellStyle="Monétai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8000000}" name="Tableau16" displayName="Tableau16" ref="H1:J7" totalsRowShown="0" headerRowDxfId="103" headerRowBorderDxfId="102" tableBorderDxfId="101" totalsRowBorderDxfId="100">
  <autoFilter ref="H1:J7" xr:uid="{00000000-0009-0000-0100-000010000000}"/>
  <tableColumns count="3">
    <tableColumn id="1" xr3:uid="{00000000-0010-0000-0800-000001000000}" name="ATTR" dataDxfId="99"/>
    <tableColumn id="2" xr3:uid="{00000000-0010-0000-0800-000002000000}" name="INTITULE" dataDxfId="98"/>
    <tableColumn id="3" xr3:uid="{00000000-0010-0000-0800-000003000000}" name="TOTAL" dataDxfId="97" dataCellStyle="Monétai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ableau18" displayName="Tableau18" ref="H1:J7" totalsRowShown="0" headerRowDxfId="96" headerRowBorderDxfId="95" tableBorderDxfId="94" totalsRowBorderDxfId="93">
  <autoFilter ref="H1:J7" xr:uid="{00000000-0009-0000-0100-000012000000}"/>
  <tableColumns count="3">
    <tableColumn id="1" xr3:uid="{00000000-0010-0000-0A00-000001000000}" name="ATTR" dataDxfId="92"/>
    <tableColumn id="2" xr3:uid="{00000000-0010-0000-0A00-000002000000}" name="INTITULE" dataDxfId="91"/>
    <tableColumn id="3" xr3:uid="{00000000-0010-0000-0A00-000003000000}" name="TOTAL" dataDxfId="90" dataCellStyle="Monétair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C000000}" name="Tableau6" displayName="Tableau6" ref="H1:J7" totalsRowShown="0" headerRowDxfId="89" headerRowBorderDxfId="88">
  <autoFilter ref="H1:J7" xr:uid="{00000000-0009-0000-0100-000006000000}"/>
  <tableColumns count="3">
    <tableColumn id="1" xr3:uid="{00000000-0010-0000-0C00-000001000000}" name="ATTR" dataDxfId="87"/>
    <tableColumn id="2" xr3:uid="{00000000-0010-0000-0C00-000002000000}" name="INTITULE"/>
    <tableColumn id="3" xr3:uid="{00000000-0010-0000-0C00-000003000000}" name="COUT" dataDxfId="86" dataCellStyle="Monétair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E000000}" name="Tableau20" displayName="Tableau20" ref="H1:J9" totalsRowShown="0" headerRowDxfId="85" headerRowBorderDxfId="84" tableBorderDxfId="83">
  <autoFilter ref="H1:J9" xr:uid="{00000000-0009-0000-0100-000014000000}"/>
  <tableColumns count="3">
    <tableColumn id="1" xr3:uid="{00000000-0010-0000-0E00-000001000000}" name="ATTR"/>
    <tableColumn id="2" xr3:uid="{00000000-0010-0000-0E00-000002000000}" name="INTITULE"/>
    <tableColumn id="3" xr3:uid="{00000000-0010-0000-0E00-000003000000}" name="COUT" dataDxfId="82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9AA0C-5ADD-45BF-BE2E-50CE02222463}">
  <sheetPr codeName="Feuil2"/>
  <dimension ref="A1:AG8"/>
  <sheetViews>
    <sheetView tabSelected="1" workbookViewId="0">
      <selection activeCell="A8" sqref="A8"/>
    </sheetView>
  </sheetViews>
  <sheetFormatPr baseColWidth="10" defaultRowHeight="15" x14ac:dyDescent="0.25"/>
  <cols>
    <col min="3" max="3" width="13.85546875" customWidth="1"/>
    <col min="6" max="6" width="37.140625" bestFit="1" customWidth="1"/>
    <col min="7" max="7" width="22.140625" customWidth="1"/>
    <col min="11" max="11" width="11.85546875" customWidth="1"/>
    <col min="13" max="13" width="18.85546875" bestFit="1" customWidth="1"/>
    <col min="14" max="14" width="34.42578125" bestFit="1" customWidth="1"/>
    <col min="15" max="15" width="11.7109375" customWidth="1"/>
    <col min="16" max="16" width="11.85546875" customWidth="1"/>
    <col min="17" max="17" width="11" customWidth="1"/>
    <col min="18" max="18" width="19.5703125" customWidth="1"/>
    <col min="20" max="20" width="19.140625" customWidth="1"/>
    <col min="21" max="21" width="34.42578125" bestFit="1" customWidth="1"/>
    <col min="22" max="22" width="12" customWidth="1"/>
    <col min="23" max="23" width="21.85546875" customWidth="1"/>
    <col min="29" max="30" width="13.140625" customWidth="1"/>
    <col min="31" max="31" width="16.5703125" customWidth="1"/>
    <col min="32" max="32" width="12.5703125" customWidth="1"/>
    <col min="33" max="33" width="44.5703125" bestFit="1" customWidth="1"/>
  </cols>
  <sheetData>
    <row r="1" spans="1:33" s="73" customFormat="1" ht="45.95" customHeight="1" x14ac:dyDescent="0.25"/>
    <row r="2" spans="1:33" x14ac:dyDescent="0.25">
      <c r="A2" s="50" t="s">
        <v>54</v>
      </c>
      <c r="B2" s="50" t="s">
        <v>55</v>
      </c>
      <c r="C2" s="50" t="s">
        <v>56</v>
      </c>
      <c r="D2" s="50" t="s">
        <v>57</v>
      </c>
      <c r="E2" s="50" t="s">
        <v>58</v>
      </c>
      <c r="F2" s="50" t="s">
        <v>59</v>
      </c>
      <c r="G2" s="50" t="s">
        <v>60</v>
      </c>
      <c r="H2" s="50" t="s">
        <v>61</v>
      </c>
      <c r="I2" s="50" t="s">
        <v>62</v>
      </c>
      <c r="J2" s="50" t="s">
        <v>63</v>
      </c>
      <c r="K2" s="50" t="s">
        <v>64</v>
      </c>
      <c r="L2" s="50" t="s">
        <v>65</v>
      </c>
      <c r="M2" s="50" t="s">
        <v>66</v>
      </c>
      <c r="N2" s="50" t="s">
        <v>67</v>
      </c>
      <c r="O2" s="51" t="s">
        <v>68</v>
      </c>
      <c r="P2" s="51" t="s">
        <v>69</v>
      </c>
      <c r="Q2" s="51" t="s">
        <v>70</v>
      </c>
      <c r="R2" s="52" t="s">
        <v>71</v>
      </c>
      <c r="S2" s="51" t="s">
        <v>72</v>
      </c>
      <c r="T2" s="50" t="s">
        <v>73</v>
      </c>
      <c r="U2" s="50" t="s">
        <v>74</v>
      </c>
      <c r="V2" s="50" t="s">
        <v>75</v>
      </c>
      <c r="W2" s="50" t="s">
        <v>76</v>
      </c>
      <c r="X2" s="50" t="s">
        <v>77</v>
      </c>
      <c r="Y2" s="50" t="s">
        <v>78</v>
      </c>
      <c r="Z2" s="50" t="s">
        <v>79</v>
      </c>
      <c r="AA2" s="50" t="s">
        <v>80</v>
      </c>
      <c r="AB2" s="50" t="s">
        <v>81</v>
      </c>
      <c r="AC2" s="50" t="s">
        <v>82</v>
      </c>
      <c r="AD2" s="50" t="s">
        <v>83</v>
      </c>
      <c r="AE2" s="50" t="s">
        <v>84</v>
      </c>
      <c r="AF2" s="53" t="s">
        <v>85</v>
      </c>
      <c r="AG2" s="54" t="s">
        <v>86</v>
      </c>
    </row>
    <row r="3" spans="1:33" x14ac:dyDescent="0.25">
      <c r="A3" s="55">
        <v>402051199</v>
      </c>
      <c r="B3" t="s">
        <v>95</v>
      </c>
      <c r="C3" t="s">
        <v>103</v>
      </c>
      <c r="D3" t="s">
        <v>100</v>
      </c>
      <c r="E3" t="s">
        <v>97</v>
      </c>
      <c r="F3" t="s">
        <v>0</v>
      </c>
      <c r="G3" t="s">
        <v>0</v>
      </c>
      <c r="H3" t="s">
        <v>0</v>
      </c>
      <c r="I3" t="s">
        <v>101</v>
      </c>
      <c r="J3" t="s">
        <v>104</v>
      </c>
      <c r="K3" t="s">
        <v>105</v>
      </c>
      <c r="L3" t="s">
        <v>102</v>
      </c>
      <c r="M3" t="s">
        <v>0</v>
      </c>
      <c r="O3" s="49">
        <v>44631</v>
      </c>
      <c r="P3" s="49">
        <v>44631</v>
      </c>
      <c r="Q3" s="49">
        <v>44631</v>
      </c>
      <c r="R3">
        <v>22.68</v>
      </c>
      <c r="S3" t="s">
        <v>99</v>
      </c>
      <c r="T3" t="s">
        <v>50</v>
      </c>
      <c r="U3" t="s">
        <v>46</v>
      </c>
      <c r="V3" t="s">
        <v>0</v>
      </c>
      <c r="W3" t="s">
        <v>0</v>
      </c>
      <c r="X3">
        <v>10</v>
      </c>
      <c r="Y3" t="s">
        <v>0</v>
      </c>
      <c r="Z3" t="s">
        <v>0</v>
      </c>
      <c r="AA3" t="s">
        <v>40</v>
      </c>
      <c r="AB3" t="s">
        <v>106</v>
      </c>
      <c r="AF3" t="s">
        <v>90</v>
      </c>
      <c r="AG3" s="47" t="e">
        <f>IF(ISNA(VLOOKUP(VALUE(A3),#REF!,3,0)),"",(VLOOKUP(VALUE(A3),#REF!,3,0)))</f>
        <v>#REF!</v>
      </c>
    </row>
    <row r="4" spans="1:33" x14ac:dyDescent="0.25">
      <c r="A4" s="55">
        <v>402082240</v>
      </c>
      <c r="B4" t="s">
        <v>95</v>
      </c>
      <c r="C4" t="s">
        <v>107</v>
      </c>
      <c r="D4" t="s">
        <v>96</v>
      </c>
      <c r="E4" t="s">
        <v>97</v>
      </c>
      <c r="F4" t="s">
        <v>0</v>
      </c>
      <c r="G4" t="s">
        <v>0</v>
      </c>
      <c r="H4" t="s">
        <v>0</v>
      </c>
      <c r="I4" t="s">
        <v>7</v>
      </c>
      <c r="J4" t="s">
        <v>0</v>
      </c>
      <c r="K4" t="s">
        <v>0</v>
      </c>
      <c r="L4" t="s">
        <v>98</v>
      </c>
      <c r="M4" t="s">
        <v>108</v>
      </c>
      <c r="N4" t="s">
        <v>39</v>
      </c>
      <c r="O4" s="49">
        <v>44634</v>
      </c>
      <c r="P4" s="49">
        <v>44634</v>
      </c>
      <c r="Q4" s="49">
        <v>44634</v>
      </c>
      <c r="R4">
        <v>1.43</v>
      </c>
      <c r="S4" t="s">
        <v>99</v>
      </c>
      <c r="T4" t="s">
        <v>51</v>
      </c>
      <c r="U4" t="s">
        <v>43</v>
      </c>
      <c r="V4" t="s">
        <v>52</v>
      </c>
      <c r="W4" t="s">
        <v>53</v>
      </c>
      <c r="X4">
        <v>11</v>
      </c>
      <c r="Y4" t="s">
        <v>0</v>
      </c>
      <c r="Z4" t="s">
        <v>0</v>
      </c>
      <c r="AA4" t="s">
        <v>40</v>
      </c>
      <c r="AB4" t="e">
        <v>#N/A</v>
      </c>
      <c r="AF4" t="s">
        <v>89</v>
      </c>
      <c r="AG4" s="47" t="e">
        <f>IF(ISNA(VLOOKUP(VALUE(A4),#REF!,3,0)),"",(VLOOKUP(VALUE(A4),#REF!,3,0)))</f>
        <v>#REF!</v>
      </c>
    </row>
    <row r="5" spans="1:33" x14ac:dyDescent="0.25">
      <c r="A5" s="55">
        <v>402082325</v>
      </c>
      <c r="B5" t="s">
        <v>95</v>
      </c>
      <c r="C5" t="s">
        <v>109</v>
      </c>
      <c r="D5" t="s">
        <v>96</v>
      </c>
      <c r="E5" t="s">
        <v>97</v>
      </c>
      <c r="F5" t="s">
        <v>0</v>
      </c>
      <c r="G5" t="s">
        <v>0</v>
      </c>
      <c r="H5" t="s">
        <v>0</v>
      </c>
      <c r="I5" t="s">
        <v>7</v>
      </c>
      <c r="J5" t="s">
        <v>0</v>
      </c>
      <c r="K5" t="s">
        <v>0</v>
      </c>
      <c r="L5" t="s">
        <v>98</v>
      </c>
      <c r="M5" t="s">
        <v>110</v>
      </c>
      <c r="N5" t="s">
        <v>39</v>
      </c>
      <c r="O5" s="49">
        <v>44634</v>
      </c>
      <c r="P5" s="49">
        <v>44634</v>
      </c>
      <c r="Q5" s="49">
        <v>44634</v>
      </c>
      <c r="R5">
        <v>12.5</v>
      </c>
      <c r="S5" t="s">
        <v>99</v>
      </c>
      <c r="T5" t="s">
        <v>47</v>
      </c>
      <c r="U5" t="s">
        <v>48</v>
      </c>
      <c r="V5" t="s">
        <v>49</v>
      </c>
      <c r="W5" t="s">
        <v>34</v>
      </c>
      <c r="X5">
        <v>11</v>
      </c>
      <c r="Y5" t="s">
        <v>0</v>
      </c>
      <c r="Z5" t="s">
        <v>0</v>
      </c>
      <c r="AA5" t="s">
        <v>40</v>
      </c>
      <c r="AB5" t="e">
        <v>#N/A</v>
      </c>
      <c r="AF5" t="s">
        <v>89</v>
      </c>
      <c r="AG5" s="47" t="e">
        <f>IF(ISNA(VLOOKUP(VALUE(A5),#REF!,3,0)),"",(VLOOKUP(VALUE(A5),#REF!,3,0)))</f>
        <v>#REF!</v>
      </c>
    </row>
    <row r="6" spans="1:33" x14ac:dyDescent="0.25">
      <c r="A6" s="55">
        <v>402082325</v>
      </c>
      <c r="B6" t="s">
        <v>95</v>
      </c>
      <c r="C6" t="s">
        <v>109</v>
      </c>
      <c r="D6" t="s">
        <v>96</v>
      </c>
      <c r="E6" t="s">
        <v>97</v>
      </c>
      <c r="F6" t="s">
        <v>0</v>
      </c>
      <c r="G6" t="s">
        <v>0</v>
      </c>
      <c r="H6" t="s">
        <v>0</v>
      </c>
      <c r="I6" t="s">
        <v>7</v>
      </c>
      <c r="J6" t="s">
        <v>0</v>
      </c>
      <c r="K6" t="s">
        <v>0</v>
      </c>
      <c r="L6" t="s">
        <v>98</v>
      </c>
      <c r="M6" t="s">
        <v>110</v>
      </c>
      <c r="N6" t="s">
        <v>39</v>
      </c>
      <c r="O6" s="49">
        <v>44634</v>
      </c>
      <c r="P6" s="49">
        <v>44634</v>
      </c>
      <c r="Q6" s="49">
        <v>44634</v>
      </c>
      <c r="R6">
        <v>12.5</v>
      </c>
      <c r="S6" t="s">
        <v>99</v>
      </c>
      <c r="T6" t="s">
        <v>47</v>
      </c>
      <c r="U6" t="s">
        <v>48</v>
      </c>
      <c r="V6" t="s">
        <v>49</v>
      </c>
      <c r="W6" t="s">
        <v>34</v>
      </c>
      <c r="X6">
        <v>11</v>
      </c>
      <c r="Y6" t="s">
        <v>0</v>
      </c>
      <c r="Z6" t="s">
        <v>0</v>
      </c>
      <c r="AA6" t="s">
        <v>40</v>
      </c>
      <c r="AB6" t="e">
        <v>#N/A</v>
      </c>
      <c r="AF6" t="s">
        <v>89</v>
      </c>
      <c r="AG6" s="47" t="e">
        <f>IF(ISNA(VLOOKUP(VALUE(A6),#REF!,3,0)),"",(VLOOKUP(VALUE(A6),#REF!,3,0)))</f>
        <v>#REF!</v>
      </c>
    </row>
    <row r="7" spans="1:33" x14ac:dyDescent="0.25">
      <c r="A7" s="55">
        <v>402075221</v>
      </c>
      <c r="B7" t="s">
        <v>95</v>
      </c>
      <c r="C7" t="s">
        <v>111</v>
      </c>
      <c r="D7" t="s">
        <v>100</v>
      </c>
      <c r="E7" t="s">
        <v>97</v>
      </c>
      <c r="F7" t="s">
        <v>0</v>
      </c>
      <c r="G7" t="s">
        <v>0</v>
      </c>
      <c r="H7" t="s">
        <v>0</v>
      </c>
      <c r="I7" t="s">
        <v>101</v>
      </c>
      <c r="J7" t="s">
        <v>112</v>
      </c>
      <c r="K7" t="s">
        <v>113</v>
      </c>
      <c r="L7" t="s">
        <v>102</v>
      </c>
      <c r="M7" t="s">
        <v>0</v>
      </c>
      <c r="N7" t="s">
        <v>39</v>
      </c>
      <c r="O7" s="49">
        <v>44634</v>
      </c>
      <c r="P7" s="49">
        <v>44634</v>
      </c>
      <c r="Q7" s="49">
        <v>44634</v>
      </c>
      <c r="R7">
        <v>121.1</v>
      </c>
      <c r="S7" t="s">
        <v>99</v>
      </c>
      <c r="T7" t="s">
        <v>41</v>
      </c>
      <c r="U7" t="s">
        <v>44</v>
      </c>
      <c r="V7" t="s">
        <v>0</v>
      </c>
      <c r="W7" t="s">
        <v>0</v>
      </c>
      <c r="X7">
        <v>11</v>
      </c>
      <c r="Y7" t="s">
        <v>0</v>
      </c>
      <c r="Z7" t="s">
        <v>0</v>
      </c>
      <c r="AA7" t="s">
        <v>40</v>
      </c>
      <c r="AB7" t="s">
        <v>114</v>
      </c>
      <c r="AF7" t="s">
        <v>87</v>
      </c>
      <c r="AG7" s="47" t="e">
        <f>IF(ISNA(VLOOKUP(VALUE(A7),#REF!,3,0)),"",(VLOOKUP(VALUE(A7),#REF!,3,0)))</f>
        <v>#REF!</v>
      </c>
    </row>
    <row r="8" spans="1:33" x14ac:dyDescent="0.25">
      <c r="A8" t="s">
        <v>117</v>
      </c>
      <c r="B8" t="s">
        <v>95</v>
      </c>
      <c r="C8" t="s">
        <v>118</v>
      </c>
      <c r="D8" t="s">
        <v>100</v>
      </c>
      <c r="E8" t="s">
        <v>97</v>
      </c>
      <c r="F8" t="s">
        <v>0</v>
      </c>
      <c r="G8" t="s">
        <v>0</v>
      </c>
      <c r="H8" t="s">
        <v>0</v>
      </c>
      <c r="I8" t="s">
        <v>101</v>
      </c>
      <c r="J8" t="s">
        <v>119</v>
      </c>
      <c r="K8" t="s">
        <v>120</v>
      </c>
      <c r="L8" t="s">
        <v>121</v>
      </c>
      <c r="M8" t="s">
        <v>0</v>
      </c>
      <c r="N8" t="s">
        <v>42</v>
      </c>
      <c r="O8" s="49">
        <v>44631</v>
      </c>
      <c r="P8" s="49">
        <v>44631</v>
      </c>
      <c r="Q8" s="49">
        <v>44631</v>
      </c>
      <c r="R8">
        <v>378.35</v>
      </c>
      <c r="S8" t="s">
        <v>99</v>
      </c>
      <c r="T8" t="s">
        <v>45</v>
      </c>
      <c r="U8" t="s">
        <v>46</v>
      </c>
      <c r="V8" t="s">
        <v>0</v>
      </c>
      <c r="W8" t="s">
        <v>0</v>
      </c>
      <c r="X8">
        <v>10</v>
      </c>
      <c r="Y8" t="s">
        <v>0</v>
      </c>
      <c r="Z8" t="s">
        <v>0</v>
      </c>
      <c r="AA8" t="s">
        <v>40</v>
      </c>
      <c r="AB8" t="s">
        <v>122</v>
      </c>
      <c r="AF8" t="s">
        <v>88</v>
      </c>
      <c r="AG8" s="47" t="e">
        <f>IF(ISNA(VLOOKUP(VALUE(A8),#REF!,3,0)),"",(VLOOKUP(VALUE(A8),#REF!,3,0)))</f>
        <v>#REF!</v>
      </c>
    </row>
  </sheetData>
  <mergeCells count="1">
    <mergeCell ref="A1:XFD1"/>
  </mergeCells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A21DC-B235-4DB6-A5A0-11926FE77DF3}">
  <sheetPr codeName="Feuil22"/>
  <dimension ref="A1:F5"/>
  <sheetViews>
    <sheetView zoomScale="84" workbookViewId="0">
      <selection activeCell="K10" sqref="K10"/>
    </sheetView>
  </sheetViews>
  <sheetFormatPr baseColWidth="10" defaultRowHeight="15" x14ac:dyDescent="0.25"/>
  <cols>
    <col min="1" max="1" width="29.140625" style="72" customWidth="1"/>
    <col min="2" max="2" width="23.140625" customWidth="1"/>
    <col min="4" max="4" width="11.85546875" style="7" bestFit="1" customWidth="1"/>
    <col min="5" max="5" width="45.85546875" bestFit="1" customWidth="1"/>
    <col min="6" max="6" width="14.42578125" bestFit="1" customWidth="1"/>
  </cols>
  <sheetData>
    <row r="1" spans="1:6" x14ac:dyDescent="0.25">
      <c r="A1" s="71" t="s">
        <v>32</v>
      </c>
      <c r="B1" s="56" t="s">
        <v>91</v>
      </c>
      <c r="C1" s="56" t="s">
        <v>92</v>
      </c>
      <c r="D1" s="56" t="s">
        <v>93</v>
      </c>
      <c r="E1" s="56" t="s">
        <v>86</v>
      </c>
      <c r="F1" s="57" t="s">
        <v>94</v>
      </c>
    </row>
    <row r="2" spans="1:6" x14ac:dyDescent="0.25">
      <c r="A2" s="72" t="str">
        <f>VLOOKUP(VALUE(Feuil2!C2),Tableau37[],20,FALSE)</f>
        <v>FA05-SAU-EMB-L001</v>
      </c>
      <c r="B2" s="55" t="str">
        <f>VLOOKUP(VALUE(Feuil2!C2),Tableau37[],23,FALSE)</f>
        <v/>
      </c>
      <c r="C2">
        <v>402051199</v>
      </c>
      <c r="D2">
        <v>22.680000305175781</v>
      </c>
      <c r="E2" t="e">
        <f>VLOOKUP(VALUE(Feuil2!C2),Tableau37[],33,FALSE)</f>
        <v>#REF!</v>
      </c>
      <c r="F2" t="str">
        <f>VLOOKUP(VALUE(Feuil2!C2),Tableau37[],32,FALSE)</f>
        <v>PM07</v>
      </c>
    </row>
    <row r="3" spans="1:6" x14ac:dyDescent="0.25">
      <c r="A3" s="72" t="str">
        <f>VLOOKUP(VALUE(Feuil2!C3),Tableau37[],20,FALSE)</f>
        <v>FA05-SAU-EMB-L002</v>
      </c>
      <c r="B3" s="55" t="str">
        <f>VLOOKUP(VALUE(Feuil2!C3),Tableau37[],23,FALSE)</f>
        <v>COUPEUSE INOTEC N°260</v>
      </c>
      <c r="C3">
        <v>402082240</v>
      </c>
      <c r="D3">
        <v>1.4299999475479126</v>
      </c>
      <c r="E3" t="e">
        <f>VLOOKUP(VALUE(Feuil2!C3),Tableau37[],33,FALSE)</f>
        <v>#REF!</v>
      </c>
      <c r="F3" t="str">
        <f>VLOOKUP(VALUE(Feuil2!C3),Tableau37[],32,FALSE)</f>
        <v>PM10</v>
      </c>
    </row>
    <row r="4" spans="1:6" x14ac:dyDescent="0.25">
      <c r="A4" s="72" t="str">
        <f>VLOOKUP(VALUE(Feuil2!C4),Tableau37[],20,FALSE)</f>
        <v>FA05-SAU-EMB-L003</v>
      </c>
      <c r="B4" s="55" t="str">
        <f>VLOOKUP(VALUE(Feuil2!C4),Tableau37[],23,FALSE)</f>
        <v>PVLH 241 N° 17534</v>
      </c>
      <c r="C4">
        <v>402082325</v>
      </c>
      <c r="D4">
        <v>25</v>
      </c>
      <c r="E4" t="e">
        <f>VLOOKUP(VALUE(Feuil2!C4),Tableau37[],33,FALSE)</f>
        <v>#REF!</v>
      </c>
      <c r="F4" t="str">
        <f>VLOOKUP(VALUE(Feuil2!C4),Tableau37[],32,FALSE)</f>
        <v>PM10</v>
      </c>
    </row>
    <row r="5" spans="1:6" x14ac:dyDescent="0.25">
      <c r="A5" s="72" t="str">
        <f>VLOOKUP(VALUE(Feuil2!C5),Tableau37[],20,FALSE)</f>
        <v>FA05-SAU-EMB-L010</v>
      </c>
      <c r="B5" s="55" t="str">
        <f>VLOOKUP(VALUE(Feuil2!C5),Tableau37[],23,FALSE)</f>
        <v/>
      </c>
      <c r="C5">
        <v>402075221</v>
      </c>
      <c r="D5">
        <v>121.09999847412109</v>
      </c>
      <c r="E5" t="e">
        <f>VLOOKUP(VALUE(Feuil2!C5),Tableau37[],33,FALSE)</f>
        <v>#REF!</v>
      </c>
      <c r="F5" t="str">
        <f>VLOOKUP(VALUE(Feuil2!C5),Tableau37[],32,FALSE)</f>
        <v>PM08</v>
      </c>
    </row>
  </sheetData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M66"/>
  <sheetViews>
    <sheetView workbookViewId="0">
      <selection activeCell="A2" sqref="A2:E2"/>
    </sheetView>
  </sheetViews>
  <sheetFormatPr baseColWidth="10" defaultColWidth="10.7109375" defaultRowHeight="15" x14ac:dyDescent="0.25"/>
  <cols>
    <col min="1" max="1" width="24.42578125" style="2" bestFit="1" customWidth="1"/>
    <col min="2" max="2" width="11.5703125" style="2" customWidth="1"/>
    <col min="3" max="3" width="14.5703125" style="32" bestFit="1" customWidth="1"/>
    <col min="4" max="4" width="46" style="2" bestFit="1" customWidth="1"/>
    <col min="5" max="5" width="23.28515625" style="2" bestFit="1" customWidth="1"/>
    <col min="6" max="6" width="25.42578125" style="2" bestFit="1" customWidth="1"/>
    <col min="8" max="8" width="12.28515625" bestFit="1" customWidth="1"/>
    <col min="9" max="9" width="20.28515625" bestFit="1" customWidth="1"/>
    <col min="10" max="10" width="13.85546875" bestFit="1" customWidth="1"/>
    <col min="11" max="11" width="1.5703125" customWidth="1"/>
    <col min="12" max="12" width="19.85546875" bestFit="1" customWidth="1"/>
  </cols>
  <sheetData>
    <row r="1" spans="1:13" ht="21" x14ac:dyDescent="0.25">
      <c r="A1" s="58" t="s">
        <v>20</v>
      </c>
      <c r="B1" s="58" t="s">
        <v>1</v>
      </c>
      <c r="C1" s="59" t="s">
        <v>2</v>
      </c>
      <c r="D1" s="58" t="s">
        <v>16</v>
      </c>
      <c r="E1" s="58" t="s">
        <v>11</v>
      </c>
      <c r="F1" s="60" t="s">
        <v>10</v>
      </c>
      <c r="H1" s="15" t="s">
        <v>17</v>
      </c>
      <c r="I1" s="15" t="s">
        <v>12</v>
      </c>
      <c r="J1" s="15" t="s">
        <v>13</v>
      </c>
    </row>
    <row r="2" spans="1:13" ht="18" customHeight="1" x14ac:dyDescent="0.25">
      <c r="A2" s="61" t="s">
        <v>0</v>
      </c>
      <c r="B2" s="45">
        <v>402051199</v>
      </c>
      <c r="C2" s="62">
        <v>22.680000305175781</v>
      </c>
      <c r="D2" s="45" t="e">
        <v>#REF!</v>
      </c>
      <c r="E2" s="45" t="s">
        <v>90</v>
      </c>
      <c r="F2" s="45"/>
      <c r="H2" s="23" t="s">
        <v>5</v>
      </c>
      <c r="I2" t="s">
        <v>3</v>
      </c>
      <c r="J2" s="4">
        <f>SUMIF(E:E,H2,C:C)</f>
        <v>0</v>
      </c>
      <c r="L2" t="s">
        <v>25</v>
      </c>
      <c r="M2" s="4">
        <f>SUMIF(F:F,L2,C:C)</f>
        <v>0</v>
      </c>
    </row>
    <row r="3" spans="1:13" x14ac:dyDescent="0.25">
      <c r="H3" s="23" t="s">
        <v>23</v>
      </c>
      <c r="I3" t="s">
        <v>24</v>
      </c>
      <c r="J3" s="4">
        <f>SUMIF(E:E,H3,C:C)</f>
        <v>0</v>
      </c>
    </row>
    <row r="6" spans="1:13" x14ac:dyDescent="0.25">
      <c r="C6" s="43"/>
    </row>
    <row r="7" spans="1:13" x14ac:dyDescent="0.25">
      <c r="C7" s="43"/>
    </row>
    <row r="8" spans="1:13" x14ac:dyDescent="0.25">
      <c r="C8" s="43"/>
    </row>
    <row r="9" spans="1:13" x14ac:dyDescent="0.25">
      <c r="C9" s="43"/>
    </row>
    <row r="10" spans="1:13" x14ac:dyDescent="0.25">
      <c r="C10" s="43"/>
    </row>
    <row r="11" spans="1:13" x14ac:dyDescent="0.25">
      <c r="C11" s="43"/>
    </row>
    <row r="12" spans="1:13" x14ac:dyDescent="0.25">
      <c r="C12" s="43"/>
    </row>
    <row r="13" spans="1:13" x14ac:dyDescent="0.25">
      <c r="C13" s="43"/>
    </row>
    <row r="14" spans="1:13" x14ac:dyDescent="0.25">
      <c r="C14" s="43"/>
    </row>
    <row r="15" spans="1:13" x14ac:dyDescent="0.25">
      <c r="C15" s="43"/>
    </row>
    <row r="16" spans="1:13" x14ac:dyDescent="0.25">
      <c r="C16" s="43"/>
    </row>
    <row r="17" spans="3:9" x14ac:dyDescent="0.25">
      <c r="C17" s="43"/>
    </row>
    <row r="18" spans="3:9" x14ac:dyDescent="0.25">
      <c r="C18" s="43"/>
    </row>
    <row r="19" spans="3:9" x14ac:dyDescent="0.25">
      <c r="C19" s="43"/>
      <c r="I19" s="9"/>
    </row>
    <row r="20" spans="3:9" x14ac:dyDescent="0.25">
      <c r="C20" s="43"/>
      <c r="I20" s="9"/>
    </row>
    <row r="21" spans="3:9" x14ac:dyDescent="0.25">
      <c r="C21" s="43"/>
      <c r="I21" s="9"/>
    </row>
    <row r="22" spans="3:9" x14ac:dyDescent="0.25">
      <c r="C22" s="43"/>
      <c r="I22" s="9"/>
    </row>
    <row r="23" spans="3:9" x14ac:dyDescent="0.25">
      <c r="C23" s="43"/>
      <c r="I23" s="9"/>
    </row>
    <row r="24" spans="3:9" x14ac:dyDescent="0.25">
      <c r="C24" s="43"/>
      <c r="I24" s="9"/>
    </row>
    <row r="25" spans="3:9" x14ac:dyDescent="0.25">
      <c r="C25" s="43"/>
      <c r="I25" s="9"/>
    </row>
    <row r="26" spans="3:9" x14ac:dyDescent="0.25">
      <c r="C26" s="43"/>
      <c r="I26" s="9"/>
    </row>
    <row r="27" spans="3:9" x14ac:dyDescent="0.25">
      <c r="C27" s="43"/>
      <c r="I27" s="9"/>
    </row>
    <row r="28" spans="3:9" x14ac:dyDescent="0.25">
      <c r="C28" s="43"/>
      <c r="I28" s="9"/>
    </row>
    <row r="29" spans="3:9" x14ac:dyDescent="0.25">
      <c r="C29" s="43"/>
      <c r="I29" s="9"/>
    </row>
    <row r="30" spans="3:9" x14ac:dyDescent="0.25">
      <c r="C30" s="43"/>
      <c r="I30" s="9"/>
    </row>
    <row r="31" spans="3:9" x14ac:dyDescent="0.25">
      <c r="C31" s="43"/>
      <c r="I31" s="9"/>
    </row>
    <row r="32" spans="3:9" x14ac:dyDescent="0.25">
      <c r="C32" s="43"/>
    </row>
    <row r="33" spans="3:3" x14ac:dyDescent="0.25">
      <c r="C33" s="43"/>
    </row>
    <row r="34" spans="3:3" x14ac:dyDescent="0.25">
      <c r="C34" s="43"/>
    </row>
    <row r="35" spans="3:3" x14ac:dyDescent="0.25">
      <c r="C35" s="43"/>
    </row>
    <row r="36" spans="3:3" x14ac:dyDescent="0.25">
      <c r="C36" s="43"/>
    </row>
    <row r="37" spans="3:3" x14ac:dyDescent="0.25">
      <c r="C37" s="43"/>
    </row>
    <row r="38" spans="3:3" x14ac:dyDescent="0.25">
      <c r="C38" s="43"/>
    </row>
    <row r="39" spans="3:3" x14ac:dyDescent="0.25">
      <c r="C39" s="43"/>
    </row>
    <row r="40" spans="3:3" x14ac:dyDescent="0.25">
      <c r="C40" s="43"/>
    </row>
    <row r="41" spans="3:3" x14ac:dyDescent="0.25">
      <c r="C41" s="43"/>
    </row>
    <row r="42" spans="3:3" x14ac:dyDescent="0.25">
      <c r="C42" s="43"/>
    </row>
    <row r="43" spans="3:3" x14ac:dyDescent="0.25">
      <c r="C43" s="43"/>
    </row>
    <row r="44" spans="3:3" x14ac:dyDescent="0.25">
      <c r="C44" s="43"/>
    </row>
    <row r="45" spans="3:3" x14ac:dyDescent="0.25">
      <c r="C45" s="43"/>
    </row>
    <row r="46" spans="3:3" x14ac:dyDescent="0.25">
      <c r="C46" s="43"/>
    </row>
    <row r="47" spans="3:3" x14ac:dyDescent="0.25">
      <c r="C47" s="43"/>
    </row>
    <row r="48" spans="3:3" x14ac:dyDescent="0.25">
      <c r="C48" s="43"/>
    </row>
    <row r="49" spans="3:3" x14ac:dyDescent="0.25">
      <c r="C49" s="43"/>
    </row>
    <row r="50" spans="3:3" x14ac:dyDescent="0.25">
      <c r="C50" s="43"/>
    </row>
    <row r="51" spans="3:3" x14ac:dyDescent="0.25">
      <c r="C51" s="43"/>
    </row>
    <row r="52" spans="3:3" x14ac:dyDescent="0.25">
      <c r="C52" s="43"/>
    </row>
    <row r="53" spans="3:3" x14ac:dyDescent="0.25">
      <c r="C53" s="43"/>
    </row>
    <row r="54" spans="3:3" x14ac:dyDescent="0.25">
      <c r="C54" s="43"/>
    </row>
    <row r="55" spans="3:3" x14ac:dyDescent="0.25">
      <c r="C55" s="43"/>
    </row>
    <row r="56" spans="3:3" x14ac:dyDescent="0.25">
      <c r="C56" s="43"/>
    </row>
    <row r="57" spans="3:3" x14ac:dyDescent="0.25">
      <c r="C57" s="43"/>
    </row>
    <row r="58" spans="3:3" x14ac:dyDescent="0.25">
      <c r="C58" s="43"/>
    </row>
    <row r="59" spans="3:3" x14ac:dyDescent="0.25">
      <c r="C59" s="43"/>
    </row>
    <row r="60" spans="3:3" x14ac:dyDescent="0.25">
      <c r="C60" s="43"/>
    </row>
    <row r="61" spans="3:3" x14ac:dyDescent="0.25">
      <c r="C61" s="43"/>
    </row>
    <row r="62" spans="3:3" x14ac:dyDescent="0.25">
      <c r="C62" s="43"/>
    </row>
    <row r="63" spans="3:3" x14ac:dyDescent="0.25">
      <c r="C63" s="43"/>
    </row>
    <row r="64" spans="3:3" x14ac:dyDescent="0.25">
      <c r="C64" s="43"/>
    </row>
    <row r="65" spans="3:3" x14ac:dyDescent="0.25">
      <c r="C65" s="43"/>
    </row>
    <row r="66" spans="3:3" x14ac:dyDescent="0.25">
      <c r="C66" s="43"/>
    </row>
  </sheetData>
  <autoFilter ref="A1:F4" xr:uid="{BDDAE505-43A0-43D9-85B8-625443E3A06C}"/>
  <conditionalFormatting sqref="E1">
    <cfRule type="cellIs" dxfId="81" priority="19" operator="equal">
      <formula>"S"</formula>
    </cfRule>
    <cfRule type="cellIs" dxfId="80" priority="20" operator="equal">
      <formula>"O"</formula>
    </cfRule>
    <cfRule type="cellIs" dxfId="79" priority="21" operator="equal">
      <formula>"C"</formula>
    </cfRule>
    <cfRule type="cellIs" dxfId="78" priority="22" operator="equal">
      <formula>"E"</formula>
    </cfRule>
  </conditionalFormatting>
  <conditionalFormatting sqref="E1:E5 E67:E1048576">
    <cfRule type="cellIs" dxfId="77" priority="15" operator="equal">
      <formula>"Q"</formula>
    </cfRule>
    <cfRule type="cellIs" dxfId="76" priority="16" operator="equal">
      <formula>"RD"</formula>
    </cfRule>
    <cfRule type="cellIs" dxfId="75" priority="17" operator="equal">
      <formula>"PA"</formula>
    </cfRule>
    <cfRule type="cellIs" dxfId="74" priority="18" operator="equal">
      <formula>"P"</formula>
    </cfRule>
  </conditionalFormatting>
  <conditionalFormatting sqref="H2">
    <cfRule type="cellIs" dxfId="73" priority="11" operator="equal">
      <formula>"Q"</formula>
    </cfRule>
    <cfRule type="cellIs" dxfId="72" priority="12" operator="equal">
      <formula>"RD"</formula>
    </cfRule>
    <cfRule type="cellIs" dxfId="71" priority="13" operator="equal">
      <formula>"PA"</formula>
    </cfRule>
    <cfRule type="cellIs" dxfId="70" priority="14" operator="equal">
      <formula>"P"</formula>
    </cfRule>
  </conditionalFormatting>
  <conditionalFormatting sqref="H3">
    <cfRule type="cellIs" dxfId="69" priority="3" operator="equal">
      <formula>"Q"</formula>
    </cfRule>
    <cfRule type="cellIs" dxfId="68" priority="4" operator="equal">
      <formula>"RD"</formula>
    </cfRule>
    <cfRule type="cellIs" dxfId="67" priority="5" operator="equal">
      <formula>"PA"</formula>
    </cfRule>
    <cfRule type="cellIs" dxfId="66" priority="6" operator="equal">
      <formula>"P"</formula>
    </cfRule>
  </conditionalFormatting>
  <conditionalFormatting sqref="C1:C5 C67:C1048576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2:B1048576">
    <cfRule type="duplicateValues" dxfId="65" priority="83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J7"/>
  <sheetViews>
    <sheetView workbookViewId="0">
      <selection activeCell="A2" sqref="A2:E2"/>
    </sheetView>
  </sheetViews>
  <sheetFormatPr baseColWidth="10" defaultColWidth="10.7109375" defaultRowHeight="15" x14ac:dyDescent="0.25"/>
  <cols>
    <col min="1" max="1" width="22.7109375" style="2" bestFit="1" customWidth="1"/>
    <col min="2" max="2" width="11.42578125" style="2"/>
    <col min="3" max="3" width="14.5703125" style="32" bestFit="1" customWidth="1"/>
    <col min="4" max="4" width="47.5703125" style="2" customWidth="1"/>
    <col min="5" max="5" width="23.28515625" style="2" bestFit="1" customWidth="1"/>
    <col min="6" max="6" width="22.140625" style="2" customWidth="1"/>
    <col min="8" max="8" width="11.5703125" customWidth="1"/>
    <col min="9" max="9" width="20.28515625" bestFit="1" customWidth="1"/>
    <col min="10" max="10" width="13.85546875" bestFit="1" customWidth="1"/>
    <col min="13" max="13" width="13.85546875" bestFit="1" customWidth="1"/>
  </cols>
  <sheetData>
    <row r="1" spans="1:10" ht="21" x14ac:dyDescent="0.25">
      <c r="A1" s="58" t="s">
        <v>20</v>
      </c>
      <c r="B1" s="58" t="s">
        <v>1</v>
      </c>
      <c r="C1" s="59" t="s">
        <v>2</v>
      </c>
      <c r="D1" s="58" t="s">
        <v>16</v>
      </c>
      <c r="E1" s="58" t="s">
        <v>11</v>
      </c>
      <c r="F1" s="60" t="s">
        <v>10</v>
      </c>
      <c r="H1" s="15" t="s">
        <v>17</v>
      </c>
      <c r="I1" s="15" t="s">
        <v>12</v>
      </c>
      <c r="J1" s="15" t="s">
        <v>13</v>
      </c>
    </row>
    <row r="2" spans="1:10" x14ac:dyDescent="0.25">
      <c r="A2" s="45" t="s">
        <v>53</v>
      </c>
      <c r="B2" s="45">
        <v>402082240</v>
      </c>
      <c r="C2" s="69">
        <v>1.4299999475479126</v>
      </c>
      <c r="D2" s="45" t="e">
        <v>#REF!</v>
      </c>
      <c r="E2" s="45" t="s">
        <v>89</v>
      </c>
      <c r="F2" s="45"/>
      <c r="H2" s="25" t="s">
        <v>5</v>
      </c>
      <c r="I2" s="11" t="s">
        <v>3</v>
      </c>
      <c r="J2" s="26">
        <f>SUMIF(E:E,H2,C:C)</f>
        <v>0</v>
      </c>
    </row>
    <row r="3" spans="1:10" x14ac:dyDescent="0.25">
      <c r="H3" s="27" t="s">
        <v>15</v>
      </c>
      <c r="I3" s="11" t="s">
        <v>4</v>
      </c>
      <c r="J3" s="26">
        <f>SUMIF(E:E,H3,C:C)</f>
        <v>0</v>
      </c>
    </row>
    <row r="4" spans="1:10" x14ac:dyDescent="0.25">
      <c r="H4" s="20"/>
      <c r="I4" s="18" t="s">
        <v>18</v>
      </c>
      <c r="J4" s="26">
        <f>SUM(J2:J3)</f>
        <v>0</v>
      </c>
    </row>
    <row r="5" spans="1:10" x14ac:dyDescent="0.25">
      <c r="H5" s="17"/>
      <c r="I5" s="24" t="s">
        <v>19</v>
      </c>
      <c r="J5" s="28" t="e">
        <f>#REF!</f>
        <v>#REF!</v>
      </c>
    </row>
    <row r="6" spans="1:10" x14ac:dyDescent="0.25">
      <c r="H6" s="17"/>
      <c r="I6" s="3" t="s">
        <v>37</v>
      </c>
      <c r="J6" s="48" t="e">
        <f>J5-J2</f>
        <v>#REF!</v>
      </c>
    </row>
    <row r="7" spans="1:10" x14ac:dyDescent="0.25">
      <c r="H7" s="20"/>
      <c r="I7" s="3" t="s">
        <v>36</v>
      </c>
      <c r="J7" s="48" t="e">
        <f>(J6/#REF!*52)+J2</f>
        <v>#REF!</v>
      </c>
    </row>
  </sheetData>
  <autoFilter ref="A1:F1" xr:uid="{B308627A-BE27-4A66-9024-3F2C0B6313FB}"/>
  <conditionalFormatting sqref="E1">
    <cfRule type="cellIs" dxfId="64" priority="11" operator="equal">
      <formula>"S"</formula>
    </cfRule>
    <cfRule type="cellIs" dxfId="63" priority="12" operator="equal">
      <formula>"O"</formula>
    </cfRule>
    <cfRule type="cellIs" dxfId="62" priority="13" operator="equal">
      <formula>"C"</formula>
    </cfRule>
    <cfRule type="cellIs" dxfId="61" priority="14" operator="equal">
      <formula>"E"</formula>
    </cfRule>
  </conditionalFormatting>
  <conditionalFormatting sqref="E1">
    <cfRule type="cellIs" dxfId="60" priority="7" operator="equal">
      <formula>"Q"</formula>
    </cfRule>
    <cfRule type="cellIs" dxfId="59" priority="8" operator="equal">
      <formula>"RD"</formula>
    </cfRule>
    <cfRule type="cellIs" dxfId="58" priority="9" operator="equal">
      <formula>"PA"</formula>
    </cfRule>
    <cfRule type="cellIs" dxfId="57" priority="10" operator="equal">
      <formula>"P"</formula>
    </cfRule>
  </conditionalFormatting>
  <conditionalFormatting sqref="E1:E1048576">
    <cfRule type="cellIs" dxfId="56" priority="5" operator="equal">
      <formula>"PA"</formula>
    </cfRule>
    <cfRule type="cellIs" dxfId="55" priority="6" operator="equal">
      <formula>"P"</formula>
    </cfRule>
  </conditionalFormatting>
  <conditionalFormatting sqref="H2:H3">
    <cfRule type="cellIs" dxfId="54" priority="3" operator="equal">
      <formula>"PA"</formula>
    </cfRule>
    <cfRule type="cellIs" dxfId="53" priority="4" operator="equal">
      <formula>"P"</formula>
    </cfRule>
  </conditionalFormatting>
  <conditionalFormatting sqref="C1:C1048576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1048576">
    <cfRule type="duplicateValues" dxfId="52" priority="84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J38"/>
  <sheetViews>
    <sheetView workbookViewId="0">
      <selection activeCell="A2" sqref="A2:E2"/>
    </sheetView>
  </sheetViews>
  <sheetFormatPr baseColWidth="10" defaultColWidth="10.7109375" defaultRowHeight="15" x14ac:dyDescent="0.25"/>
  <cols>
    <col min="1" max="1" width="24.85546875" style="2" bestFit="1" customWidth="1"/>
    <col min="2" max="2" width="12.42578125" style="2" customWidth="1"/>
    <col min="3" max="3" width="14.5703125" style="32" bestFit="1" customWidth="1"/>
    <col min="4" max="4" width="45.7109375" style="2" bestFit="1" customWidth="1"/>
    <col min="5" max="5" width="20.42578125" style="2" customWidth="1"/>
    <col min="6" max="6" width="22.5703125" style="2" customWidth="1"/>
    <col min="8" max="8" width="12.28515625" bestFit="1" customWidth="1"/>
    <col min="9" max="9" width="20.28515625" style="16" bestFit="1" customWidth="1"/>
    <col min="10" max="10" width="13.85546875" bestFit="1" customWidth="1"/>
  </cols>
  <sheetData>
    <row r="1" spans="1:10" ht="21" x14ac:dyDescent="0.25">
      <c r="A1" s="58" t="s">
        <v>20</v>
      </c>
      <c r="B1" s="58" t="s">
        <v>1</v>
      </c>
      <c r="C1" s="59" t="s">
        <v>2</v>
      </c>
      <c r="D1" s="58" t="s">
        <v>16</v>
      </c>
      <c r="E1" s="58" t="s">
        <v>11</v>
      </c>
      <c r="F1" s="60" t="s">
        <v>10</v>
      </c>
      <c r="H1" s="15" t="s">
        <v>17</v>
      </c>
      <c r="I1" s="15" t="s">
        <v>12</v>
      </c>
      <c r="J1" s="15" t="s">
        <v>13</v>
      </c>
    </row>
    <row r="2" spans="1:10" x14ac:dyDescent="0.25">
      <c r="A2" s="45" t="s">
        <v>34</v>
      </c>
      <c r="B2" s="45">
        <v>402082325</v>
      </c>
      <c r="C2" s="69">
        <v>25</v>
      </c>
      <c r="D2" s="45" t="e">
        <v>#REF!</v>
      </c>
      <c r="E2" s="45" t="s">
        <v>89</v>
      </c>
      <c r="F2" s="45"/>
      <c r="H2" s="29" t="s">
        <v>5</v>
      </c>
      <c r="I2" s="11" t="s">
        <v>3</v>
      </c>
      <c r="J2" s="26">
        <f>SUMIF(E:E,H2,C:C)</f>
        <v>0</v>
      </c>
    </row>
    <row r="3" spans="1:10" x14ac:dyDescent="0.25">
      <c r="A3" s="45"/>
      <c r="B3" s="45"/>
      <c r="C3" s="69"/>
      <c r="D3" s="45"/>
      <c r="E3" s="45"/>
      <c r="F3" s="45"/>
      <c r="H3" s="30" t="s">
        <v>15</v>
      </c>
      <c r="I3" s="11" t="s">
        <v>4</v>
      </c>
      <c r="J3" s="26">
        <f>SUMIF(E:E,H3,C:C)</f>
        <v>0</v>
      </c>
    </row>
    <row r="4" spans="1:10" x14ac:dyDescent="0.25">
      <c r="A4" s="45"/>
      <c r="B4" s="45"/>
      <c r="C4" s="69"/>
      <c r="D4" s="45"/>
      <c r="E4" s="45"/>
      <c r="F4" s="45"/>
      <c r="H4" s="20"/>
      <c r="I4" s="18" t="s">
        <v>18</v>
      </c>
      <c r="J4" s="26">
        <f>SUM(J2:J3)</f>
        <v>0</v>
      </c>
    </row>
    <row r="5" spans="1:10" x14ac:dyDescent="0.25">
      <c r="A5" s="45"/>
      <c r="B5" s="45"/>
      <c r="C5" s="69"/>
      <c r="D5" s="45"/>
      <c r="E5" s="45"/>
      <c r="F5" s="45"/>
      <c r="H5" s="17"/>
      <c r="I5" s="24" t="s">
        <v>19</v>
      </c>
      <c r="J5" s="28">
        <f>'Ligne 03'!$C$38</f>
        <v>0</v>
      </c>
    </row>
    <row r="6" spans="1:10" x14ac:dyDescent="0.25">
      <c r="A6" s="45"/>
      <c r="B6" s="45"/>
      <c r="C6" s="69"/>
      <c r="D6" s="45"/>
      <c r="E6" s="45"/>
      <c r="F6" s="45"/>
      <c r="H6" s="17"/>
      <c r="I6" s="3" t="s">
        <v>37</v>
      </c>
      <c r="J6" s="48">
        <f>J5-J2</f>
        <v>0</v>
      </c>
    </row>
    <row r="7" spans="1:10" x14ac:dyDescent="0.25">
      <c r="A7" s="45"/>
      <c r="B7" s="45"/>
      <c r="C7" s="69"/>
      <c r="D7" s="45"/>
      <c r="E7" s="45"/>
      <c r="F7" s="45"/>
      <c r="H7" s="20"/>
      <c r="I7" s="3" t="s">
        <v>36</v>
      </c>
      <c r="J7" s="48" t="e">
        <f>(J6/#REF!*52)+J2</f>
        <v>#REF!</v>
      </c>
    </row>
    <row r="8" spans="1:10" x14ac:dyDescent="0.25">
      <c r="A8" s="45"/>
      <c r="B8" s="45"/>
      <c r="C8" s="69"/>
      <c r="D8" s="45"/>
      <c r="E8" s="45"/>
      <c r="F8" s="45"/>
    </row>
    <row r="9" spans="1:10" x14ac:dyDescent="0.25">
      <c r="A9" s="45"/>
      <c r="B9" s="45"/>
      <c r="C9" s="69"/>
      <c r="D9" s="45"/>
      <c r="E9" s="45"/>
      <c r="F9" s="45"/>
    </row>
    <row r="10" spans="1:10" x14ac:dyDescent="0.25">
      <c r="A10" s="45"/>
      <c r="B10" s="45"/>
      <c r="C10" s="69"/>
      <c r="D10" s="45"/>
      <c r="E10" s="45"/>
      <c r="F10" s="45"/>
    </row>
    <row r="11" spans="1:10" x14ac:dyDescent="0.25">
      <c r="A11" s="45"/>
      <c r="B11" s="45"/>
      <c r="C11" s="69"/>
      <c r="D11" s="45"/>
      <c r="E11" s="45"/>
      <c r="F11" s="45"/>
    </row>
    <row r="12" spans="1:10" x14ac:dyDescent="0.25">
      <c r="A12" s="45"/>
      <c r="B12" s="45"/>
      <c r="C12" s="69"/>
      <c r="D12" s="45"/>
      <c r="E12" s="45"/>
      <c r="F12" s="45"/>
    </row>
    <row r="13" spans="1:10" x14ac:dyDescent="0.25">
      <c r="A13" s="45"/>
      <c r="B13" s="45"/>
      <c r="C13" s="69"/>
      <c r="D13" s="45"/>
      <c r="E13" s="45"/>
      <c r="F13" s="45"/>
    </row>
    <row r="14" spans="1:10" x14ac:dyDescent="0.25">
      <c r="A14" s="45"/>
      <c r="B14" s="45"/>
      <c r="C14" s="69"/>
      <c r="D14" s="45"/>
      <c r="E14" s="45"/>
      <c r="F14" s="45"/>
    </row>
    <row r="15" spans="1:10" x14ac:dyDescent="0.25">
      <c r="A15" s="45"/>
      <c r="B15" s="45"/>
      <c r="C15" s="69"/>
      <c r="D15" s="45"/>
      <c r="E15" s="45"/>
      <c r="F15" s="45"/>
    </row>
    <row r="16" spans="1:10" x14ac:dyDescent="0.25">
      <c r="A16" s="45"/>
      <c r="B16" s="45"/>
      <c r="C16" s="69"/>
      <c r="D16" s="45"/>
      <c r="E16" s="45"/>
      <c r="F16" s="45"/>
    </row>
    <row r="17" spans="1:6" x14ac:dyDescent="0.25">
      <c r="A17" s="45"/>
      <c r="B17" s="45"/>
      <c r="C17" s="69"/>
      <c r="D17" s="45"/>
      <c r="E17" s="45"/>
      <c r="F17" s="45"/>
    </row>
    <row r="18" spans="1:6" x14ac:dyDescent="0.25">
      <c r="A18" s="45"/>
      <c r="B18" s="45"/>
      <c r="C18" s="69"/>
      <c r="D18" s="45"/>
      <c r="E18" s="45"/>
      <c r="F18" s="45"/>
    </row>
    <row r="19" spans="1:6" x14ac:dyDescent="0.25">
      <c r="A19" s="45"/>
      <c r="B19" s="45"/>
      <c r="C19" s="69"/>
      <c r="D19" s="45"/>
      <c r="E19" s="45"/>
      <c r="F19" s="45"/>
    </row>
    <row r="20" spans="1:6" x14ac:dyDescent="0.25">
      <c r="A20" s="45"/>
      <c r="B20" s="45"/>
      <c r="C20" s="69"/>
      <c r="D20" s="45"/>
      <c r="E20" s="45"/>
      <c r="F20" s="45"/>
    </row>
    <row r="21" spans="1:6" x14ac:dyDescent="0.25">
      <c r="A21" s="45"/>
      <c r="B21" s="45"/>
      <c r="C21" s="69"/>
      <c r="D21" s="45"/>
      <c r="E21" s="45"/>
      <c r="F21" s="45"/>
    </row>
    <row r="22" spans="1:6" x14ac:dyDescent="0.25">
      <c r="A22" s="45"/>
      <c r="B22" s="45"/>
      <c r="C22" s="69"/>
      <c r="D22" s="45"/>
      <c r="E22" s="45"/>
      <c r="F22" s="45"/>
    </row>
    <row r="23" spans="1:6" x14ac:dyDescent="0.25">
      <c r="A23" s="45"/>
      <c r="B23" s="45"/>
      <c r="C23" s="69"/>
      <c r="D23" s="45"/>
      <c r="E23" s="45"/>
      <c r="F23" s="45"/>
    </row>
    <row r="24" spans="1:6" x14ac:dyDescent="0.25">
      <c r="A24" s="45"/>
      <c r="B24" s="45"/>
      <c r="C24" s="69"/>
      <c r="D24" s="45"/>
      <c r="E24" s="45"/>
      <c r="F24" s="45"/>
    </row>
    <row r="25" spans="1:6" x14ac:dyDescent="0.25">
      <c r="A25" s="45"/>
      <c r="B25" s="45"/>
      <c r="C25" s="69"/>
      <c r="D25" s="45"/>
      <c r="E25" s="45"/>
      <c r="F25" s="45"/>
    </row>
    <row r="26" spans="1:6" x14ac:dyDescent="0.25">
      <c r="A26" s="45"/>
      <c r="B26" s="45"/>
      <c r="C26" s="69"/>
      <c r="D26" s="45"/>
      <c r="E26" s="45"/>
      <c r="F26" s="45"/>
    </row>
    <row r="27" spans="1:6" x14ac:dyDescent="0.25">
      <c r="A27" s="45"/>
      <c r="B27" s="45"/>
      <c r="C27" s="69"/>
      <c r="D27" s="45"/>
      <c r="E27" s="45"/>
      <c r="F27" s="45"/>
    </row>
    <row r="28" spans="1:6" x14ac:dyDescent="0.25">
      <c r="A28" s="45"/>
      <c r="B28" s="45"/>
      <c r="C28" s="69"/>
      <c r="D28" s="45"/>
      <c r="E28" s="45"/>
      <c r="F28" s="45"/>
    </row>
    <row r="29" spans="1:6" x14ac:dyDescent="0.25">
      <c r="A29" s="45"/>
      <c r="B29" s="45"/>
      <c r="C29" s="69"/>
      <c r="D29" s="45"/>
      <c r="E29" s="45"/>
      <c r="F29" s="45"/>
    </row>
    <row r="30" spans="1:6" x14ac:dyDescent="0.25">
      <c r="A30" s="45"/>
      <c r="B30" s="45"/>
      <c r="C30" s="69"/>
      <c r="D30" s="45"/>
      <c r="E30" s="45"/>
      <c r="F30" s="45"/>
    </row>
    <row r="31" spans="1:6" x14ac:dyDescent="0.25">
      <c r="A31" s="45"/>
      <c r="B31" s="45"/>
      <c r="C31" s="69"/>
      <c r="D31" s="45"/>
      <c r="E31" s="45"/>
      <c r="F31" s="45"/>
    </row>
    <row r="32" spans="1:6" x14ac:dyDescent="0.25">
      <c r="A32" s="45"/>
      <c r="B32" s="45"/>
      <c r="C32" s="69"/>
      <c r="D32" s="45"/>
      <c r="E32" s="45"/>
      <c r="F32" s="45"/>
    </row>
    <row r="33" spans="1:6" x14ac:dyDescent="0.25">
      <c r="A33" s="45"/>
      <c r="B33" s="45"/>
      <c r="C33" s="69"/>
      <c r="D33" s="45"/>
      <c r="E33" s="45"/>
      <c r="F33" s="45"/>
    </row>
    <row r="34" spans="1:6" x14ac:dyDescent="0.25">
      <c r="A34" s="45"/>
      <c r="B34" s="45"/>
      <c r="C34" s="69"/>
      <c r="D34" s="45"/>
      <c r="E34" s="45"/>
      <c r="F34" s="45"/>
    </row>
    <row r="35" spans="1:6" x14ac:dyDescent="0.25">
      <c r="A35" s="45"/>
      <c r="B35" s="45"/>
      <c r="C35" s="69"/>
      <c r="D35" s="45"/>
      <c r="E35" s="45"/>
      <c r="F35" s="45"/>
    </row>
    <row r="36" spans="1:6" x14ac:dyDescent="0.25">
      <c r="A36" s="45"/>
      <c r="B36" s="45"/>
      <c r="C36" s="69"/>
      <c r="D36" s="45"/>
      <c r="E36" s="45"/>
      <c r="F36" s="45"/>
    </row>
    <row r="37" spans="1:6" x14ac:dyDescent="0.25">
      <c r="A37" s="45"/>
      <c r="B37" s="45"/>
      <c r="C37" s="69"/>
      <c r="D37" s="45"/>
      <c r="E37" s="45"/>
      <c r="F37" s="45"/>
    </row>
    <row r="38" spans="1:6" x14ac:dyDescent="0.25">
      <c r="A38" s="67"/>
      <c r="B38" s="67"/>
      <c r="C38" s="70"/>
      <c r="D38" s="67"/>
      <c r="E38" s="67"/>
      <c r="F38" s="67"/>
    </row>
  </sheetData>
  <autoFilter ref="A1:F1" xr:uid="{99101230-B333-42F1-8342-46BC07E32407}"/>
  <conditionalFormatting sqref="E1">
    <cfRule type="cellIs" dxfId="51" priority="13" operator="equal">
      <formula>"S"</formula>
    </cfRule>
    <cfRule type="cellIs" dxfId="50" priority="14" operator="equal">
      <formula>"O"</formula>
    </cfRule>
    <cfRule type="cellIs" dxfId="49" priority="15" operator="equal">
      <formula>"C"</formula>
    </cfRule>
    <cfRule type="cellIs" dxfId="48" priority="16" operator="equal">
      <formula>"E"</formula>
    </cfRule>
  </conditionalFormatting>
  <conditionalFormatting sqref="E1">
    <cfRule type="cellIs" dxfId="47" priority="9" operator="equal">
      <formula>"Q"</formula>
    </cfRule>
    <cfRule type="cellIs" dxfId="46" priority="10" operator="equal">
      <formula>"RD"</formula>
    </cfRule>
    <cfRule type="cellIs" dxfId="45" priority="11" operator="equal">
      <formula>"PA"</formula>
    </cfRule>
    <cfRule type="cellIs" dxfId="44" priority="12" operator="equal">
      <formula>"P"</formula>
    </cfRule>
  </conditionalFormatting>
  <conditionalFormatting sqref="E1:E1048576">
    <cfRule type="cellIs" dxfId="43" priority="7" operator="equal">
      <formula>"PA"</formula>
    </cfRule>
    <cfRule type="cellIs" dxfId="42" priority="8" operator="equal">
      <formula>"P"</formula>
    </cfRule>
  </conditionalFormatting>
  <conditionalFormatting sqref="H3">
    <cfRule type="cellIs" dxfId="41" priority="3" operator="equal">
      <formula>"PA"</formula>
    </cfRule>
    <cfRule type="cellIs" dxfId="40" priority="4" operator="equal">
      <formula>"P"</formula>
    </cfRule>
  </conditionalFormatting>
  <conditionalFormatting sqref="C1:C1048576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1048576">
    <cfRule type="duplicateValues" dxfId="39" priority="85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J63"/>
  <sheetViews>
    <sheetView zoomScaleNormal="100" workbookViewId="0">
      <selection activeCell="A2" sqref="A2:F16"/>
    </sheetView>
  </sheetViews>
  <sheetFormatPr baseColWidth="10" defaultColWidth="10.7109375" defaultRowHeight="15" x14ac:dyDescent="0.25"/>
  <cols>
    <col min="1" max="1" width="25" style="2" bestFit="1" customWidth="1"/>
    <col min="2" max="2" width="9.85546875" style="2" bestFit="1" customWidth="1"/>
    <col min="3" max="3" width="14.5703125" style="5" bestFit="1" customWidth="1"/>
    <col min="4" max="4" width="46.7109375" style="2" bestFit="1" customWidth="1"/>
    <col min="5" max="5" width="18.7109375" style="2" bestFit="1" customWidth="1"/>
    <col min="6" max="6" width="34.140625" style="2" customWidth="1"/>
    <col min="8" max="8" width="11.7109375" bestFit="1" customWidth="1"/>
    <col min="9" max="9" width="33" bestFit="1" customWidth="1"/>
    <col min="10" max="10" width="11.85546875" bestFit="1" customWidth="1"/>
    <col min="11" max="11" width="16.7109375" customWidth="1"/>
  </cols>
  <sheetData>
    <row r="1" spans="1:10" ht="21" x14ac:dyDescent="0.25">
      <c r="A1" s="63" t="s">
        <v>20</v>
      </c>
      <c r="B1" s="64" t="s">
        <v>1</v>
      </c>
      <c r="C1" s="65" t="s">
        <v>2</v>
      </c>
      <c r="D1" s="58" t="s">
        <v>16</v>
      </c>
      <c r="E1" s="58" t="s">
        <v>11</v>
      </c>
      <c r="F1" s="60" t="s">
        <v>10</v>
      </c>
      <c r="G1" s="15"/>
      <c r="H1" s="15" t="s">
        <v>17</v>
      </c>
      <c r="I1" s="15" t="s">
        <v>12</v>
      </c>
      <c r="J1" s="15" t="s">
        <v>2</v>
      </c>
    </row>
    <row r="2" spans="1:10" x14ac:dyDescent="0.25">
      <c r="A2" s="45"/>
      <c r="B2" s="45"/>
      <c r="C2" s="69"/>
      <c r="D2" s="45"/>
      <c r="E2" s="45"/>
      <c r="F2" s="45"/>
      <c r="H2" s="12" t="s">
        <v>8</v>
      </c>
      <c r="I2" t="s">
        <v>9</v>
      </c>
      <c r="J2" s="5">
        <f ca="1">SUMIF(E:E,H2,'ligne 05'!$C$1)</f>
        <v>0</v>
      </c>
    </row>
    <row r="3" spans="1:10" x14ac:dyDescent="0.25">
      <c r="A3" s="45"/>
      <c r="B3" s="45"/>
      <c r="C3" s="69"/>
      <c r="D3" s="45"/>
      <c r="E3" s="45"/>
      <c r="F3" s="45"/>
      <c r="H3" s="13" t="s">
        <v>5</v>
      </c>
      <c r="I3" t="s">
        <v>35</v>
      </c>
      <c r="J3" s="5">
        <f ca="1">SUMIF(E:E,H3,'ligne 05'!$C$1)</f>
        <v>0</v>
      </c>
    </row>
    <row r="4" spans="1:10" x14ac:dyDescent="0.25">
      <c r="A4" s="45"/>
      <c r="B4" s="45"/>
      <c r="C4" s="69"/>
      <c r="D4" s="45"/>
      <c r="E4" s="45"/>
      <c r="F4" s="45"/>
      <c r="H4" s="14" t="s">
        <v>15</v>
      </c>
      <c r="I4" t="s">
        <v>4</v>
      </c>
      <c r="J4" s="5">
        <f ca="1">SUMIF(E:E,H4,'ligne 05'!$C$1)</f>
        <v>0</v>
      </c>
    </row>
    <row r="5" spans="1:10" x14ac:dyDescent="0.25">
      <c r="A5" s="45"/>
      <c r="B5" s="45"/>
      <c r="C5" s="69"/>
      <c r="D5" s="45"/>
      <c r="E5" s="45"/>
      <c r="F5" s="45"/>
      <c r="H5" s="1"/>
      <c r="I5" t="s">
        <v>21</v>
      </c>
      <c r="J5" s="6">
        <f ca="1">SUM(J2:J4)</f>
        <v>0</v>
      </c>
    </row>
    <row r="6" spans="1:10" x14ac:dyDescent="0.25">
      <c r="A6" s="45"/>
      <c r="B6" s="45"/>
      <c r="C6" s="69"/>
      <c r="D6" s="45"/>
      <c r="E6" s="45"/>
      <c r="F6" s="45"/>
      <c r="H6" s="8"/>
      <c r="I6" s="3" t="s">
        <v>38</v>
      </c>
      <c r="J6" s="48">
        <f ca="1">J5-J3-J2</f>
        <v>0</v>
      </c>
    </row>
    <row r="7" spans="1:10" x14ac:dyDescent="0.25">
      <c r="A7" s="45"/>
      <c r="B7" s="45"/>
      <c r="C7" s="69"/>
      <c r="D7" s="45"/>
      <c r="E7" s="45"/>
      <c r="F7" s="45"/>
      <c r="H7" s="8"/>
      <c r="I7" s="3" t="s">
        <v>36</v>
      </c>
      <c r="J7" s="48" t="e">
        <f ca="1">(J6/#REF!*52)+J2+J3</f>
        <v>#REF!</v>
      </c>
    </row>
    <row r="8" spans="1:10" x14ac:dyDescent="0.25">
      <c r="A8" s="45"/>
      <c r="B8" s="45"/>
      <c r="C8" s="69"/>
      <c r="D8" s="45"/>
      <c r="E8" s="45"/>
      <c r="F8" s="45"/>
    </row>
    <row r="9" spans="1:10" x14ac:dyDescent="0.25">
      <c r="A9" s="45"/>
      <c r="B9" s="45"/>
      <c r="C9" s="69"/>
      <c r="D9" s="45"/>
      <c r="E9" s="45"/>
      <c r="F9" s="45"/>
    </row>
    <row r="10" spans="1:10" x14ac:dyDescent="0.25">
      <c r="A10" s="45"/>
      <c r="B10" s="45"/>
      <c r="C10" s="69"/>
      <c r="D10" s="45"/>
      <c r="E10" s="45"/>
      <c r="F10" s="45"/>
    </row>
    <row r="11" spans="1:10" x14ac:dyDescent="0.25">
      <c r="A11" s="45"/>
      <c r="B11" s="45"/>
      <c r="C11" s="69"/>
      <c r="D11" s="45"/>
      <c r="E11" s="45"/>
      <c r="F11" s="45"/>
    </row>
    <row r="12" spans="1:10" x14ac:dyDescent="0.25">
      <c r="A12" s="45"/>
      <c r="B12" s="45"/>
      <c r="C12" s="69"/>
      <c r="D12" s="45"/>
      <c r="E12" s="45"/>
      <c r="F12" s="45"/>
    </row>
    <row r="13" spans="1:10" x14ac:dyDescent="0.25">
      <c r="A13" s="45"/>
      <c r="B13" s="45"/>
      <c r="C13" s="69"/>
      <c r="D13" s="45"/>
      <c r="E13" s="45"/>
      <c r="F13" s="45"/>
      <c r="H13" s="10"/>
    </row>
    <row r="14" spans="1:10" x14ac:dyDescent="0.25">
      <c r="A14" s="45"/>
      <c r="B14" s="45"/>
      <c r="C14" s="69"/>
      <c r="D14" s="45"/>
      <c r="E14" s="45"/>
      <c r="F14" s="45"/>
      <c r="H14" s="7"/>
    </row>
    <row r="15" spans="1:10" x14ac:dyDescent="0.25">
      <c r="A15" s="45"/>
      <c r="B15" s="45"/>
      <c r="C15" s="69"/>
      <c r="D15" s="45"/>
      <c r="E15" s="45"/>
      <c r="F15" s="45"/>
      <c r="H15" s="7"/>
    </row>
    <row r="16" spans="1:10" x14ac:dyDescent="0.25">
      <c r="A16" s="45"/>
      <c r="B16" s="45"/>
      <c r="C16" s="69"/>
      <c r="D16" s="45"/>
      <c r="E16" s="45"/>
      <c r="F16" s="45"/>
    </row>
    <row r="17" spans="1:6" x14ac:dyDescent="0.25">
      <c r="A17" s="45"/>
      <c r="B17" s="45"/>
      <c r="C17" s="69"/>
      <c r="D17" s="45"/>
      <c r="E17" s="45"/>
      <c r="F17" s="45"/>
    </row>
    <row r="18" spans="1:6" x14ac:dyDescent="0.25">
      <c r="A18" s="45"/>
      <c r="B18" s="45"/>
      <c r="C18" s="69"/>
      <c r="D18" s="45"/>
      <c r="E18" s="45"/>
      <c r="F18" s="45"/>
    </row>
    <row r="19" spans="1:6" x14ac:dyDescent="0.25">
      <c r="A19" s="45"/>
      <c r="B19" s="45"/>
      <c r="C19" s="69"/>
      <c r="D19" s="45"/>
      <c r="E19" s="45"/>
      <c r="F19" s="45"/>
    </row>
    <row r="20" spans="1:6" x14ac:dyDescent="0.25">
      <c r="A20" s="45"/>
      <c r="B20" s="45"/>
      <c r="C20" s="69"/>
      <c r="D20" s="45"/>
      <c r="E20" s="45"/>
      <c r="F20" s="45"/>
    </row>
    <row r="21" spans="1:6" x14ac:dyDescent="0.25">
      <c r="A21" s="45"/>
      <c r="B21" s="45"/>
      <c r="C21" s="69"/>
      <c r="D21" s="45"/>
      <c r="E21" s="45"/>
      <c r="F21" s="45"/>
    </row>
    <row r="22" spans="1:6" x14ac:dyDescent="0.25">
      <c r="A22" s="45"/>
      <c r="B22" s="45"/>
      <c r="C22" s="69"/>
      <c r="D22" s="45"/>
      <c r="E22" s="45"/>
      <c r="F22" s="45"/>
    </row>
    <row r="23" spans="1:6" x14ac:dyDescent="0.25">
      <c r="A23" s="45"/>
      <c r="B23" s="45"/>
      <c r="C23" s="69"/>
      <c r="D23" s="45"/>
      <c r="E23" s="45"/>
      <c r="F23" s="45"/>
    </row>
    <row r="24" spans="1:6" x14ac:dyDescent="0.25">
      <c r="A24" s="45"/>
      <c r="B24" s="45"/>
      <c r="C24" s="69"/>
      <c r="D24" s="45"/>
      <c r="E24" s="45"/>
      <c r="F24" s="45"/>
    </row>
    <row r="25" spans="1:6" x14ac:dyDescent="0.25">
      <c r="A25" s="45"/>
      <c r="B25" s="45"/>
      <c r="C25" s="69"/>
      <c r="D25" s="45"/>
      <c r="E25" s="45"/>
      <c r="F25" s="45"/>
    </row>
    <row r="26" spans="1:6" x14ac:dyDescent="0.25">
      <c r="A26" s="45"/>
      <c r="B26" s="45"/>
      <c r="C26" s="69"/>
      <c r="D26" s="45"/>
      <c r="E26" s="45"/>
      <c r="F26" s="45"/>
    </row>
    <row r="27" spans="1:6" x14ac:dyDescent="0.25">
      <c r="A27" s="45"/>
      <c r="B27" s="45"/>
      <c r="C27" s="69"/>
      <c r="D27" s="45"/>
      <c r="E27" s="45"/>
      <c r="F27" s="45"/>
    </row>
    <row r="28" spans="1:6" x14ac:dyDescent="0.25">
      <c r="A28" s="45"/>
      <c r="B28" s="45"/>
      <c r="C28" s="69"/>
      <c r="D28" s="45"/>
      <c r="E28" s="45"/>
      <c r="F28" s="45"/>
    </row>
    <row r="29" spans="1:6" x14ac:dyDescent="0.25">
      <c r="A29" s="45"/>
      <c r="B29" s="45"/>
      <c r="C29" s="69"/>
      <c r="D29" s="45"/>
      <c r="E29" s="45"/>
      <c r="F29" s="45"/>
    </row>
    <row r="30" spans="1:6" x14ac:dyDescent="0.25">
      <c r="A30" s="45"/>
      <c r="B30" s="45"/>
      <c r="C30" s="69"/>
      <c r="D30" s="45"/>
      <c r="E30" s="45"/>
      <c r="F30" s="45"/>
    </row>
    <row r="31" spans="1:6" x14ac:dyDescent="0.25">
      <c r="A31" s="45"/>
      <c r="B31" s="45"/>
      <c r="C31" s="69"/>
      <c r="D31" s="45"/>
      <c r="E31" s="45"/>
      <c r="F31" s="45"/>
    </row>
    <row r="32" spans="1:6" x14ac:dyDescent="0.25">
      <c r="A32" s="45"/>
      <c r="B32" s="45"/>
      <c r="C32" s="69"/>
      <c r="D32" s="45"/>
      <c r="E32" s="45"/>
      <c r="F32" s="45"/>
    </row>
    <row r="33" spans="1:6" x14ac:dyDescent="0.25">
      <c r="A33" s="45"/>
      <c r="B33" s="45"/>
      <c r="C33" s="69"/>
      <c r="D33" s="45"/>
      <c r="E33" s="45"/>
      <c r="F33" s="45"/>
    </row>
    <row r="34" spans="1:6" x14ac:dyDescent="0.25">
      <c r="A34" s="45"/>
      <c r="B34" s="45"/>
      <c r="C34" s="69"/>
      <c r="D34" s="45"/>
      <c r="E34" s="45"/>
      <c r="F34" s="45"/>
    </row>
    <row r="35" spans="1:6" x14ac:dyDescent="0.25">
      <c r="A35" s="45"/>
      <c r="B35" s="45"/>
      <c r="C35" s="69"/>
      <c r="D35" s="45"/>
      <c r="E35" s="45"/>
      <c r="F35" s="45"/>
    </row>
    <row r="36" spans="1:6" x14ac:dyDescent="0.25">
      <c r="A36" s="45"/>
      <c r="B36" s="45"/>
      <c r="C36" s="69"/>
      <c r="D36" s="45"/>
      <c r="E36" s="45"/>
      <c r="F36" s="45"/>
    </row>
    <row r="37" spans="1:6" x14ac:dyDescent="0.25">
      <c r="A37" s="45"/>
      <c r="B37" s="45"/>
      <c r="C37" s="69"/>
      <c r="D37" s="45"/>
      <c r="E37" s="45"/>
      <c r="F37" s="45"/>
    </row>
    <row r="38" spans="1:6" x14ac:dyDescent="0.25">
      <c r="A38" s="45"/>
      <c r="B38" s="45"/>
      <c r="C38" s="69"/>
      <c r="D38" s="45"/>
      <c r="E38" s="45"/>
      <c r="F38" s="45"/>
    </row>
    <row r="39" spans="1:6" x14ac:dyDescent="0.25">
      <c r="A39" s="45"/>
      <c r="B39" s="45"/>
      <c r="C39" s="66"/>
      <c r="D39" s="45"/>
      <c r="E39" s="45"/>
      <c r="F39" s="45"/>
    </row>
    <row r="40" spans="1:6" x14ac:dyDescent="0.25">
      <c r="A40" s="45"/>
      <c r="B40" s="45"/>
      <c r="C40" s="66"/>
      <c r="D40" s="45"/>
      <c r="E40" s="45"/>
      <c r="F40" s="45"/>
    </row>
    <row r="41" spans="1:6" x14ac:dyDescent="0.25">
      <c r="A41" s="45"/>
      <c r="B41" s="45"/>
      <c r="C41" s="66"/>
      <c r="D41" s="45"/>
      <c r="E41" s="45"/>
      <c r="F41" s="45"/>
    </row>
    <row r="42" spans="1:6" x14ac:dyDescent="0.25">
      <c r="A42" s="45"/>
      <c r="B42" s="45"/>
      <c r="C42" s="66"/>
      <c r="D42" s="45"/>
      <c r="E42" s="45"/>
      <c r="F42" s="45"/>
    </row>
    <row r="43" spans="1:6" x14ac:dyDescent="0.25">
      <c r="A43" s="45"/>
      <c r="B43" s="45"/>
      <c r="C43" s="66"/>
      <c r="D43" s="45"/>
      <c r="E43" s="45"/>
      <c r="F43" s="45"/>
    </row>
    <row r="44" spans="1:6" x14ac:dyDescent="0.25">
      <c r="A44" s="45"/>
      <c r="B44" s="45"/>
      <c r="C44" s="66"/>
      <c r="D44" s="45"/>
      <c r="E44" s="45"/>
      <c r="F44" s="45"/>
    </row>
    <row r="45" spans="1:6" x14ac:dyDescent="0.25">
      <c r="A45" s="45"/>
      <c r="B45" s="45"/>
      <c r="C45" s="66"/>
      <c r="D45" s="45"/>
      <c r="E45" s="45"/>
      <c r="F45" s="45"/>
    </row>
    <row r="46" spans="1:6" x14ac:dyDescent="0.25">
      <c r="A46" s="45"/>
      <c r="B46" s="45"/>
      <c r="C46" s="66"/>
      <c r="D46" s="45"/>
      <c r="E46" s="45"/>
      <c r="F46" s="45"/>
    </row>
    <row r="47" spans="1:6" x14ac:dyDescent="0.25">
      <c r="A47" s="45"/>
      <c r="B47" s="45"/>
      <c r="C47" s="66"/>
      <c r="D47" s="45"/>
      <c r="E47" s="45"/>
      <c r="F47" s="45"/>
    </row>
    <row r="48" spans="1:6" x14ac:dyDescent="0.25">
      <c r="A48" s="45"/>
      <c r="B48" s="45"/>
      <c r="C48" s="66"/>
      <c r="D48" s="45"/>
      <c r="E48" s="45"/>
      <c r="F48" s="45"/>
    </row>
    <row r="49" spans="1:6" x14ac:dyDescent="0.25">
      <c r="A49" s="45"/>
      <c r="B49" s="45"/>
      <c r="C49" s="66"/>
      <c r="D49" s="45"/>
      <c r="E49" s="45"/>
      <c r="F49" s="45"/>
    </row>
    <row r="50" spans="1:6" x14ac:dyDescent="0.25">
      <c r="A50" s="45"/>
      <c r="B50" s="45"/>
      <c r="C50" s="66"/>
      <c r="D50" s="45"/>
      <c r="E50" s="45"/>
      <c r="F50" s="45"/>
    </row>
    <row r="51" spans="1:6" x14ac:dyDescent="0.25">
      <c r="A51" s="45"/>
      <c r="B51" s="45"/>
      <c r="C51" s="66"/>
      <c r="D51" s="45"/>
      <c r="E51" s="45"/>
      <c r="F51" s="45"/>
    </row>
    <row r="52" spans="1:6" x14ac:dyDescent="0.25">
      <c r="A52" s="45"/>
      <c r="B52" s="45"/>
      <c r="C52" s="66"/>
      <c r="D52" s="45"/>
      <c r="E52" s="45"/>
      <c r="F52" s="45"/>
    </row>
    <row r="53" spans="1:6" x14ac:dyDescent="0.25">
      <c r="A53" s="45"/>
      <c r="B53" s="45"/>
      <c r="C53" s="66"/>
      <c r="D53" s="45"/>
      <c r="E53" s="45"/>
      <c r="F53" s="45"/>
    </row>
    <row r="54" spans="1:6" x14ac:dyDescent="0.25">
      <c r="A54" s="45"/>
      <c r="B54" s="45"/>
      <c r="C54" s="66"/>
      <c r="D54" s="45"/>
      <c r="E54" s="45"/>
      <c r="F54" s="45"/>
    </row>
    <row r="55" spans="1:6" x14ac:dyDescent="0.25">
      <c r="A55" s="45"/>
      <c r="B55" s="45"/>
      <c r="C55" s="66"/>
      <c r="D55" s="45"/>
      <c r="E55" s="45"/>
      <c r="F55" s="45"/>
    </row>
    <row r="56" spans="1:6" x14ac:dyDescent="0.25">
      <c r="A56" s="45"/>
      <c r="B56" s="45"/>
      <c r="C56" s="66"/>
      <c r="D56" s="45"/>
      <c r="E56" s="45"/>
      <c r="F56" s="45"/>
    </row>
    <row r="57" spans="1:6" x14ac:dyDescent="0.25">
      <c r="A57" s="45"/>
      <c r="B57" s="45"/>
      <c r="C57" s="66"/>
      <c r="D57" s="45"/>
      <c r="E57" s="45"/>
      <c r="F57" s="45"/>
    </row>
    <row r="58" spans="1:6" x14ac:dyDescent="0.25">
      <c r="A58" s="45"/>
      <c r="B58" s="45"/>
      <c r="C58" s="66"/>
      <c r="D58" s="45"/>
      <c r="E58" s="45"/>
      <c r="F58" s="45"/>
    </row>
    <row r="59" spans="1:6" x14ac:dyDescent="0.25">
      <c r="A59" s="45"/>
      <c r="B59" s="45"/>
      <c r="C59" s="66"/>
      <c r="D59" s="45"/>
      <c r="E59" s="45"/>
      <c r="F59" s="45"/>
    </row>
    <row r="60" spans="1:6" x14ac:dyDescent="0.25">
      <c r="A60" s="45"/>
      <c r="B60" s="45"/>
      <c r="C60" s="66"/>
      <c r="D60" s="45"/>
      <c r="E60" s="45"/>
      <c r="F60" s="45"/>
    </row>
    <row r="61" spans="1:6" x14ac:dyDescent="0.25">
      <c r="A61" s="45"/>
      <c r="B61" s="45"/>
      <c r="C61" s="66"/>
      <c r="D61" s="45"/>
      <c r="E61" s="45"/>
      <c r="F61" s="45"/>
    </row>
    <row r="62" spans="1:6" x14ac:dyDescent="0.25">
      <c r="A62" s="45"/>
      <c r="B62" s="45"/>
      <c r="C62" s="66"/>
      <c r="D62" s="45"/>
      <c r="E62" s="45"/>
      <c r="F62" s="45"/>
    </row>
    <row r="63" spans="1:6" x14ac:dyDescent="0.25">
      <c r="A63" s="67"/>
      <c r="B63" s="67"/>
      <c r="C63" s="68"/>
      <c r="D63" s="67"/>
      <c r="E63" s="67"/>
      <c r="F63" s="67"/>
    </row>
  </sheetData>
  <autoFilter ref="A1:F1" xr:uid="{40C7F054-0AA8-4EEE-A056-85DA3A120682}"/>
  <conditionalFormatting sqref="E2:E36">
    <cfRule type="cellIs" dxfId="38" priority="11" operator="equal">
      <formula>"PA"</formula>
    </cfRule>
    <cfRule type="cellIs" dxfId="37" priority="12" operator="equal">
      <formula>"P"</formula>
    </cfRule>
    <cfRule type="cellIs" dxfId="36" priority="13" operator="equal">
      <formula>"A"</formula>
    </cfRule>
  </conditionalFormatting>
  <conditionalFormatting sqref="C1:C10 C40:C1048576">
    <cfRule type="colorScale" priority="10">
      <colorScale>
        <cfvo type="num" val="0"/>
        <cfvo type="num" val="0"/>
        <color rgb="FF92D050"/>
        <color theme="0"/>
      </colorScale>
    </cfRule>
  </conditionalFormatting>
  <conditionalFormatting sqref="C11:C38">
    <cfRule type="colorScale" priority="9">
      <colorScale>
        <cfvo type="num" val="0"/>
        <cfvo type="num" val="0"/>
        <color rgb="FF92D050"/>
        <color theme="0"/>
      </colorScale>
    </cfRule>
  </conditionalFormatting>
  <conditionalFormatting sqref="E1:E1048576">
    <cfRule type="cellIs" dxfId="35" priority="6" operator="equal">
      <formula>"PA"</formula>
    </cfRule>
    <cfRule type="cellIs" dxfId="34" priority="7" operator="equal">
      <formula>"P"</formula>
    </cfRule>
    <cfRule type="cellIs" dxfId="33" priority="8" operator="equal">
      <formula>"AV"</formula>
    </cfRule>
  </conditionalFormatting>
  <conditionalFormatting sqref="B1:B1048576">
    <cfRule type="duplicateValues" dxfId="32" priority="4"/>
  </conditionalFormatting>
  <conditionalFormatting sqref="E45">
    <cfRule type="cellIs" dxfId="31" priority="1" operator="equal">
      <formula>"PA"</formula>
    </cfRule>
    <cfRule type="cellIs" dxfId="30" priority="2" operator="equal">
      <formula>"P"</formula>
    </cfRule>
    <cfRule type="cellIs" dxfId="29" priority="3" operator="equal">
      <formula>"A"</formula>
    </cfRule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J366"/>
  <sheetViews>
    <sheetView workbookViewId="0">
      <selection activeCell="D26" sqref="D26"/>
    </sheetView>
  </sheetViews>
  <sheetFormatPr baseColWidth="10" defaultColWidth="10.7109375" defaultRowHeight="15" x14ac:dyDescent="0.25"/>
  <cols>
    <col min="1" max="1" width="31" style="2" bestFit="1" customWidth="1"/>
    <col min="2" max="2" width="10.7109375" style="2"/>
    <col min="3" max="3" width="14.5703125" style="5" bestFit="1" customWidth="1"/>
    <col min="4" max="4" width="44" style="2" bestFit="1" customWidth="1"/>
    <col min="5" max="5" width="23.28515625" style="2" bestFit="1" customWidth="1"/>
    <col min="6" max="6" width="33.140625" style="2" bestFit="1" customWidth="1"/>
    <col min="8" max="8" width="16.5703125" bestFit="1" customWidth="1"/>
    <col min="9" max="9" width="20.28515625" bestFit="1" customWidth="1"/>
    <col min="10" max="10" width="14.7109375" bestFit="1" customWidth="1"/>
  </cols>
  <sheetData>
    <row r="1" spans="1:10" ht="21" x14ac:dyDescent="0.25">
      <c r="A1" s="58" t="s">
        <v>20</v>
      </c>
      <c r="B1" s="58" t="s">
        <v>1</v>
      </c>
      <c r="C1" s="59" t="s">
        <v>2</v>
      </c>
      <c r="D1" s="58" t="s">
        <v>16</v>
      </c>
      <c r="E1" s="58" t="s">
        <v>11</v>
      </c>
      <c r="F1" s="60" t="s">
        <v>10</v>
      </c>
      <c r="H1" s="31" t="s">
        <v>17</v>
      </c>
      <c r="I1" s="19" t="s">
        <v>12</v>
      </c>
      <c r="J1" s="19" t="s">
        <v>2</v>
      </c>
    </row>
    <row r="2" spans="1:10" x14ac:dyDescent="0.25">
      <c r="A2" s="45" t="s">
        <v>0</v>
      </c>
      <c r="B2" s="45">
        <v>402075221</v>
      </c>
      <c r="C2" s="69">
        <v>121.09999847412109</v>
      </c>
      <c r="D2" s="45" t="e">
        <v>#REF!</v>
      </c>
      <c r="E2" s="45" t="s">
        <v>87</v>
      </c>
      <c r="F2" s="45"/>
      <c r="H2" s="22" t="s">
        <v>5</v>
      </c>
      <c r="I2" t="s">
        <v>3</v>
      </c>
      <c r="J2" s="4">
        <f>SUMIF(E:E,H2,C:C)</f>
        <v>0</v>
      </c>
    </row>
    <row r="3" spans="1:10" x14ac:dyDescent="0.25">
      <c r="A3" s="45"/>
      <c r="B3" s="45"/>
      <c r="C3" s="69"/>
      <c r="D3" s="45"/>
      <c r="E3" s="45"/>
      <c r="F3" s="45"/>
      <c r="H3" s="23" t="s">
        <v>15</v>
      </c>
      <c r="I3" t="s">
        <v>4</v>
      </c>
      <c r="J3" s="4">
        <f>SUMIF(E:E,H3,C:C)</f>
        <v>0</v>
      </c>
    </row>
    <row r="4" spans="1:10" x14ac:dyDescent="0.25">
      <c r="A4" s="45"/>
      <c r="B4" s="45"/>
      <c r="C4" s="69"/>
      <c r="D4" s="45"/>
      <c r="E4" s="45"/>
      <c r="F4" s="45"/>
      <c r="H4" s="21" t="s">
        <v>8</v>
      </c>
      <c r="I4" t="s">
        <v>9</v>
      </c>
      <c r="J4" s="4">
        <f>SUMIF(E:E,H4,C:C)</f>
        <v>0</v>
      </c>
    </row>
    <row r="5" spans="1:10" x14ac:dyDescent="0.25">
      <c r="A5" s="45"/>
      <c r="B5" s="45"/>
      <c r="C5" s="69"/>
      <c r="D5" s="45"/>
      <c r="E5" s="45"/>
      <c r="F5" s="45"/>
      <c r="H5" s="44" t="s">
        <v>6</v>
      </c>
      <c r="I5" t="s">
        <v>14</v>
      </c>
      <c r="J5" s="4">
        <f>SUMIF(E:E,H5,C:C)</f>
        <v>0</v>
      </c>
    </row>
    <row r="6" spans="1:10" x14ac:dyDescent="0.25">
      <c r="A6" s="45"/>
      <c r="B6" s="45"/>
      <c r="C6" s="69"/>
      <c r="D6" s="45"/>
      <c r="E6" s="45"/>
      <c r="F6" s="45"/>
      <c r="H6" s="46" t="s">
        <v>22</v>
      </c>
      <c r="I6" t="s">
        <v>33</v>
      </c>
      <c r="J6" s="4">
        <f>SUMIF(E:E,H6,C:C)</f>
        <v>0</v>
      </c>
    </row>
    <row r="7" spans="1:10" x14ac:dyDescent="0.25">
      <c r="A7" s="45"/>
      <c r="B7" s="45"/>
      <c r="C7" s="69"/>
      <c r="D7" s="45"/>
      <c r="E7" s="45"/>
      <c r="F7" s="45"/>
      <c r="I7" t="s">
        <v>21</v>
      </c>
      <c r="J7" s="6">
        <f>SUM(J2:J6)</f>
        <v>0</v>
      </c>
    </row>
    <row r="8" spans="1:10" x14ac:dyDescent="0.25">
      <c r="A8" s="45"/>
      <c r="B8" s="45"/>
      <c r="C8" s="69"/>
      <c r="D8" s="45"/>
      <c r="E8" s="45"/>
      <c r="F8" s="45"/>
      <c r="I8" s="3" t="s">
        <v>37</v>
      </c>
      <c r="J8" s="48">
        <f>J7-J4-J2</f>
        <v>0</v>
      </c>
    </row>
    <row r="9" spans="1:10" x14ac:dyDescent="0.25">
      <c r="A9" s="45"/>
      <c r="B9" s="45"/>
      <c r="C9" s="69"/>
      <c r="D9" s="45"/>
      <c r="E9" s="45"/>
      <c r="F9" s="45"/>
      <c r="I9" s="3" t="s">
        <v>36</v>
      </c>
      <c r="J9" s="48" t="e">
        <f>(J8/#REF!*52)+J4+J2</f>
        <v>#REF!</v>
      </c>
    </row>
    <row r="10" spans="1:10" x14ac:dyDescent="0.25">
      <c r="A10" s="45"/>
      <c r="B10" s="45"/>
      <c r="C10" s="69"/>
      <c r="D10" s="45"/>
      <c r="E10" s="45"/>
      <c r="F10" s="45"/>
    </row>
    <row r="11" spans="1:10" x14ac:dyDescent="0.25">
      <c r="A11" s="45"/>
      <c r="B11" s="45"/>
      <c r="C11" s="69"/>
      <c r="D11" s="45"/>
      <c r="E11" s="45"/>
      <c r="F11" s="45"/>
    </row>
    <row r="12" spans="1:10" x14ac:dyDescent="0.25">
      <c r="A12" s="45"/>
      <c r="B12" s="45"/>
      <c r="C12" s="69"/>
      <c r="D12" s="45"/>
      <c r="E12" s="45"/>
      <c r="F12" s="45"/>
    </row>
    <row r="13" spans="1:10" x14ac:dyDescent="0.25">
      <c r="A13" s="45"/>
      <c r="B13" s="45"/>
      <c r="C13" s="69"/>
      <c r="D13" s="45"/>
      <c r="E13" s="45"/>
      <c r="F13" s="45"/>
    </row>
    <row r="14" spans="1:10" x14ac:dyDescent="0.25">
      <c r="A14" s="45"/>
      <c r="B14" s="45"/>
      <c r="C14" s="69"/>
      <c r="D14" s="45"/>
      <c r="E14" s="45"/>
      <c r="F14" s="45"/>
    </row>
    <row r="15" spans="1:10" x14ac:dyDescent="0.25">
      <c r="A15" s="45"/>
      <c r="B15" s="45"/>
      <c r="C15" s="69"/>
      <c r="D15" s="45"/>
      <c r="E15" s="45"/>
      <c r="F15" s="45"/>
    </row>
    <row r="16" spans="1:10" x14ac:dyDescent="0.25">
      <c r="A16" s="45"/>
      <c r="B16" s="45"/>
      <c r="C16" s="69"/>
      <c r="D16" s="45"/>
      <c r="E16" s="45"/>
      <c r="F16" s="45"/>
    </row>
    <row r="17" spans="1:9" x14ac:dyDescent="0.25">
      <c r="A17" s="45"/>
      <c r="B17" s="45"/>
      <c r="C17" s="69"/>
      <c r="D17" s="45"/>
      <c r="E17" s="45"/>
      <c r="F17" s="45"/>
    </row>
    <row r="18" spans="1:9" x14ac:dyDescent="0.25">
      <c r="A18" s="45"/>
      <c r="B18" s="45"/>
      <c r="C18" s="69"/>
      <c r="D18" s="45"/>
      <c r="E18" s="45"/>
      <c r="F18" s="45"/>
    </row>
    <row r="19" spans="1:9" x14ac:dyDescent="0.25">
      <c r="A19" s="45"/>
      <c r="B19" s="45"/>
      <c r="C19" s="69"/>
      <c r="D19" s="45"/>
      <c r="E19" s="45"/>
      <c r="F19" s="45"/>
    </row>
    <row r="20" spans="1:9" x14ac:dyDescent="0.25">
      <c r="A20" s="45"/>
      <c r="B20" s="45"/>
      <c r="C20" s="69"/>
      <c r="D20" s="45"/>
      <c r="E20" s="45"/>
      <c r="F20" s="45"/>
    </row>
    <row r="21" spans="1:9" x14ac:dyDescent="0.25">
      <c r="A21" s="45"/>
      <c r="B21" s="45"/>
      <c r="C21" s="69"/>
      <c r="D21" s="45"/>
      <c r="E21" s="45"/>
      <c r="F21" s="45"/>
    </row>
    <row r="22" spans="1:9" x14ac:dyDescent="0.25">
      <c r="A22" s="45"/>
      <c r="B22" s="45"/>
      <c r="C22" s="69"/>
      <c r="D22" s="45"/>
      <c r="E22" s="45"/>
      <c r="F22" s="45"/>
    </row>
    <row r="23" spans="1:9" x14ac:dyDescent="0.25">
      <c r="A23" s="45"/>
      <c r="B23" s="45"/>
      <c r="C23" s="69"/>
      <c r="D23" s="45"/>
      <c r="E23" s="45"/>
      <c r="F23" s="45"/>
    </row>
    <row r="24" spans="1:9" x14ac:dyDescent="0.25">
      <c r="A24" s="45"/>
      <c r="B24" s="45"/>
      <c r="C24" s="69"/>
      <c r="D24" s="45"/>
      <c r="E24" s="45"/>
      <c r="F24" s="45"/>
    </row>
    <row r="25" spans="1:9" x14ac:dyDescent="0.25">
      <c r="A25" s="45"/>
      <c r="B25" s="45"/>
      <c r="C25" s="69"/>
      <c r="D25" s="45"/>
      <c r="E25" s="45"/>
      <c r="F25" s="45"/>
      <c r="H25" s="74" t="s">
        <v>4</v>
      </c>
      <c r="I25" s="74"/>
    </row>
    <row r="26" spans="1:9" x14ac:dyDescent="0.25">
      <c r="A26" s="45"/>
      <c r="B26" s="45"/>
      <c r="C26" s="69"/>
      <c r="D26" s="45"/>
      <c r="E26" s="45"/>
      <c r="F26" s="45"/>
      <c r="H26" s="35" t="s">
        <v>115</v>
      </c>
      <c r="I26" s="33">
        <f>SUMIF(F:F,H26,C:C)</f>
        <v>0</v>
      </c>
    </row>
    <row r="27" spans="1:9" x14ac:dyDescent="0.25">
      <c r="A27" s="45"/>
      <c r="B27" s="45"/>
      <c r="C27" s="69"/>
      <c r="D27" s="45"/>
      <c r="E27" s="45"/>
      <c r="F27" s="45"/>
      <c r="H27" s="37" t="s">
        <v>116</v>
      </c>
      <c r="I27" s="33">
        <f>SUMIF(F:F,H27,C:C)</f>
        <v>0</v>
      </c>
    </row>
    <row r="28" spans="1:9" x14ac:dyDescent="0.25">
      <c r="A28" s="45"/>
      <c r="B28" s="45"/>
      <c r="C28" s="69"/>
      <c r="D28" s="45"/>
      <c r="E28" s="45"/>
      <c r="F28" s="45"/>
      <c r="H28" s="38" t="s">
        <v>27</v>
      </c>
      <c r="I28" s="33">
        <f>SUMIF(F:F,H28,C:C)</f>
        <v>0</v>
      </c>
    </row>
    <row r="29" spans="1:9" x14ac:dyDescent="0.25">
      <c r="A29" s="45"/>
      <c r="B29" s="45"/>
      <c r="C29" s="69"/>
      <c r="D29" s="45"/>
      <c r="E29" s="45"/>
      <c r="F29" s="45"/>
      <c r="H29" s="34" t="s">
        <v>26</v>
      </c>
      <c r="I29" s="33">
        <f>SUMIF(F:F,H29,C:C)</f>
        <v>0</v>
      </c>
    </row>
    <row r="30" spans="1:9" x14ac:dyDescent="0.25">
      <c r="A30" s="45"/>
      <c r="B30" s="45"/>
      <c r="C30" s="69"/>
      <c r="D30" s="45"/>
      <c r="E30" s="45"/>
      <c r="F30" s="45"/>
      <c r="H30" s="36" t="s">
        <v>29</v>
      </c>
      <c r="I30" s="33">
        <f>J3-SUM(I26:I29)</f>
        <v>0</v>
      </c>
    </row>
    <row r="31" spans="1:9" x14ac:dyDescent="0.25">
      <c r="A31" s="45"/>
      <c r="B31" s="45"/>
      <c r="C31" s="69"/>
      <c r="D31" s="45"/>
      <c r="E31" s="45"/>
      <c r="F31" s="45"/>
    </row>
    <row r="32" spans="1:9" x14ac:dyDescent="0.25">
      <c r="A32" s="45"/>
      <c r="B32" s="45"/>
      <c r="C32" s="69"/>
      <c r="D32" s="45"/>
      <c r="E32" s="45"/>
      <c r="F32" s="45"/>
    </row>
    <row r="33" spans="1:6" x14ac:dyDescent="0.25">
      <c r="A33" s="45"/>
      <c r="B33" s="45"/>
      <c r="C33" s="69"/>
      <c r="D33" s="45"/>
      <c r="E33" s="45"/>
      <c r="F33" s="45"/>
    </row>
    <row r="34" spans="1:6" x14ac:dyDescent="0.25">
      <c r="A34" s="45"/>
      <c r="B34" s="45"/>
      <c r="C34" s="69"/>
      <c r="D34" s="45"/>
      <c r="E34" s="45"/>
      <c r="F34" s="45"/>
    </row>
    <row r="35" spans="1:6" x14ac:dyDescent="0.25">
      <c r="A35" s="45"/>
      <c r="B35" s="45"/>
      <c r="C35" s="69"/>
      <c r="D35" s="45"/>
      <c r="E35" s="45"/>
      <c r="F35" s="45"/>
    </row>
    <row r="36" spans="1:6" x14ac:dyDescent="0.25">
      <c r="A36" s="45"/>
      <c r="B36" s="45"/>
      <c r="C36" s="69"/>
      <c r="D36" s="45"/>
      <c r="E36" s="45"/>
      <c r="F36" s="45"/>
    </row>
    <row r="37" spans="1:6" x14ac:dyDescent="0.25">
      <c r="A37" s="45"/>
      <c r="B37" s="45"/>
      <c r="C37" s="69"/>
      <c r="D37" s="45"/>
      <c r="E37" s="45"/>
      <c r="F37" s="45"/>
    </row>
    <row r="38" spans="1:6" x14ac:dyDescent="0.25">
      <c r="A38" s="45"/>
      <c r="B38" s="45"/>
      <c r="C38" s="69"/>
      <c r="D38" s="45"/>
      <c r="E38" s="45"/>
      <c r="F38" s="45"/>
    </row>
    <row r="39" spans="1:6" x14ac:dyDescent="0.25">
      <c r="A39" s="45"/>
      <c r="B39" s="45"/>
      <c r="C39" s="69"/>
      <c r="D39" s="45"/>
      <c r="E39" s="45"/>
      <c r="F39" s="45"/>
    </row>
    <row r="40" spans="1:6" x14ac:dyDescent="0.25">
      <c r="A40" s="45"/>
      <c r="B40" s="45"/>
      <c r="C40" s="69"/>
      <c r="D40" s="45"/>
      <c r="E40" s="45"/>
      <c r="F40" s="45"/>
    </row>
    <row r="41" spans="1:6" x14ac:dyDescent="0.25">
      <c r="A41" s="45"/>
      <c r="B41" s="45"/>
      <c r="C41" s="69"/>
      <c r="D41" s="45"/>
      <c r="E41" s="45"/>
      <c r="F41" s="45"/>
    </row>
    <row r="42" spans="1:6" x14ac:dyDescent="0.25">
      <c r="A42" s="45"/>
      <c r="B42" s="45"/>
      <c r="C42" s="69"/>
      <c r="D42" s="45"/>
      <c r="E42" s="45"/>
      <c r="F42" s="45"/>
    </row>
    <row r="43" spans="1:6" x14ac:dyDescent="0.25">
      <c r="A43" s="45"/>
      <c r="B43" s="45"/>
      <c r="C43" s="69"/>
      <c r="D43" s="45"/>
      <c r="E43" s="45"/>
      <c r="F43" s="45"/>
    </row>
    <row r="44" spans="1:6" x14ac:dyDescent="0.25">
      <c r="A44" s="45"/>
      <c r="B44" s="45"/>
      <c r="C44" s="69"/>
      <c r="D44" s="45"/>
      <c r="E44" s="45"/>
      <c r="F44" s="45"/>
    </row>
    <row r="45" spans="1:6" x14ac:dyDescent="0.25">
      <c r="A45" s="45"/>
      <c r="B45" s="45"/>
      <c r="C45" s="69"/>
      <c r="D45" s="45"/>
      <c r="E45" s="45"/>
      <c r="F45" s="45"/>
    </row>
    <row r="46" spans="1:6" x14ac:dyDescent="0.25">
      <c r="A46" s="45"/>
      <c r="B46" s="45"/>
      <c r="C46" s="69"/>
      <c r="D46" s="45"/>
      <c r="E46" s="45"/>
      <c r="F46" s="45"/>
    </row>
    <row r="47" spans="1:6" x14ac:dyDescent="0.25">
      <c r="A47" s="45"/>
      <c r="B47" s="45"/>
      <c r="C47" s="69"/>
      <c r="D47" s="45"/>
      <c r="E47" s="45"/>
      <c r="F47" s="45"/>
    </row>
    <row r="48" spans="1:6" x14ac:dyDescent="0.25">
      <c r="A48" s="45"/>
      <c r="B48" s="45"/>
      <c r="C48" s="69"/>
      <c r="D48" s="45"/>
      <c r="E48" s="45"/>
      <c r="F48" s="45"/>
    </row>
    <row r="49" spans="1:9" x14ac:dyDescent="0.25">
      <c r="A49" s="45"/>
      <c r="B49" s="45"/>
      <c r="C49" s="69"/>
      <c r="D49" s="45"/>
      <c r="E49" s="45"/>
      <c r="F49" s="45"/>
      <c r="H49" s="74" t="s">
        <v>3</v>
      </c>
      <c r="I49" s="74"/>
    </row>
    <row r="50" spans="1:9" x14ac:dyDescent="0.25">
      <c r="A50" s="45"/>
      <c r="B50" s="45"/>
      <c r="C50" s="69"/>
      <c r="D50" s="45"/>
      <c r="E50" s="45"/>
      <c r="F50" s="45"/>
      <c r="H50" s="42" t="s">
        <v>31</v>
      </c>
      <c r="I50" s="33">
        <f>SUMIF(F:F,H50,C:C)</f>
        <v>0</v>
      </c>
    </row>
    <row r="51" spans="1:9" x14ac:dyDescent="0.25">
      <c r="A51" s="45"/>
      <c r="B51" s="45"/>
      <c r="C51" s="69"/>
      <c r="D51" s="45"/>
      <c r="E51" s="45"/>
      <c r="F51" s="45"/>
      <c r="H51" s="41" t="s">
        <v>30</v>
      </c>
      <c r="I51" s="33">
        <f>SUMIF(F:F,H51,C:C)</f>
        <v>0</v>
      </c>
    </row>
    <row r="52" spans="1:9" x14ac:dyDescent="0.25">
      <c r="A52" s="45"/>
      <c r="B52" s="45"/>
      <c r="C52" s="69"/>
      <c r="D52" s="45"/>
      <c r="E52" s="45"/>
      <c r="F52" s="45"/>
      <c r="H52" s="39" t="s">
        <v>28</v>
      </c>
      <c r="I52" s="33">
        <f>SUMIF(F:F,H52,C:C)</f>
        <v>0</v>
      </c>
    </row>
    <row r="53" spans="1:9" x14ac:dyDescent="0.25">
      <c r="A53" s="45"/>
      <c r="B53" s="45"/>
      <c r="C53" s="69"/>
      <c r="D53" s="45"/>
      <c r="E53" s="45"/>
      <c r="F53" s="45"/>
      <c r="H53" s="40" t="s">
        <v>115</v>
      </c>
      <c r="I53" s="33">
        <f>SUMIF(F:F,H53,C:C)</f>
        <v>0</v>
      </c>
    </row>
    <row r="54" spans="1:9" x14ac:dyDescent="0.25">
      <c r="A54" s="45"/>
      <c r="B54" s="45"/>
      <c r="C54" s="69"/>
      <c r="D54" s="45"/>
      <c r="E54" s="45"/>
      <c r="F54" s="45"/>
      <c r="I54" s="6">
        <f>SUM(I50:I53)</f>
        <v>0</v>
      </c>
    </row>
    <row r="55" spans="1:9" x14ac:dyDescent="0.25">
      <c r="A55" s="45"/>
      <c r="B55" s="45"/>
      <c r="C55" s="69"/>
      <c r="D55" s="45"/>
      <c r="E55" s="45"/>
      <c r="F55" s="45"/>
    </row>
    <row r="56" spans="1:9" x14ac:dyDescent="0.25">
      <c r="A56" s="45"/>
      <c r="B56" s="45"/>
      <c r="C56" s="69"/>
      <c r="D56" s="45"/>
      <c r="E56" s="45"/>
      <c r="F56" s="45"/>
    </row>
    <row r="57" spans="1:9" x14ac:dyDescent="0.25">
      <c r="A57" s="45"/>
      <c r="B57" s="45"/>
      <c r="C57" s="69"/>
      <c r="D57" s="45"/>
      <c r="E57" s="45"/>
      <c r="F57" s="45"/>
    </row>
    <row r="58" spans="1:9" x14ac:dyDescent="0.25">
      <c r="A58" s="45"/>
      <c r="B58" s="45"/>
      <c r="C58" s="69"/>
      <c r="D58" s="45"/>
      <c r="E58" s="45"/>
      <c r="F58" s="45"/>
    </row>
    <row r="59" spans="1:9" x14ac:dyDescent="0.25">
      <c r="A59" s="45"/>
      <c r="B59" s="45"/>
      <c r="C59" s="69"/>
      <c r="D59" s="45"/>
      <c r="E59" s="45"/>
      <c r="F59" s="45"/>
    </row>
    <row r="60" spans="1:9" x14ac:dyDescent="0.25">
      <c r="A60" s="45"/>
      <c r="B60" s="45"/>
      <c r="C60" s="69"/>
      <c r="D60" s="45"/>
      <c r="E60" s="45"/>
      <c r="F60" s="45"/>
    </row>
    <row r="61" spans="1:9" x14ac:dyDescent="0.25">
      <c r="A61" s="45"/>
      <c r="B61" s="45"/>
      <c r="C61" s="69"/>
      <c r="D61" s="45"/>
      <c r="E61" s="45"/>
      <c r="F61" s="45"/>
    </row>
    <row r="62" spans="1:9" x14ac:dyDescent="0.25">
      <c r="A62" s="45"/>
      <c r="B62" s="45"/>
      <c r="C62" s="69"/>
      <c r="D62" s="45"/>
      <c r="E62" s="45"/>
      <c r="F62" s="45"/>
    </row>
    <row r="63" spans="1:9" x14ac:dyDescent="0.25">
      <c r="A63" s="45"/>
      <c r="B63" s="45"/>
      <c r="C63" s="69"/>
      <c r="D63" s="45"/>
      <c r="E63" s="45"/>
      <c r="F63" s="45"/>
    </row>
    <row r="64" spans="1:9" x14ac:dyDescent="0.25">
      <c r="A64" s="45"/>
      <c r="B64" s="45"/>
      <c r="C64" s="69"/>
      <c r="D64" s="45"/>
      <c r="E64" s="45"/>
      <c r="F64" s="45"/>
    </row>
    <row r="65" spans="1:6" x14ac:dyDescent="0.25">
      <c r="A65" s="45"/>
      <c r="B65" s="45"/>
      <c r="C65" s="69"/>
      <c r="D65" s="45"/>
      <c r="E65" s="45"/>
      <c r="F65" s="45"/>
    </row>
    <row r="66" spans="1:6" x14ac:dyDescent="0.25">
      <c r="A66" s="45"/>
      <c r="B66" s="45"/>
      <c r="C66" s="69"/>
      <c r="D66" s="45"/>
      <c r="E66" s="45"/>
      <c r="F66" s="45"/>
    </row>
    <row r="67" spans="1:6" x14ac:dyDescent="0.25">
      <c r="A67" s="45"/>
      <c r="B67" s="45"/>
      <c r="C67" s="69"/>
      <c r="D67" s="45"/>
      <c r="E67" s="45"/>
      <c r="F67" s="45"/>
    </row>
    <row r="68" spans="1:6" x14ac:dyDescent="0.25">
      <c r="A68" s="45"/>
      <c r="B68" s="45"/>
      <c r="C68" s="69"/>
      <c r="D68" s="45"/>
      <c r="E68" s="45"/>
      <c r="F68" s="45"/>
    </row>
    <row r="69" spans="1:6" x14ac:dyDescent="0.25">
      <c r="A69" s="45"/>
      <c r="B69" s="45"/>
      <c r="C69" s="69"/>
      <c r="D69" s="45"/>
      <c r="E69" s="45"/>
      <c r="F69" s="45"/>
    </row>
    <row r="70" spans="1:6" x14ac:dyDescent="0.25">
      <c r="A70" s="45"/>
      <c r="B70" s="45"/>
      <c r="C70" s="69"/>
      <c r="D70" s="45"/>
      <c r="E70" s="45"/>
      <c r="F70" s="45"/>
    </row>
    <row r="71" spans="1:6" x14ac:dyDescent="0.25">
      <c r="A71" s="45"/>
      <c r="B71" s="45"/>
      <c r="C71" s="69"/>
      <c r="D71" s="45"/>
      <c r="E71" s="45"/>
      <c r="F71" s="45"/>
    </row>
    <row r="72" spans="1:6" x14ac:dyDescent="0.25">
      <c r="A72" s="45"/>
      <c r="B72" s="45"/>
      <c r="C72" s="69"/>
      <c r="D72" s="45"/>
      <c r="E72" s="45"/>
      <c r="F72" s="45"/>
    </row>
    <row r="73" spans="1:6" x14ac:dyDescent="0.25">
      <c r="A73" s="45"/>
      <c r="B73" s="45"/>
      <c r="C73" s="69"/>
      <c r="D73" s="45"/>
      <c r="E73" s="45"/>
      <c r="F73" s="45"/>
    </row>
    <row r="74" spans="1:6" x14ac:dyDescent="0.25">
      <c r="A74" s="45"/>
      <c r="B74" s="45"/>
      <c r="C74" s="69"/>
      <c r="D74" s="45"/>
      <c r="E74" s="45"/>
      <c r="F74" s="45"/>
    </row>
    <row r="75" spans="1:6" x14ac:dyDescent="0.25">
      <c r="A75" s="45"/>
      <c r="B75" s="45"/>
      <c r="C75" s="69"/>
      <c r="D75" s="45"/>
      <c r="E75" s="45"/>
      <c r="F75" s="45"/>
    </row>
    <row r="76" spans="1:6" x14ac:dyDescent="0.25">
      <c r="A76" s="45"/>
      <c r="B76" s="45"/>
      <c r="C76" s="69"/>
      <c r="D76" s="45"/>
      <c r="E76" s="45"/>
      <c r="F76" s="45"/>
    </row>
    <row r="77" spans="1:6" x14ac:dyDescent="0.25">
      <c r="A77" s="45"/>
      <c r="B77" s="45"/>
      <c r="C77" s="69"/>
      <c r="D77" s="45"/>
      <c r="E77" s="45"/>
      <c r="F77" s="45"/>
    </row>
    <row r="78" spans="1:6" x14ac:dyDescent="0.25">
      <c r="A78" s="45"/>
      <c r="B78" s="45"/>
      <c r="C78" s="69"/>
      <c r="D78" s="45"/>
      <c r="E78" s="45"/>
      <c r="F78" s="45"/>
    </row>
    <row r="79" spans="1:6" x14ac:dyDescent="0.25">
      <c r="A79" s="45"/>
      <c r="B79" s="45"/>
      <c r="C79" s="69"/>
      <c r="D79" s="45"/>
      <c r="E79" s="45"/>
      <c r="F79" s="45"/>
    </row>
    <row r="80" spans="1:6" x14ac:dyDescent="0.25">
      <c r="A80" s="45"/>
      <c r="B80" s="45"/>
      <c r="C80" s="69"/>
      <c r="D80" s="45"/>
      <c r="E80" s="45"/>
      <c r="F80" s="45"/>
    </row>
    <row r="81" spans="1:6" x14ac:dyDescent="0.25">
      <c r="A81" s="45"/>
      <c r="B81" s="45"/>
      <c r="C81" s="69"/>
      <c r="D81" s="45"/>
      <c r="E81" s="45"/>
      <c r="F81" s="45"/>
    </row>
    <row r="82" spans="1:6" x14ac:dyDescent="0.25">
      <c r="A82" s="45"/>
      <c r="B82" s="45"/>
      <c r="C82" s="69"/>
      <c r="D82" s="45"/>
      <c r="E82" s="45"/>
      <c r="F82" s="45"/>
    </row>
    <row r="83" spans="1:6" x14ac:dyDescent="0.25">
      <c r="A83" s="45"/>
      <c r="B83" s="45"/>
      <c r="C83" s="69"/>
      <c r="D83" s="45"/>
      <c r="E83" s="45"/>
      <c r="F83" s="45"/>
    </row>
    <row r="84" spans="1:6" x14ac:dyDescent="0.25">
      <c r="A84" s="45"/>
      <c r="B84" s="45"/>
      <c r="C84" s="69"/>
      <c r="D84" s="45"/>
      <c r="E84" s="45"/>
      <c r="F84" s="45"/>
    </row>
    <row r="85" spans="1:6" x14ac:dyDescent="0.25">
      <c r="A85" s="45"/>
      <c r="B85" s="45"/>
      <c r="C85" s="69"/>
      <c r="D85" s="45"/>
      <c r="E85" s="45"/>
      <c r="F85" s="45"/>
    </row>
    <row r="86" spans="1:6" x14ac:dyDescent="0.25">
      <c r="A86" s="45"/>
      <c r="B86" s="45"/>
      <c r="C86" s="69"/>
      <c r="D86" s="45"/>
      <c r="E86" s="45"/>
      <c r="F86" s="45"/>
    </row>
    <row r="87" spans="1:6" x14ac:dyDescent="0.25">
      <c r="A87" s="45"/>
      <c r="B87" s="45"/>
      <c r="C87" s="69"/>
      <c r="D87" s="45"/>
      <c r="E87" s="45"/>
      <c r="F87" s="45"/>
    </row>
    <row r="88" spans="1:6" x14ac:dyDescent="0.25">
      <c r="A88" s="45"/>
      <c r="B88" s="45"/>
      <c r="C88" s="69"/>
      <c r="D88" s="45"/>
      <c r="E88" s="45"/>
      <c r="F88" s="45"/>
    </row>
    <row r="89" spans="1:6" x14ac:dyDescent="0.25">
      <c r="A89" s="45"/>
      <c r="B89" s="45"/>
      <c r="C89" s="69"/>
      <c r="D89" s="45"/>
      <c r="E89" s="45"/>
      <c r="F89" s="45"/>
    </row>
    <row r="90" spans="1:6" x14ac:dyDescent="0.25">
      <c r="A90" s="45"/>
      <c r="B90" s="45"/>
      <c r="C90" s="69"/>
      <c r="D90" s="45"/>
      <c r="E90" s="45"/>
      <c r="F90" s="45"/>
    </row>
    <row r="91" spans="1:6" x14ac:dyDescent="0.25">
      <c r="A91" s="45"/>
      <c r="B91" s="45"/>
      <c r="C91" s="69"/>
      <c r="D91" s="45"/>
      <c r="E91" s="45"/>
      <c r="F91" s="45"/>
    </row>
    <row r="92" spans="1:6" x14ac:dyDescent="0.25">
      <c r="A92" s="45"/>
      <c r="B92" s="45"/>
      <c r="C92" s="69"/>
      <c r="D92" s="45"/>
      <c r="E92" s="45"/>
      <c r="F92" s="45"/>
    </row>
    <row r="93" spans="1:6" x14ac:dyDescent="0.25">
      <c r="A93" s="45"/>
      <c r="B93" s="45"/>
      <c r="C93" s="69"/>
      <c r="D93" s="45"/>
      <c r="E93" s="45"/>
      <c r="F93" s="45"/>
    </row>
    <row r="94" spans="1:6" x14ac:dyDescent="0.25">
      <c r="A94" s="45"/>
      <c r="B94" s="45"/>
      <c r="C94" s="69"/>
      <c r="D94" s="45"/>
      <c r="E94" s="45"/>
      <c r="F94" s="45"/>
    </row>
    <row r="95" spans="1:6" x14ac:dyDescent="0.25">
      <c r="A95" s="45"/>
      <c r="B95" s="45"/>
      <c r="C95" s="69"/>
      <c r="D95" s="45"/>
      <c r="E95" s="45"/>
      <c r="F95" s="45"/>
    </row>
    <row r="96" spans="1:6" x14ac:dyDescent="0.25">
      <c r="A96" s="45"/>
      <c r="B96" s="45"/>
      <c r="C96" s="69"/>
      <c r="D96" s="45"/>
      <c r="E96" s="45"/>
      <c r="F96" s="45"/>
    </row>
    <row r="97" spans="1:6" x14ac:dyDescent="0.25">
      <c r="A97" s="45"/>
      <c r="B97" s="45"/>
      <c r="C97" s="69"/>
      <c r="D97" s="45"/>
      <c r="E97" s="45"/>
      <c r="F97" s="45"/>
    </row>
    <row r="98" spans="1:6" x14ac:dyDescent="0.25">
      <c r="A98" s="45"/>
      <c r="B98" s="45"/>
      <c r="C98" s="69"/>
      <c r="D98" s="45"/>
      <c r="E98" s="45"/>
      <c r="F98" s="45"/>
    </row>
    <row r="99" spans="1:6" x14ac:dyDescent="0.25">
      <c r="A99" s="45"/>
      <c r="B99" s="45"/>
      <c r="C99" s="69"/>
      <c r="D99" s="45"/>
      <c r="E99" s="45"/>
      <c r="F99" s="45"/>
    </row>
    <row r="100" spans="1:6" x14ac:dyDescent="0.25">
      <c r="A100" s="45"/>
      <c r="B100" s="45"/>
      <c r="C100" s="69"/>
      <c r="D100" s="45"/>
      <c r="E100" s="45"/>
      <c r="F100" s="45"/>
    </row>
    <row r="101" spans="1:6" x14ac:dyDescent="0.25">
      <c r="A101" s="45"/>
      <c r="B101" s="45"/>
      <c r="C101" s="69"/>
      <c r="D101" s="45"/>
      <c r="E101" s="45"/>
      <c r="F101" s="45"/>
    </row>
    <row r="102" spans="1:6" x14ac:dyDescent="0.25">
      <c r="A102" s="45"/>
      <c r="B102" s="45"/>
      <c r="C102" s="69"/>
      <c r="D102" s="45"/>
      <c r="E102" s="45"/>
      <c r="F102" s="45"/>
    </row>
    <row r="103" spans="1:6" x14ac:dyDescent="0.25">
      <c r="A103" s="45"/>
      <c r="B103" s="45"/>
      <c r="C103" s="69"/>
      <c r="D103" s="45"/>
      <c r="E103" s="45"/>
      <c r="F103" s="45"/>
    </row>
    <row r="104" spans="1:6" x14ac:dyDescent="0.25">
      <c r="A104" s="45"/>
      <c r="B104" s="45"/>
      <c r="C104" s="69"/>
      <c r="D104" s="45"/>
      <c r="E104" s="45"/>
      <c r="F104" s="45"/>
    </row>
    <row r="105" spans="1:6" x14ac:dyDescent="0.25">
      <c r="A105" s="45"/>
      <c r="B105" s="45"/>
      <c r="C105" s="69"/>
      <c r="D105" s="45"/>
      <c r="E105" s="45"/>
      <c r="F105" s="45"/>
    </row>
    <row r="106" spans="1:6" x14ac:dyDescent="0.25">
      <c r="A106" s="45"/>
      <c r="B106" s="45"/>
      <c r="C106" s="69"/>
      <c r="D106" s="45"/>
      <c r="E106" s="45"/>
      <c r="F106" s="45"/>
    </row>
    <row r="107" spans="1:6" x14ac:dyDescent="0.25">
      <c r="A107" s="45"/>
      <c r="B107" s="45"/>
      <c r="C107" s="69"/>
      <c r="D107" s="45"/>
      <c r="E107" s="45"/>
      <c r="F107" s="45"/>
    </row>
    <row r="108" spans="1:6" x14ac:dyDescent="0.25">
      <c r="A108" s="45"/>
      <c r="B108" s="45"/>
      <c r="C108" s="69"/>
      <c r="D108" s="45"/>
      <c r="E108" s="45"/>
      <c r="F108" s="45"/>
    </row>
    <row r="109" spans="1:6" x14ac:dyDescent="0.25">
      <c r="A109" s="45"/>
      <c r="B109" s="45"/>
      <c r="C109" s="69"/>
      <c r="D109" s="45"/>
      <c r="E109" s="45"/>
      <c r="F109" s="45"/>
    </row>
    <row r="110" spans="1:6" x14ac:dyDescent="0.25">
      <c r="A110" s="45"/>
      <c r="B110" s="45"/>
      <c r="C110" s="69"/>
      <c r="D110" s="45"/>
      <c r="E110" s="45"/>
      <c r="F110" s="45"/>
    </row>
    <row r="111" spans="1:6" x14ac:dyDescent="0.25">
      <c r="A111" s="45"/>
      <c r="B111" s="45"/>
      <c r="C111" s="69"/>
      <c r="D111" s="45"/>
      <c r="E111" s="45"/>
      <c r="F111" s="45"/>
    </row>
    <row r="112" spans="1:6" x14ac:dyDescent="0.25">
      <c r="A112" s="45"/>
      <c r="B112" s="45"/>
      <c r="C112" s="69"/>
      <c r="D112" s="45"/>
      <c r="E112" s="45"/>
      <c r="F112" s="45"/>
    </row>
    <row r="113" spans="1:6" x14ac:dyDescent="0.25">
      <c r="A113" s="45"/>
      <c r="B113" s="45"/>
      <c r="C113" s="69"/>
      <c r="D113" s="45"/>
      <c r="E113" s="45"/>
      <c r="F113" s="45"/>
    </row>
    <row r="114" spans="1:6" x14ac:dyDescent="0.25">
      <c r="A114" s="45"/>
      <c r="B114" s="45"/>
      <c r="C114" s="69"/>
      <c r="D114" s="45"/>
      <c r="E114" s="45"/>
      <c r="F114" s="45"/>
    </row>
    <row r="115" spans="1:6" x14ac:dyDescent="0.25">
      <c r="A115" s="45"/>
      <c r="B115" s="45"/>
      <c r="C115" s="69"/>
      <c r="D115" s="45"/>
      <c r="E115" s="45"/>
      <c r="F115" s="45"/>
    </row>
    <row r="116" spans="1:6" x14ac:dyDescent="0.25">
      <c r="A116" s="45"/>
      <c r="B116" s="45"/>
      <c r="C116" s="69"/>
      <c r="D116" s="45"/>
      <c r="E116" s="45"/>
      <c r="F116" s="45"/>
    </row>
    <row r="117" spans="1:6" x14ac:dyDescent="0.25">
      <c r="A117" s="45"/>
      <c r="B117" s="45"/>
      <c r="C117" s="69"/>
      <c r="D117" s="45"/>
      <c r="E117" s="45"/>
      <c r="F117" s="45"/>
    </row>
    <row r="118" spans="1:6" x14ac:dyDescent="0.25">
      <c r="A118" s="45"/>
      <c r="B118" s="45"/>
      <c r="C118" s="69"/>
      <c r="D118" s="45"/>
      <c r="E118" s="45"/>
      <c r="F118" s="45"/>
    </row>
    <row r="119" spans="1:6" x14ac:dyDescent="0.25">
      <c r="A119" s="45"/>
      <c r="B119" s="45"/>
      <c r="C119" s="69"/>
      <c r="D119" s="45"/>
      <c r="E119" s="45"/>
      <c r="F119" s="45"/>
    </row>
    <row r="120" spans="1:6" x14ac:dyDescent="0.25">
      <c r="A120" s="45"/>
      <c r="B120" s="45"/>
      <c r="C120" s="69"/>
      <c r="D120" s="45"/>
      <c r="E120" s="45"/>
      <c r="F120" s="45"/>
    </row>
    <row r="121" spans="1:6" x14ac:dyDescent="0.25">
      <c r="A121" s="45"/>
      <c r="B121" s="45"/>
      <c r="C121" s="69"/>
      <c r="D121" s="45"/>
      <c r="E121" s="45"/>
      <c r="F121" s="45"/>
    </row>
    <row r="122" spans="1:6" x14ac:dyDescent="0.25">
      <c r="A122" s="45"/>
      <c r="B122" s="45"/>
      <c r="C122" s="69"/>
      <c r="D122" s="45"/>
      <c r="E122" s="45"/>
      <c r="F122" s="45"/>
    </row>
    <row r="123" spans="1:6" x14ac:dyDescent="0.25">
      <c r="A123" s="45"/>
      <c r="B123" s="45"/>
      <c r="C123" s="69"/>
      <c r="D123" s="45"/>
      <c r="E123" s="45"/>
      <c r="F123" s="45"/>
    </row>
    <row r="124" spans="1:6" x14ac:dyDescent="0.25">
      <c r="A124" s="45"/>
      <c r="B124" s="45"/>
      <c r="C124" s="69"/>
      <c r="D124" s="45"/>
      <c r="E124" s="45"/>
      <c r="F124" s="45"/>
    </row>
    <row r="125" spans="1:6" x14ac:dyDescent="0.25">
      <c r="A125" s="45"/>
      <c r="B125" s="45"/>
      <c r="C125" s="69"/>
      <c r="D125" s="45"/>
      <c r="E125" s="45"/>
      <c r="F125" s="45"/>
    </row>
    <row r="126" spans="1:6" x14ac:dyDescent="0.25">
      <c r="A126" s="45"/>
      <c r="B126" s="45"/>
      <c r="C126" s="69"/>
      <c r="D126" s="45"/>
      <c r="E126" s="45"/>
      <c r="F126" s="45"/>
    </row>
    <row r="127" spans="1:6" x14ac:dyDescent="0.25">
      <c r="A127" s="45"/>
      <c r="B127" s="45"/>
      <c r="C127" s="69"/>
      <c r="D127" s="45"/>
      <c r="E127" s="45"/>
      <c r="F127" s="45"/>
    </row>
    <row r="128" spans="1:6" x14ac:dyDescent="0.25">
      <c r="A128" s="45"/>
      <c r="B128" s="45"/>
      <c r="C128" s="69"/>
      <c r="D128" s="45"/>
      <c r="E128" s="45"/>
      <c r="F128" s="45"/>
    </row>
    <row r="129" spans="1:6" x14ac:dyDescent="0.25">
      <c r="A129" s="45"/>
      <c r="B129" s="45"/>
      <c r="C129" s="69"/>
      <c r="D129" s="45"/>
      <c r="E129" s="45"/>
      <c r="F129" s="45"/>
    </row>
    <row r="130" spans="1:6" x14ac:dyDescent="0.25">
      <c r="A130" s="45"/>
      <c r="B130" s="45"/>
      <c r="C130" s="69"/>
      <c r="D130" s="45"/>
      <c r="E130" s="45"/>
      <c r="F130" s="45"/>
    </row>
    <row r="131" spans="1:6" x14ac:dyDescent="0.25">
      <c r="A131" s="45"/>
      <c r="B131" s="45"/>
      <c r="C131" s="69"/>
      <c r="D131" s="45"/>
      <c r="E131" s="45"/>
      <c r="F131" s="45"/>
    </row>
    <row r="132" spans="1:6" x14ac:dyDescent="0.25">
      <c r="A132" s="45"/>
      <c r="B132" s="45"/>
      <c r="C132" s="69"/>
      <c r="D132" s="45"/>
      <c r="E132" s="45"/>
      <c r="F132" s="45"/>
    </row>
    <row r="133" spans="1:6" x14ac:dyDescent="0.25">
      <c r="A133" s="45"/>
      <c r="B133" s="45"/>
      <c r="C133" s="69"/>
      <c r="D133" s="45"/>
      <c r="E133" s="45"/>
      <c r="F133" s="45"/>
    </row>
    <row r="134" spans="1:6" x14ac:dyDescent="0.25">
      <c r="A134" s="45"/>
      <c r="B134" s="45"/>
      <c r="C134" s="69"/>
      <c r="D134" s="45"/>
      <c r="E134" s="45"/>
      <c r="F134" s="45"/>
    </row>
    <row r="135" spans="1:6" x14ac:dyDescent="0.25">
      <c r="A135" s="45"/>
      <c r="B135" s="45"/>
      <c r="C135" s="69"/>
      <c r="D135" s="45"/>
      <c r="E135" s="45"/>
      <c r="F135" s="45"/>
    </row>
    <row r="136" spans="1:6" x14ac:dyDescent="0.25">
      <c r="A136" s="45"/>
      <c r="B136" s="45"/>
      <c r="C136" s="69"/>
      <c r="D136" s="45"/>
      <c r="E136" s="45"/>
      <c r="F136" s="45"/>
    </row>
    <row r="137" spans="1:6" x14ac:dyDescent="0.25">
      <c r="A137" s="45"/>
      <c r="B137" s="45"/>
      <c r="C137" s="69"/>
      <c r="D137" s="45"/>
      <c r="E137" s="45"/>
      <c r="F137" s="45"/>
    </row>
    <row r="138" spans="1:6" x14ac:dyDescent="0.25">
      <c r="A138" s="45"/>
      <c r="B138" s="45"/>
      <c r="C138" s="69"/>
      <c r="D138" s="45"/>
      <c r="E138" s="45"/>
      <c r="F138" s="45"/>
    </row>
    <row r="139" spans="1:6" x14ac:dyDescent="0.25">
      <c r="A139" s="45"/>
      <c r="B139" s="45"/>
      <c r="C139" s="69"/>
      <c r="D139" s="45"/>
      <c r="E139" s="45"/>
      <c r="F139" s="45"/>
    </row>
    <row r="140" spans="1:6" x14ac:dyDescent="0.25">
      <c r="A140" s="45"/>
      <c r="B140" s="45"/>
      <c r="C140" s="69"/>
      <c r="D140" s="45"/>
      <c r="E140" s="45"/>
      <c r="F140" s="45"/>
    </row>
    <row r="141" spans="1:6" x14ac:dyDescent="0.25">
      <c r="A141" s="45"/>
      <c r="B141" s="45"/>
      <c r="C141" s="69"/>
      <c r="D141" s="45"/>
      <c r="E141" s="45"/>
      <c r="F141" s="45"/>
    </row>
    <row r="142" spans="1:6" x14ac:dyDescent="0.25">
      <c r="A142" s="45"/>
      <c r="B142" s="45"/>
      <c r="C142" s="69"/>
      <c r="D142" s="45"/>
      <c r="E142" s="45"/>
      <c r="F142" s="45"/>
    </row>
    <row r="143" spans="1:6" x14ac:dyDescent="0.25">
      <c r="A143" s="45"/>
      <c r="B143" s="45"/>
      <c r="C143" s="69"/>
      <c r="D143" s="45"/>
      <c r="E143" s="45"/>
      <c r="F143" s="45"/>
    </row>
    <row r="144" spans="1:6" x14ac:dyDescent="0.25">
      <c r="A144" s="45"/>
      <c r="B144" s="45"/>
      <c r="C144" s="69"/>
      <c r="D144" s="45"/>
      <c r="E144" s="45"/>
      <c r="F144" s="45"/>
    </row>
    <row r="145" spans="1:6" x14ac:dyDescent="0.25">
      <c r="A145" s="45"/>
      <c r="B145" s="45"/>
      <c r="C145" s="69"/>
      <c r="D145" s="45"/>
      <c r="E145" s="45"/>
      <c r="F145" s="45"/>
    </row>
    <row r="146" spans="1:6" x14ac:dyDescent="0.25">
      <c r="A146" s="45"/>
      <c r="B146" s="45"/>
      <c r="C146" s="69"/>
      <c r="D146" s="45"/>
      <c r="E146" s="45"/>
      <c r="F146" s="45"/>
    </row>
    <row r="147" spans="1:6" x14ac:dyDescent="0.25">
      <c r="A147" s="45"/>
      <c r="B147" s="45"/>
      <c r="C147" s="69"/>
      <c r="D147" s="45"/>
      <c r="E147" s="45"/>
      <c r="F147" s="45"/>
    </row>
    <row r="148" spans="1:6" x14ac:dyDescent="0.25">
      <c r="A148" s="45"/>
      <c r="B148" s="45"/>
      <c r="C148" s="69"/>
      <c r="D148" s="45"/>
      <c r="E148" s="45"/>
      <c r="F148" s="45"/>
    </row>
    <row r="149" spans="1:6" x14ac:dyDescent="0.25">
      <c r="A149" s="45"/>
      <c r="B149" s="45"/>
      <c r="C149" s="69"/>
      <c r="D149" s="45"/>
      <c r="E149" s="45"/>
      <c r="F149" s="45"/>
    </row>
    <row r="150" spans="1:6" x14ac:dyDescent="0.25">
      <c r="A150" s="45"/>
      <c r="B150" s="45"/>
      <c r="C150" s="69"/>
      <c r="D150" s="45"/>
      <c r="E150" s="45"/>
      <c r="F150" s="45"/>
    </row>
    <row r="151" spans="1:6" x14ac:dyDescent="0.25">
      <c r="A151" s="45"/>
      <c r="B151" s="45"/>
      <c r="C151" s="69"/>
      <c r="D151" s="45"/>
      <c r="E151" s="45"/>
      <c r="F151" s="45"/>
    </row>
    <row r="152" spans="1:6" x14ac:dyDescent="0.25">
      <c r="A152" s="45"/>
      <c r="B152" s="45"/>
      <c r="C152" s="69"/>
      <c r="D152" s="45"/>
      <c r="E152" s="45"/>
      <c r="F152" s="45"/>
    </row>
    <row r="153" spans="1:6" x14ac:dyDescent="0.25">
      <c r="A153" s="45"/>
      <c r="B153" s="45"/>
      <c r="C153" s="69"/>
      <c r="D153" s="45"/>
      <c r="E153" s="45"/>
      <c r="F153" s="45"/>
    </row>
    <row r="154" spans="1:6" x14ac:dyDescent="0.25">
      <c r="A154" s="45"/>
      <c r="B154" s="45"/>
      <c r="C154" s="69"/>
      <c r="D154" s="45"/>
      <c r="E154" s="45"/>
      <c r="F154" s="45"/>
    </row>
    <row r="155" spans="1:6" x14ac:dyDescent="0.25">
      <c r="A155" s="45"/>
      <c r="B155" s="45"/>
      <c r="C155" s="69"/>
      <c r="D155" s="45"/>
      <c r="E155" s="45"/>
      <c r="F155" s="45"/>
    </row>
    <row r="156" spans="1:6" x14ac:dyDescent="0.25">
      <c r="A156" s="45"/>
      <c r="B156" s="45"/>
      <c r="C156" s="69"/>
      <c r="D156" s="45"/>
      <c r="E156" s="45"/>
      <c r="F156" s="45"/>
    </row>
    <row r="157" spans="1:6" x14ac:dyDescent="0.25">
      <c r="A157" s="45"/>
      <c r="B157" s="45"/>
      <c r="C157" s="69"/>
      <c r="D157" s="45"/>
      <c r="E157" s="45"/>
      <c r="F157" s="45"/>
    </row>
    <row r="158" spans="1:6" x14ac:dyDescent="0.25">
      <c r="A158" s="45"/>
      <c r="B158" s="45"/>
      <c r="C158" s="69"/>
      <c r="D158" s="45"/>
      <c r="E158" s="45"/>
      <c r="F158" s="45"/>
    </row>
    <row r="159" spans="1:6" x14ac:dyDescent="0.25">
      <c r="A159" s="45"/>
      <c r="B159" s="45"/>
      <c r="C159" s="69"/>
      <c r="D159" s="45"/>
      <c r="E159" s="45"/>
      <c r="F159" s="45"/>
    </row>
    <row r="160" spans="1:6" x14ac:dyDescent="0.25">
      <c r="A160" s="45"/>
      <c r="B160" s="45"/>
      <c r="C160" s="69"/>
      <c r="D160" s="45"/>
      <c r="E160" s="45"/>
      <c r="F160" s="45"/>
    </row>
    <row r="161" spans="1:6" x14ac:dyDescent="0.25">
      <c r="A161" s="45"/>
      <c r="B161" s="45"/>
      <c r="C161" s="69"/>
      <c r="D161" s="45"/>
      <c r="E161" s="45"/>
      <c r="F161" s="45"/>
    </row>
    <row r="162" spans="1:6" x14ac:dyDescent="0.25">
      <c r="A162" s="45"/>
      <c r="B162" s="45"/>
      <c r="C162" s="69"/>
      <c r="D162" s="45"/>
      <c r="E162" s="45"/>
      <c r="F162" s="45"/>
    </row>
    <row r="163" spans="1:6" x14ac:dyDescent="0.25">
      <c r="A163" s="45"/>
      <c r="B163" s="45"/>
      <c r="C163" s="69"/>
      <c r="D163" s="45"/>
      <c r="E163" s="45"/>
      <c r="F163" s="45"/>
    </row>
    <row r="164" spans="1:6" x14ac:dyDescent="0.25">
      <c r="A164" s="45"/>
      <c r="B164" s="45"/>
      <c r="C164" s="69"/>
      <c r="D164" s="45"/>
      <c r="E164" s="45"/>
      <c r="F164" s="45"/>
    </row>
    <row r="165" spans="1:6" x14ac:dyDescent="0.25">
      <c r="A165" s="45"/>
      <c r="B165" s="45"/>
      <c r="C165" s="69"/>
      <c r="D165" s="45"/>
      <c r="E165" s="45"/>
      <c r="F165" s="45"/>
    </row>
    <row r="166" spans="1:6" x14ac:dyDescent="0.25">
      <c r="A166" s="45"/>
      <c r="B166" s="45"/>
      <c r="C166" s="69"/>
      <c r="D166" s="45"/>
      <c r="E166" s="45"/>
      <c r="F166" s="45"/>
    </row>
    <row r="167" spans="1:6" x14ac:dyDescent="0.25">
      <c r="A167" s="45"/>
      <c r="B167" s="45"/>
      <c r="C167" s="69"/>
      <c r="D167" s="45"/>
      <c r="E167" s="45"/>
      <c r="F167" s="45"/>
    </row>
    <row r="168" spans="1:6" x14ac:dyDescent="0.25">
      <c r="A168" s="45"/>
      <c r="B168" s="45"/>
      <c r="C168" s="69"/>
      <c r="D168" s="45"/>
      <c r="E168" s="45"/>
      <c r="F168" s="45"/>
    </row>
    <row r="169" spans="1:6" x14ac:dyDescent="0.25">
      <c r="A169" s="45"/>
      <c r="B169" s="45"/>
      <c r="C169" s="69"/>
      <c r="D169" s="45"/>
      <c r="E169" s="45"/>
      <c r="F169" s="45"/>
    </row>
    <row r="170" spans="1:6" x14ac:dyDescent="0.25">
      <c r="A170" s="45"/>
      <c r="B170" s="45"/>
      <c r="C170" s="69"/>
      <c r="D170" s="45"/>
      <c r="E170" s="45"/>
      <c r="F170" s="45"/>
    </row>
    <row r="171" spans="1:6" x14ac:dyDescent="0.25">
      <c r="A171" s="45"/>
      <c r="B171" s="45"/>
      <c r="C171" s="69"/>
      <c r="D171" s="45"/>
      <c r="E171" s="45"/>
      <c r="F171" s="45"/>
    </row>
    <row r="172" spans="1:6" x14ac:dyDescent="0.25">
      <c r="A172" s="45"/>
      <c r="B172" s="45"/>
      <c r="C172" s="69"/>
      <c r="D172" s="45"/>
      <c r="E172" s="45"/>
      <c r="F172" s="45"/>
    </row>
    <row r="173" spans="1:6" x14ac:dyDescent="0.25">
      <c r="A173" s="45"/>
      <c r="B173" s="45"/>
      <c r="C173" s="69"/>
      <c r="D173" s="45"/>
      <c r="E173" s="45"/>
      <c r="F173" s="45"/>
    </row>
    <row r="174" spans="1:6" x14ac:dyDescent="0.25">
      <c r="A174" s="45"/>
      <c r="B174" s="45"/>
      <c r="C174" s="69"/>
      <c r="D174" s="45"/>
      <c r="E174" s="45"/>
      <c r="F174" s="45"/>
    </row>
    <row r="175" spans="1:6" x14ac:dyDescent="0.25">
      <c r="A175" s="45"/>
      <c r="B175" s="45"/>
      <c r="C175" s="69"/>
      <c r="D175" s="45"/>
      <c r="E175" s="45"/>
      <c r="F175" s="45"/>
    </row>
    <row r="176" spans="1:6" x14ac:dyDescent="0.25">
      <c r="A176" s="45"/>
      <c r="B176" s="45"/>
      <c r="C176" s="69"/>
      <c r="D176" s="45"/>
      <c r="E176" s="45"/>
      <c r="F176" s="45"/>
    </row>
    <row r="177" spans="1:6" x14ac:dyDescent="0.25">
      <c r="A177" s="45"/>
      <c r="B177" s="45"/>
      <c r="C177" s="69"/>
      <c r="D177" s="45"/>
      <c r="E177" s="45"/>
      <c r="F177" s="45"/>
    </row>
    <row r="178" spans="1:6" x14ac:dyDescent="0.25">
      <c r="A178" s="45"/>
      <c r="B178" s="45"/>
      <c r="C178" s="69"/>
      <c r="D178" s="45"/>
      <c r="E178" s="45"/>
      <c r="F178" s="45"/>
    </row>
    <row r="179" spans="1:6" x14ac:dyDescent="0.25">
      <c r="A179" s="45"/>
      <c r="B179" s="45"/>
      <c r="C179" s="69"/>
      <c r="D179" s="45"/>
      <c r="E179" s="45"/>
      <c r="F179" s="45"/>
    </row>
    <row r="180" spans="1:6" x14ac:dyDescent="0.25">
      <c r="A180" s="45"/>
      <c r="B180" s="45"/>
      <c r="C180" s="69"/>
      <c r="D180" s="45"/>
      <c r="E180" s="45"/>
      <c r="F180" s="45"/>
    </row>
    <row r="181" spans="1:6" x14ac:dyDescent="0.25">
      <c r="A181" s="45"/>
      <c r="B181" s="45"/>
      <c r="C181" s="69"/>
      <c r="D181" s="45"/>
      <c r="E181" s="45"/>
      <c r="F181" s="45"/>
    </row>
    <row r="182" spans="1:6" x14ac:dyDescent="0.25">
      <c r="A182" s="45"/>
      <c r="B182" s="45"/>
      <c r="C182" s="69"/>
      <c r="D182" s="45"/>
      <c r="E182" s="45"/>
      <c r="F182" s="45"/>
    </row>
    <row r="183" spans="1:6" x14ac:dyDescent="0.25">
      <c r="A183" s="45"/>
      <c r="B183" s="45"/>
      <c r="C183" s="69"/>
      <c r="D183" s="45"/>
      <c r="E183" s="45"/>
      <c r="F183" s="45"/>
    </row>
    <row r="184" spans="1:6" x14ac:dyDescent="0.25">
      <c r="A184" s="45"/>
      <c r="B184" s="45"/>
      <c r="C184" s="69"/>
      <c r="D184" s="45"/>
      <c r="E184" s="45"/>
      <c r="F184" s="45"/>
    </row>
    <row r="185" spans="1:6" x14ac:dyDescent="0.25">
      <c r="A185" s="45"/>
      <c r="B185" s="45"/>
      <c r="C185" s="69"/>
      <c r="D185" s="45"/>
      <c r="E185" s="45"/>
      <c r="F185" s="45"/>
    </row>
    <row r="186" spans="1:6" x14ac:dyDescent="0.25">
      <c r="A186" s="45"/>
      <c r="B186" s="45"/>
      <c r="C186" s="69"/>
      <c r="D186" s="45"/>
      <c r="E186" s="45"/>
      <c r="F186" s="45"/>
    </row>
    <row r="187" spans="1:6" x14ac:dyDescent="0.25">
      <c r="A187" s="45"/>
      <c r="B187" s="45"/>
      <c r="C187" s="69"/>
      <c r="D187" s="45"/>
      <c r="E187" s="45"/>
      <c r="F187" s="45"/>
    </row>
    <row r="188" spans="1:6" x14ac:dyDescent="0.25">
      <c r="A188" s="45"/>
      <c r="B188" s="45"/>
      <c r="C188" s="69"/>
      <c r="D188" s="45"/>
      <c r="E188" s="45"/>
      <c r="F188" s="45"/>
    </row>
    <row r="189" spans="1:6" x14ac:dyDescent="0.25">
      <c r="A189" s="45"/>
      <c r="B189" s="45"/>
      <c r="C189" s="69"/>
      <c r="D189" s="45"/>
      <c r="E189" s="45"/>
      <c r="F189" s="45"/>
    </row>
    <row r="190" spans="1:6" x14ac:dyDescent="0.25">
      <c r="A190" s="45"/>
      <c r="B190" s="45"/>
      <c r="C190" s="69"/>
      <c r="D190" s="45"/>
      <c r="E190" s="45"/>
      <c r="F190" s="45"/>
    </row>
    <row r="191" spans="1:6" x14ac:dyDescent="0.25">
      <c r="A191" s="45"/>
      <c r="B191" s="45"/>
      <c r="C191" s="69"/>
      <c r="D191" s="45"/>
      <c r="E191" s="45"/>
      <c r="F191" s="45"/>
    </row>
    <row r="192" spans="1:6" x14ac:dyDescent="0.25">
      <c r="A192" s="45"/>
      <c r="B192" s="45"/>
      <c r="C192" s="69"/>
      <c r="D192" s="45"/>
      <c r="E192" s="45"/>
      <c r="F192" s="45"/>
    </row>
    <row r="193" spans="1:6" x14ac:dyDescent="0.25">
      <c r="A193" s="45"/>
      <c r="B193" s="45"/>
      <c r="C193" s="69"/>
      <c r="D193" s="45"/>
      <c r="E193" s="45"/>
      <c r="F193" s="45"/>
    </row>
    <row r="194" spans="1:6" x14ac:dyDescent="0.25">
      <c r="A194" s="45"/>
      <c r="B194" s="45"/>
      <c r="C194" s="69"/>
      <c r="D194" s="45"/>
      <c r="E194" s="45"/>
      <c r="F194" s="45"/>
    </row>
    <row r="195" spans="1:6" x14ac:dyDescent="0.25">
      <c r="A195" s="45"/>
      <c r="B195" s="45"/>
      <c r="C195" s="69"/>
      <c r="D195" s="45"/>
      <c r="E195" s="45"/>
      <c r="F195" s="45"/>
    </row>
    <row r="196" spans="1:6" x14ac:dyDescent="0.25">
      <c r="A196" s="45"/>
      <c r="B196" s="45"/>
      <c r="C196" s="69"/>
      <c r="D196" s="45"/>
      <c r="E196" s="45"/>
      <c r="F196" s="45"/>
    </row>
    <row r="197" spans="1:6" x14ac:dyDescent="0.25">
      <c r="A197" s="45"/>
      <c r="B197" s="45"/>
      <c r="C197" s="69"/>
      <c r="D197" s="45"/>
      <c r="E197" s="45"/>
      <c r="F197" s="45"/>
    </row>
    <row r="198" spans="1:6" x14ac:dyDescent="0.25">
      <c r="A198" s="45"/>
      <c r="B198" s="45"/>
      <c r="C198" s="69"/>
      <c r="D198" s="45"/>
      <c r="E198" s="45"/>
      <c r="F198" s="45"/>
    </row>
    <row r="199" spans="1:6" x14ac:dyDescent="0.25">
      <c r="A199" s="45"/>
      <c r="B199" s="45"/>
      <c r="C199" s="69"/>
      <c r="D199" s="45"/>
      <c r="E199" s="45"/>
      <c r="F199" s="45"/>
    </row>
    <row r="200" spans="1:6" x14ac:dyDescent="0.25">
      <c r="A200" s="45"/>
      <c r="B200" s="45"/>
      <c r="C200" s="69"/>
      <c r="D200" s="45"/>
      <c r="E200" s="45"/>
      <c r="F200" s="45"/>
    </row>
    <row r="201" spans="1:6" x14ac:dyDescent="0.25">
      <c r="A201" s="45"/>
      <c r="B201" s="45"/>
      <c r="C201" s="69"/>
      <c r="D201" s="45"/>
      <c r="E201" s="45"/>
      <c r="F201" s="45"/>
    </row>
    <row r="202" spans="1:6" x14ac:dyDescent="0.25">
      <c r="A202" s="45"/>
      <c r="B202" s="45"/>
      <c r="C202" s="69"/>
      <c r="D202" s="45"/>
      <c r="E202" s="45"/>
      <c r="F202" s="45"/>
    </row>
    <row r="203" spans="1:6" x14ac:dyDescent="0.25">
      <c r="A203" s="45"/>
      <c r="B203" s="45"/>
      <c r="C203" s="69"/>
      <c r="D203" s="45"/>
      <c r="E203" s="45"/>
      <c r="F203" s="45"/>
    </row>
    <row r="204" spans="1:6" x14ac:dyDescent="0.25">
      <c r="A204" s="45"/>
      <c r="B204" s="45"/>
      <c r="C204" s="69"/>
      <c r="D204" s="45"/>
      <c r="E204" s="45"/>
      <c r="F204" s="45"/>
    </row>
    <row r="205" spans="1:6" x14ac:dyDescent="0.25">
      <c r="A205" s="45"/>
      <c r="B205" s="45"/>
      <c r="C205" s="69"/>
      <c r="D205" s="45"/>
      <c r="E205" s="45"/>
      <c r="F205" s="45"/>
    </row>
    <row r="206" spans="1:6" x14ac:dyDescent="0.25">
      <c r="A206" s="45"/>
      <c r="B206" s="45"/>
      <c r="C206" s="69"/>
      <c r="D206" s="45"/>
      <c r="E206" s="45"/>
      <c r="F206" s="45"/>
    </row>
    <row r="207" spans="1:6" x14ac:dyDescent="0.25">
      <c r="A207" s="45"/>
      <c r="B207" s="45"/>
      <c r="C207" s="69"/>
      <c r="D207" s="45"/>
      <c r="E207" s="45"/>
      <c r="F207" s="45"/>
    </row>
    <row r="208" spans="1:6" x14ac:dyDescent="0.25">
      <c r="A208" s="45"/>
      <c r="B208" s="45"/>
      <c r="C208" s="69"/>
      <c r="D208" s="45"/>
      <c r="E208" s="45"/>
      <c r="F208" s="45"/>
    </row>
    <row r="209" spans="1:6" x14ac:dyDescent="0.25">
      <c r="A209" s="45"/>
      <c r="B209" s="45"/>
      <c r="C209" s="69"/>
      <c r="D209" s="45"/>
      <c r="E209" s="45"/>
      <c r="F209" s="45"/>
    </row>
    <row r="210" spans="1:6" x14ac:dyDescent="0.25">
      <c r="A210" s="45"/>
      <c r="B210" s="45"/>
      <c r="C210" s="69"/>
      <c r="D210" s="45"/>
      <c r="E210" s="45"/>
      <c r="F210" s="45"/>
    </row>
    <row r="211" spans="1:6" x14ac:dyDescent="0.25">
      <c r="A211" s="45"/>
      <c r="B211" s="45"/>
      <c r="C211" s="69"/>
      <c r="D211" s="45"/>
      <c r="E211" s="45"/>
      <c r="F211" s="45"/>
    </row>
    <row r="212" spans="1:6" x14ac:dyDescent="0.25">
      <c r="A212" s="45"/>
      <c r="B212" s="45"/>
      <c r="C212" s="69"/>
      <c r="D212" s="45"/>
      <c r="E212" s="45"/>
      <c r="F212" s="45"/>
    </row>
    <row r="213" spans="1:6" x14ac:dyDescent="0.25">
      <c r="A213" s="45"/>
      <c r="B213" s="45"/>
      <c r="C213" s="69"/>
      <c r="D213" s="45"/>
      <c r="E213" s="45"/>
      <c r="F213" s="45"/>
    </row>
    <row r="214" spans="1:6" x14ac:dyDescent="0.25">
      <c r="A214" s="45"/>
      <c r="B214" s="45"/>
      <c r="C214" s="69"/>
      <c r="D214" s="45"/>
      <c r="E214" s="45"/>
      <c r="F214" s="45"/>
    </row>
    <row r="215" spans="1:6" x14ac:dyDescent="0.25">
      <c r="A215" s="45"/>
      <c r="B215" s="45"/>
      <c r="C215" s="69"/>
      <c r="D215" s="45"/>
      <c r="E215" s="45"/>
      <c r="F215" s="45"/>
    </row>
    <row r="216" spans="1:6" x14ac:dyDescent="0.25">
      <c r="A216" s="45"/>
      <c r="B216" s="45"/>
      <c r="C216" s="69"/>
      <c r="D216" s="45"/>
      <c r="E216" s="45"/>
      <c r="F216" s="45"/>
    </row>
    <row r="217" spans="1:6" x14ac:dyDescent="0.25">
      <c r="A217" s="45"/>
      <c r="B217" s="45"/>
      <c r="C217" s="69"/>
      <c r="D217" s="45"/>
      <c r="E217" s="45"/>
      <c r="F217" s="45"/>
    </row>
    <row r="218" spans="1:6" x14ac:dyDescent="0.25">
      <c r="A218" s="45"/>
      <c r="B218" s="45"/>
      <c r="C218" s="69"/>
      <c r="D218" s="45"/>
      <c r="E218" s="45"/>
      <c r="F218" s="45"/>
    </row>
    <row r="219" spans="1:6" x14ac:dyDescent="0.25">
      <c r="A219" s="45"/>
      <c r="B219" s="45"/>
      <c r="C219" s="69"/>
      <c r="D219" s="45"/>
      <c r="E219" s="45"/>
      <c r="F219" s="45"/>
    </row>
    <row r="220" spans="1:6" x14ac:dyDescent="0.25">
      <c r="A220" s="45"/>
      <c r="B220" s="45"/>
      <c r="C220" s="69"/>
      <c r="D220" s="45"/>
      <c r="E220" s="45"/>
      <c r="F220" s="45"/>
    </row>
    <row r="221" spans="1:6" x14ac:dyDescent="0.25">
      <c r="A221" s="45"/>
      <c r="B221" s="45"/>
      <c r="C221" s="69"/>
      <c r="D221" s="45"/>
      <c r="E221" s="45"/>
      <c r="F221" s="45"/>
    </row>
    <row r="222" spans="1:6" x14ac:dyDescent="0.25">
      <c r="A222" s="45"/>
      <c r="B222" s="45"/>
      <c r="C222" s="69"/>
      <c r="D222" s="45"/>
      <c r="E222" s="45"/>
      <c r="F222" s="45"/>
    </row>
    <row r="223" spans="1:6" x14ac:dyDescent="0.25">
      <c r="A223" s="45"/>
      <c r="B223" s="45"/>
      <c r="C223" s="69"/>
      <c r="D223" s="45"/>
      <c r="E223" s="45"/>
      <c r="F223" s="45"/>
    </row>
    <row r="224" spans="1:6" x14ac:dyDescent="0.25">
      <c r="A224" s="45"/>
      <c r="B224" s="45"/>
      <c r="C224" s="69"/>
      <c r="D224" s="45"/>
      <c r="E224" s="45"/>
      <c r="F224" s="45"/>
    </row>
    <row r="225" spans="1:6" x14ac:dyDescent="0.25">
      <c r="A225" s="45"/>
      <c r="B225" s="45"/>
      <c r="C225" s="69"/>
      <c r="D225" s="45"/>
      <c r="E225" s="45"/>
      <c r="F225" s="45"/>
    </row>
    <row r="226" spans="1:6" x14ac:dyDescent="0.25">
      <c r="A226" s="45"/>
      <c r="B226" s="45"/>
      <c r="C226" s="69"/>
      <c r="D226" s="45"/>
      <c r="E226" s="45"/>
      <c r="F226" s="45"/>
    </row>
    <row r="227" spans="1:6" x14ac:dyDescent="0.25">
      <c r="A227" s="45"/>
      <c r="B227" s="45"/>
      <c r="C227" s="69"/>
      <c r="D227" s="45"/>
      <c r="E227" s="45"/>
      <c r="F227" s="45"/>
    </row>
    <row r="228" spans="1:6" x14ac:dyDescent="0.25">
      <c r="A228" s="45"/>
      <c r="B228" s="45"/>
      <c r="C228" s="69"/>
      <c r="D228" s="45"/>
      <c r="E228" s="45"/>
      <c r="F228" s="45"/>
    </row>
    <row r="229" spans="1:6" x14ac:dyDescent="0.25">
      <c r="A229" s="45"/>
      <c r="B229" s="45"/>
      <c r="C229" s="69"/>
      <c r="D229" s="45"/>
      <c r="E229" s="45"/>
      <c r="F229" s="45"/>
    </row>
    <row r="230" spans="1:6" x14ac:dyDescent="0.25">
      <c r="A230" s="45"/>
      <c r="B230" s="45"/>
      <c r="C230" s="69"/>
      <c r="D230" s="45"/>
      <c r="E230" s="45"/>
      <c r="F230" s="45"/>
    </row>
    <row r="231" spans="1:6" x14ac:dyDescent="0.25">
      <c r="A231" s="45"/>
      <c r="B231" s="45"/>
      <c r="C231" s="69"/>
      <c r="D231" s="45"/>
      <c r="E231" s="45"/>
      <c r="F231" s="45"/>
    </row>
    <row r="232" spans="1:6" x14ac:dyDescent="0.25">
      <c r="A232" s="45"/>
      <c r="B232" s="45"/>
      <c r="C232" s="69"/>
      <c r="D232" s="45"/>
      <c r="E232" s="45"/>
      <c r="F232" s="45"/>
    </row>
    <row r="233" spans="1:6" x14ac:dyDescent="0.25">
      <c r="A233" s="45"/>
      <c r="B233" s="45"/>
      <c r="C233" s="69"/>
      <c r="D233" s="45"/>
      <c r="E233" s="45"/>
      <c r="F233" s="45"/>
    </row>
    <row r="234" spans="1:6" x14ac:dyDescent="0.25">
      <c r="A234" s="45"/>
      <c r="B234" s="45"/>
      <c r="C234" s="69"/>
      <c r="D234" s="45"/>
      <c r="E234" s="45"/>
      <c r="F234" s="45"/>
    </row>
    <row r="235" spans="1:6" x14ac:dyDescent="0.25">
      <c r="A235" s="45"/>
      <c r="B235" s="45"/>
      <c r="C235" s="69"/>
      <c r="D235" s="45"/>
      <c r="E235" s="45"/>
      <c r="F235" s="45"/>
    </row>
    <row r="236" spans="1:6" x14ac:dyDescent="0.25">
      <c r="A236" s="45"/>
      <c r="B236" s="45"/>
      <c r="C236" s="69"/>
      <c r="D236" s="45"/>
      <c r="E236" s="45"/>
      <c r="F236" s="45"/>
    </row>
    <row r="237" spans="1:6" x14ac:dyDescent="0.25">
      <c r="A237" s="45"/>
      <c r="B237" s="45"/>
      <c r="C237" s="69"/>
      <c r="D237" s="45"/>
      <c r="E237" s="45"/>
      <c r="F237" s="45"/>
    </row>
    <row r="238" spans="1:6" x14ac:dyDescent="0.25">
      <c r="A238" s="45"/>
      <c r="B238" s="45"/>
      <c r="C238" s="69"/>
      <c r="D238" s="45"/>
      <c r="E238" s="45"/>
      <c r="F238" s="45"/>
    </row>
    <row r="239" spans="1:6" x14ac:dyDescent="0.25">
      <c r="A239" s="45"/>
      <c r="B239" s="45"/>
      <c r="C239" s="69"/>
      <c r="D239" s="45"/>
      <c r="E239" s="45"/>
      <c r="F239" s="45"/>
    </row>
    <row r="240" spans="1:6" x14ac:dyDescent="0.25">
      <c r="A240" s="45"/>
      <c r="B240" s="45"/>
      <c r="C240" s="69"/>
      <c r="D240" s="45"/>
      <c r="E240" s="45"/>
      <c r="F240" s="45"/>
    </row>
    <row r="241" spans="1:6" x14ac:dyDescent="0.25">
      <c r="A241" s="45"/>
      <c r="B241" s="45"/>
      <c r="C241" s="69"/>
      <c r="D241" s="45"/>
      <c r="E241" s="45"/>
      <c r="F241" s="45"/>
    </row>
    <row r="242" spans="1:6" x14ac:dyDescent="0.25">
      <c r="A242" s="45"/>
      <c r="B242" s="45"/>
      <c r="C242" s="69"/>
      <c r="D242" s="45"/>
      <c r="E242" s="45"/>
      <c r="F242" s="45"/>
    </row>
    <row r="243" spans="1:6" x14ac:dyDescent="0.25">
      <c r="A243" s="45"/>
      <c r="B243" s="45"/>
      <c r="C243" s="69"/>
      <c r="D243" s="45"/>
      <c r="E243" s="45"/>
      <c r="F243" s="45"/>
    </row>
    <row r="244" spans="1:6" x14ac:dyDescent="0.25">
      <c r="A244" s="45"/>
      <c r="B244" s="45"/>
      <c r="C244" s="69"/>
      <c r="D244" s="45"/>
      <c r="E244" s="45"/>
      <c r="F244" s="45"/>
    </row>
    <row r="245" spans="1:6" x14ac:dyDescent="0.25">
      <c r="A245" s="45"/>
      <c r="B245" s="45"/>
      <c r="C245" s="69"/>
      <c r="D245" s="45"/>
      <c r="E245" s="45"/>
      <c r="F245" s="45"/>
    </row>
    <row r="246" spans="1:6" x14ac:dyDescent="0.25">
      <c r="A246" s="45"/>
      <c r="B246" s="45"/>
      <c r="C246" s="69"/>
      <c r="D246" s="45"/>
      <c r="E246" s="45"/>
      <c r="F246" s="45"/>
    </row>
    <row r="247" spans="1:6" x14ac:dyDescent="0.25">
      <c r="A247" s="45"/>
      <c r="B247" s="45"/>
      <c r="C247" s="69"/>
      <c r="D247" s="45"/>
      <c r="E247" s="45"/>
      <c r="F247" s="45"/>
    </row>
    <row r="248" spans="1:6" x14ac:dyDescent="0.25">
      <c r="A248" s="45"/>
      <c r="B248" s="45"/>
      <c r="C248" s="69"/>
      <c r="D248" s="45"/>
      <c r="E248" s="45"/>
      <c r="F248" s="45"/>
    </row>
    <row r="249" spans="1:6" x14ac:dyDescent="0.25">
      <c r="A249" s="45"/>
      <c r="B249" s="45"/>
      <c r="C249" s="69"/>
      <c r="D249" s="45"/>
      <c r="E249" s="45"/>
      <c r="F249" s="45"/>
    </row>
    <row r="250" spans="1:6" x14ac:dyDescent="0.25">
      <c r="A250" s="45"/>
      <c r="B250" s="45"/>
      <c r="C250" s="69"/>
      <c r="D250" s="45"/>
      <c r="E250" s="45"/>
      <c r="F250" s="45"/>
    </row>
    <row r="251" spans="1:6" x14ac:dyDescent="0.25">
      <c r="A251" s="45"/>
      <c r="B251" s="45"/>
      <c r="C251" s="69"/>
      <c r="D251" s="45"/>
      <c r="E251" s="45"/>
      <c r="F251" s="45"/>
    </row>
    <row r="252" spans="1:6" x14ac:dyDescent="0.25">
      <c r="A252" s="45"/>
      <c r="B252" s="45"/>
      <c r="C252" s="69"/>
      <c r="D252" s="45"/>
      <c r="E252" s="45"/>
      <c r="F252" s="45"/>
    </row>
    <row r="253" spans="1:6" x14ac:dyDescent="0.25">
      <c r="A253" s="45"/>
      <c r="B253" s="45"/>
      <c r="C253" s="69"/>
      <c r="D253" s="45"/>
      <c r="E253" s="45"/>
      <c r="F253" s="45"/>
    </row>
    <row r="254" spans="1:6" x14ac:dyDescent="0.25">
      <c r="A254" s="45"/>
      <c r="B254" s="45"/>
      <c r="C254" s="69"/>
      <c r="D254" s="45"/>
      <c r="E254" s="45"/>
      <c r="F254" s="45"/>
    </row>
    <row r="255" spans="1:6" x14ac:dyDescent="0.25">
      <c r="A255" s="45"/>
      <c r="B255" s="45"/>
      <c r="C255" s="69"/>
      <c r="D255" s="45"/>
      <c r="E255" s="45"/>
      <c r="F255" s="45"/>
    </row>
    <row r="256" spans="1:6" x14ac:dyDescent="0.25">
      <c r="A256" s="45"/>
      <c r="B256" s="45"/>
      <c r="C256" s="69"/>
      <c r="D256" s="45"/>
      <c r="E256" s="45"/>
      <c r="F256" s="45"/>
    </row>
    <row r="257" spans="1:6" x14ac:dyDescent="0.25">
      <c r="A257" s="45"/>
      <c r="B257" s="45"/>
      <c r="C257" s="69"/>
      <c r="D257" s="45"/>
      <c r="E257" s="45"/>
      <c r="F257" s="45"/>
    </row>
    <row r="258" spans="1:6" x14ac:dyDescent="0.25">
      <c r="A258" s="45"/>
      <c r="B258" s="45"/>
      <c r="C258" s="69"/>
      <c r="D258" s="45"/>
      <c r="E258" s="45"/>
      <c r="F258" s="45"/>
    </row>
    <row r="259" spans="1:6" x14ac:dyDescent="0.25">
      <c r="A259" s="45"/>
      <c r="B259" s="45"/>
      <c r="C259" s="69"/>
      <c r="D259" s="45"/>
      <c r="E259" s="45"/>
      <c r="F259" s="45"/>
    </row>
    <row r="260" spans="1:6" x14ac:dyDescent="0.25">
      <c r="A260" s="45"/>
      <c r="B260" s="45"/>
      <c r="C260" s="69"/>
      <c r="D260" s="45"/>
      <c r="E260" s="45"/>
      <c r="F260" s="45"/>
    </row>
    <row r="261" spans="1:6" x14ac:dyDescent="0.25">
      <c r="A261" s="45"/>
      <c r="B261" s="45"/>
      <c r="C261" s="69"/>
      <c r="D261" s="45"/>
      <c r="E261" s="45"/>
      <c r="F261" s="45"/>
    </row>
    <row r="262" spans="1:6" x14ac:dyDescent="0.25">
      <c r="A262" s="45"/>
      <c r="B262" s="45"/>
      <c r="C262" s="69"/>
      <c r="D262" s="45"/>
      <c r="E262" s="45"/>
      <c r="F262" s="45"/>
    </row>
    <row r="263" spans="1:6" x14ac:dyDescent="0.25">
      <c r="A263" s="45"/>
      <c r="B263" s="45"/>
      <c r="C263" s="69"/>
      <c r="D263" s="45"/>
      <c r="E263" s="45"/>
      <c r="F263" s="45"/>
    </row>
    <row r="264" spans="1:6" x14ac:dyDescent="0.25">
      <c r="A264" s="45"/>
      <c r="B264" s="45"/>
      <c r="C264" s="69"/>
      <c r="D264" s="45"/>
      <c r="E264" s="45"/>
      <c r="F264" s="45"/>
    </row>
    <row r="265" spans="1:6" x14ac:dyDescent="0.25">
      <c r="A265" s="45"/>
      <c r="B265" s="45"/>
      <c r="C265" s="69"/>
      <c r="D265" s="45"/>
      <c r="E265" s="45"/>
      <c r="F265" s="45"/>
    </row>
    <row r="266" spans="1:6" x14ac:dyDescent="0.25">
      <c r="A266" s="45"/>
      <c r="B266" s="45"/>
      <c r="C266" s="69"/>
      <c r="D266" s="45"/>
      <c r="E266" s="45"/>
      <c r="F266" s="45"/>
    </row>
    <row r="267" spans="1:6" x14ac:dyDescent="0.25">
      <c r="A267" s="45"/>
      <c r="B267" s="45"/>
      <c r="C267" s="69"/>
      <c r="D267" s="45"/>
      <c r="E267" s="45"/>
      <c r="F267" s="45"/>
    </row>
    <row r="268" spans="1:6" x14ac:dyDescent="0.25">
      <c r="A268" s="45"/>
      <c r="B268" s="45"/>
      <c r="C268" s="69"/>
      <c r="D268" s="45"/>
      <c r="E268" s="45"/>
      <c r="F268" s="45"/>
    </row>
    <row r="269" spans="1:6" x14ac:dyDescent="0.25">
      <c r="A269" s="45"/>
      <c r="B269" s="45"/>
      <c r="C269" s="69"/>
      <c r="D269" s="45"/>
      <c r="E269" s="45"/>
      <c r="F269" s="45"/>
    </row>
    <row r="270" spans="1:6" x14ac:dyDescent="0.25">
      <c r="A270" s="45"/>
      <c r="B270" s="45"/>
      <c r="C270" s="69"/>
      <c r="D270" s="45"/>
      <c r="E270" s="45"/>
      <c r="F270" s="45"/>
    </row>
    <row r="271" spans="1:6" x14ac:dyDescent="0.25">
      <c r="A271" s="45"/>
      <c r="B271" s="45"/>
      <c r="C271" s="69"/>
      <c r="D271" s="45"/>
      <c r="E271" s="45"/>
      <c r="F271" s="45"/>
    </row>
    <row r="272" spans="1:6" x14ac:dyDescent="0.25">
      <c r="A272" s="45"/>
      <c r="B272" s="45"/>
      <c r="C272" s="69"/>
      <c r="D272" s="45"/>
      <c r="E272" s="45"/>
      <c r="F272" s="45"/>
    </row>
    <row r="273" spans="1:6" x14ac:dyDescent="0.25">
      <c r="A273" s="45"/>
      <c r="B273" s="45"/>
      <c r="C273" s="69"/>
      <c r="D273" s="45"/>
      <c r="E273" s="45"/>
      <c r="F273" s="45"/>
    </row>
    <row r="274" spans="1:6" x14ac:dyDescent="0.25">
      <c r="A274" s="45"/>
      <c r="B274" s="45"/>
      <c r="C274" s="69"/>
      <c r="D274" s="45"/>
      <c r="E274" s="45"/>
      <c r="F274" s="45"/>
    </row>
    <row r="275" spans="1:6" x14ac:dyDescent="0.25">
      <c r="A275" s="45"/>
      <c r="B275" s="45"/>
      <c r="C275" s="69"/>
      <c r="D275" s="45"/>
      <c r="E275" s="45"/>
      <c r="F275" s="45"/>
    </row>
    <row r="276" spans="1:6" x14ac:dyDescent="0.25">
      <c r="A276" s="45"/>
      <c r="B276" s="45"/>
      <c r="C276" s="69"/>
      <c r="D276" s="45"/>
      <c r="E276" s="45"/>
      <c r="F276" s="45"/>
    </row>
    <row r="277" spans="1:6" x14ac:dyDescent="0.25">
      <c r="A277" s="45"/>
      <c r="B277" s="45"/>
      <c r="C277" s="69"/>
      <c r="D277" s="45"/>
      <c r="E277" s="45"/>
      <c r="F277" s="45"/>
    </row>
    <row r="278" spans="1:6" x14ac:dyDescent="0.25">
      <c r="A278" s="45"/>
      <c r="B278" s="45"/>
      <c r="C278" s="69"/>
      <c r="D278" s="45"/>
      <c r="E278" s="45"/>
      <c r="F278" s="45"/>
    </row>
    <row r="279" spans="1:6" x14ac:dyDescent="0.25">
      <c r="A279" s="45"/>
      <c r="B279" s="45"/>
      <c r="C279" s="69"/>
      <c r="D279" s="45"/>
      <c r="E279" s="45"/>
      <c r="F279" s="45"/>
    </row>
    <row r="280" spans="1:6" x14ac:dyDescent="0.25">
      <c r="A280" s="45"/>
      <c r="B280" s="45"/>
      <c r="C280" s="69"/>
      <c r="D280" s="45"/>
      <c r="E280" s="45"/>
      <c r="F280" s="45"/>
    </row>
    <row r="281" spans="1:6" x14ac:dyDescent="0.25">
      <c r="A281" s="45"/>
      <c r="B281" s="45"/>
      <c r="C281" s="69"/>
      <c r="D281" s="45"/>
      <c r="E281" s="45"/>
      <c r="F281" s="45"/>
    </row>
    <row r="282" spans="1:6" x14ac:dyDescent="0.25">
      <c r="A282" s="45"/>
      <c r="B282" s="45"/>
      <c r="C282" s="69"/>
      <c r="D282" s="45"/>
      <c r="E282" s="45"/>
      <c r="F282" s="45"/>
    </row>
    <row r="283" spans="1:6" x14ac:dyDescent="0.25">
      <c r="A283" s="45"/>
      <c r="B283" s="45"/>
      <c r="C283" s="69"/>
      <c r="D283" s="45"/>
      <c r="E283" s="45"/>
      <c r="F283" s="45"/>
    </row>
    <row r="284" spans="1:6" x14ac:dyDescent="0.25">
      <c r="A284" s="45"/>
      <c r="B284" s="45"/>
      <c r="C284" s="69"/>
      <c r="D284" s="45"/>
      <c r="E284" s="45"/>
      <c r="F284" s="45"/>
    </row>
    <row r="285" spans="1:6" x14ac:dyDescent="0.25">
      <c r="A285" s="45"/>
      <c r="B285" s="45"/>
      <c r="C285" s="69"/>
      <c r="D285" s="45"/>
      <c r="E285" s="45"/>
      <c r="F285" s="45"/>
    </row>
    <row r="286" spans="1:6" x14ac:dyDescent="0.25">
      <c r="A286" s="45"/>
      <c r="B286" s="45"/>
      <c r="C286" s="69"/>
      <c r="D286" s="45"/>
      <c r="E286" s="45"/>
      <c r="F286" s="45"/>
    </row>
    <row r="287" spans="1:6" x14ac:dyDescent="0.25">
      <c r="A287" s="45"/>
      <c r="B287" s="45"/>
      <c r="C287" s="69"/>
      <c r="D287" s="45"/>
      <c r="E287" s="45"/>
      <c r="F287" s="45"/>
    </row>
    <row r="288" spans="1:6" x14ac:dyDescent="0.25">
      <c r="A288" s="45"/>
      <c r="B288" s="45"/>
      <c r="C288" s="69"/>
      <c r="D288" s="45"/>
      <c r="E288" s="45"/>
      <c r="F288" s="45"/>
    </row>
    <row r="289" spans="1:6" x14ac:dyDescent="0.25">
      <c r="A289" s="45"/>
      <c r="B289" s="45"/>
      <c r="C289" s="69"/>
      <c r="D289" s="45"/>
      <c r="E289" s="45"/>
      <c r="F289" s="45"/>
    </row>
    <row r="290" spans="1:6" x14ac:dyDescent="0.25">
      <c r="A290" s="45"/>
      <c r="B290" s="45"/>
      <c r="C290" s="69"/>
      <c r="D290" s="45"/>
      <c r="E290" s="45"/>
      <c r="F290" s="45"/>
    </row>
    <row r="291" spans="1:6" x14ac:dyDescent="0.25">
      <c r="A291" s="45"/>
      <c r="B291" s="45"/>
      <c r="C291" s="69"/>
      <c r="D291" s="45"/>
      <c r="E291" s="45"/>
      <c r="F291" s="45"/>
    </row>
    <row r="292" spans="1:6" x14ac:dyDescent="0.25">
      <c r="A292" s="45"/>
      <c r="B292" s="45"/>
      <c r="C292" s="69"/>
      <c r="D292" s="45"/>
      <c r="E292" s="45"/>
      <c r="F292" s="45"/>
    </row>
    <row r="293" spans="1:6" x14ac:dyDescent="0.25">
      <c r="A293" s="45"/>
      <c r="B293" s="45"/>
      <c r="C293" s="69"/>
      <c r="D293" s="45"/>
      <c r="E293" s="45"/>
      <c r="F293" s="45"/>
    </row>
    <row r="294" spans="1:6" x14ac:dyDescent="0.25">
      <c r="A294" s="45"/>
      <c r="B294" s="45"/>
      <c r="C294" s="69"/>
      <c r="D294" s="45"/>
      <c r="E294" s="45"/>
      <c r="F294" s="45"/>
    </row>
    <row r="295" spans="1:6" x14ac:dyDescent="0.25">
      <c r="A295" s="45"/>
      <c r="B295" s="45"/>
      <c r="C295" s="69"/>
      <c r="D295" s="45"/>
      <c r="E295" s="45"/>
      <c r="F295" s="45"/>
    </row>
    <row r="296" spans="1:6" x14ac:dyDescent="0.25">
      <c r="A296" s="45"/>
      <c r="B296" s="45"/>
      <c r="C296" s="69"/>
      <c r="D296" s="45"/>
      <c r="E296" s="45"/>
      <c r="F296" s="45"/>
    </row>
    <row r="297" spans="1:6" x14ac:dyDescent="0.25">
      <c r="A297" s="45"/>
      <c r="B297" s="45"/>
      <c r="C297" s="69"/>
      <c r="D297" s="45"/>
      <c r="E297" s="45"/>
      <c r="F297" s="45"/>
    </row>
    <row r="298" spans="1:6" x14ac:dyDescent="0.25">
      <c r="A298" s="45"/>
      <c r="B298" s="45"/>
      <c r="C298" s="69"/>
      <c r="D298" s="45"/>
      <c r="E298" s="45"/>
      <c r="F298" s="45"/>
    </row>
    <row r="299" spans="1:6" x14ac:dyDescent="0.25">
      <c r="A299" s="45"/>
      <c r="B299" s="45"/>
      <c r="C299" s="69"/>
      <c r="D299" s="45"/>
      <c r="E299" s="45"/>
      <c r="F299" s="45"/>
    </row>
    <row r="300" spans="1:6" x14ac:dyDescent="0.25">
      <c r="A300" s="45"/>
      <c r="B300" s="45"/>
      <c r="C300" s="69"/>
      <c r="D300" s="45"/>
      <c r="E300" s="45"/>
      <c r="F300" s="45"/>
    </row>
    <row r="301" spans="1:6" x14ac:dyDescent="0.25">
      <c r="A301" s="45"/>
      <c r="B301" s="45"/>
      <c r="C301" s="69"/>
      <c r="D301" s="45"/>
      <c r="E301" s="45"/>
      <c r="F301" s="45"/>
    </row>
    <row r="302" spans="1:6" x14ac:dyDescent="0.25">
      <c r="A302" s="45"/>
      <c r="B302" s="45"/>
      <c r="C302" s="69"/>
      <c r="D302" s="45"/>
      <c r="E302" s="45"/>
      <c r="F302" s="45"/>
    </row>
    <row r="303" spans="1:6" x14ac:dyDescent="0.25">
      <c r="A303" s="45"/>
      <c r="B303" s="45"/>
      <c r="C303" s="69"/>
      <c r="D303" s="45"/>
      <c r="E303" s="45"/>
      <c r="F303" s="45"/>
    </row>
    <row r="304" spans="1:6" x14ac:dyDescent="0.25">
      <c r="A304" s="45"/>
      <c r="B304" s="45"/>
      <c r="C304" s="69"/>
      <c r="D304" s="45"/>
      <c r="E304" s="45"/>
      <c r="F304" s="45"/>
    </row>
    <row r="305" spans="1:6" x14ac:dyDescent="0.25">
      <c r="A305" s="45"/>
      <c r="B305" s="45"/>
      <c r="C305" s="69"/>
      <c r="D305" s="45"/>
      <c r="E305" s="45"/>
      <c r="F305" s="45"/>
    </row>
    <row r="306" spans="1:6" x14ac:dyDescent="0.25">
      <c r="A306" s="45"/>
      <c r="B306" s="45"/>
      <c r="C306" s="69"/>
      <c r="D306" s="45"/>
      <c r="E306" s="45"/>
      <c r="F306" s="45"/>
    </row>
    <row r="307" spans="1:6" x14ac:dyDescent="0.25">
      <c r="A307" s="45"/>
      <c r="B307" s="45"/>
      <c r="C307" s="69"/>
      <c r="D307" s="45"/>
      <c r="E307" s="45"/>
      <c r="F307" s="45"/>
    </row>
    <row r="308" spans="1:6" x14ac:dyDescent="0.25">
      <c r="A308" s="45"/>
      <c r="B308" s="45"/>
      <c r="C308" s="69"/>
      <c r="D308" s="45"/>
      <c r="E308" s="45"/>
      <c r="F308" s="45"/>
    </row>
    <row r="309" spans="1:6" x14ac:dyDescent="0.25">
      <c r="A309" s="45"/>
      <c r="B309" s="45"/>
      <c r="C309" s="69"/>
      <c r="D309" s="45"/>
      <c r="E309" s="45"/>
      <c r="F309" s="45"/>
    </row>
    <row r="310" spans="1:6" x14ac:dyDescent="0.25">
      <c r="A310" s="45"/>
      <c r="B310" s="45"/>
      <c r="C310" s="69"/>
      <c r="D310" s="45"/>
      <c r="E310" s="45"/>
      <c r="F310" s="45"/>
    </row>
    <row r="311" spans="1:6" x14ac:dyDescent="0.25">
      <c r="A311" s="45"/>
      <c r="B311" s="45"/>
      <c r="C311" s="69"/>
      <c r="D311" s="45"/>
      <c r="E311" s="45"/>
      <c r="F311" s="45"/>
    </row>
    <row r="312" spans="1:6" x14ac:dyDescent="0.25">
      <c r="A312" s="45"/>
      <c r="B312" s="45"/>
      <c r="C312" s="69"/>
      <c r="D312" s="45"/>
      <c r="E312" s="45"/>
      <c r="F312" s="45"/>
    </row>
    <row r="313" spans="1:6" x14ac:dyDescent="0.25">
      <c r="A313" s="45"/>
      <c r="B313" s="45"/>
      <c r="C313" s="69"/>
      <c r="D313" s="45"/>
      <c r="E313" s="45"/>
      <c r="F313" s="45"/>
    </row>
    <row r="314" spans="1:6" x14ac:dyDescent="0.25">
      <c r="A314" s="45"/>
      <c r="B314" s="45"/>
      <c r="C314" s="69"/>
      <c r="D314" s="45"/>
      <c r="E314" s="45"/>
      <c r="F314" s="45"/>
    </row>
    <row r="315" spans="1:6" x14ac:dyDescent="0.25">
      <c r="A315" s="45"/>
      <c r="B315" s="45"/>
      <c r="C315" s="69"/>
      <c r="D315" s="45"/>
      <c r="E315" s="45"/>
      <c r="F315" s="45"/>
    </row>
    <row r="316" spans="1:6" x14ac:dyDescent="0.25">
      <c r="A316" s="45"/>
      <c r="B316" s="45"/>
      <c r="C316" s="69"/>
      <c r="D316" s="45"/>
      <c r="E316" s="45"/>
      <c r="F316" s="45"/>
    </row>
    <row r="317" spans="1:6" x14ac:dyDescent="0.25">
      <c r="A317" s="45"/>
      <c r="B317" s="45"/>
      <c r="C317" s="69"/>
      <c r="D317" s="45"/>
      <c r="E317" s="45"/>
      <c r="F317" s="45"/>
    </row>
    <row r="318" spans="1:6" x14ac:dyDescent="0.25">
      <c r="A318" s="45"/>
      <c r="B318" s="45"/>
      <c r="C318" s="69"/>
      <c r="D318" s="45"/>
      <c r="E318" s="45"/>
      <c r="F318" s="45"/>
    </row>
    <row r="319" spans="1:6" x14ac:dyDescent="0.25">
      <c r="A319" s="45"/>
      <c r="B319" s="45"/>
      <c r="C319" s="69"/>
      <c r="D319" s="45"/>
      <c r="E319" s="45"/>
      <c r="F319" s="45"/>
    </row>
    <row r="320" spans="1:6" x14ac:dyDescent="0.25">
      <c r="A320" s="45"/>
      <c r="B320" s="45"/>
      <c r="C320" s="69"/>
      <c r="D320" s="45"/>
      <c r="E320" s="45"/>
      <c r="F320" s="45"/>
    </row>
    <row r="321" spans="1:6" x14ac:dyDescent="0.25">
      <c r="A321" s="45"/>
      <c r="B321" s="45"/>
      <c r="C321" s="69"/>
      <c r="D321" s="45"/>
      <c r="E321" s="45"/>
      <c r="F321" s="45"/>
    </row>
    <row r="322" spans="1:6" x14ac:dyDescent="0.25">
      <c r="A322" s="45"/>
      <c r="B322" s="45"/>
      <c r="C322" s="69"/>
      <c r="D322" s="45"/>
      <c r="E322" s="45"/>
      <c r="F322" s="45"/>
    </row>
    <row r="323" spans="1:6" x14ac:dyDescent="0.25">
      <c r="A323" s="45"/>
      <c r="B323" s="45"/>
      <c r="C323" s="69"/>
      <c r="D323" s="45"/>
      <c r="E323" s="45"/>
      <c r="F323" s="45"/>
    </row>
    <row r="324" spans="1:6" x14ac:dyDescent="0.25">
      <c r="A324" s="45"/>
      <c r="B324" s="45"/>
      <c r="C324" s="69"/>
      <c r="D324" s="45"/>
      <c r="E324" s="45"/>
      <c r="F324" s="45"/>
    </row>
    <row r="325" spans="1:6" x14ac:dyDescent="0.25">
      <c r="A325" s="45"/>
      <c r="B325" s="45"/>
      <c r="C325" s="69"/>
      <c r="D325" s="45"/>
      <c r="E325" s="45"/>
      <c r="F325" s="45"/>
    </row>
    <row r="326" spans="1:6" x14ac:dyDescent="0.25">
      <c r="A326" s="45"/>
      <c r="B326" s="45"/>
      <c r="C326" s="69"/>
      <c r="D326" s="45"/>
      <c r="E326" s="45"/>
      <c r="F326" s="45"/>
    </row>
    <row r="327" spans="1:6" x14ac:dyDescent="0.25">
      <c r="A327" s="45"/>
      <c r="B327" s="45"/>
      <c r="C327" s="69"/>
      <c r="D327" s="45"/>
      <c r="E327" s="45"/>
      <c r="F327" s="45"/>
    </row>
    <row r="328" spans="1:6" x14ac:dyDescent="0.25">
      <c r="A328" s="45"/>
      <c r="B328" s="45"/>
      <c r="C328" s="69"/>
      <c r="D328" s="45"/>
      <c r="E328" s="45"/>
      <c r="F328" s="45"/>
    </row>
    <row r="329" spans="1:6" x14ac:dyDescent="0.25">
      <c r="A329" s="45"/>
      <c r="B329" s="45"/>
      <c r="C329" s="69"/>
      <c r="D329" s="45"/>
      <c r="E329" s="45"/>
      <c r="F329" s="45"/>
    </row>
    <row r="330" spans="1:6" x14ac:dyDescent="0.25">
      <c r="A330" s="45"/>
      <c r="B330" s="45"/>
      <c r="C330" s="69"/>
      <c r="D330" s="45"/>
      <c r="E330" s="45"/>
      <c r="F330" s="45"/>
    </row>
    <row r="331" spans="1:6" x14ac:dyDescent="0.25">
      <c r="A331" s="45"/>
      <c r="B331" s="45"/>
      <c r="C331" s="69"/>
      <c r="D331" s="45"/>
      <c r="E331" s="45"/>
      <c r="F331" s="45"/>
    </row>
    <row r="332" spans="1:6" x14ac:dyDescent="0.25">
      <c r="A332" s="45"/>
      <c r="B332" s="45"/>
      <c r="C332" s="69"/>
      <c r="D332" s="45"/>
      <c r="E332" s="45"/>
      <c r="F332" s="45"/>
    </row>
    <row r="333" spans="1:6" x14ac:dyDescent="0.25">
      <c r="A333" s="45"/>
      <c r="B333" s="45"/>
      <c r="C333" s="69"/>
      <c r="D333" s="45"/>
      <c r="E333" s="45"/>
      <c r="F333" s="45"/>
    </row>
    <row r="334" spans="1:6" x14ac:dyDescent="0.25">
      <c r="A334" s="45"/>
      <c r="B334" s="45"/>
      <c r="C334" s="69"/>
      <c r="D334" s="45"/>
      <c r="E334" s="45"/>
      <c r="F334" s="45"/>
    </row>
    <row r="335" spans="1:6" x14ac:dyDescent="0.25">
      <c r="A335" s="45"/>
      <c r="B335" s="45"/>
      <c r="C335" s="69"/>
      <c r="D335" s="45"/>
      <c r="E335" s="45"/>
      <c r="F335" s="45"/>
    </row>
    <row r="336" spans="1:6" x14ac:dyDescent="0.25">
      <c r="A336" s="45"/>
      <c r="B336" s="45"/>
      <c r="C336" s="69"/>
      <c r="D336" s="45"/>
      <c r="E336" s="45"/>
      <c r="F336" s="45"/>
    </row>
    <row r="337" spans="1:6" x14ac:dyDescent="0.25">
      <c r="A337" s="45"/>
      <c r="B337" s="45"/>
      <c r="C337" s="69"/>
      <c r="D337" s="45"/>
      <c r="E337" s="45"/>
      <c r="F337" s="45"/>
    </row>
    <row r="338" spans="1:6" x14ac:dyDescent="0.25">
      <c r="A338" s="45"/>
      <c r="B338" s="45"/>
      <c r="C338" s="69"/>
      <c r="D338" s="45"/>
      <c r="E338" s="45"/>
      <c r="F338" s="45"/>
    </row>
    <row r="339" spans="1:6" x14ac:dyDescent="0.25">
      <c r="A339" s="45"/>
      <c r="B339" s="45"/>
      <c r="C339" s="69"/>
      <c r="D339" s="45"/>
      <c r="E339" s="45"/>
      <c r="F339" s="45"/>
    </row>
    <row r="340" spans="1:6" x14ac:dyDescent="0.25">
      <c r="A340" s="45"/>
      <c r="B340" s="45"/>
      <c r="C340" s="69"/>
      <c r="D340" s="45"/>
      <c r="E340" s="45"/>
      <c r="F340" s="45"/>
    </row>
    <row r="341" spans="1:6" x14ac:dyDescent="0.25">
      <c r="A341" s="45"/>
      <c r="B341" s="45"/>
      <c r="C341" s="69"/>
      <c r="D341" s="45"/>
      <c r="E341" s="45"/>
      <c r="F341" s="45"/>
    </row>
    <row r="342" spans="1:6" x14ac:dyDescent="0.25">
      <c r="A342" s="45"/>
      <c r="B342" s="45"/>
      <c r="C342" s="69"/>
      <c r="D342" s="45"/>
      <c r="E342" s="45"/>
      <c r="F342" s="45"/>
    </row>
    <row r="343" spans="1:6" x14ac:dyDescent="0.25">
      <c r="A343" s="45"/>
      <c r="B343" s="45"/>
      <c r="C343" s="69"/>
      <c r="D343" s="45"/>
      <c r="E343" s="45"/>
      <c r="F343" s="45"/>
    </row>
    <row r="344" spans="1:6" x14ac:dyDescent="0.25">
      <c r="A344" s="45"/>
      <c r="B344" s="45"/>
      <c r="C344" s="69"/>
      <c r="D344" s="45"/>
      <c r="E344" s="45"/>
      <c r="F344" s="45"/>
    </row>
    <row r="345" spans="1:6" x14ac:dyDescent="0.25">
      <c r="A345" s="45"/>
      <c r="B345" s="45"/>
      <c r="C345" s="69"/>
      <c r="D345" s="45"/>
      <c r="E345" s="45"/>
      <c r="F345" s="45"/>
    </row>
    <row r="346" spans="1:6" x14ac:dyDescent="0.25">
      <c r="A346" s="45"/>
      <c r="B346" s="45"/>
      <c r="C346" s="69"/>
      <c r="D346" s="45"/>
      <c r="E346" s="45"/>
      <c r="F346" s="45"/>
    </row>
    <row r="347" spans="1:6" x14ac:dyDescent="0.25">
      <c r="A347" s="45"/>
      <c r="B347" s="45"/>
      <c r="C347" s="69"/>
      <c r="D347" s="45"/>
      <c r="E347" s="45"/>
      <c r="F347" s="45"/>
    </row>
    <row r="348" spans="1:6" x14ac:dyDescent="0.25">
      <c r="A348" s="45"/>
      <c r="B348" s="45"/>
      <c r="C348" s="69"/>
      <c r="D348" s="45"/>
      <c r="E348" s="45"/>
      <c r="F348" s="45"/>
    </row>
    <row r="349" spans="1:6" x14ac:dyDescent="0.25">
      <c r="A349" s="45"/>
      <c r="B349" s="45"/>
      <c r="C349" s="69"/>
      <c r="D349" s="45"/>
      <c r="E349" s="45"/>
      <c r="F349" s="45"/>
    </row>
    <row r="350" spans="1:6" x14ac:dyDescent="0.25">
      <c r="A350" s="45"/>
      <c r="B350" s="45"/>
      <c r="C350" s="69"/>
      <c r="D350" s="45"/>
      <c r="E350" s="45"/>
      <c r="F350" s="45"/>
    </row>
    <row r="351" spans="1:6" x14ac:dyDescent="0.25">
      <c r="A351" s="45"/>
      <c r="B351" s="45"/>
      <c r="C351" s="69"/>
      <c r="D351" s="45"/>
      <c r="E351" s="45"/>
      <c r="F351" s="45"/>
    </row>
    <row r="352" spans="1:6" x14ac:dyDescent="0.25">
      <c r="A352" s="45"/>
      <c r="B352" s="45"/>
      <c r="C352" s="69"/>
      <c r="D352" s="45"/>
      <c r="E352" s="45"/>
      <c r="F352" s="45"/>
    </row>
    <row r="353" spans="1:6" x14ac:dyDescent="0.25">
      <c r="A353" s="45"/>
      <c r="B353" s="45"/>
      <c r="C353" s="69"/>
      <c r="D353" s="45"/>
      <c r="E353" s="45"/>
      <c r="F353" s="45"/>
    </row>
    <row r="354" spans="1:6" x14ac:dyDescent="0.25">
      <c r="A354" s="45"/>
      <c r="B354" s="45"/>
      <c r="C354" s="69"/>
      <c r="D354" s="45"/>
      <c r="E354" s="45"/>
      <c r="F354" s="45"/>
    </row>
    <row r="355" spans="1:6" x14ac:dyDescent="0.25">
      <c r="A355" s="45"/>
      <c r="B355" s="45"/>
      <c r="C355" s="69"/>
      <c r="D355" s="45"/>
      <c r="E355" s="45"/>
      <c r="F355" s="45"/>
    </row>
    <row r="356" spans="1:6" x14ac:dyDescent="0.25">
      <c r="A356" s="45"/>
      <c r="B356" s="45"/>
      <c r="C356" s="69"/>
      <c r="D356" s="45"/>
      <c r="E356" s="45"/>
      <c r="F356" s="45"/>
    </row>
    <row r="357" spans="1:6" x14ac:dyDescent="0.25">
      <c r="A357" s="45"/>
      <c r="B357" s="45"/>
      <c r="C357" s="69"/>
      <c r="D357" s="45"/>
      <c r="E357" s="45"/>
      <c r="F357" s="45"/>
    </row>
    <row r="358" spans="1:6" x14ac:dyDescent="0.25">
      <c r="A358" s="45"/>
      <c r="B358" s="45"/>
      <c r="C358" s="69"/>
      <c r="D358" s="45"/>
      <c r="E358" s="45"/>
      <c r="F358" s="45"/>
    </row>
    <row r="359" spans="1:6" x14ac:dyDescent="0.25">
      <c r="A359" s="45"/>
      <c r="B359" s="45"/>
      <c r="C359" s="69"/>
      <c r="D359" s="45"/>
      <c r="E359" s="45"/>
      <c r="F359" s="45"/>
    </row>
    <row r="360" spans="1:6" x14ac:dyDescent="0.25">
      <c r="A360" s="45"/>
      <c r="B360" s="45"/>
      <c r="C360" s="69"/>
      <c r="D360" s="45"/>
      <c r="E360" s="45"/>
      <c r="F360" s="45"/>
    </row>
    <row r="361" spans="1:6" x14ac:dyDescent="0.25">
      <c r="A361" s="45"/>
      <c r="B361" s="45"/>
      <c r="C361" s="69"/>
      <c r="D361" s="45"/>
      <c r="E361" s="45"/>
      <c r="F361" s="45"/>
    </row>
    <row r="362" spans="1:6" x14ac:dyDescent="0.25">
      <c r="A362" s="45"/>
      <c r="B362" s="45"/>
      <c r="C362" s="69"/>
      <c r="D362" s="45"/>
      <c r="E362" s="45"/>
      <c r="F362" s="45"/>
    </row>
    <row r="363" spans="1:6" x14ac:dyDescent="0.25">
      <c r="A363" s="45"/>
      <c r="B363" s="45"/>
      <c r="C363" s="69"/>
      <c r="D363" s="45"/>
      <c r="E363" s="45"/>
      <c r="F363" s="45"/>
    </row>
    <row r="364" spans="1:6" x14ac:dyDescent="0.25">
      <c r="A364" s="45"/>
      <c r="B364" s="45"/>
      <c r="C364" s="69"/>
      <c r="D364" s="45"/>
      <c r="E364" s="45"/>
      <c r="F364" s="45"/>
    </row>
    <row r="365" spans="1:6" x14ac:dyDescent="0.25">
      <c r="A365" s="45"/>
      <c r="B365" s="45"/>
      <c r="C365" s="69"/>
      <c r="D365" s="45"/>
      <c r="E365" s="45"/>
      <c r="F365" s="45"/>
    </row>
    <row r="366" spans="1:6" x14ac:dyDescent="0.25">
      <c r="A366" s="67"/>
      <c r="B366" s="67"/>
      <c r="C366" s="70"/>
      <c r="D366" s="67"/>
      <c r="E366" s="67"/>
      <c r="F366" s="67"/>
    </row>
  </sheetData>
  <autoFilter ref="A1:F1" xr:uid="{33798765-1ADA-404B-8315-1E3615699A28}"/>
  <mergeCells count="2">
    <mergeCell ref="H25:I25"/>
    <mergeCell ref="H49:I49"/>
  </mergeCells>
  <conditionalFormatting sqref="E1">
    <cfRule type="cellIs" dxfId="28" priority="27" operator="equal">
      <formula>"S"</formula>
    </cfRule>
    <cfRule type="cellIs" dxfId="27" priority="28" operator="equal">
      <formula>"O"</formula>
    </cfRule>
    <cfRule type="cellIs" dxfId="26" priority="29" operator="equal">
      <formula>"C"</formula>
    </cfRule>
    <cfRule type="cellIs" dxfId="25" priority="30" operator="equal">
      <formula>"E"</formula>
    </cfRule>
  </conditionalFormatting>
  <conditionalFormatting sqref="E1">
    <cfRule type="cellIs" dxfId="24" priority="23" operator="equal">
      <formula>"Q"</formula>
    </cfRule>
    <cfRule type="cellIs" dxfId="23" priority="24" operator="equal">
      <formula>"RD"</formula>
    </cfRule>
    <cfRule type="cellIs" dxfId="22" priority="25" operator="equal">
      <formula>"PA"</formula>
    </cfRule>
    <cfRule type="cellIs" dxfId="21" priority="26" operator="equal">
      <formula>"P"</formula>
    </cfRule>
  </conditionalFormatting>
  <conditionalFormatting sqref="E1">
    <cfRule type="cellIs" dxfId="20" priority="21" operator="equal">
      <formula>"PA"</formula>
    </cfRule>
    <cfRule type="cellIs" dxfId="19" priority="22" operator="equal">
      <formula>"P"</formula>
    </cfRule>
  </conditionalFormatting>
  <conditionalFormatting sqref="E1">
    <cfRule type="cellIs" dxfId="18" priority="19" operator="equal">
      <formula>"PA"</formula>
    </cfRule>
    <cfRule type="cellIs" dxfId="17" priority="20" operator="equal">
      <formula>"P"</formula>
    </cfRule>
  </conditionalFormatting>
  <conditionalFormatting sqref="E1:E1048576">
    <cfRule type="cellIs" dxfId="16" priority="6" operator="equal">
      <formula>"C"</formula>
    </cfRule>
    <cfRule type="containsText" dxfId="15" priority="7" operator="containsText" text="E">
      <formula>NOT(ISERROR(SEARCH("E",E1)))</formula>
    </cfRule>
    <cfRule type="cellIs" dxfId="14" priority="16" operator="equal">
      <formula>"A"</formula>
    </cfRule>
    <cfRule type="cellIs" dxfId="13" priority="17" operator="equal">
      <formula>"P"</formula>
    </cfRule>
    <cfRule type="cellIs" dxfId="12" priority="18" operator="equal">
      <formula>"PA"</formula>
    </cfRule>
  </conditionalFormatting>
  <conditionalFormatting sqref="H2:H3">
    <cfRule type="cellIs" dxfId="11" priority="13" operator="equal">
      <formula>"A"</formula>
    </cfRule>
    <cfRule type="cellIs" dxfId="10" priority="14" operator="equal">
      <formula>"P"</formula>
    </cfRule>
    <cfRule type="cellIs" dxfId="9" priority="15" operator="equal">
      <formula>"PA"</formula>
    </cfRule>
  </conditionalFormatting>
  <conditionalFormatting sqref="C1:C1048576">
    <cfRule type="colorScale" priority="12">
      <colorScale>
        <cfvo type="num" val="0"/>
        <cfvo type="num" val="0"/>
        <color rgb="FF92D050"/>
        <color theme="0"/>
      </colorScale>
    </cfRule>
  </conditionalFormatting>
  <conditionalFormatting sqref="H4">
    <cfRule type="cellIs" dxfId="8" priority="9" operator="equal">
      <formula>"A"</formula>
    </cfRule>
    <cfRule type="cellIs" dxfId="7" priority="10" operator="equal">
      <formula>"P"</formula>
    </cfRule>
    <cfRule type="cellIs" dxfId="6" priority="11" operator="equal">
      <formula>"PA"</formula>
    </cfRule>
  </conditionalFormatting>
  <conditionalFormatting sqref="H6">
    <cfRule type="cellIs" dxfId="5" priority="1" operator="equal">
      <formula>"C"</formula>
    </cfRule>
    <cfRule type="containsText" dxfId="4" priority="2" operator="containsText" text="E">
      <formula>NOT(ISERROR(SEARCH("E",H6)))</formula>
    </cfRule>
    <cfRule type="cellIs" dxfId="3" priority="3" operator="equal">
      <formula>"A"</formula>
    </cfRule>
    <cfRule type="cellIs" dxfId="2" priority="4" operator="equal">
      <formula>"P"</formula>
    </cfRule>
    <cfRule type="cellIs" dxfId="1" priority="5" operator="equal">
      <formula>"PA"</formula>
    </cfRule>
  </conditionalFormatting>
  <conditionalFormatting sqref="B1:B1048576">
    <cfRule type="duplicateValues" dxfId="0" priority="86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5C2EC85E7DEB4B966E2715ACCDA08E" ma:contentTypeVersion="11" ma:contentTypeDescription="Crée un document." ma:contentTypeScope="" ma:versionID="51c2d406ed8b9f8ecbc7da4f1c51e7fa">
  <xsd:schema xmlns:xsd="http://www.w3.org/2001/XMLSchema" xmlns:xs="http://www.w3.org/2001/XMLSchema" xmlns:p="http://schemas.microsoft.com/office/2006/metadata/properties" xmlns:ns2="b25bf47c-d77a-42fa-9704-f92416a48d8f" targetNamespace="http://schemas.microsoft.com/office/2006/metadata/properties" ma:root="true" ma:fieldsID="1c685e1e7ba849201c7f8a359e998e13" ns2:_="">
    <xsd:import namespace="b25bf47c-d77a-42fa-9704-f92416a48d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5bf47c-d77a-42fa-9704-f92416a48d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6B6FA9-DD26-48B5-B153-337D22F8F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5bf47c-d77a-42fa-9704-f92416a48d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069C7A-1DF9-4DC9-9B6D-FF4703DD8CF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b25bf47c-d77a-42fa-9704-f92416a48d8f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B1643DC-B1BE-4B60-AD00-73564296CB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REEL</vt:lpstr>
      <vt:lpstr>Feuil2</vt:lpstr>
      <vt:lpstr>Ligne 01</vt:lpstr>
      <vt:lpstr>Ligne 02</vt:lpstr>
      <vt:lpstr>Ligne 03</vt:lpstr>
      <vt:lpstr>ligne 05</vt:lpstr>
      <vt:lpstr>Ligne 10</vt:lpstr>
    </vt:vector>
  </TitlesOfParts>
  <Company>Sigma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Morino</dc:creator>
  <cp:lastModifiedBy>Yohann Bougdah-Ruez</cp:lastModifiedBy>
  <cp:lastPrinted>2020-08-11T09:33:21Z</cp:lastPrinted>
  <dcterms:created xsi:type="dcterms:W3CDTF">2020-08-03T15:31:26Z</dcterms:created>
  <dcterms:modified xsi:type="dcterms:W3CDTF">2022-03-23T10:34:50Z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0x010100585C2EC85E7DEB4B966E2715ACCDA08E</vt:lpwstr>
  </property>
  <property fmtid="{D5CDD505-2E9C-101B-9397-08002B2CF9AE}" pid="3" name="MSIP_Label_68e17602-7682-4c07-aecd-515d5835543f_Enabled">
    <vt:lpwstr>true</vt:lpwstr>
  </property>
  <property fmtid="{D5CDD505-2E9C-101B-9397-08002B2CF9AE}" pid="4" name="MSIP_Label_68e17602-7682-4c07-aecd-515d5835543f_SetDate">
    <vt:lpwstr>2022-03-23T10:34:50Z</vt:lpwstr>
  </property>
  <property fmtid="{D5CDD505-2E9C-101B-9397-08002B2CF9AE}" pid="5" name="MSIP_Label_68e17602-7682-4c07-aecd-515d5835543f_Method">
    <vt:lpwstr>Standard</vt:lpwstr>
  </property>
  <property fmtid="{D5CDD505-2E9C-101B-9397-08002B2CF9AE}" pid="6" name="MSIP_Label_68e17602-7682-4c07-aecd-515d5835543f_Name">
    <vt:lpwstr>Confidential</vt:lpwstr>
  </property>
  <property fmtid="{D5CDD505-2E9C-101B-9397-08002B2CF9AE}" pid="7" name="MSIP_Label_68e17602-7682-4c07-aecd-515d5835543f_SiteId">
    <vt:lpwstr>3602f44b-1aa9-4a4a-8a8a-10edcd570bd1</vt:lpwstr>
  </property>
  <property fmtid="{D5CDD505-2E9C-101B-9397-08002B2CF9AE}" pid="8" name="MSIP_Label_68e17602-7682-4c07-aecd-515d5835543f_ActionId">
    <vt:lpwstr>4bc31893-0570-4f5e-85ee-7ed156211fb7</vt:lpwstr>
  </property>
  <property fmtid="{D5CDD505-2E9C-101B-9397-08002B2CF9AE}" pid="9" name="MSIP_Label_68e17602-7682-4c07-aecd-515d5835543f_ContentBits">
    <vt:lpwstr>2</vt:lpwstr>
  </property>
</Properties>
</file>